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Q10" i="35" l="1"/>
  <c r="M10" i="35"/>
  <c r="I10" i="35"/>
  <c r="E10" i="35"/>
  <c r="C14" i="32"/>
  <c r="J14" i="30" l="1"/>
  <c r="F14" i="31"/>
  <c r="N14" i="31"/>
  <c r="F14" i="32"/>
  <c r="J14" i="32"/>
  <c r="N14" i="32"/>
  <c r="F14" i="33"/>
  <c r="J14" i="33"/>
  <c r="N14" i="33"/>
  <c r="L10" i="33"/>
  <c r="P10" i="33"/>
  <c r="F14" i="34"/>
  <c r="J14" i="34"/>
  <c r="N14" i="34"/>
  <c r="F14" i="35"/>
  <c r="J14" i="35"/>
  <c r="N14" i="35"/>
  <c r="F14" i="30"/>
  <c r="N14" i="30"/>
  <c r="J14" i="31"/>
  <c r="B14" i="33"/>
  <c r="G14" i="30"/>
  <c r="K14" i="30"/>
  <c r="O14" i="30"/>
  <c r="G14" i="31"/>
  <c r="K14" i="31"/>
  <c r="O14" i="31"/>
  <c r="G14" i="32"/>
  <c r="K14" i="32"/>
  <c r="O14" i="32"/>
  <c r="C14" i="30"/>
  <c r="G14" i="33"/>
  <c r="K14" i="33"/>
  <c r="O14" i="33"/>
  <c r="G14" i="34"/>
  <c r="K14" i="34"/>
  <c r="O14" i="34"/>
  <c r="G14" i="35"/>
  <c r="K14" i="35"/>
  <c r="O14" i="35"/>
  <c r="B14" i="30"/>
  <c r="D10" i="33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B55" i="29" l="1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/>
  <c r="F36" i="29" l="1"/>
  <c r="J36" i="29"/>
  <c r="N36" i="29"/>
  <c r="H37" i="29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F9" i="36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D5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L5" i="38" l="1"/>
  <c r="G5" i="39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28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M15" i="6"/>
  <c r="L15" i="6"/>
  <c r="I15" i="6"/>
  <c r="H15" i="6"/>
  <c r="E15" i="6"/>
  <c r="D15" i="6"/>
  <c r="C15" i="6"/>
  <c r="B15" i="6"/>
  <c r="F15" i="6" l="1"/>
  <c r="J15" i="6"/>
  <c r="N15" i="6"/>
  <c r="G15" i="6"/>
  <c r="K15" i="6"/>
  <c r="O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45" i="4"/>
  <c r="B34" i="4"/>
  <c r="B44" i="4"/>
  <c r="B39" i="4"/>
  <c r="B10" i="4"/>
  <c r="B11" i="4"/>
  <c r="B16" i="4"/>
  <c r="B27" i="4"/>
  <c r="B26" i="4"/>
  <c r="B4" i="4"/>
  <c r="B14" i="4"/>
  <c r="B43" i="4"/>
  <c r="B38" i="4"/>
  <c r="B25" i="4"/>
  <c r="B12" i="4"/>
  <c r="B22" i="4"/>
  <c r="B37" i="4"/>
  <c r="B30" i="4"/>
  <c r="B13" i="4"/>
  <c r="B28" i="4"/>
  <c r="B20" i="4"/>
  <c r="B36" i="4"/>
  <c r="B35" i="4"/>
  <c r="B29" i="4"/>
  <c r="B33" i="4"/>
  <c r="B23" i="4"/>
  <c r="B9" i="4"/>
  <c r="B42" i="4"/>
  <c r="B15" i="4"/>
  <c r="B7" i="4"/>
  <c r="B17" i="4"/>
  <c r="B24" i="4"/>
  <c r="B8" i="4"/>
  <c r="B21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<sst xmlns="http://schemas.openxmlformats.org/spreadsheetml/2006/main" count="1166" uniqueCount="231">
  <si>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</si>
  <si>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</si>
  <si>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</si>
  <si>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</si>
  <si>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</si>
  <si>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</si>
  <si>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</si>
  <si>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</si>
  <si>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</si>
  <si>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</si>
  <si>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</si>
  <si>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</si>
  <si>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</si>
  <si>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</si>
  <si>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</si>
  <si>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</si>
  <si>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</si>
  <si>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</si>
  <si>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</si>
  <si>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</si>
  <si>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</si>
  <si>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</si>
  <si>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</si>
  <si>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</si>
  <si>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</si>
  <si>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</si>
  <si>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</si>
  <si>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</si>
  <si>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</si>
  <si>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</si>
  <si>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</si>
  <si>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</si>
  <si>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</si>
  <si>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</si>
  <si>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</si>
  <si>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</si>
  <si>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</si>
  <si>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</si>
  <si>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</si>
  <si>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</si>
  <si>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</si>
  <si>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</si>
  <si>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</si>
  <si>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</si>
  <si>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</si>
  <si>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</si>
  <si>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</si>
  <si>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</si>
  <si>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</si>
  <si>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</si>
  <si>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</si>
  <si>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</si>
  <si>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</si>
  <si>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</si>
  <si>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</si>
  <si>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</si>
  <si>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</si>
  <si>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</si>
  <si>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</si>
  <si>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</si>
  <si>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</si>
  <si>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</si>
  <si>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</si>
  <si>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</si>
  <si>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</si>
  <si>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</si>
  <si>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</si>
  <si>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</si>
  <si>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</si>
  <si>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</si>
  <si>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</si>
  <si>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</si>
  <si>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</si>
  <si>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</si>
  <si>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</si>
  <si>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</si>
  <si>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</si>
  <si>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</si>
  <si>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</si>
  <si>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</si>
  <si>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</si>
  <si>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</si>
  <si>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</si>
  <si>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</si>
  <si>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</si>
  <si>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</si>
  <si>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</si>
  <si>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</si>
  <si>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</si>
  <si>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</si>
  <si>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</si>
  <si>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</si>
  <si>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</si>
  <si>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</si>
  <si>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</si>
  <si>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</si>
  <si>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</si>
  <si>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</si>
  <si>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</si>
  <si>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</si>
  <si>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</si>
  <si>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</si>
  <si>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</si>
  <si>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</si>
  <si>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</si>
  <si>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</si>
  <si>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</si>
  <si>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</si>
  <si>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</si>
  <si>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</si>
  <si>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</si>
  <si>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</si>
  <si>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</si>
  <si>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</si>
  <si>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</si>
  <si>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</si>
  <si>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</si>
  <si>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</si>
  <si>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</si>
  <si>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</si>
  <si>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</si>
  <si>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</si>
  <si>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</si>
  <si>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</si>
  <si>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</si>
  <si>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</si>
  <si>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</si>
  <si>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</si>
  <si>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</si>
  <si>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</si>
  <si>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</si>
  <si>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</si>
  <si>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</si>
  <si>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</si>
  <si>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</si>
  <si>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</si>
  <si>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</si>
  <si>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</si>
  <si>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</si>
  <si>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</si>
  <si>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</si>
  <si>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</si>
  <si>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</si>
  <si>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</si>
  <si>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</si>
  <si>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</si>
  <si>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</si>
  <si>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</si>
  <si>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</si>
  <si>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</si>
  <si>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</si>
  <si>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</si>
  <si>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</si>
  <si>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</si>
  <si>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</si>
  <si>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</si>
  <si>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</si>
  <si>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</si>
  <si>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</si>
  <si>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</si>
  <si>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</si>
  <si>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</si>
  <si>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</si>
  <si>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</si>
  <si>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</si>
  <si>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</si>
  <si>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</si>
  <si>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</si>
  <si>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</si>
  <si>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</si>
  <si>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</si>
  <si>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</si>
  <si>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</si>
  <si>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</si>
  <si>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</si>
  <si>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</si>
  <si>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</si>
  <si>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</si>
  <si>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</si>
  <si>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</si>
  <si>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</si>
  <si>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</si>
  <si>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</si>
  <si>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</si>
  <si>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</si>
  <si>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</si>
  <si>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</si>
  <si>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</si>
  <si>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</si>
  <si>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</si>
  <si>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</si>
  <si>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</si>
  <si>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</si>
  <si>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</si>
  <si>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</si>
  <si>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EL</t>
  </si>
  <si>
    <t>Greece</t>
  </si>
  <si>
    <t>EL - Services sector summary</t>
  </si>
  <si>
    <t>EL - Number of buildings</t>
  </si>
  <si>
    <t>EL - Final energy consumption</t>
  </si>
  <si>
    <t>EL - Thermal energy service</t>
  </si>
  <si>
    <t>EL - System efficiency indicators of total stock</t>
  </si>
  <si>
    <t>EL - CO2 emissions</t>
  </si>
  <si>
    <t>EL - Final energy consumption per building</t>
  </si>
  <si>
    <t>EL - Thermal energy service per building</t>
  </si>
  <si>
    <t>EL - CO2 emissions per building</t>
  </si>
  <si>
    <t>EL - Final energy consumption per useful surface area</t>
  </si>
  <si>
    <t>EL - Thermal energy service per useful surface area</t>
  </si>
  <si>
    <t>EL - CO2 emissions per useful surface area</t>
  </si>
  <si>
    <t>EL - Number of new and renovated buildings</t>
  </si>
  <si>
    <t>EL - Final energy consumption in new and renovated buildings</t>
  </si>
  <si>
    <t>EL - Thermal energy service in new and renovated buildings</t>
  </si>
  <si>
    <t>EL - System efficiency indicators in new and renovated buildings</t>
  </si>
  <si>
    <t>EL - CO2 emissions in new and renovated buildings</t>
  </si>
  <si>
    <t>EL - Final energy consumption in new and renovated buildings (per building)</t>
  </si>
  <si>
    <t>EL - Thermal energy service in new and renovated buildings (per building)</t>
  </si>
  <si>
    <t>EL - CO2 emissions in new and renovated buildings (per building)</t>
  </si>
  <si>
    <t>EL - Final energy consumption in new and renovated buildings (per surface area)</t>
  </si>
  <si>
    <t>EL - Thermal energy service in new and renovated buildings (per surface area)</t>
  </si>
  <si>
    <t>EL - CO2 emissions in new and renovated buildings (per surface area)</t>
  </si>
  <si>
    <t>EL - Specific electric uses in services</t>
  </si>
  <si>
    <t>EL - Ventilation and others</t>
  </si>
  <si>
    <t>EL - Street lighting</t>
  </si>
  <si>
    <t>EL - Building lighting</t>
  </si>
  <si>
    <t>EL - Commercial refrigeration</t>
  </si>
  <si>
    <t>EL - Miscellaneous building technologies</t>
  </si>
  <si>
    <t>EL - ICT and multimedia</t>
  </si>
  <si>
    <t>EL - Agriculture</t>
  </si>
  <si>
    <t>EL - Agriculture - final energy consumption</t>
  </si>
  <si>
    <t>EL - Agriculture - useful energy demand</t>
  </si>
  <si>
    <t>EL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</si>
</sst>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43297.735219907408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25249.305222873973</v>
      </c>
      <c r="C3" s="106">
        <f>IF(SER_hh_tes!C3=0,0,1000000/0.086*SER_hh_tes!C3/SER_hh_num!C3)</f>
        <v>28517.139325246855</v>
      </c>
      <c r="D3" s="106">
        <f>IF(SER_hh_tes!D3=0,0,1000000/0.086*SER_hh_tes!D3/SER_hh_num!D3)</f>
        <v>29600.437744502346</v>
      </c>
      <c r="E3" s="106">
        <f>IF(SER_hh_tes!E3=0,0,1000000/0.086*SER_hh_tes!E3/SER_hh_num!E3)</f>
        <v>31447.727022056239</v>
      </c>
      <c r="F3" s="106">
        <f>IF(SER_hh_tes!F3=0,0,1000000/0.086*SER_hh_tes!F3/SER_hh_num!F3)</f>
        <v>33472.841369567788</v>
      </c>
      <c r="G3" s="106">
        <f>IF(SER_hh_tes!G3=0,0,1000000/0.086*SER_hh_tes!G3/SER_hh_num!G3)</f>
        <v>36345.648487658837</v>
      </c>
      <c r="H3" s="106">
        <f>IF(SER_hh_tes!H3=0,0,1000000/0.086*SER_hh_tes!H3/SER_hh_num!H3)</f>
        <v>38562.910822927195</v>
      </c>
      <c r="I3" s="106">
        <f>IF(SER_hh_tes!I3=0,0,1000000/0.086*SER_hh_tes!I3/SER_hh_num!I3)</f>
        <v>39769.501424578477</v>
      </c>
      <c r="J3" s="106">
        <f>IF(SER_hh_tes!J3=0,0,1000000/0.086*SER_hh_tes!J3/SER_hh_num!J3)</f>
        <v>41410.598468717828</v>
      </c>
      <c r="K3" s="106">
        <f>IF(SER_hh_tes!K3=0,0,1000000/0.086*SER_hh_tes!K3/SER_hh_num!K3)</f>
        <v>40635.937462905014</v>
      </c>
      <c r="L3" s="106">
        <f>IF(SER_hh_tes!L3=0,0,1000000/0.086*SER_hh_tes!L3/SER_hh_num!L3)</f>
        <v>38268.207862374351</v>
      </c>
      <c r="M3" s="106">
        <f>IF(SER_hh_tes!M3=0,0,1000000/0.086*SER_hh_tes!M3/SER_hh_num!M3)</f>
        <v>37595.15337895658</v>
      </c>
      <c r="N3" s="106">
        <f>IF(SER_hh_tes!N3=0,0,1000000/0.086*SER_hh_tes!N3/SER_hh_num!N3)</f>
        <v>40778.888526574337</v>
      </c>
      <c r="O3" s="106">
        <f>IF(SER_hh_tes!O3=0,0,1000000/0.086*SER_hh_tes!O3/SER_hh_num!O3)</f>
        <v>39007.228390378114</v>
      </c>
      <c r="P3" s="106">
        <f>IF(SER_hh_tes!P3=0,0,1000000/0.086*SER_hh_tes!P3/SER_hh_num!P3)</f>
        <v>37729.263923952385</v>
      </c>
      <c r="Q3" s="106">
        <f>IF(SER_hh_tes!Q3=0,0,1000000/0.086*SER_hh_tes!Q3/SER_hh_num!Q3)</f>
        <v>45691.946793130359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9233.6119544066914</v>
      </c>
      <c r="C4" s="101">
        <f>IF(SER_hh_tes!C4=0,0,1000000/0.086*SER_hh_tes!C4/SER_hh_num!C4)</f>
        <v>11714.198907730093</v>
      </c>
      <c r="D4" s="101">
        <f>IF(SER_hh_tes!D4=0,0,1000000/0.086*SER_hh_tes!D4/SER_hh_num!D4)</f>
        <v>12270.50018289328</v>
      </c>
      <c r="E4" s="101">
        <f>IF(SER_hh_tes!E4=0,0,1000000/0.086*SER_hh_tes!E4/SER_hh_num!E4)</f>
        <v>14106.34521251246</v>
      </c>
      <c r="F4" s="101">
        <f>IF(SER_hh_tes!F4=0,0,1000000/0.086*SER_hh_tes!F4/SER_hh_num!F4)</f>
        <v>15215.539212097496</v>
      </c>
      <c r="G4" s="101">
        <f>IF(SER_hh_tes!G4=0,0,1000000/0.086*SER_hh_tes!G4/SER_hh_num!G4)</f>
        <v>17484.773124053088</v>
      </c>
      <c r="H4" s="101">
        <f>IF(SER_hh_tes!H4=0,0,1000000/0.086*SER_hh_tes!H4/SER_hh_num!H4)</f>
        <v>19046.806920561627</v>
      </c>
      <c r="I4" s="101">
        <f>IF(SER_hh_tes!I4=0,0,1000000/0.086*SER_hh_tes!I4/SER_hh_num!I4)</f>
        <v>19183.725264575038</v>
      </c>
      <c r="J4" s="101">
        <f>IF(SER_hh_tes!J4=0,0,1000000/0.086*SER_hh_tes!J4/SER_hh_num!J4)</f>
        <v>20469.164128553439</v>
      </c>
      <c r="K4" s="101">
        <f>IF(SER_hh_tes!K4=0,0,1000000/0.086*SER_hh_tes!K4/SER_hh_num!K4)</f>
        <v>19099.931165121725</v>
      </c>
      <c r="L4" s="101">
        <f>IF(SER_hh_tes!L4=0,0,1000000/0.086*SER_hh_tes!L4/SER_hh_num!L4)</f>
        <v>15098.751466012014</v>
      </c>
      <c r="M4" s="101">
        <f>IF(SER_hh_tes!M4=0,0,1000000/0.086*SER_hh_tes!M4/SER_hh_num!M4)</f>
        <v>14164.639325915401</v>
      </c>
      <c r="N4" s="101">
        <f>IF(SER_hh_tes!N4=0,0,1000000/0.086*SER_hh_tes!N4/SER_hh_num!N4)</f>
        <v>15739.211034826185</v>
      </c>
      <c r="O4" s="101">
        <f>IF(SER_hh_tes!O4=0,0,1000000/0.086*SER_hh_tes!O4/SER_hh_num!O4)</f>
        <v>14448.130830923603</v>
      </c>
      <c r="P4" s="101">
        <f>IF(SER_hh_tes!P4=0,0,1000000/0.086*SER_hh_tes!P4/SER_hh_num!P4)</f>
        <v>11749.480263280517</v>
      </c>
      <c r="Q4" s="101">
        <f>IF(SER_hh_tes!Q4=0,0,1000000/0.086*SER_hh_tes!Q4/SER_hh_num!Q4)</f>
        <v>18370.529496402392</v>
      </c>
    </row>
    <row r="5" spans="1:17" ht="12" customHeight="1" x14ac:dyDescent="0.25">
      <c r="A5" s="88" t="s">
        <v>38</v>
      </c>
      <c r="B5" s="100">
        <f>IF(SER_hh_tes!B5=0,0,1000000/0.086*SER_hh_tes!B5/SER_hh_num!B5)</f>
        <v>0</v>
      </c>
      <c r="C5" s="100">
        <f>IF(SER_hh_tes!C5=0,0,1000000/0.086*SER_hh_tes!C5/SER_hh_num!C5)</f>
        <v>0</v>
      </c>
      <c r="D5" s="100">
        <f>IF(SER_hh_tes!D5=0,0,1000000/0.086*SER_hh_tes!D5/SER_hh_num!D5)</f>
        <v>0</v>
      </c>
      <c r="E5" s="100">
        <f>IF(SER_hh_tes!E5=0,0,1000000/0.086*SER_hh_tes!E5/SER_hh_num!E5)</f>
        <v>0</v>
      </c>
      <c r="F5" s="100">
        <f>IF(SER_hh_tes!F5=0,0,1000000/0.086*SER_hh_tes!F5/SER_hh_num!F5)</f>
        <v>0</v>
      </c>
      <c r="G5" s="100">
        <f>IF(SER_hh_tes!G5=0,0,1000000/0.086*SER_hh_tes!G5/SER_hh_num!G5)</f>
        <v>0</v>
      </c>
      <c r="H5" s="100">
        <f>IF(SER_hh_tes!H5=0,0,1000000/0.086*SER_hh_tes!H5/SER_hh_num!H5)</f>
        <v>0</v>
      </c>
      <c r="I5" s="100">
        <f>IF(SER_hh_tes!I5=0,0,1000000/0.086*SER_hh_tes!I5/SER_hh_num!I5)</f>
        <v>0</v>
      </c>
      <c r="J5" s="100">
        <f>IF(SER_hh_tes!J5=0,0,1000000/0.086*SER_hh_tes!J5/SER_hh_num!J5)</f>
        <v>0</v>
      </c>
      <c r="K5" s="100">
        <f>IF(SER_hh_tes!K5=0,0,1000000/0.086*SER_hh_tes!K5/SER_hh_num!K5)</f>
        <v>0</v>
      </c>
      <c r="L5" s="100">
        <f>IF(SER_hh_tes!L5=0,0,1000000/0.086*SER_hh_tes!L5/SER_hh_num!L5)</f>
        <v>0</v>
      </c>
      <c r="M5" s="100">
        <f>IF(SER_hh_tes!M5=0,0,1000000/0.086*SER_hh_tes!M5/SER_hh_num!M5)</f>
        <v>0</v>
      </c>
      <c r="N5" s="100">
        <f>IF(SER_hh_tes!N5=0,0,1000000/0.086*SER_hh_tes!N5/SER_hh_num!N5)</f>
        <v>0</v>
      </c>
      <c r="O5" s="100">
        <f>IF(SER_hh_tes!O5=0,0,1000000/0.086*SER_hh_tes!O5/SER_hh_num!O5)</f>
        <v>0</v>
      </c>
      <c r="P5" s="100">
        <f>IF(SER_hh_tes!P5=0,0,1000000/0.086*SER_hh_tes!P5/SER_hh_num!P5)</f>
        <v>0</v>
      </c>
      <c r="Q5" s="100">
        <f>IF(SER_hh_tes!Q5=0,0,1000000/0.086*SER_hh_tes!Q5/SER_hh_num!Q5)</f>
        <v>0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9052.412348306425</v>
      </c>
      <c r="C7" s="100">
        <f>IF(SER_hh_tes!C7=0,0,1000000/0.086*SER_hh_tes!C7/SER_hh_num!C7)</f>
        <v>11518.763905566442</v>
      </c>
      <c r="D7" s="100">
        <f>IF(SER_hh_tes!D7=0,0,1000000/0.086*SER_hh_tes!D7/SER_hh_num!D7)</f>
        <v>12029.597697631983</v>
      </c>
      <c r="E7" s="100">
        <f>IF(SER_hh_tes!E7=0,0,1000000/0.086*SER_hh_tes!E7/SER_hh_num!E7)</f>
        <v>13713.235997355607</v>
      </c>
      <c r="F7" s="100">
        <f>IF(SER_hh_tes!F7=0,0,1000000/0.086*SER_hh_tes!F7/SER_hh_num!F7)</f>
        <v>13897.216353375177</v>
      </c>
      <c r="G7" s="100">
        <f>IF(SER_hh_tes!G7=0,0,1000000/0.086*SER_hh_tes!G7/SER_hh_num!G7)</f>
        <v>17882.31785002994</v>
      </c>
      <c r="H7" s="100">
        <f>IF(SER_hh_tes!H7=0,0,1000000/0.086*SER_hh_tes!H7/SER_hh_num!H7)</f>
        <v>18470.6919934695</v>
      </c>
      <c r="I7" s="100">
        <f>IF(SER_hh_tes!I7=0,0,1000000/0.086*SER_hh_tes!I7/SER_hh_num!I7)</f>
        <v>18528.377376626733</v>
      </c>
      <c r="J7" s="100">
        <f>IF(SER_hh_tes!J7=0,0,1000000/0.086*SER_hh_tes!J7/SER_hh_num!J7)</f>
        <v>19725.473675652669</v>
      </c>
      <c r="K7" s="100">
        <f>IF(SER_hh_tes!K7=0,0,1000000/0.086*SER_hh_tes!K7/SER_hh_num!K7)</f>
        <v>17333.117398918719</v>
      </c>
      <c r="L7" s="100">
        <f>IF(SER_hh_tes!L7=0,0,1000000/0.086*SER_hh_tes!L7/SER_hh_num!L7)</f>
        <v>15140.909527363816</v>
      </c>
      <c r="M7" s="100">
        <f>IF(SER_hh_tes!M7=0,0,1000000/0.086*SER_hh_tes!M7/SER_hh_num!M7)</f>
        <v>14350.41520303337</v>
      </c>
      <c r="N7" s="100">
        <f>IF(SER_hh_tes!N7=0,0,1000000/0.086*SER_hh_tes!N7/SER_hh_num!N7)</f>
        <v>6526.8094469927837</v>
      </c>
      <c r="O7" s="100">
        <f>IF(SER_hh_tes!O7=0,0,1000000/0.086*SER_hh_tes!O7/SER_hh_num!O7)</f>
        <v>15095.39688312038</v>
      </c>
      <c r="P7" s="100">
        <f>IF(SER_hh_tes!P7=0,0,1000000/0.086*SER_hh_tes!P7/SER_hh_num!P7)</f>
        <v>11241.714418197411</v>
      </c>
      <c r="Q7" s="100">
        <f>IF(SER_hh_tes!Q7=0,0,1000000/0.086*SER_hh_tes!Q7/SER_hh_num!Q7)</f>
        <v>17566.533477796023</v>
      </c>
    </row>
    <row r="8" spans="1:17" ht="12" customHeight="1" x14ac:dyDescent="0.25">
      <c r="A8" s="88" t="s">
        <v>101</v>
      </c>
      <c r="B8" s="100">
        <f>IF(SER_hh_tes!B8=0,0,1000000/0.086*SER_hh_tes!B8/SER_hh_num!B8)</f>
        <v>9187.5229803707043</v>
      </c>
      <c r="C8" s="100">
        <f>IF(SER_hh_tes!C8=0,0,1000000/0.086*SER_hh_tes!C8/SER_hh_num!C8)</f>
        <v>11621.265345629992</v>
      </c>
      <c r="D8" s="100">
        <f>IF(SER_hh_tes!D8=0,0,1000000/0.086*SER_hh_tes!D8/SER_hh_num!D8)</f>
        <v>12256.162951779314</v>
      </c>
      <c r="E8" s="100">
        <f>IF(SER_hh_tes!E8=0,0,1000000/0.086*SER_hh_tes!E8/SER_hh_num!E8)</f>
        <v>14134.744828610266</v>
      </c>
      <c r="F8" s="100">
        <f>IF(SER_hh_tes!F8=0,0,1000000/0.086*SER_hh_tes!F8/SER_hh_num!F8)</f>
        <v>15289.221712648969</v>
      </c>
      <c r="G8" s="100">
        <f>IF(SER_hh_tes!G8=0,0,1000000/0.086*SER_hh_tes!G8/SER_hh_num!G8)</f>
        <v>17566.627787453035</v>
      </c>
      <c r="H8" s="100">
        <f>IF(SER_hh_tes!H8=0,0,1000000/0.086*SER_hh_tes!H8/SER_hh_num!H8)</f>
        <v>19020.185047825369</v>
      </c>
      <c r="I8" s="100">
        <f>IF(SER_hh_tes!I8=0,0,1000000/0.086*SER_hh_tes!I8/SER_hh_num!I8)</f>
        <v>19050.235080891856</v>
      </c>
      <c r="J8" s="100">
        <f>IF(SER_hh_tes!J8=0,0,1000000/0.086*SER_hh_tes!J8/SER_hh_num!J8)</f>
        <v>20259.537261415157</v>
      </c>
      <c r="K8" s="100">
        <f>IF(SER_hh_tes!K8=0,0,1000000/0.086*SER_hh_tes!K8/SER_hh_num!K8)</f>
        <v>18806.481964598162</v>
      </c>
      <c r="L8" s="100">
        <f>IF(SER_hh_tes!L8=0,0,1000000/0.086*SER_hh_tes!L8/SER_hh_num!L8)</f>
        <v>14707.51298055738</v>
      </c>
      <c r="M8" s="100">
        <f>IF(SER_hh_tes!M8=0,0,1000000/0.086*SER_hh_tes!M8/SER_hh_num!M8)</f>
        <v>13465.230721750788</v>
      </c>
      <c r="N8" s="100">
        <f>IF(SER_hh_tes!N8=0,0,1000000/0.086*SER_hh_tes!N8/SER_hh_num!N8)</f>
        <v>16453.46213744022</v>
      </c>
      <c r="O8" s="100">
        <f>IF(SER_hh_tes!O8=0,0,1000000/0.086*SER_hh_tes!O8/SER_hh_num!O8)</f>
        <v>13273.385133187374</v>
      </c>
      <c r="P8" s="100">
        <f>IF(SER_hh_tes!P8=0,0,1000000/0.086*SER_hh_tes!P8/SER_hh_num!P8)</f>
        <v>10733.015167736658</v>
      </c>
      <c r="Q8" s="100">
        <f>IF(SER_hh_tes!Q8=0,0,1000000/0.086*SER_hh_tes!Q8/SER_hh_num!Q8)</f>
        <v>16605.550167871599</v>
      </c>
    </row>
    <row r="9" spans="1:17" ht="12" customHeight="1" x14ac:dyDescent="0.25">
      <c r="A9" s="88" t="s">
        <v>106</v>
      </c>
      <c r="B9" s="100">
        <f>IF(SER_hh_tes!B9=0,0,1000000/0.086*SER_hh_tes!B9/SER_hh_num!B9)</f>
        <v>9052.4123483064559</v>
      </c>
      <c r="C9" s="100">
        <f>IF(SER_hh_tes!C9=0,0,1000000/0.086*SER_hh_tes!C9/SER_hh_num!C9)</f>
        <v>11584.212481746526</v>
      </c>
      <c r="D9" s="100">
        <f>IF(SER_hh_tes!D9=0,0,1000000/0.086*SER_hh_tes!D9/SER_hh_num!D9)</f>
        <v>12517.020228024787</v>
      </c>
      <c r="E9" s="100">
        <f>IF(SER_hh_tes!E9=0,0,1000000/0.086*SER_hh_tes!E9/SER_hh_num!E9)</f>
        <v>14656.8319808263</v>
      </c>
      <c r="F9" s="100">
        <f>IF(SER_hh_tes!F9=0,0,1000000/0.086*SER_hh_tes!F9/SER_hh_num!F9)</f>
        <v>16004.985952954588</v>
      </c>
      <c r="G9" s="100">
        <f>IF(SER_hh_tes!G9=0,0,1000000/0.086*SER_hh_tes!G9/SER_hh_num!G9)</f>
        <v>18492.184227645314</v>
      </c>
      <c r="H9" s="100">
        <f>IF(SER_hh_tes!H9=0,0,1000000/0.086*SER_hh_tes!H9/SER_hh_num!H9)</f>
        <v>20051.601597585857</v>
      </c>
      <c r="I9" s="100">
        <f>IF(SER_hh_tes!I9=0,0,1000000/0.086*SER_hh_tes!I9/SER_hh_num!I9)</f>
        <v>20105.102401745873</v>
      </c>
      <c r="J9" s="100">
        <f>IF(SER_hh_tes!J9=0,0,1000000/0.086*SER_hh_tes!J9/SER_hh_num!J9)</f>
        <v>21409.323551934642</v>
      </c>
      <c r="K9" s="100">
        <f>IF(SER_hh_tes!K9=0,0,1000000/0.086*SER_hh_tes!K9/SER_hh_num!K9)</f>
        <v>19900.127998407515</v>
      </c>
      <c r="L9" s="100">
        <f>IF(SER_hh_tes!L9=0,0,1000000/0.086*SER_hh_tes!L9/SER_hh_num!L9)</f>
        <v>15577.408977928635</v>
      </c>
      <c r="M9" s="100">
        <f>IF(SER_hh_tes!M9=0,0,1000000/0.086*SER_hh_tes!M9/SER_hh_num!M9)</f>
        <v>19301.133982404306</v>
      </c>
      <c r="N9" s="100">
        <f>IF(SER_hh_tes!N9=0,0,1000000/0.086*SER_hh_tes!N9/SER_hh_num!N9)</f>
        <v>15513.403792738705</v>
      </c>
      <c r="O9" s="100">
        <f>IF(SER_hh_tes!O9=0,0,1000000/0.086*SER_hh_tes!O9/SER_hh_num!O9)</f>
        <v>13355.251978756096</v>
      </c>
      <c r="P9" s="100">
        <f>IF(SER_hh_tes!P9=0,0,1000000/0.086*SER_hh_tes!P9/SER_hh_num!P9)</f>
        <v>11254.124807871029</v>
      </c>
      <c r="Q9" s="100">
        <f>IF(SER_hh_tes!Q9=0,0,1000000/0.086*SER_hh_tes!Q9/SER_hh_num!Q9)</f>
        <v>17515.313601200975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0</v>
      </c>
      <c r="C10" s="100">
        <f>IF(SER_hh_tes!C10=0,0,1000000/0.086*SER_hh_tes!C10/SER_hh_num!C10)</f>
        <v>0</v>
      </c>
      <c r="D10" s="100">
        <f>IF(SER_hh_tes!D10=0,0,1000000/0.086*SER_hh_tes!D10/SER_hh_num!D10)</f>
        <v>0</v>
      </c>
      <c r="E10" s="100">
        <f>IF(SER_hh_tes!E10=0,0,1000000/0.086*SER_hh_tes!E10/SER_hh_num!E10)</f>
        <v>0</v>
      </c>
      <c r="F10" s="100">
        <f>IF(SER_hh_tes!F10=0,0,1000000/0.086*SER_hh_tes!F10/SER_hh_num!F10)</f>
        <v>0</v>
      </c>
      <c r="G10" s="100">
        <f>IF(SER_hh_tes!G10=0,0,1000000/0.086*SER_hh_tes!G10/SER_hh_num!G10)</f>
        <v>0</v>
      </c>
      <c r="H10" s="100">
        <f>IF(SER_hh_tes!H10=0,0,1000000/0.086*SER_hh_tes!H10/SER_hh_num!H10)</f>
        <v>0</v>
      </c>
      <c r="I10" s="100">
        <f>IF(SER_hh_tes!I10=0,0,1000000/0.086*SER_hh_tes!I10/SER_hh_num!I10)</f>
        <v>0</v>
      </c>
      <c r="J10" s="100">
        <f>IF(SER_hh_tes!J10=0,0,1000000/0.086*SER_hh_tes!J10/SER_hh_num!J10)</f>
        <v>0</v>
      </c>
      <c r="K10" s="100">
        <f>IF(SER_hh_tes!K10=0,0,1000000/0.086*SER_hh_tes!K10/SER_hh_num!K10)</f>
        <v>0</v>
      </c>
      <c r="L10" s="100">
        <f>IF(SER_hh_tes!L10=0,0,1000000/0.086*SER_hh_tes!L10/SER_hh_num!L10)</f>
        <v>0</v>
      </c>
      <c r="M10" s="100">
        <f>IF(SER_hh_tes!M10=0,0,1000000/0.086*SER_hh_tes!M10/SER_hh_num!M10)</f>
        <v>0</v>
      </c>
      <c r="N10" s="100">
        <f>IF(SER_hh_tes!N10=0,0,1000000/0.086*SER_hh_tes!N10/SER_hh_num!N10)</f>
        <v>14497.78380032892</v>
      </c>
      <c r="O10" s="100">
        <f>IF(SER_hh_tes!O10=0,0,1000000/0.086*SER_hh_tes!O10/SER_hh_num!O10)</f>
        <v>10276.133393776869</v>
      </c>
      <c r="P10" s="100">
        <f>IF(SER_hh_tes!P10=0,0,1000000/0.086*SER_hh_tes!P10/SER_hh_num!P10)</f>
        <v>8980.341389735444</v>
      </c>
      <c r="Q10" s="100">
        <f>IF(SER_hh_tes!Q10=0,0,1000000/0.086*SER_hh_tes!Q10/SER_hh_num!Q10)</f>
        <v>14131.721184891518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0</v>
      </c>
      <c r="C11" s="100">
        <f>IF(SER_hh_tes!C11=0,0,1000000/0.086*SER_hh_tes!C11/SER_hh_num!C11)</f>
        <v>16836.653459875539</v>
      </c>
      <c r="D11" s="100">
        <f>IF(SER_hh_tes!D11=0,0,1000000/0.086*SER_hh_tes!D11/SER_hh_num!D11)</f>
        <v>0</v>
      </c>
      <c r="E11" s="100">
        <f>IF(SER_hh_tes!E11=0,0,1000000/0.086*SER_hh_tes!E11/SER_hh_num!E11)</f>
        <v>0</v>
      </c>
      <c r="F11" s="100">
        <f>IF(SER_hh_tes!F11=0,0,1000000/0.086*SER_hh_tes!F11/SER_hh_num!F11)</f>
        <v>15435.746693210765</v>
      </c>
      <c r="G11" s="100">
        <f>IF(SER_hh_tes!G11=0,0,1000000/0.086*SER_hh_tes!G11/SER_hh_num!G11)</f>
        <v>17671.31069729487</v>
      </c>
      <c r="H11" s="100">
        <f>IF(SER_hh_tes!H11=0,0,1000000/0.086*SER_hh_tes!H11/SER_hh_num!H11)</f>
        <v>19207.685143535058</v>
      </c>
      <c r="I11" s="100">
        <f>IF(SER_hh_tes!I11=0,0,1000000/0.086*SER_hh_tes!I11/SER_hh_num!I11)</f>
        <v>19279.437003775223</v>
      </c>
      <c r="J11" s="100">
        <f>IF(SER_hh_tes!J11=0,0,1000000/0.086*SER_hh_tes!J11/SER_hh_num!J11)</f>
        <v>20459.280936511794</v>
      </c>
      <c r="K11" s="100">
        <f>IF(SER_hh_tes!K11=0,0,1000000/0.086*SER_hh_tes!K11/SER_hh_num!K11)</f>
        <v>19004.126762187883</v>
      </c>
      <c r="L11" s="100">
        <f>IF(SER_hh_tes!L11=0,0,1000000/0.086*SER_hh_tes!L11/SER_hh_num!L11)</f>
        <v>14876.083672075198</v>
      </c>
      <c r="M11" s="100">
        <f>IF(SER_hh_tes!M11=0,0,1000000/0.086*SER_hh_tes!M11/SER_hh_num!M11)</f>
        <v>14947.663263534703</v>
      </c>
      <c r="N11" s="100">
        <f>IF(SER_hh_tes!N11=0,0,1000000/0.086*SER_hh_tes!N11/SER_hh_num!N11)</f>
        <v>14554.995834198227</v>
      </c>
      <c r="O11" s="100">
        <f>IF(SER_hh_tes!O11=0,0,1000000/0.086*SER_hh_tes!O11/SER_hh_num!O11)</f>
        <v>13332.140806445226</v>
      </c>
      <c r="P11" s="100">
        <f>IF(SER_hh_tes!P11=0,0,1000000/0.086*SER_hh_tes!P11/SER_hh_num!P11)</f>
        <v>10954.653027729437</v>
      </c>
      <c r="Q11" s="100">
        <f>IF(SER_hh_tes!Q11=0,0,1000000/0.086*SER_hh_tes!Q11/SER_hh_num!Q11)</f>
        <v>17360.079307647982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0</v>
      </c>
      <c r="C12" s="100">
        <f>IF(SER_hh_tes!C12=0,0,1000000/0.086*SER_hh_tes!C12/SER_hh_num!C12)</f>
        <v>0</v>
      </c>
      <c r="D12" s="100">
        <f>IF(SER_hh_tes!D12=0,0,1000000/0.086*SER_hh_tes!D12/SER_hh_num!D12)</f>
        <v>0</v>
      </c>
      <c r="E12" s="100">
        <f>IF(SER_hh_tes!E12=0,0,1000000/0.086*SER_hh_tes!E12/SER_hh_num!E12)</f>
        <v>0</v>
      </c>
      <c r="F12" s="100">
        <f>IF(SER_hh_tes!F12=0,0,1000000/0.086*SER_hh_tes!F12/SER_hh_num!F12)</f>
        <v>0</v>
      </c>
      <c r="G12" s="100">
        <f>IF(SER_hh_tes!G12=0,0,1000000/0.086*SER_hh_tes!G12/SER_hh_num!G12)</f>
        <v>0</v>
      </c>
      <c r="H12" s="100">
        <f>IF(SER_hh_tes!H12=0,0,1000000/0.086*SER_hh_tes!H12/SER_hh_num!H12)</f>
        <v>0</v>
      </c>
      <c r="I12" s="100">
        <f>IF(SER_hh_tes!I12=0,0,1000000/0.086*SER_hh_tes!I12/SER_hh_num!I12)</f>
        <v>0</v>
      </c>
      <c r="J12" s="100">
        <f>IF(SER_hh_tes!J12=0,0,1000000/0.086*SER_hh_tes!J12/SER_hh_num!J12)</f>
        <v>0</v>
      </c>
      <c r="K12" s="100">
        <f>IF(SER_hh_tes!K12=0,0,1000000/0.086*SER_hh_tes!K12/SER_hh_num!K12)</f>
        <v>0</v>
      </c>
      <c r="L12" s="100">
        <f>IF(SER_hh_tes!L12=0,0,1000000/0.086*SER_hh_tes!L12/SER_hh_num!L12)</f>
        <v>0</v>
      </c>
      <c r="M12" s="100">
        <f>IF(SER_hh_tes!M12=0,0,1000000/0.086*SER_hh_tes!M12/SER_hh_num!M12)</f>
        <v>0</v>
      </c>
      <c r="N12" s="100">
        <f>IF(SER_hh_tes!N12=0,0,1000000/0.086*SER_hh_tes!N12/SER_hh_num!N12)</f>
        <v>0</v>
      </c>
      <c r="O12" s="100">
        <f>IF(SER_hh_tes!O12=0,0,1000000/0.086*SER_hh_tes!O12/SER_hh_num!O12)</f>
        <v>0</v>
      </c>
      <c r="P12" s="100">
        <f>IF(SER_hh_tes!P12=0,0,1000000/0.086*SER_hh_tes!P12/SER_hh_num!P12)</f>
        <v>0</v>
      </c>
      <c r="Q12" s="100">
        <f>IF(SER_hh_tes!Q12=0,0,1000000/0.086*SER_hh_tes!Q12/SER_hh_num!Q12)</f>
        <v>0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9233.3900630786466</v>
      </c>
      <c r="C13" s="100">
        <f>IF(SER_hh_tes!C13=0,0,1000000/0.086*SER_hh_tes!C13/SER_hh_num!C13)</f>
        <v>11718.774196551869</v>
      </c>
      <c r="D13" s="100">
        <f>IF(SER_hh_tes!D13=0,0,1000000/0.086*SER_hh_tes!D13/SER_hh_num!D13)</f>
        <v>12258.070034238674</v>
      </c>
      <c r="E13" s="100">
        <f>IF(SER_hh_tes!E13=0,0,1000000/0.086*SER_hh_tes!E13/SER_hh_num!E13)</f>
        <v>14044.921748810377</v>
      </c>
      <c r="F13" s="100">
        <f>IF(SER_hh_tes!F13=0,0,1000000/0.086*SER_hh_tes!F13/SER_hh_num!F13)</f>
        <v>15127.988375494591</v>
      </c>
      <c r="G13" s="100">
        <f>IF(SER_hh_tes!G13=0,0,1000000/0.086*SER_hh_tes!G13/SER_hh_num!G13)</f>
        <v>17254.675695201149</v>
      </c>
      <c r="H13" s="100">
        <f>IF(SER_hh_tes!H13=0,0,1000000/0.086*SER_hh_tes!H13/SER_hh_num!H13)</f>
        <v>18666.065830348758</v>
      </c>
      <c r="I13" s="100">
        <f>IF(SER_hh_tes!I13=0,0,1000000/0.086*SER_hh_tes!I13/SER_hh_num!I13)</f>
        <v>18670.845907182538</v>
      </c>
      <c r="J13" s="100">
        <f>IF(SER_hh_tes!J13=0,0,1000000/0.086*SER_hh_tes!J13/SER_hh_num!J13)</f>
        <v>19784.524824718792</v>
      </c>
      <c r="K13" s="100">
        <f>IF(SER_hh_tes!K13=0,0,1000000/0.086*SER_hh_tes!K13/SER_hh_num!K13)</f>
        <v>18283.811679109862</v>
      </c>
      <c r="L13" s="100">
        <f>IF(SER_hh_tes!L13=0,0,1000000/0.086*SER_hh_tes!L13/SER_hh_num!L13)</f>
        <v>14617.177060321583</v>
      </c>
      <c r="M13" s="100">
        <f>IF(SER_hh_tes!M13=0,0,1000000/0.086*SER_hh_tes!M13/SER_hh_num!M13)</f>
        <v>14750.050286674023</v>
      </c>
      <c r="N13" s="100">
        <f>IF(SER_hh_tes!N13=0,0,1000000/0.086*SER_hh_tes!N13/SER_hh_num!N13)</f>
        <v>12287.447718319012</v>
      </c>
      <c r="O13" s="100">
        <f>IF(SER_hh_tes!O13=0,0,1000000/0.086*SER_hh_tes!O13/SER_hh_num!O13)</f>
        <v>15729.290538961062</v>
      </c>
      <c r="P13" s="100">
        <f>IF(SER_hh_tes!P13=0,0,1000000/0.086*SER_hh_tes!P13/SER_hh_num!P13)</f>
        <v>12477.363025169307</v>
      </c>
      <c r="Q13" s="100">
        <f>IF(SER_hh_tes!Q13=0,0,1000000/0.086*SER_hh_tes!Q13/SER_hh_num!Q13)</f>
        <v>19262.736609109208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9233.3900630786484</v>
      </c>
      <c r="C14" s="22">
        <f>IF(SER_hh_tes!C14=0,0,1000000/0.086*SER_hh_tes!C14/SER_hh_num!C14)</f>
        <v>11640.283546288996</v>
      </c>
      <c r="D14" s="22">
        <f>IF(SER_hh_tes!D14=0,0,1000000/0.086*SER_hh_tes!D14/SER_hh_num!D14)</f>
        <v>12233.176807854174</v>
      </c>
      <c r="E14" s="22">
        <f>IF(SER_hh_tes!E14=0,0,1000000/0.086*SER_hh_tes!E14/SER_hh_num!E14)</f>
        <v>14193.67712073845</v>
      </c>
      <c r="F14" s="22">
        <f>IF(SER_hh_tes!F14=0,0,1000000/0.086*SER_hh_tes!F14/SER_hh_num!F14)</f>
        <v>16442.834903630606</v>
      </c>
      <c r="G14" s="22">
        <f>IF(SER_hh_tes!G14=0,0,1000000/0.086*SER_hh_tes!G14/SER_hh_num!G14)</f>
        <v>16186.625671928574</v>
      </c>
      <c r="H14" s="22">
        <f>IF(SER_hh_tes!H14=0,0,1000000/0.086*SER_hh_tes!H14/SER_hh_num!H14)</f>
        <v>19066.172007677629</v>
      </c>
      <c r="I14" s="22">
        <f>IF(SER_hh_tes!I14=0,0,1000000/0.086*SER_hh_tes!I14/SER_hh_num!I14)</f>
        <v>19330.063394569908</v>
      </c>
      <c r="J14" s="22">
        <f>IF(SER_hh_tes!J14=0,0,1000000/0.086*SER_hh_tes!J14/SER_hh_num!J14)</f>
        <v>20682.597254282748</v>
      </c>
      <c r="K14" s="22">
        <f>IF(SER_hh_tes!K14=0,0,1000000/0.086*SER_hh_tes!K14/SER_hh_num!K14)</f>
        <v>20127.162223205476</v>
      </c>
      <c r="L14" s="22">
        <f>IF(SER_hh_tes!L14=0,0,1000000/0.086*SER_hh_tes!L14/SER_hh_num!L14)</f>
        <v>14764.234230873853</v>
      </c>
      <c r="M14" s="22">
        <f>IF(SER_hh_tes!M14=0,0,1000000/0.086*SER_hh_tes!M14/SER_hh_num!M14)</f>
        <v>10718.211434020035</v>
      </c>
      <c r="N14" s="22">
        <f>IF(SER_hh_tes!N14=0,0,1000000/0.086*SER_hh_tes!N14/SER_hh_num!N14)</f>
        <v>25722.651343359386</v>
      </c>
      <c r="O14" s="22">
        <f>IF(SER_hh_tes!O14=0,0,1000000/0.086*SER_hh_tes!O14/SER_hh_num!O14)</f>
        <v>13360.836571014212</v>
      </c>
      <c r="P14" s="22">
        <f>IF(SER_hh_tes!P14=0,0,1000000/0.086*SER_hh_tes!P14/SER_hh_num!P14)</f>
        <v>11246.761865452254</v>
      </c>
      <c r="Q14" s="22">
        <f>IF(SER_hh_tes!Q14=0,0,1000000/0.086*SER_hh_tes!Q14/SER_hh_num!Q14)</f>
        <v>17647.283456536061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181.33751502401731</v>
      </c>
      <c r="C15" s="104">
        <f>IF(SER_hh_tes!C15=0,0,1000000/0.086*SER_hh_tes!C15/SER_hh_num!C15)</f>
        <v>230.38054345971096</v>
      </c>
      <c r="D15" s="104">
        <f>IF(SER_hh_tes!D15=0,0,1000000/0.086*SER_hh_tes!D15/SER_hh_num!D15)</f>
        <v>241.81992009424235</v>
      </c>
      <c r="E15" s="104">
        <f>IF(SER_hh_tes!E15=0,0,1000000/0.086*SER_hh_tes!E15/SER_hh_num!E15)</f>
        <v>278.76543152695552</v>
      </c>
      <c r="F15" s="104">
        <f>IF(SER_hh_tes!F15=0,0,1000000/0.086*SER_hh_tes!F15/SER_hh_num!F15)</f>
        <v>281.64220410644515</v>
      </c>
      <c r="G15" s="104">
        <f>IF(SER_hh_tes!G15=0,0,1000000/0.086*SER_hh_tes!G15/SER_hh_num!G15)</f>
        <v>358.81720745393045</v>
      </c>
      <c r="H15" s="104">
        <f>IF(SER_hh_tes!H15=0,0,1000000/0.086*SER_hh_tes!H15/SER_hh_num!H15)</f>
        <v>374.68518191778804</v>
      </c>
      <c r="I15" s="104">
        <f>IF(SER_hh_tes!I15=0,0,1000000/0.086*SER_hh_tes!I15/SER_hh_num!I15)</f>
        <v>377.76033375443933</v>
      </c>
      <c r="J15" s="104">
        <f>IF(SER_hh_tes!J15=0,0,1000000/0.086*SER_hh_tes!J15/SER_hh_num!J15)</f>
        <v>402.89672024177605</v>
      </c>
      <c r="K15" s="104">
        <f>IF(SER_hh_tes!K15=0,0,1000000/0.086*SER_hh_tes!K15/SER_hh_num!K15)</f>
        <v>356.27037999948658</v>
      </c>
      <c r="L15" s="104">
        <f>IF(SER_hh_tes!L15=0,0,1000000/0.086*SER_hh_tes!L15/SER_hh_num!L15)</f>
        <v>296.91908496263801</v>
      </c>
      <c r="M15" s="104">
        <f>IF(SER_hh_tes!M15=0,0,1000000/0.086*SER_hh_tes!M15/SER_hh_num!M15)</f>
        <v>309.56476115055881</v>
      </c>
      <c r="N15" s="104">
        <f>IF(SER_hh_tes!N15=0,0,1000000/0.086*SER_hh_tes!N15/SER_hh_num!N15)</f>
        <v>198.13064204577941</v>
      </c>
      <c r="O15" s="104">
        <f>IF(SER_hh_tes!O15=0,0,1000000/0.086*SER_hh_tes!O15/SER_hh_num!O15)</f>
        <v>260.40567875841703</v>
      </c>
      <c r="P15" s="104">
        <f>IF(SER_hh_tes!P15=0,0,1000000/0.086*SER_hh_tes!P15/SER_hh_num!P15)</f>
        <v>200.57762902757997</v>
      </c>
      <c r="Q15" s="104">
        <f>IF(SER_hh_tes!Q15=0,0,1000000/0.086*SER_hh_tes!Q15/SER_hh_num!Q15)</f>
        <v>307.36676562589793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17378.379178765757</v>
      </c>
      <c r="C16" s="101">
        <f>IF(SER_hh_tes!C16=0,0,1000000/0.086*SER_hh_tes!C16/SER_hh_num!C16)</f>
        <v>17451.335973864039</v>
      </c>
      <c r="D16" s="101">
        <f>IF(SER_hh_tes!D16=0,0,1000000/0.086*SER_hh_tes!D16/SER_hh_num!D16)</f>
        <v>17506.746120539516</v>
      </c>
      <c r="E16" s="101">
        <f>IF(SER_hh_tes!E16=0,0,1000000/0.086*SER_hh_tes!E16/SER_hh_num!E16)</f>
        <v>17558.307263760402</v>
      </c>
      <c r="F16" s="101">
        <f>IF(SER_hh_tes!F16=0,0,1000000/0.086*SER_hh_tes!F16/SER_hh_num!F16)</f>
        <v>17762.013307759385</v>
      </c>
      <c r="G16" s="101">
        <f>IF(SER_hh_tes!G16=0,0,1000000/0.086*SER_hh_tes!G16/SER_hh_num!G16)</f>
        <v>17779.642097517852</v>
      </c>
      <c r="H16" s="101">
        <f>IF(SER_hh_tes!H16=0,0,1000000/0.086*SER_hh_tes!H16/SER_hh_num!H16)</f>
        <v>17980.748514364976</v>
      </c>
      <c r="I16" s="101">
        <f>IF(SER_hh_tes!I16=0,0,1000000/0.086*SER_hh_tes!I16/SER_hh_num!I16)</f>
        <v>18200.781795162744</v>
      </c>
      <c r="J16" s="101">
        <f>IF(SER_hh_tes!J16=0,0,1000000/0.086*SER_hh_tes!J16/SER_hh_num!J16)</f>
        <v>18234.430862312838</v>
      </c>
      <c r="K16" s="101">
        <f>IF(SER_hh_tes!K16=0,0,1000000/0.086*SER_hh_tes!K16/SER_hh_num!K16)</f>
        <v>18250.982025137058</v>
      </c>
      <c r="L16" s="101">
        <f>IF(SER_hh_tes!L16=0,0,1000000/0.086*SER_hh_tes!L16/SER_hh_num!L16)</f>
        <v>18606.751180045496</v>
      </c>
      <c r="M16" s="101">
        <f>IF(SER_hh_tes!M16=0,0,1000000/0.086*SER_hh_tes!M16/SER_hh_num!M16)</f>
        <v>18281.679938314483</v>
      </c>
      <c r="N16" s="101">
        <f>IF(SER_hh_tes!N16=0,0,1000000/0.086*SER_hh_tes!N16/SER_hh_num!N16)</f>
        <v>18760.134670656102</v>
      </c>
      <c r="O16" s="101">
        <f>IF(SER_hh_tes!O16=0,0,1000000/0.086*SER_hh_tes!O16/SER_hh_num!O16)</f>
        <v>18713.981445670193</v>
      </c>
      <c r="P16" s="101">
        <f>IF(SER_hh_tes!P16=0,0,1000000/0.086*SER_hh_tes!P16/SER_hh_num!P16)</f>
        <v>19703.396901571476</v>
      </c>
      <c r="Q16" s="101">
        <f>IF(SER_hh_tes!Q16=0,0,1000000/0.086*SER_hh_tes!Q16/SER_hh_num!Q16)</f>
        <v>19961.214495388325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6776.0445902990914</v>
      </c>
      <c r="C17" s="103">
        <f>IF(SER_hh_tes!C17=0,0,1000000/0.086*SER_hh_tes!C17/SER_hh_num!C17)</f>
        <v>7093.4717571337314</v>
      </c>
      <c r="D17" s="103">
        <f>IF(SER_hh_tes!D17=0,0,1000000/0.086*SER_hh_tes!D17/SER_hh_num!D17)</f>
        <v>7324.2770033313482</v>
      </c>
      <c r="E17" s="103">
        <f>IF(SER_hh_tes!E17=0,0,1000000/0.086*SER_hh_tes!E17/SER_hh_num!E17)</f>
        <v>7269.1826304427823</v>
      </c>
      <c r="F17" s="103">
        <f>IF(SER_hh_tes!F17=0,0,1000000/0.086*SER_hh_tes!F17/SER_hh_num!F17)</f>
        <v>8015.4631783762889</v>
      </c>
      <c r="G17" s="103">
        <f>IF(SER_hh_tes!G17=0,0,1000000/0.086*SER_hh_tes!G17/SER_hh_num!G17)</f>
        <v>8241.690572249885</v>
      </c>
      <c r="H17" s="103">
        <f>IF(SER_hh_tes!H17=0,0,1000000/0.086*SER_hh_tes!H17/SER_hh_num!H17)</f>
        <v>8817.2861930221152</v>
      </c>
      <c r="I17" s="103">
        <f>IF(SER_hh_tes!I17=0,0,1000000/0.086*SER_hh_tes!I17/SER_hh_num!I17)</f>
        <v>9839.5097829776623</v>
      </c>
      <c r="J17" s="103">
        <f>IF(SER_hh_tes!J17=0,0,1000000/0.086*SER_hh_tes!J17/SER_hh_num!J17)</f>
        <v>10031.33801300129</v>
      </c>
      <c r="K17" s="103">
        <f>IF(SER_hh_tes!K17=0,0,1000000/0.086*SER_hh_tes!K17/SER_hh_num!K17)</f>
        <v>10685.826855330923</v>
      </c>
      <c r="L17" s="103">
        <f>IF(SER_hh_tes!L17=0,0,1000000/0.086*SER_hh_tes!L17/SER_hh_num!L17)</f>
        <v>12375.21111199671</v>
      </c>
      <c r="M17" s="103">
        <f>IF(SER_hh_tes!M17=0,0,1000000/0.086*SER_hh_tes!M17/SER_hh_num!M17)</f>
        <v>13225.515166330579</v>
      </c>
      <c r="N17" s="103">
        <f>IF(SER_hh_tes!N17=0,0,1000000/0.086*SER_hh_tes!N17/SER_hh_num!N17)</f>
        <v>14329.492721165127</v>
      </c>
      <c r="O17" s="103">
        <f>IF(SER_hh_tes!O17=0,0,1000000/0.086*SER_hh_tes!O17/SER_hh_num!O17)</f>
        <v>15696.811385670924</v>
      </c>
      <c r="P17" s="103">
        <f>IF(SER_hh_tes!P17=0,0,1000000/0.086*SER_hh_tes!P17/SER_hh_num!P17)</f>
        <v>17300.490427181769</v>
      </c>
      <c r="Q17" s="103">
        <f>IF(SER_hh_tes!Q17=0,0,1000000/0.086*SER_hh_tes!Q17/SER_hh_num!Q17)</f>
        <v>19518.19109169468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17395.32990868116</v>
      </c>
      <c r="C18" s="103">
        <f>IF(SER_hh_tes!C18=0,0,1000000/0.086*SER_hh_tes!C18/SER_hh_num!C18)</f>
        <v>17471.328922917332</v>
      </c>
      <c r="D18" s="103">
        <f>IF(SER_hh_tes!D18=0,0,1000000/0.086*SER_hh_tes!D18/SER_hh_num!D18)</f>
        <v>17527.155654029288</v>
      </c>
      <c r="E18" s="103">
        <f>IF(SER_hh_tes!E18=0,0,1000000/0.086*SER_hh_tes!E18/SER_hh_num!E18)</f>
        <v>17585.030301037943</v>
      </c>
      <c r="F18" s="103">
        <f>IF(SER_hh_tes!F18=0,0,1000000/0.086*SER_hh_tes!F18/SER_hh_num!F18)</f>
        <v>17788.876228654412</v>
      </c>
      <c r="G18" s="103">
        <f>IF(SER_hh_tes!G18=0,0,1000000/0.086*SER_hh_tes!G18/SER_hh_num!G18)</f>
        <v>17819.065970556319</v>
      </c>
      <c r="H18" s="103">
        <f>IF(SER_hh_tes!H18=0,0,1000000/0.086*SER_hh_tes!H18/SER_hh_num!H18)</f>
        <v>18035.427530169363</v>
      </c>
      <c r="I18" s="103">
        <f>IF(SER_hh_tes!I18=0,0,1000000/0.086*SER_hh_tes!I18/SER_hh_num!I18)</f>
        <v>18257.190315920187</v>
      </c>
      <c r="J18" s="103">
        <f>IF(SER_hh_tes!J18=0,0,1000000/0.086*SER_hh_tes!J18/SER_hh_num!J18)</f>
        <v>18304.709361213747</v>
      </c>
      <c r="K18" s="103">
        <f>IF(SER_hh_tes!K18=0,0,1000000/0.086*SER_hh_tes!K18/SER_hh_num!K18)</f>
        <v>18318.551584273384</v>
      </c>
      <c r="L18" s="103">
        <f>IF(SER_hh_tes!L18=0,0,1000000/0.086*SER_hh_tes!L18/SER_hh_num!L18)</f>
        <v>18655.076344108817</v>
      </c>
      <c r="M18" s="103">
        <f>IF(SER_hh_tes!M18=0,0,1000000/0.086*SER_hh_tes!M18/SER_hh_num!M18)</f>
        <v>18338.298163931158</v>
      </c>
      <c r="N18" s="103">
        <f>IF(SER_hh_tes!N18=0,0,1000000/0.086*SER_hh_tes!N18/SER_hh_num!N18)</f>
        <v>18831.189837163616</v>
      </c>
      <c r="O18" s="103">
        <f>IF(SER_hh_tes!O18=0,0,1000000/0.086*SER_hh_tes!O18/SER_hh_num!O18)</f>
        <v>18774.043723770013</v>
      </c>
      <c r="P18" s="103">
        <f>IF(SER_hh_tes!P18=0,0,1000000/0.086*SER_hh_tes!P18/SER_hh_num!P18)</f>
        <v>19763.207478774897</v>
      </c>
      <c r="Q18" s="103">
        <f>IF(SER_hh_tes!Q18=0,0,1000000/0.086*SER_hh_tes!Q18/SER_hh_num!Q18)</f>
        <v>19975.523218569662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5051.3413231481281</v>
      </c>
      <c r="C19" s="101">
        <f>IF(SER_hh_tes!C19=0,0,1000000/0.086*SER_hh_tes!C19/SER_hh_num!C19)</f>
        <v>5504.3414361277446</v>
      </c>
      <c r="D19" s="101">
        <f>IF(SER_hh_tes!D19=0,0,1000000/0.086*SER_hh_tes!D19/SER_hh_num!D19)</f>
        <v>5800.8609973480052</v>
      </c>
      <c r="E19" s="101">
        <f>IF(SER_hh_tes!E19=0,0,1000000/0.086*SER_hh_tes!E19/SER_hh_num!E19)</f>
        <v>5837.952989585805</v>
      </c>
      <c r="F19" s="101">
        <f>IF(SER_hh_tes!F19=0,0,1000000/0.086*SER_hh_tes!F19/SER_hh_num!F19)</f>
        <v>6084.1779864590553</v>
      </c>
      <c r="G19" s="101">
        <f>IF(SER_hh_tes!G19=0,0,1000000/0.086*SER_hh_tes!G19/SER_hh_num!G19)</f>
        <v>6547.4354144389072</v>
      </c>
      <c r="H19" s="101">
        <f>IF(SER_hh_tes!H19=0,0,1000000/0.086*SER_hh_tes!H19/SER_hh_num!H19)</f>
        <v>6733.0270937310133</v>
      </c>
      <c r="I19" s="101">
        <f>IF(SER_hh_tes!I19=0,0,1000000/0.086*SER_hh_tes!I19/SER_hh_num!I19)</f>
        <v>6900.5402664837302</v>
      </c>
      <c r="J19" s="101">
        <f>IF(SER_hh_tes!J19=0,0,1000000/0.086*SER_hh_tes!J19/SER_hh_num!J19)</f>
        <v>6975.3653958957811</v>
      </c>
      <c r="K19" s="101">
        <f>IF(SER_hh_tes!K19=0,0,1000000/0.086*SER_hh_tes!K19/SER_hh_num!K19)</f>
        <v>6861.3208422412472</v>
      </c>
      <c r="L19" s="101">
        <f>IF(SER_hh_tes!L19=0,0,1000000/0.086*SER_hh_tes!L19/SER_hh_num!L19)</f>
        <v>6860.882215437925</v>
      </c>
      <c r="M19" s="101">
        <f>IF(SER_hh_tes!M19=0,0,1000000/0.086*SER_hh_tes!M19/SER_hh_num!M19)</f>
        <v>6961.7962713658044</v>
      </c>
      <c r="N19" s="101">
        <f>IF(SER_hh_tes!N19=0,0,1000000/0.086*SER_hh_tes!N19/SER_hh_num!N19)</f>
        <v>7720.2067924310968</v>
      </c>
      <c r="O19" s="101">
        <f>IF(SER_hh_tes!O19=0,0,1000000/0.086*SER_hh_tes!O19/SER_hh_num!O19)</f>
        <v>7179.3059684142763</v>
      </c>
      <c r="P19" s="101">
        <f>IF(SER_hh_tes!P19=0,0,1000000/0.086*SER_hh_tes!P19/SER_hh_num!P19)</f>
        <v>7411.4197289855892</v>
      </c>
      <c r="Q19" s="101">
        <f>IF(SER_hh_tes!Q19=0,0,1000000/0.086*SER_hh_tes!Q19/SER_hh_num!Q19)</f>
        <v>7919.7560257729992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5003.4345126706539</v>
      </c>
      <c r="C21" s="100">
        <f>IF(SER_hh_tes!C21=0,0,1000000/0.086*SER_hh_tes!C21/SER_hh_num!C21)</f>
        <v>5453.0584066520441</v>
      </c>
      <c r="D21" s="100">
        <f>IF(SER_hh_tes!D21=0,0,1000000/0.086*SER_hh_tes!D21/SER_hh_num!D21)</f>
        <v>5734.2589484881992</v>
      </c>
      <c r="E21" s="100">
        <f>IF(SER_hh_tes!E21=0,0,1000000/0.086*SER_hh_tes!E21/SER_hh_num!E21)</f>
        <v>5753.3580521415033</v>
      </c>
      <c r="F21" s="100">
        <f>IF(SER_hh_tes!F21=0,0,1000000/0.086*SER_hh_tes!F21/SER_hh_num!F21)</f>
        <v>6011.2300515972192</v>
      </c>
      <c r="G21" s="100">
        <f>IF(SER_hh_tes!G21=0,0,1000000/0.086*SER_hh_tes!G21/SER_hh_num!G21)</f>
        <v>6521.7451825717681</v>
      </c>
      <c r="H21" s="100">
        <f>IF(SER_hh_tes!H21=0,0,1000000/0.086*SER_hh_tes!H21/SER_hh_num!H21)</f>
        <v>6731.3239895350453</v>
      </c>
      <c r="I21" s="100">
        <f>IF(SER_hh_tes!I21=0,0,1000000/0.086*SER_hh_tes!I21/SER_hh_num!I21)</f>
        <v>6889.3448554502584</v>
      </c>
      <c r="J21" s="100">
        <f>IF(SER_hh_tes!J21=0,0,1000000/0.086*SER_hh_tes!J21/SER_hh_num!J21)</f>
        <v>6956.2442050749232</v>
      </c>
      <c r="K21" s="100">
        <f>IF(SER_hh_tes!K21=0,0,1000000/0.086*SER_hh_tes!K21/SER_hh_num!K21)</f>
        <v>6851.5328876883204</v>
      </c>
      <c r="L21" s="100">
        <f>IF(SER_hh_tes!L21=0,0,1000000/0.086*SER_hh_tes!L21/SER_hh_num!L21)</f>
        <v>6857.0848646544409</v>
      </c>
      <c r="M21" s="100">
        <f>IF(SER_hh_tes!M21=0,0,1000000/0.086*SER_hh_tes!M21/SER_hh_num!M21)</f>
        <v>6881.6357897053167</v>
      </c>
      <c r="N21" s="100">
        <f>IF(SER_hh_tes!N21=0,0,1000000/0.086*SER_hh_tes!N21/SER_hh_num!N21)</f>
        <v>6899.7466192832599</v>
      </c>
      <c r="O21" s="100">
        <f>IF(SER_hh_tes!O21=0,0,1000000/0.086*SER_hh_tes!O21/SER_hh_num!O21)</f>
        <v>6919.78451316878</v>
      </c>
      <c r="P21" s="100">
        <f>IF(SER_hh_tes!P21=0,0,1000000/0.086*SER_hh_tes!P21/SER_hh_num!P21)</f>
        <v>6973.3268477609572</v>
      </c>
      <c r="Q21" s="100">
        <f>IF(SER_hh_tes!Q21=0,0,1000000/0.086*SER_hh_tes!Q21/SER_hh_num!Q21)</f>
        <v>7054.6441476663485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5003.4345126706539</v>
      </c>
      <c r="C22" s="100">
        <f>IF(SER_hh_tes!C22=0,0,1000000/0.086*SER_hh_tes!C22/SER_hh_num!C22)</f>
        <v>5466.7487366300738</v>
      </c>
      <c r="D22" s="100">
        <f>IF(SER_hh_tes!D22=0,0,1000000/0.086*SER_hh_tes!D22/SER_hh_num!D22)</f>
        <v>5763.5823097774855</v>
      </c>
      <c r="E22" s="100">
        <f>IF(SER_hh_tes!E22=0,0,1000000/0.086*SER_hh_tes!E22/SER_hh_num!E22)</f>
        <v>5799.856331455594</v>
      </c>
      <c r="F22" s="100">
        <f>IF(SER_hh_tes!F22=0,0,1000000/0.086*SER_hh_tes!F22/SER_hh_num!F22)</f>
        <v>6035.0084099686646</v>
      </c>
      <c r="G22" s="100">
        <f>IF(SER_hh_tes!G22=0,0,1000000/0.086*SER_hh_tes!G22/SER_hh_num!G22)</f>
        <v>6498.0344532076206</v>
      </c>
      <c r="H22" s="100">
        <f>IF(SER_hh_tes!H22=0,0,1000000/0.086*SER_hh_tes!H22/SER_hh_num!H22)</f>
        <v>6671.989114097958</v>
      </c>
      <c r="I22" s="100">
        <f>IF(SER_hh_tes!I22=0,0,1000000/0.086*SER_hh_tes!I22/SER_hh_num!I22)</f>
        <v>6754.8390315088927</v>
      </c>
      <c r="J22" s="100">
        <f>IF(SER_hh_tes!J22=0,0,1000000/0.086*SER_hh_tes!J22/SER_hh_num!J22)</f>
        <v>6819.1374477084137</v>
      </c>
      <c r="K22" s="100">
        <f>IF(SER_hh_tes!K22=0,0,1000000/0.086*SER_hh_tes!K22/SER_hh_num!K22)</f>
        <v>6705.6841592740866</v>
      </c>
      <c r="L22" s="100">
        <f>IF(SER_hh_tes!L22=0,0,1000000/0.086*SER_hh_tes!L22/SER_hh_num!L22)</f>
        <v>6720.4647523551603</v>
      </c>
      <c r="M22" s="100">
        <f>IF(SER_hh_tes!M22=0,0,1000000/0.086*SER_hh_tes!M22/SER_hh_num!M22)</f>
        <v>6768.8010041495118</v>
      </c>
      <c r="N22" s="100">
        <f>IF(SER_hh_tes!N22=0,0,1000000/0.086*SER_hh_tes!N22/SER_hh_num!N22)</f>
        <v>6795.8527484516881</v>
      </c>
      <c r="O22" s="100">
        <f>IF(SER_hh_tes!O22=0,0,1000000/0.086*SER_hh_tes!O22/SER_hh_num!O22)</f>
        <v>6859.8592745031438</v>
      </c>
      <c r="P22" s="100">
        <f>IF(SER_hh_tes!P22=0,0,1000000/0.086*SER_hh_tes!P22/SER_hh_num!P22)</f>
        <v>6964.837067440948</v>
      </c>
      <c r="Q22" s="100">
        <f>IF(SER_hh_tes!Q22=0,0,1000000/0.086*SER_hh_tes!Q22/SER_hh_num!Q22)</f>
        <v>7095.7451495806908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5003.4345126706539</v>
      </c>
      <c r="C23" s="100">
        <f>IF(SER_hh_tes!C23=0,0,1000000/0.086*SER_hh_tes!C23/SER_hh_num!C23)</f>
        <v>5567.547246860122</v>
      </c>
      <c r="D23" s="100">
        <f>IF(SER_hh_tes!D23=0,0,1000000/0.086*SER_hh_tes!D23/SER_hh_num!D23)</f>
        <v>5905.3164290061432</v>
      </c>
      <c r="E23" s="100">
        <f>IF(SER_hh_tes!E23=0,0,1000000/0.086*SER_hh_tes!E23/SER_hh_num!E23)</f>
        <v>5986.8248104692893</v>
      </c>
      <c r="F23" s="100">
        <f>IF(SER_hh_tes!F23=0,0,1000000/0.086*SER_hh_tes!F23/SER_hh_num!F23)</f>
        <v>6213.2001161778408</v>
      </c>
      <c r="G23" s="100">
        <f>IF(SER_hh_tes!G23=0,0,1000000/0.086*SER_hh_tes!G23/SER_hh_num!G23)</f>
        <v>6829.6958361913958</v>
      </c>
      <c r="H23" s="100">
        <f>IF(SER_hh_tes!H23=0,0,1000000/0.086*SER_hh_tes!H23/SER_hh_num!H23)</f>
        <v>7010.3555872247143</v>
      </c>
      <c r="I23" s="100">
        <f>IF(SER_hh_tes!I23=0,0,1000000/0.086*SER_hh_tes!I23/SER_hh_num!I23)</f>
        <v>7098.9896195167403</v>
      </c>
      <c r="J23" s="100">
        <f>IF(SER_hh_tes!J23=0,0,1000000/0.086*SER_hh_tes!J23/SER_hh_num!J23)</f>
        <v>7140.8204483851259</v>
      </c>
      <c r="K23" s="100">
        <f>IF(SER_hh_tes!K23=0,0,1000000/0.086*SER_hh_tes!K23/SER_hh_num!K23)</f>
        <v>7005.3263780631705</v>
      </c>
      <c r="L23" s="100">
        <f>IF(SER_hh_tes!L23=0,0,1000000/0.086*SER_hh_tes!L23/SER_hh_num!L23)</f>
        <v>7012.8085906551778</v>
      </c>
      <c r="M23" s="100">
        <f>IF(SER_hh_tes!M23=0,0,1000000/0.086*SER_hh_tes!M23/SER_hh_num!M23)</f>
        <v>7023.9134726717557</v>
      </c>
      <c r="N23" s="100">
        <f>IF(SER_hh_tes!N23=0,0,1000000/0.086*SER_hh_tes!N23/SER_hh_num!N23)</f>
        <v>7013.3954358743676</v>
      </c>
      <c r="O23" s="100">
        <f>IF(SER_hh_tes!O23=0,0,1000000/0.086*SER_hh_tes!O23/SER_hh_num!O23)</f>
        <v>7028.0926583595619</v>
      </c>
      <c r="P23" s="100">
        <f>IF(SER_hh_tes!P23=0,0,1000000/0.086*SER_hh_tes!P23/SER_hh_num!P23)</f>
        <v>7081.35987485447</v>
      </c>
      <c r="Q23" s="100">
        <f>IF(SER_hh_tes!Q23=0,0,1000000/0.086*SER_hh_tes!Q23/SER_hh_num!Q23)</f>
        <v>7177.9583886852834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0</v>
      </c>
      <c r="C24" s="100">
        <f>IF(SER_hh_tes!C24=0,0,1000000/0.086*SER_hh_tes!C24/SER_hh_num!C24)</f>
        <v>0</v>
      </c>
      <c r="D24" s="100">
        <f>IF(SER_hh_tes!D24=0,0,1000000/0.086*SER_hh_tes!D24/SER_hh_num!D24)</f>
        <v>0</v>
      </c>
      <c r="E24" s="100">
        <f>IF(SER_hh_tes!E24=0,0,1000000/0.086*SER_hh_tes!E24/SER_hh_num!E24)</f>
        <v>0</v>
      </c>
      <c r="F24" s="100">
        <f>IF(SER_hh_tes!F24=0,0,1000000/0.086*SER_hh_tes!F24/SER_hh_num!F24)</f>
        <v>0</v>
      </c>
      <c r="G24" s="100">
        <f>IF(SER_hh_tes!G24=0,0,1000000/0.086*SER_hh_tes!G24/SER_hh_num!G24)</f>
        <v>0</v>
      </c>
      <c r="H24" s="100">
        <f>IF(SER_hh_tes!H24=0,0,1000000/0.086*SER_hh_tes!H24/SER_hh_num!H24)</f>
        <v>0</v>
      </c>
      <c r="I24" s="100">
        <f>IF(SER_hh_tes!I24=0,0,1000000/0.086*SER_hh_tes!I24/SER_hh_num!I24)</f>
        <v>0</v>
      </c>
      <c r="J24" s="100">
        <f>IF(SER_hh_tes!J24=0,0,1000000/0.086*SER_hh_tes!J24/SER_hh_num!J24)</f>
        <v>0</v>
      </c>
      <c r="K24" s="100">
        <f>IF(SER_hh_tes!K24=0,0,1000000/0.086*SER_hh_tes!K24/SER_hh_num!K24)</f>
        <v>0</v>
      </c>
      <c r="L24" s="100">
        <f>IF(SER_hh_tes!L24=0,0,1000000/0.086*SER_hh_tes!L24/SER_hh_num!L24)</f>
        <v>0</v>
      </c>
      <c r="M24" s="100">
        <f>IF(SER_hh_tes!M24=0,0,1000000/0.086*SER_hh_tes!M24/SER_hh_num!M24)</f>
        <v>0</v>
      </c>
      <c r="N24" s="100">
        <f>IF(SER_hh_tes!N24=0,0,1000000/0.086*SER_hh_tes!N24/SER_hh_num!N24)</f>
        <v>0</v>
      </c>
      <c r="O24" s="100">
        <f>IF(SER_hh_tes!O24=0,0,1000000/0.086*SER_hh_tes!O24/SER_hh_num!O24)</f>
        <v>0</v>
      </c>
      <c r="P24" s="100">
        <f>IF(SER_hh_tes!P24=0,0,1000000/0.086*SER_hh_tes!P24/SER_hh_num!P24)</f>
        <v>0</v>
      </c>
      <c r="Q24" s="100">
        <f>IF(SER_hh_tes!Q24=0,0,1000000/0.086*SER_hh_tes!Q24/SER_hh_num!Q24)</f>
        <v>0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0</v>
      </c>
      <c r="C25" s="100">
        <f>IF(SER_hh_tes!C25=0,0,1000000/0.086*SER_hh_tes!C25/SER_hh_num!C25)</f>
        <v>0</v>
      </c>
      <c r="D25" s="100">
        <f>IF(SER_hh_tes!D25=0,0,1000000/0.086*SER_hh_tes!D25/SER_hh_num!D25)</f>
        <v>0</v>
      </c>
      <c r="E25" s="100">
        <f>IF(SER_hh_tes!E25=0,0,1000000/0.086*SER_hh_tes!E25/SER_hh_num!E25)</f>
        <v>0</v>
      </c>
      <c r="F25" s="100">
        <f>IF(SER_hh_tes!F25=0,0,1000000/0.086*SER_hh_tes!F25/SER_hh_num!F25)</f>
        <v>0</v>
      </c>
      <c r="G25" s="100">
        <f>IF(SER_hh_tes!G25=0,0,1000000/0.086*SER_hh_tes!G25/SER_hh_num!G25)</f>
        <v>0</v>
      </c>
      <c r="H25" s="100">
        <f>IF(SER_hh_tes!H25=0,0,1000000/0.086*SER_hh_tes!H25/SER_hh_num!H25)</f>
        <v>0</v>
      </c>
      <c r="I25" s="100">
        <f>IF(SER_hh_tes!I25=0,0,1000000/0.086*SER_hh_tes!I25/SER_hh_num!I25)</f>
        <v>0</v>
      </c>
      <c r="J25" s="100">
        <f>IF(SER_hh_tes!J25=0,0,1000000/0.086*SER_hh_tes!J25/SER_hh_num!J25)</f>
        <v>0</v>
      </c>
      <c r="K25" s="100">
        <f>IF(SER_hh_tes!K25=0,0,1000000/0.086*SER_hh_tes!K25/SER_hh_num!K25)</f>
        <v>0</v>
      </c>
      <c r="L25" s="100">
        <f>IF(SER_hh_tes!L25=0,0,1000000/0.086*SER_hh_tes!L25/SER_hh_num!L25)</f>
        <v>0</v>
      </c>
      <c r="M25" s="100">
        <f>IF(SER_hh_tes!M25=0,0,1000000/0.086*SER_hh_tes!M25/SER_hh_num!M25)</f>
        <v>0</v>
      </c>
      <c r="N25" s="100">
        <f>IF(SER_hh_tes!N25=0,0,1000000/0.086*SER_hh_tes!N25/SER_hh_num!N25)</f>
        <v>0</v>
      </c>
      <c r="O25" s="100">
        <f>IF(SER_hh_tes!O25=0,0,1000000/0.086*SER_hh_tes!O25/SER_hh_num!O25)</f>
        <v>0</v>
      </c>
      <c r="P25" s="100">
        <f>IF(SER_hh_tes!P25=0,0,1000000/0.086*SER_hh_tes!P25/SER_hh_num!P25)</f>
        <v>0</v>
      </c>
      <c r="Q25" s="100">
        <f>IF(SER_hh_tes!Q25=0,0,1000000/0.086*SER_hh_tes!Q25/SER_hh_num!Q25)</f>
        <v>0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5003.396292632824</v>
      </c>
      <c r="C26" s="22">
        <f>IF(SER_hh_tes!C26=0,0,1000000/0.086*SER_hh_tes!C26/SER_hh_num!C26)</f>
        <v>5454.0375683279153</v>
      </c>
      <c r="D26" s="22">
        <f>IF(SER_hh_tes!D26=0,0,1000000/0.086*SER_hh_tes!D26/SER_hh_num!D26)</f>
        <v>5749.4145583974132</v>
      </c>
      <c r="E26" s="22">
        <f>IF(SER_hh_tes!E26=0,0,1000000/0.086*SER_hh_tes!E26/SER_hh_num!E26)</f>
        <v>5782.9173042647599</v>
      </c>
      <c r="F26" s="22">
        <f>IF(SER_hh_tes!F26=0,0,1000000/0.086*SER_hh_tes!F26/SER_hh_num!F26)</f>
        <v>6027.0770762333477</v>
      </c>
      <c r="G26" s="22">
        <f>IF(SER_hh_tes!G26=0,0,1000000/0.086*SER_hh_tes!G26/SER_hh_num!G26)</f>
        <v>6486.3086191057746</v>
      </c>
      <c r="H26" s="22">
        <f>IF(SER_hh_tes!H26=0,0,1000000/0.086*SER_hh_tes!H26/SER_hh_num!H26)</f>
        <v>6672.3999522607846</v>
      </c>
      <c r="I26" s="22">
        <f>IF(SER_hh_tes!I26=0,0,1000000/0.086*SER_hh_tes!I26/SER_hh_num!I26)</f>
        <v>6754.4324026314225</v>
      </c>
      <c r="J26" s="22">
        <f>IF(SER_hh_tes!J26=0,0,1000000/0.086*SER_hh_tes!J26/SER_hh_num!J26)</f>
        <v>6823.7767953854109</v>
      </c>
      <c r="K26" s="22">
        <f>IF(SER_hh_tes!K26=0,0,1000000/0.086*SER_hh_tes!K26/SER_hh_num!K26)</f>
        <v>6701.0707095318157</v>
      </c>
      <c r="L26" s="22">
        <f>IF(SER_hh_tes!L26=0,0,1000000/0.086*SER_hh_tes!L26/SER_hh_num!L26)</f>
        <v>6687.3300757057777</v>
      </c>
      <c r="M26" s="22">
        <f>IF(SER_hh_tes!M26=0,0,1000000/0.086*SER_hh_tes!M26/SER_hh_num!M26)</f>
        <v>6646.7241320649082</v>
      </c>
      <c r="N26" s="22">
        <f>IF(SER_hh_tes!N26=0,0,1000000/0.086*SER_hh_tes!N26/SER_hh_num!N26)</f>
        <v>7516.121596803936</v>
      </c>
      <c r="O26" s="22">
        <f>IF(SER_hh_tes!O26=0,0,1000000/0.086*SER_hh_tes!O26/SER_hh_num!O26)</f>
        <v>6876.8723706754672</v>
      </c>
      <c r="P26" s="22">
        <f>IF(SER_hh_tes!P26=0,0,1000000/0.086*SER_hh_tes!P26/SER_hh_num!P26)</f>
        <v>7127.9865400483104</v>
      </c>
      <c r="Q26" s="22">
        <f>IF(SER_hh_tes!Q26=0,0,1000000/0.086*SER_hh_tes!Q26/SER_hh_num!Q26)</f>
        <v>7698.9162434291866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47.942022088637309</v>
      </c>
      <c r="C27" s="116">
        <f>IF(SER_hh_tes!C27=0,0,1000000/0.086*SER_hh_tes!C27/SER_hh_num!C19)</f>
        <v>48.279497764873433</v>
      </c>
      <c r="D27" s="116">
        <f>IF(SER_hh_tes!D27=0,0,1000000/0.086*SER_hh_tes!D27/SER_hh_num!D19)</f>
        <v>48.883217702665299</v>
      </c>
      <c r="E27" s="116">
        <f>IF(SER_hh_tes!E27=0,0,1000000/0.086*SER_hh_tes!E27/SER_hh_num!E19)</f>
        <v>51.458467821699784</v>
      </c>
      <c r="F27" s="116">
        <f>IF(SER_hh_tes!F27=0,0,1000000/0.086*SER_hh_tes!F27/SER_hh_num!F19)</f>
        <v>54.002406802273839</v>
      </c>
      <c r="G27" s="116">
        <f>IF(SER_hh_tes!G27=0,0,1000000/0.086*SER_hh_tes!G27/SER_hh_num!G19)</f>
        <v>51.14212409427661</v>
      </c>
      <c r="H27" s="116">
        <f>IF(SER_hh_tes!H27=0,0,1000000/0.086*SER_hh_tes!H27/SER_hh_num!H19)</f>
        <v>49.836290592172617</v>
      </c>
      <c r="I27" s="116">
        <f>IF(SER_hh_tes!I27=0,0,1000000/0.086*SER_hh_tes!I27/SER_hh_num!I19)</f>
        <v>131.46277918060093</v>
      </c>
      <c r="J27" s="116">
        <f>IF(SER_hh_tes!J27=0,0,1000000/0.086*SER_hh_tes!J27/SER_hh_num!J19)</f>
        <v>137.39179833126224</v>
      </c>
      <c r="K27" s="116">
        <f>IF(SER_hh_tes!K27=0,0,1000000/0.086*SER_hh_tes!K27/SER_hh_num!K19)</f>
        <v>143.93081809611905</v>
      </c>
      <c r="L27" s="116">
        <f>IF(SER_hh_tes!L27=0,0,1000000/0.086*SER_hh_tes!L27/SER_hh_num!L19)</f>
        <v>151.14844234374712</v>
      </c>
      <c r="M27" s="116">
        <f>IF(SER_hh_tes!M27=0,0,1000000/0.086*SER_hh_tes!M27/SER_hh_num!M19)</f>
        <v>282.21477017993413</v>
      </c>
      <c r="N27" s="116">
        <f>IF(SER_hh_tes!N27=0,0,1000000/0.086*SER_hh_tes!N27/SER_hh_num!N19)</f>
        <v>288.83000645281072</v>
      </c>
      <c r="O27" s="116">
        <f>IF(SER_hh_tes!O27=0,0,1000000/0.086*SER_hh_tes!O27/SER_hh_num!O19)</f>
        <v>293.36985743005488</v>
      </c>
      <c r="P27" s="116">
        <f>IF(SER_hh_tes!P27=0,0,1000000/0.086*SER_hh_tes!P27/SER_hh_num!P19)</f>
        <v>300.0879073838467</v>
      </c>
      <c r="Q27" s="116">
        <f>IF(SER_hh_tes!Q27=0,0,1000000/0.086*SER_hh_tes!Q27/SER_hh_num!Q19)</f>
        <v>306.20280289730567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4204.008121053419</v>
      </c>
      <c r="C28" s="117">
        <f>IF(SER_hh_tes!C27=0,0,1000000/0.086*SER_hh_tes!C27/SER_hh_num!C27)</f>
        <v>4308.5355006859991</v>
      </c>
      <c r="D28" s="117">
        <f>IF(SER_hh_tes!D27=0,0,1000000/0.086*SER_hh_tes!D27/SER_hh_num!D27)</f>
        <v>4267.1301066782107</v>
      </c>
      <c r="E28" s="117">
        <f>IF(SER_hh_tes!E27=0,0,1000000/0.086*SER_hh_tes!E27/SER_hh_num!E27)</f>
        <v>4113.0214033097918</v>
      </c>
      <c r="F28" s="117">
        <f>IF(SER_hh_tes!F27=0,0,1000000/0.086*SER_hh_tes!F27/SER_hh_num!F27)</f>
        <v>4230.2705040611527</v>
      </c>
      <c r="G28" s="117">
        <f>IF(SER_hh_tes!G27=0,0,1000000/0.086*SER_hh_tes!G27/SER_hh_num!G27)</f>
        <v>3875.8798072030863</v>
      </c>
      <c r="H28" s="117">
        <f>IF(SER_hh_tes!H27=0,0,1000000/0.086*SER_hh_tes!H27/SER_hh_num!H27)</f>
        <v>3469.359772409729</v>
      </c>
      <c r="I28" s="117">
        <f>IF(SER_hh_tes!I27=0,0,1000000/0.086*SER_hh_tes!I27/SER_hh_num!I27)</f>
        <v>5088.2221014561364</v>
      </c>
      <c r="J28" s="117">
        <f>IF(SER_hh_tes!J27=0,0,1000000/0.086*SER_hh_tes!J27/SER_hh_num!J27)</f>
        <v>5133.3200278215536</v>
      </c>
      <c r="K28" s="117">
        <f>IF(SER_hh_tes!K27=0,0,1000000/0.086*SER_hh_tes!K27/SER_hh_num!K27)</f>
        <v>5111.4633815227107</v>
      </c>
      <c r="L28" s="117">
        <f>IF(SER_hh_tes!L27=0,0,1000000/0.086*SER_hh_tes!L27/SER_hh_num!L27)</f>
        <v>5041.1187317599488</v>
      </c>
      <c r="M28" s="117">
        <f>IF(SER_hh_tes!M27=0,0,1000000/0.086*SER_hh_tes!M27/SER_hh_num!M27)</f>
        <v>5064.8145369199092</v>
      </c>
      <c r="N28" s="117">
        <f>IF(SER_hh_tes!N27=0,0,1000000/0.086*SER_hh_tes!N27/SER_hh_num!N27)</f>
        <v>5086.221411567446</v>
      </c>
      <c r="O28" s="117">
        <f>IF(SER_hh_tes!O27=0,0,1000000/0.086*SER_hh_tes!O27/SER_hh_num!O27)</f>
        <v>5138.383509151553</v>
      </c>
      <c r="P28" s="117">
        <f>IF(SER_hh_tes!P27=0,0,1000000/0.086*SER_hh_tes!P27/SER_hh_num!P27)</f>
        <v>5227.4868764313742</v>
      </c>
      <c r="Q28" s="117">
        <f>IF(SER_hh_tes!Q27=0,0,1000000/0.086*SER_hh_tes!Q27/SER_hh_num!Q27)</f>
        <v>5207.1075815492004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5456.8292286630376</v>
      </c>
      <c r="C29" s="101">
        <f>IF(SER_hh_tes!C29=0,0,1000000/0.086*SER_hh_tes!C29/SER_hh_num!C29)</f>
        <v>5658.6917305638117</v>
      </c>
      <c r="D29" s="101">
        <f>IF(SER_hh_tes!D29=0,0,1000000/0.086*SER_hh_tes!D29/SER_hh_num!D29)</f>
        <v>5701.5468406091686</v>
      </c>
      <c r="E29" s="101">
        <f>IF(SER_hh_tes!E29=0,0,1000000/0.086*SER_hh_tes!E29/SER_hh_num!E29)</f>
        <v>5810.5191720957473</v>
      </c>
      <c r="F29" s="101">
        <f>IF(SER_hh_tes!F29=0,0,1000000/0.086*SER_hh_tes!F29/SER_hh_num!F29)</f>
        <v>5851.0665659045935</v>
      </c>
      <c r="G29" s="101">
        <f>IF(SER_hh_tes!G29=0,0,1000000/0.086*SER_hh_tes!G29/SER_hh_num!G29)</f>
        <v>5887.9185148562074</v>
      </c>
      <c r="H29" s="101">
        <f>IF(SER_hh_tes!H29=0,0,1000000/0.086*SER_hh_tes!H29/SER_hh_num!H29)</f>
        <v>5914.4651896500382</v>
      </c>
      <c r="I29" s="101">
        <f>IF(SER_hh_tes!I29=0,0,1000000/0.086*SER_hh_tes!I29/SER_hh_num!I29)</f>
        <v>5938.6034910052213</v>
      </c>
      <c r="J29" s="101">
        <f>IF(SER_hh_tes!J29=0,0,1000000/0.086*SER_hh_tes!J29/SER_hh_num!J29)</f>
        <v>6065.4031516072509</v>
      </c>
      <c r="K29" s="101">
        <f>IF(SER_hh_tes!K29=0,0,1000000/0.086*SER_hh_tes!K29/SER_hh_num!K29)</f>
        <v>6165.9563841663821</v>
      </c>
      <c r="L29" s="101">
        <f>IF(SER_hh_tes!L29=0,0,1000000/0.086*SER_hh_tes!L29/SER_hh_num!L29)</f>
        <v>6228.524839509957</v>
      </c>
      <c r="M29" s="101">
        <f>IF(SER_hh_tes!M29=0,0,1000000/0.086*SER_hh_tes!M29/SER_hh_num!M29)</f>
        <v>6129.7890097310319</v>
      </c>
      <c r="N29" s="101">
        <f>IF(SER_hh_tes!N29=0,0,1000000/0.086*SER_hh_tes!N29/SER_hh_num!N29)</f>
        <v>6637.609132116253</v>
      </c>
      <c r="O29" s="101">
        <f>IF(SER_hh_tes!O29=0,0,1000000/0.086*SER_hh_tes!O29/SER_hh_num!O29)</f>
        <v>6294.3716690391848</v>
      </c>
      <c r="P29" s="101">
        <f>IF(SER_hh_tes!P29=0,0,1000000/0.086*SER_hh_tes!P29/SER_hh_num!P29)</f>
        <v>6575.8535039195021</v>
      </c>
      <c r="Q29" s="101">
        <f>IF(SER_hh_tes!Q29=0,0,1000000/0.086*SER_hh_tes!Q29/SER_hh_num!Q29)</f>
        <v>6907.7034946257627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5456.8673352608785</v>
      </c>
      <c r="C30" s="100">
        <f>IF(SER_hh_tes!C30=0,0,1000000/0.086*SER_hh_tes!C30/SER_hh_num!C30)</f>
        <v>5635.5872744325834</v>
      </c>
      <c r="D30" s="100">
        <f>IF(SER_hh_tes!D30=0,0,1000000/0.086*SER_hh_tes!D30/SER_hh_num!D30)</f>
        <v>4071.3106545252394</v>
      </c>
      <c r="E30" s="100">
        <f>IF(SER_hh_tes!E30=0,0,1000000/0.086*SER_hh_tes!E30/SER_hh_num!E30)</f>
        <v>5638.9378591795385</v>
      </c>
      <c r="F30" s="100">
        <f>IF(SER_hh_tes!F30=0,0,1000000/0.086*SER_hh_tes!F30/SER_hh_num!F30)</f>
        <v>6125.1566947269221</v>
      </c>
      <c r="G30" s="100">
        <f>IF(SER_hh_tes!G30=0,0,1000000/0.086*SER_hh_tes!G30/SER_hh_num!G30)</f>
        <v>6161.2532495984406</v>
      </c>
      <c r="H30" s="100">
        <f>IF(SER_hh_tes!H30=0,0,1000000/0.086*SER_hh_tes!H30/SER_hh_num!H30)</f>
        <v>6136.8161564412594</v>
      </c>
      <c r="I30" s="100">
        <f>IF(SER_hh_tes!I30=0,0,1000000/0.086*SER_hh_tes!I30/SER_hh_num!I30)</f>
        <v>6143.1308629231698</v>
      </c>
      <c r="J30" s="100">
        <f>IF(SER_hh_tes!J30=0,0,1000000/0.086*SER_hh_tes!J30/SER_hh_num!J30)</f>
        <v>6238.6310106167302</v>
      </c>
      <c r="K30" s="100">
        <f>IF(SER_hh_tes!K30=0,0,1000000/0.086*SER_hh_tes!K30/SER_hh_num!K30)</f>
        <v>6286.6080052798961</v>
      </c>
      <c r="L30" s="100">
        <f>IF(SER_hh_tes!L30=0,0,1000000/0.086*SER_hh_tes!L30/SER_hh_num!L30)</f>
        <v>6322.3318460452228</v>
      </c>
      <c r="M30" s="100">
        <f>IF(SER_hh_tes!M30=0,0,1000000/0.086*SER_hh_tes!M30/SER_hh_num!M30)</f>
        <v>5301.9706495935288</v>
      </c>
      <c r="N30" s="100">
        <f>IF(SER_hh_tes!N30=0,0,1000000/0.086*SER_hh_tes!N30/SER_hh_num!N30)</f>
        <v>9941.9989947595113</v>
      </c>
      <c r="O30" s="100">
        <f>IF(SER_hh_tes!O30=0,0,1000000/0.086*SER_hh_tes!O30/SER_hh_num!O30)</f>
        <v>6197.7870645779631</v>
      </c>
      <c r="P30" s="100">
        <f>IF(SER_hh_tes!P30=0,0,1000000/0.086*SER_hh_tes!P30/SER_hh_num!P30)</f>
        <v>5318.0086385293971</v>
      </c>
      <c r="Q30" s="100">
        <f>IF(SER_hh_tes!Q30=0,0,1000000/0.086*SER_hh_tes!Q30/SER_hh_num!Q30)</f>
        <v>6356.6447522536473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5456.8673352608776</v>
      </c>
      <c r="C31" s="100">
        <f>IF(SER_hh_tes!C31=0,0,1000000/0.086*SER_hh_tes!C31/SER_hh_num!C31)</f>
        <v>5795.4872844338306</v>
      </c>
      <c r="D31" s="100">
        <f>IF(SER_hh_tes!D31=0,0,1000000/0.086*SER_hh_tes!D31/SER_hh_num!D31)</f>
        <v>5954.8047634603181</v>
      </c>
      <c r="E31" s="100">
        <f>IF(SER_hh_tes!E31=0,0,1000000/0.086*SER_hh_tes!E31/SER_hh_num!E31)</f>
        <v>6135.7484256042135</v>
      </c>
      <c r="F31" s="100">
        <f>IF(SER_hh_tes!F31=0,0,1000000/0.086*SER_hh_tes!F31/SER_hh_num!F31)</f>
        <v>6189.6294711738856</v>
      </c>
      <c r="G31" s="100">
        <f>IF(SER_hh_tes!G31=0,0,1000000/0.086*SER_hh_tes!G31/SER_hh_num!G31)</f>
        <v>6221.6960989600375</v>
      </c>
      <c r="H31" s="100">
        <f>IF(SER_hh_tes!H31=0,0,1000000/0.086*SER_hh_tes!H31/SER_hh_num!H31)</f>
        <v>6198.0862630687725</v>
      </c>
      <c r="I31" s="100">
        <f>IF(SER_hh_tes!I31=0,0,1000000/0.086*SER_hh_tes!I31/SER_hh_num!I31)</f>
        <v>6176.3768695587014</v>
      </c>
      <c r="J31" s="100">
        <f>IF(SER_hh_tes!J31=0,0,1000000/0.086*SER_hh_tes!J31/SER_hh_num!J31)</f>
        <v>6269.9090930750417</v>
      </c>
      <c r="K31" s="100">
        <f>IF(SER_hh_tes!K31=0,0,1000000/0.086*SER_hh_tes!K31/SER_hh_num!K31)</f>
        <v>6353.6788288211947</v>
      </c>
      <c r="L31" s="100">
        <f>IF(SER_hh_tes!L31=0,0,1000000/0.086*SER_hh_tes!L31/SER_hh_num!L31)</f>
        <v>6395.2138639553932</v>
      </c>
      <c r="M31" s="100">
        <f>IF(SER_hh_tes!M31=0,0,1000000/0.086*SER_hh_tes!M31/SER_hh_num!M31)</f>
        <v>8616.4857945429667</v>
      </c>
      <c r="N31" s="100">
        <f>IF(SER_hh_tes!N31=0,0,1000000/0.086*SER_hh_tes!N31/SER_hh_num!N31)</f>
        <v>5997.1535944097604</v>
      </c>
      <c r="O31" s="100">
        <f>IF(SER_hh_tes!O31=0,0,1000000/0.086*SER_hh_tes!O31/SER_hh_num!O31)</f>
        <v>6190.7361790635205</v>
      </c>
      <c r="P31" s="100">
        <f>IF(SER_hh_tes!P31=0,0,1000000/0.086*SER_hh_tes!P31/SER_hh_num!P31)</f>
        <v>6290.3874550811815</v>
      </c>
      <c r="Q31" s="100">
        <f>IF(SER_hh_tes!Q31=0,0,1000000/0.086*SER_hh_tes!Q31/SER_hh_num!Q31)</f>
        <v>6296.6104204297135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0</v>
      </c>
      <c r="I32" s="100">
        <f>IF(SER_hh_tes!I32=0,0,1000000/0.086*SER_hh_tes!I32/SER_hh_num!I32)</f>
        <v>0</v>
      </c>
      <c r="J32" s="100">
        <f>IF(SER_hh_tes!J32=0,0,1000000/0.086*SER_hh_tes!J32/SER_hh_num!J32)</f>
        <v>0</v>
      </c>
      <c r="K32" s="100">
        <f>IF(SER_hh_tes!K32=0,0,1000000/0.086*SER_hh_tes!K32/SER_hh_num!K32)</f>
        <v>0</v>
      </c>
      <c r="L32" s="100">
        <f>IF(SER_hh_tes!L32=0,0,1000000/0.086*SER_hh_tes!L32/SER_hh_num!L32)</f>
        <v>0</v>
      </c>
      <c r="M32" s="100">
        <f>IF(SER_hh_tes!M32=0,0,1000000/0.086*SER_hh_tes!M32/SER_hh_num!M32)</f>
        <v>0</v>
      </c>
      <c r="N32" s="100">
        <f>IF(SER_hh_tes!N32=0,0,1000000/0.086*SER_hh_tes!N32/SER_hh_num!N32)</f>
        <v>0</v>
      </c>
      <c r="O32" s="100">
        <f>IF(SER_hh_tes!O32=0,0,1000000/0.086*SER_hh_tes!O32/SER_hh_num!O32)</f>
        <v>0</v>
      </c>
      <c r="P32" s="100">
        <f>IF(SER_hh_tes!P32=0,0,1000000/0.086*SER_hh_tes!P32/SER_hh_num!P32)</f>
        <v>0</v>
      </c>
      <c r="Q32" s="100">
        <f>IF(SER_hh_tes!Q32=0,0,1000000/0.086*SER_hh_tes!Q32/SER_hh_num!Q32)</f>
        <v>0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5456.8256515583207</v>
      </c>
      <c r="C33" s="18">
        <f>IF(SER_hh_tes!C33=0,0,1000000/0.086*SER_hh_tes!C33/SER_hh_num!C33)</f>
        <v>5659.2689479337605</v>
      </c>
      <c r="D33" s="18">
        <f>IF(SER_hh_tes!D33=0,0,1000000/0.086*SER_hh_tes!D33/SER_hh_num!D33)</f>
        <v>5806.1866561584338</v>
      </c>
      <c r="E33" s="18">
        <f>IF(SER_hh_tes!E33=0,0,1000000/0.086*SER_hh_tes!E33/SER_hh_num!E33)</f>
        <v>5813.501284835439</v>
      </c>
      <c r="F33" s="18">
        <f>IF(SER_hh_tes!F33=0,0,1000000/0.086*SER_hh_tes!F33/SER_hh_num!F33)</f>
        <v>5793.4828057255381</v>
      </c>
      <c r="G33" s="18">
        <f>IF(SER_hh_tes!G33=0,0,1000000/0.086*SER_hh_tes!G33/SER_hh_num!G33)</f>
        <v>5833.3636250025666</v>
      </c>
      <c r="H33" s="18">
        <f>IF(SER_hh_tes!H33=0,0,1000000/0.086*SER_hh_tes!H33/SER_hh_num!H33)</f>
        <v>5870.5938317108603</v>
      </c>
      <c r="I33" s="18">
        <f>IF(SER_hh_tes!I33=0,0,1000000/0.086*SER_hh_tes!I33/SER_hh_num!I33)</f>
        <v>5901.0804668457622</v>
      </c>
      <c r="J33" s="18">
        <f>IF(SER_hh_tes!J33=0,0,1000000/0.086*SER_hh_tes!J33/SER_hh_num!J33)</f>
        <v>6033.0599346279305</v>
      </c>
      <c r="K33" s="18">
        <f>IF(SER_hh_tes!K33=0,0,1000000/0.086*SER_hh_tes!K33/SER_hh_num!K33)</f>
        <v>6137.6888500007462</v>
      </c>
      <c r="L33" s="18">
        <f>IF(SER_hh_tes!L33=0,0,1000000/0.086*SER_hh_tes!L33/SER_hh_num!L33)</f>
        <v>6200.0179914315331</v>
      </c>
      <c r="M33" s="18">
        <f>IF(SER_hh_tes!M33=0,0,1000000/0.086*SER_hh_tes!M33/SER_hh_num!M33)</f>
        <v>5925.292068213791</v>
      </c>
      <c r="N33" s="18">
        <f>IF(SER_hh_tes!N33=0,0,1000000/0.086*SER_hh_tes!N33/SER_hh_num!N33)</f>
        <v>5945.1332601780668</v>
      </c>
      <c r="O33" s="18">
        <f>IF(SER_hh_tes!O33=0,0,1000000/0.086*SER_hh_tes!O33/SER_hh_num!O33)</f>
        <v>6335.6453441742633</v>
      </c>
      <c r="P33" s="18">
        <f>IF(SER_hh_tes!P33=0,0,1000000/0.086*SER_hh_tes!P33/SER_hh_num!P33)</f>
        <v>6805.1439101922933</v>
      </c>
      <c r="Q33" s="18">
        <f>IF(SER_hh_tes!Q33=0,0,1000000/0.086*SER_hh_tes!Q33/SER_hh_num!Q33)</f>
        <v>7086.5087491071336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3522.597913162334</v>
      </c>
      <c r="C3" s="106">
        <f>IF(SER_hh_emi!C3=0,0,1000000*SER_hh_emi!C3/SER_hh_num!C3)</f>
        <v>4387.0039481121739</v>
      </c>
      <c r="D3" s="106">
        <f>IF(SER_hh_emi!D3=0,0,1000000*SER_hh_emi!D3/SER_hh_num!D3)</f>
        <v>4323.3861126108532</v>
      </c>
      <c r="E3" s="106">
        <f>IF(SER_hh_emi!E3=0,0,1000000*SER_hh_emi!E3/SER_hh_num!E3)</f>
        <v>4548.155467852016</v>
      </c>
      <c r="F3" s="106">
        <f>IF(SER_hh_emi!F3=0,0,1000000*SER_hh_emi!F3/SER_hh_num!F3)</f>
        <v>4711.5331204534295</v>
      </c>
      <c r="G3" s="106">
        <f>IF(SER_hh_emi!G3=0,0,1000000*SER_hh_emi!G3/SER_hh_num!G3)</f>
        <v>5760.2763595956794</v>
      </c>
      <c r="H3" s="106">
        <f>IF(SER_hh_emi!H3=0,0,1000000*SER_hh_emi!H3/SER_hh_num!H3)</f>
        <v>5774.2450882808325</v>
      </c>
      <c r="I3" s="106">
        <f>IF(SER_hh_emi!I3=0,0,1000000*SER_hh_emi!I3/SER_hh_num!I3)</f>
        <v>5275.8385539007813</v>
      </c>
      <c r="J3" s="106">
        <f>IF(SER_hh_emi!J3=0,0,1000000*SER_hh_emi!J3/SER_hh_num!J3)</f>
        <v>5167.6727123312403</v>
      </c>
      <c r="K3" s="106">
        <f>IF(SER_hh_emi!K3=0,0,1000000*SER_hh_emi!K3/SER_hh_num!K3)</f>
        <v>4237.2008444175863</v>
      </c>
      <c r="L3" s="106">
        <f>IF(SER_hh_emi!L3=0,0,1000000*SER_hh_emi!L3/SER_hh_num!L3)</f>
        <v>3898.2276217450026</v>
      </c>
      <c r="M3" s="106">
        <f>IF(SER_hh_emi!M3=0,0,1000000*SER_hh_emi!M3/SER_hh_num!M3)</f>
        <v>3929.5089578508705</v>
      </c>
      <c r="N3" s="106">
        <f>IF(SER_hh_emi!N3=0,0,1000000*SER_hh_emi!N3/SER_hh_num!N3)</f>
        <v>2921.8909470343597</v>
      </c>
      <c r="O3" s="106">
        <f>IF(SER_hh_emi!O3=0,0,1000000*SER_hh_emi!O3/SER_hh_num!O3)</f>
        <v>3126.121665041223</v>
      </c>
      <c r="P3" s="106">
        <f>IF(SER_hh_emi!P3=0,0,1000000*SER_hh_emi!P3/SER_hh_num!P3)</f>
        <v>2236.0479301494861</v>
      </c>
      <c r="Q3" s="106">
        <f>IF(SER_hh_emi!Q3=0,0,1000000*SER_hh_emi!Q3/SER_hh_num!Q3)</f>
        <v>2658.0941748637688</v>
      </c>
    </row>
    <row r="4" spans="1:17" ht="12.95" customHeight="1" x14ac:dyDescent="0.25">
      <c r="A4" s="90" t="s">
        <v>44</v>
      </c>
      <c r="B4" s="101">
        <f>IF(SER_hh_emi!B4=0,0,1000000*SER_hh_emi!B4/SER_hh_num!B4)</f>
        <v>3013.3291491193263</v>
      </c>
      <c r="C4" s="101">
        <f>IF(SER_hh_emi!C4=0,0,1000000*SER_hh_emi!C4/SER_hh_num!C4)</f>
        <v>3850.5518490688623</v>
      </c>
      <c r="D4" s="101">
        <f>IF(SER_hh_emi!D4=0,0,1000000*SER_hh_emi!D4/SER_hh_num!D4)</f>
        <v>3871.9043234861369</v>
      </c>
      <c r="E4" s="101">
        <f>IF(SER_hh_emi!E4=0,0,1000000*SER_hh_emi!E4/SER_hh_num!E4)</f>
        <v>4052.4903944017333</v>
      </c>
      <c r="F4" s="101">
        <f>IF(SER_hh_emi!F4=0,0,1000000*SER_hh_emi!F4/SER_hh_num!F4)</f>
        <v>3885.1272940536055</v>
      </c>
      <c r="G4" s="101">
        <f>IF(SER_hh_emi!G4=0,0,1000000*SER_hh_emi!G4/SER_hh_num!G4)</f>
        <v>4932.5710032822208</v>
      </c>
      <c r="H4" s="101">
        <f>IF(SER_hh_emi!H4=0,0,1000000*SER_hh_emi!H4/SER_hh_num!H4)</f>
        <v>4955.9528065162222</v>
      </c>
      <c r="I4" s="101">
        <f>IF(SER_hh_emi!I4=0,0,1000000*SER_hh_emi!I4/SER_hh_num!I4)</f>
        <v>4455.5965324972894</v>
      </c>
      <c r="J4" s="101">
        <f>IF(SER_hh_emi!J4=0,0,1000000*SER_hh_emi!J4/SER_hh_num!J4)</f>
        <v>4335.1584186032314</v>
      </c>
      <c r="K4" s="101">
        <f>IF(SER_hh_emi!K4=0,0,1000000*SER_hh_emi!K4/SER_hh_num!K4)</f>
        <v>3368.5246768627462</v>
      </c>
      <c r="L4" s="101">
        <f>IF(SER_hh_emi!L4=0,0,1000000*SER_hh_emi!L4/SER_hh_num!L4)</f>
        <v>2923.57510320243</v>
      </c>
      <c r="M4" s="101">
        <f>IF(SER_hh_emi!M4=0,0,1000000*SER_hh_emi!M4/SER_hh_num!M4)</f>
        <v>2887.0763622019635</v>
      </c>
      <c r="N4" s="101">
        <f>IF(SER_hh_emi!N4=0,0,1000000*SER_hh_emi!N4/SER_hh_num!N4)</f>
        <v>1374.0874171603677</v>
      </c>
      <c r="O4" s="101">
        <f>IF(SER_hh_emi!O4=0,0,1000000*SER_hh_emi!O4/SER_hh_num!O4)</f>
        <v>1827.9506360320104</v>
      </c>
      <c r="P4" s="101">
        <f>IF(SER_hh_emi!P4=0,0,1000000*SER_hh_emi!P4/SER_hh_num!P4)</f>
        <v>1155.7208069858386</v>
      </c>
      <c r="Q4" s="101">
        <f>IF(SER_hh_emi!Q4=0,0,1000000*SER_hh_emi!Q4/SER_hh_num!Q4)</f>
        <v>1512.3118325312464</v>
      </c>
    </row>
    <row r="5" spans="1:17" ht="12" customHeight="1" x14ac:dyDescent="0.25">
      <c r="A5" s="88" t="s">
        <v>38</v>
      </c>
      <c r="B5" s="100">
        <f>IF(SER_hh_emi!B5=0,0,1000000*SER_hh_emi!B5/SER_hh_num!B5)</f>
        <v>0</v>
      </c>
      <c r="C5" s="100">
        <f>IF(SER_hh_emi!C5=0,0,1000000*SER_hh_emi!C5/SER_hh_num!C5)</f>
        <v>0</v>
      </c>
      <c r="D5" s="100">
        <f>IF(SER_hh_emi!D5=0,0,1000000*SER_hh_emi!D5/SER_hh_num!D5)</f>
        <v>0</v>
      </c>
      <c r="E5" s="100">
        <f>IF(SER_hh_emi!E5=0,0,1000000*SER_hh_emi!E5/SER_hh_num!E5)</f>
        <v>0</v>
      </c>
      <c r="F5" s="100">
        <f>IF(SER_hh_emi!F5=0,0,1000000*SER_hh_emi!F5/SER_hh_num!F5)</f>
        <v>0</v>
      </c>
      <c r="G5" s="100">
        <f>IF(SER_hh_emi!G5=0,0,1000000*SER_hh_emi!G5/SER_hh_num!G5)</f>
        <v>0</v>
      </c>
      <c r="H5" s="100">
        <f>IF(SER_hh_emi!H5=0,0,1000000*SER_hh_emi!H5/SER_hh_num!H5)</f>
        <v>0</v>
      </c>
      <c r="I5" s="100">
        <f>IF(SER_hh_emi!I5=0,0,1000000*SER_hh_emi!I5/SER_hh_num!I5)</f>
        <v>0</v>
      </c>
      <c r="J5" s="100">
        <f>IF(SER_hh_emi!J5=0,0,1000000*SER_hh_emi!J5/SER_hh_num!J5)</f>
        <v>0</v>
      </c>
      <c r="K5" s="100">
        <f>IF(SER_hh_emi!K5=0,0,1000000*SER_hh_emi!K5/SER_hh_num!K5)</f>
        <v>0</v>
      </c>
      <c r="L5" s="100">
        <f>IF(SER_hh_emi!L5=0,0,1000000*SER_hh_emi!L5/SER_hh_num!L5)</f>
        <v>0</v>
      </c>
      <c r="M5" s="100">
        <f>IF(SER_hh_emi!M5=0,0,1000000*SER_hh_emi!M5/SER_hh_num!M5)</f>
        <v>0</v>
      </c>
      <c r="N5" s="100">
        <f>IF(SER_hh_emi!N5=0,0,1000000*SER_hh_emi!N5/SER_hh_num!N5)</f>
        <v>0</v>
      </c>
      <c r="O5" s="100">
        <f>IF(SER_hh_emi!O5=0,0,1000000*SER_hh_emi!O5/SER_hh_num!O5)</f>
        <v>0</v>
      </c>
      <c r="P5" s="100">
        <f>IF(SER_hh_emi!P5=0,0,1000000*SER_hh_emi!P5/SER_hh_num!P5)</f>
        <v>0</v>
      </c>
      <c r="Q5" s="100">
        <f>IF(SER_hh_emi!Q5=0,0,1000000*SER_hh_emi!Q5/SER_hh_num!Q5)</f>
        <v>0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4993.6503175136877</v>
      </c>
      <c r="C7" s="100">
        <f>IF(SER_hh_emi!C7=0,0,1000000*SER_hh_emi!C7/SER_hh_num!C7)</f>
        <v>6260.8195274264208</v>
      </c>
      <c r="D7" s="100">
        <f>IF(SER_hh_emi!D7=0,0,1000000*SER_hh_emi!D7/SER_hh_num!D7)</f>
        <v>6494.1471890955381</v>
      </c>
      <c r="E7" s="100">
        <f>IF(SER_hh_emi!E7=0,0,1000000*SER_hh_emi!E7/SER_hh_num!E7)</f>
        <v>7387.2297108107387</v>
      </c>
      <c r="F7" s="100">
        <f>IF(SER_hh_emi!F7=0,0,1000000*SER_hh_emi!F7/SER_hh_num!F7)</f>
        <v>7461.6928096281817</v>
      </c>
      <c r="G7" s="100">
        <f>IF(SER_hh_emi!G7=0,0,1000000*SER_hh_emi!G7/SER_hh_num!G7)</f>
        <v>9498.3490424478332</v>
      </c>
      <c r="H7" s="100">
        <f>IF(SER_hh_emi!H7=0,0,1000000*SER_hh_emi!H7/SER_hh_num!H7)</f>
        <v>9702.0788561982081</v>
      </c>
      <c r="I7" s="100">
        <f>IF(SER_hh_emi!I7=0,0,1000000*SER_hh_emi!I7/SER_hh_num!I7)</f>
        <v>9682.7886748082128</v>
      </c>
      <c r="J7" s="100">
        <f>IF(SER_hh_emi!J7=0,0,1000000*SER_hh_emi!J7/SER_hh_num!J7)</f>
        <v>10238.124373508144</v>
      </c>
      <c r="K7" s="100">
        <f>IF(SER_hh_emi!K7=0,0,1000000*SER_hh_emi!K7/SER_hh_num!K7)</f>
        <v>8873.8416784584497</v>
      </c>
      <c r="L7" s="100">
        <f>IF(SER_hh_emi!L7=0,0,1000000*SER_hh_emi!L7/SER_hh_num!L7)</f>
        <v>7622.4219149277269</v>
      </c>
      <c r="M7" s="100">
        <f>IF(SER_hh_emi!M7=0,0,1000000*SER_hh_emi!M7/SER_hh_num!M7)</f>
        <v>7111.9408168398377</v>
      </c>
      <c r="N7" s="100">
        <f>IF(SER_hh_emi!N7=0,0,1000000*SER_hh_emi!N7/SER_hh_num!N7)</f>
        <v>2784.0357724520368</v>
      </c>
      <c r="O7" s="100">
        <f>IF(SER_hh_emi!O7=0,0,1000000*SER_hh_emi!O7/SER_hh_num!O7)</f>
        <v>6780.5735782102156</v>
      </c>
      <c r="P7" s="100">
        <f>IF(SER_hh_emi!P7=0,0,1000000*SER_hh_emi!P7/SER_hh_num!P7)</f>
        <v>5268.8126975786281</v>
      </c>
      <c r="Q7" s="100">
        <f>IF(SER_hh_emi!Q7=0,0,1000000*SER_hh_emi!Q7/SER_hh_num!Q7)</f>
        <v>7810.6204165799118</v>
      </c>
    </row>
    <row r="8" spans="1:17" ht="12" customHeight="1" x14ac:dyDescent="0.25">
      <c r="A8" s="88" t="s">
        <v>101</v>
      </c>
      <c r="B8" s="100">
        <f>IF(SER_hh_emi!B8=0,0,1000000*SER_hh_emi!B8/SER_hh_num!B8)</f>
        <v>2124.6201647181128</v>
      </c>
      <c r="C8" s="100">
        <f>IF(SER_hh_emi!C8=0,0,1000000*SER_hh_emi!C8/SER_hh_num!C8)</f>
        <v>2708.622947892557</v>
      </c>
      <c r="D8" s="100">
        <f>IF(SER_hh_emi!D8=0,0,1000000*SER_hh_emi!D8/SER_hh_num!D8)</f>
        <v>2857.7939473933438</v>
      </c>
      <c r="E8" s="100">
        <f>IF(SER_hh_emi!E8=0,0,1000000*SER_hh_emi!E8/SER_hh_num!E8)</f>
        <v>3103.3731603912793</v>
      </c>
      <c r="F8" s="100">
        <f>IF(SER_hh_emi!F8=0,0,1000000*SER_hh_emi!F8/SER_hh_num!F8)</f>
        <v>3426.2633804200887</v>
      </c>
      <c r="G8" s="100">
        <f>IF(SER_hh_emi!G8=0,0,1000000*SER_hh_emi!G8/SER_hh_num!G8)</f>
        <v>3967.1413180914333</v>
      </c>
      <c r="H8" s="100">
        <f>IF(SER_hh_emi!H8=0,0,1000000*SER_hh_emi!H8/SER_hh_num!H8)</f>
        <v>4294.7262990483632</v>
      </c>
      <c r="I8" s="100">
        <f>IF(SER_hh_emi!I8=0,0,1000000*SER_hh_emi!I8/SER_hh_num!I8)</f>
        <v>4468.488530769293</v>
      </c>
      <c r="J8" s="100">
        <f>IF(SER_hh_emi!J8=0,0,1000000*SER_hh_emi!J8/SER_hh_num!J8)</f>
        <v>4808.3722633216348</v>
      </c>
      <c r="K8" s="100">
        <f>IF(SER_hh_emi!K8=0,0,1000000*SER_hh_emi!K8/SER_hh_num!K8)</f>
        <v>4422.295463806171</v>
      </c>
      <c r="L8" s="100">
        <f>IF(SER_hh_emi!L8=0,0,1000000*SER_hh_emi!L8/SER_hh_num!L8)</f>
        <v>3437.3937304027709</v>
      </c>
      <c r="M8" s="100">
        <f>IF(SER_hh_emi!M8=0,0,1000000*SER_hh_emi!M8/SER_hh_num!M8)</f>
        <v>2905.5145933688591</v>
      </c>
      <c r="N8" s="100">
        <f>IF(SER_hh_emi!N8=0,0,1000000*SER_hh_emi!N8/SER_hh_num!N8)</f>
        <v>3471.360774904756</v>
      </c>
      <c r="O8" s="100">
        <f>IF(SER_hh_emi!O8=0,0,1000000*SER_hh_emi!O8/SER_hh_num!O8)</f>
        <v>2702.3720005565942</v>
      </c>
      <c r="P8" s="100">
        <f>IF(SER_hh_emi!P8=0,0,1000000*SER_hh_emi!P8/SER_hh_num!P8)</f>
        <v>2176.8801123519734</v>
      </c>
      <c r="Q8" s="100">
        <f>IF(SER_hh_emi!Q8=0,0,1000000*SER_hh_emi!Q8/SER_hh_num!Q8)</f>
        <v>3384.8576899593663</v>
      </c>
    </row>
    <row r="9" spans="1:17" ht="12" customHeight="1" x14ac:dyDescent="0.25">
      <c r="A9" s="88" t="s">
        <v>106</v>
      </c>
      <c r="B9" s="100">
        <f>IF(SER_hh_emi!B9=0,0,1000000*SER_hh_emi!B9/SER_hh_num!B9)</f>
        <v>3184.8525892851289</v>
      </c>
      <c r="C9" s="100">
        <f>IF(SER_hh_emi!C9=0,0,1000000*SER_hh_emi!C9/SER_hh_num!C9)</f>
        <v>4060.2856699975205</v>
      </c>
      <c r="D9" s="100">
        <f>IF(SER_hh_emi!D9=0,0,1000000*SER_hh_emi!D9/SER_hh_num!D9)</f>
        <v>4283.896295508709</v>
      </c>
      <c r="E9" s="100">
        <f>IF(SER_hh_emi!E9=0,0,1000000*SER_hh_emi!E9/SER_hh_num!E9)</f>
        <v>4652.0249640487764</v>
      </c>
      <c r="F9" s="100">
        <f>IF(SER_hh_emi!F9=0,0,1000000*SER_hh_emi!F9/SER_hh_num!F9)</f>
        <v>5136.0445410022257</v>
      </c>
      <c r="G9" s="100">
        <f>IF(SER_hh_emi!G9=0,0,1000000*SER_hh_emi!G9/SER_hh_num!G9)</f>
        <v>5946.8325250785792</v>
      </c>
      <c r="H9" s="100">
        <f>IF(SER_hh_emi!H9=0,0,1000000*SER_hh_emi!H9/SER_hh_num!H9)</f>
        <v>6437.8896524357451</v>
      </c>
      <c r="I9" s="100">
        <f>IF(SER_hh_emi!I9=0,0,1000000*SER_hh_emi!I9/SER_hh_num!I9)</f>
        <v>6698.3630786068779</v>
      </c>
      <c r="J9" s="100">
        <f>IF(SER_hh_emi!J9=0,0,1000000*SER_hh_emi!J9/SER_hh_num!J9)</f>
        <v>7207.8563064558239</v>
      </c>
      <c r="K9" s="100">
        <f>IF(SER_hh_emi!K9=0,0,1000000*SER_hh_emi!K9/SER_hh_num!K9)</f>
        <v>6629.1186501826205</v>
      </c>
      <c r="L9" s="100">
        <f>IF(SER_hh_emi!L9=0,0,1000000*SER_hh_emi!L9/SER_hh_num!L9)</f>
        <v>5152.7291816503021</v>
      </c>
      <c r="M9" s="100">
        <f>IF(SER_hh_emi!M9=0,0,1000000*SER_hh_emi!M9/SER_hh_num!M9)</f>
        <v>5939.615074303375</v>
      </c>
      <c r="N9" s="100">
        <f>IF(SER_hh_emi!N9=0,0,1000000*SER_hh_emi!N9/SER_hh_num!N9)</f>
        <v>4698.8717859819781</v>
      </c>
      <c r="O9" s="100">
        <f>IF(SER_hh_emi!O9=0,0,1000000*SER_hh_emi!O9/SER_hh_num!O9)</f>
        <v>3962.0651036881841</v>
      </c>
      <c r="P9" s="100">
        <f>IF(SER_hh_emi!P9=0,0,1000000*SER_hh_emi!P9/SER_hh_num!P9)</f>
        <v>3365.5176666455118</v>
      </c>
      <c r="Q9" s="100">
        <f>IF(SER_hh_emi!Q9=0,0,1000000*SER_hh_emi!Q9/SER_hh_num!Q9)</f>
        <v>5327.439254529806</v>
      </c>
    </row>
    <row r="10" spans="1:17" ht="12" customHeight="1" x14ac:dyDescent="0.25">
      <c r="A10" s="88" t="s">
        <v>34</v>
      </c>
      <c r="B10" s="100">
        <f>IF(SER_hh_emi!B10=0,0,1000000*SER_hh_emi!B10/SER_hh_num!B10)</f>
        <v>0</v>
      </c>
      <c r="C10" s="100">
        <f>IF(SER_hh_emi!C10=0,0,1000000*SER_hh_emi!C10/SER_hh_num!C10)</f>
        <v>0</v>
      </c>
      <c r="D10" s="100">
        <f>IF(SER_hh_emi!D10=0,0,1000000*SER_hh_emi!D10/SER_hh_num!D10)</f>
        <v>0</v>
      </c>
      <c r="E10" s="100">
        <f>IF(SER_hh_emi!E10=0,0,1000000*SER_hh_emi!E10/SER_hh_num!E10)</f>
        <v>0</v>
      </c>
      <c r="F10" s="100">
        <f>IF(SER_hh_emi!F10=0,0,1000000*SER_hh_emi!F10/SER_hh_num!F10)</f>
        <v>0</v>
      </c>
      <c r="G10" s="100">
        <f>IF(SER_hh_emi!G10=0,0,1000000*SER_hh_emi!G10/SER_hh_num!G10)</f>
        <v>0</v>
      </c>
      <c r="H10" s="100">
        <f>IF(SER_hh_emi!H10=0,0,1000000*SER_hh_emi!H10/SER_hh_num!H10)</f>
        <v>0</v>
      </c>
      <c r="I10" s="100">
        <f>IF(SER_hh_emi!I10=0,0,1000000*SER_hh_emi!I10/SER_hh_num!I10)</f>
        <v>0</v>
      </c>
      <c r="J10" s="100">
        <f>IF(SER_hh_emi!J10=0,0,1000000*SER_hh_emi!J10/SER_hh_num!J10)</f>
        <v>0</v>
      </c>
      <c r="K10" s="100">
        <f>IF(SER_hh_emi!K10=0,0,1000000*SER_hh_emi!K10/SER_hh_num!K10)</f>
        <v>0</v>
      </c>
      <c r="L10" s="100">
        <f>IF(SER_hh_emi!L10=0,0,1000000*SER_hh_emi!L10/SER_hh_num!L10)</f>
        <v>0</v>
      </c>
      <c r="M10" s="100">
        <f>IF(SER_hh_emi!M10=0,0,1000000*SER_hh_emi!M10/SER_hh_num!M10)</f>
        <v>0</v>
      </c>
      <c r="N10" s="100">
        <f>IF(SER_hh_emi!N10=0,0,1000000*SER_hh_emi!N10/SER_hh_num!N10)</f>
        <v>0</v>
      </c>
      <c r="O10" s="100">
        <f>IF(SER_hh_emi!O10=0,0,1000000*SER_hh_emi!O10/SER_hh_num!O10)</f>
        <v>0</v>
      </c>
      <c r="P10" s="100">
        <f>IF(SER_hh_emi!P10=0,0,1000000*SER_hh_emi!P10/SER_hh_num!P10)</f>
        <v>0</v>
      </c>
      <c r="Q10" s="100">
        <f>IF(SER_hh_emi!Q10=0,0,1000000*SER_hh_emi!Q10/SER_hh_num!Q10)</f>
        <v>0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1.2987547116571769</v>
      </c>
      <c r="C16" s="101">
        <f>IF(SER_hh_emi!C16=0,0,1000000*SER_hh_emi!C16/SER_hh_num!C16)</f>
        <v>1.592918010373308</v>
      </c>
      <c r="D16" s="101">
        <f>IF(SER_hh_emi!D16=0,0,1000000*SER_hh_emi!D16/SER_hh_num!D16)</f>
        <v>1.6996415458881049</v>
      </c>
      <c r="E16" s="101">
        <f>IF(SER_hh_emi!E16=0,0,1000000*SER_hh_emi!E16/SER_hh_num!E16)</f>
        <v>2.0185504824780773</v>
      </c>
      <c r="F16" s="101">
        <f>IF(SER_hh_emi!F16=0,0,1000000*SER_hh_emi!F16/SER_hh_num!F16)</f>
        <v>2.3880790762200519</v>
      </c>
      <c r="G16" s="101">
        <f>IF(SER_hh_emi!G16=0,0,1000000*SER_hh_emi!G16/SER_hh_num!G16)</f>
        <v>3.6320406995747296</v>
      </c>
      <c r="H16" s="101">
        <f>IF(SER_hh_emi!H16=0,0,1000000*SER_hh_emi!H16/SER_hh_num!H16)</f>
        <v>5.4923455634923934</v>
      </c>
      <c r="I16" s="101">
        <f>IF(SER_hh_emi!I16=0,0,1000000*SER_hh_emi!I16/SER_hh_num!I16)</f>
        <v>7.120400058887042</v>
      </c>
      <c r="J16" s="101">
        <f>IF(SER_hh_emi!J16=0,0,1000000*SER_hh_emi!J16/SER_hh_num!J16)</f>
        <v>9.2095943258150115</v>
      </c>
      <c r="K16" s="101">
        <f>IF(SER_hh_emi!K16=0,0,1000000*SER_hh_emi!K16/SER_hh_num!K16)</f>
        <v>10.089086989713335</v>
      </c>
      <c r="L16" s="101">
        <f>IF(SER_hh_emi!L16=0,0,1000000*SER_hh_emi!L16/SER_hh_num!L16)</f>
        <v>10.106272473679775</v>
      </c>
      <c r="M16" s="101">
        <f>IF(SER_hh_emi!M16=0,0,1000000*SER_hh_emi!M16/SER_hh_num!M16)</f>
        <v>13.810519372776355</v>
      </c>
      <c r="N16" s="101">
        <f>IF(SER_hh_emi!N16=0,0,1000000*SER_hh_emi!N16/SER_hh_num!N16)</f>
        <v>20.160451119995066</v>
      </c>
      <c r="O16" s="101">
        <f>IF(SER_hh_emi!O16=0,0,1000000*SER_hh_emi!O16/SER_hh_num!O16)</f>
        <v>25.671077513453437</v>
      </c>
      <c r="P16" s="101">
        <f>IF(SER_hh_emi!P16=0,0,1000000*SER_hh_emi!P16/SER_hh_num!P16)</f>
        <v>33.727756141462542</v>
      </c>
      <c r="Q16" s="101">
        <f>IF(SER_hh_emi!Q16=0,0,1000000*SER_hh_emi!Q16/SER_hh_num!Q16)</f>
        <v>45.599247693637196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813.64324194379287</v>
      </c>
      <c r="C17" s="103">
        <f>IF(SER_hh_emi!C17=0,0,1000000*SER_hh_emi!C17/SER_hh_num!C17)</f>
        <v>826.84528152377789</v>
      </c>
      <c r="D17" s="103">
        <f>IF(SER_hh_emi!D17=0,0,1000000*SER_hh_emi!D17/SER_hh_num!D17)</f>
        <v>849.66353841797093</v>
      </c>
      <c r="E17" s="103">
        <f>IF(SER_hh_emi!E17=0,0,1000000*SER_hh_emi!E17/SER_hh_num!E17)</f>
        <v>779.217537152722</v>
      </c>
      <c r="F17" s="103">
        <f>IF(SER_hh_emi!F17=0,0,1000000*SER_hh_emi!F17/SER_hh_num!F17)</f>
        <v>868.84383495875068</v>
      </c>
      <c r="G17" s="103">
        <f>IF(SER_hh_emi!G17=0,0,1000000*SER_hh_emi!G17/SER_hh_num!G17)</f>
        <v>882.34398502178476</v>
      </c>
      <c r="H17" s="103">
        <f>IF(SER_hh_emi!H17=0,0,1000000*SER_hh_emi!H17/SER_hh_num!H17)</f>
        <v>925.93505811899252</v>
      </c>
      <c r="I17" s="103">
        <f>IF(SER_hh_emi!I17=0,0,1000000*SER_hh_emi!I17/SER_hh_num!I17)</f>
        <v>1062.5567229495248</v>
      </c>
      <c r="J17" s="103">
        <f>IF(SER_hh_emi!J17=0,0,1000000*SER_hh_emi!J17/SER_hh_num!J17)</f>
        <v>1084.1778782340493</v>
      </c>
      <c r="K17" s="103">
        <f>IF(SER_hh_emi!K17=0,0,1000000*SER_hh_emi!K17/SER_hh_num!K17)</f>
        <v>1139.673319511684</v>
      </c>
      <c r="L17" s="103">
        <f>IF(SER_hh_emi!L17=0,0,1000000*SER_hh_emi!L17/SER_hh_num!L17)</f>
        <v>1313.3122331577351</v>
      </c>
      <c r="M17" s="103">
        <f>IF(SER_hh_emi!M17=0,0,1000000*SER_hh_emi!M17/SER_hh_num!M17)</f>
        <v>1247.1282501012452</v>
      </c>
      <c r="N17" s="103">
        <f>IF(SER_hh_emi!N17=0,0,1000000*SER_hh_emi!N17/SER_hh_num!N17)</f>
        <v>1277.2645414110841</v>
      </c>
      <c r="O17" s="103">
        <f>IF(SER_hh_emi!O17=0,0,1000000*SER_hh_emi!O17/SER_hh_num!O17)</f>
        <v>1315.2326614545605</v>
      </c>
      <c r="P17" s="103">
        <f>IF(SER_hh_emi!P17=0,0,1000000*SER_hh_emi!P17/SER_hh_num!P17)</f>
        <v>1388.7496835059051</v>
      </c>
      <c r="Q17" s="103">
        <f>IF(SER_hh_emi!Q17=0,0,1000000*SER_hh_emi!Q17/SER_hh_num!Q17)</f>
        <v>1457.4326910479265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225.7010251415293</v>
      </c>
      <c r="C19" s="101">
        <f>IF(SER_hh_emi!C19=0,0,1000000*SER_hh_emi!C19/SER_hh_num!C19)</f>
        <v>251.11920998440783</v>
      </c>
      <c r="D19" s="101">
        <f>IF(SER_hh_emi!D19=0,0,1000000*SER_hh_emi!D19/SER_hh_num!D19)</f>
        <v>264.42726792596704</v>
      </c>
      <c r="E19" s="101">
        <f>IF(SER_hh_emi!E19=0,0,1000000*SER_hh_emi!E19/SER_hh_num!E19)</f>
        <v>265.72945642089343</v>
      </c>
      <c r="F19" s="101">
        <f>IF(SER_hh_emi!F19=0,0,1000000*SER_hh_emi!F19/SER_hh_num!F19)</f>
        <v>273.87339955993275</v>
      </c>
      <c r="G19" s="101">
        <f>IF(SER_hh_emi!G19=0,0,1000000*SER_hh_emi!G19/SER_hh_num!G19)</f>
        <v>319.26890403912137</v>
      </c>
      <c r="H19" s="101">
        <f>IF(SER_hh_emi!H19=0,0,1000000*SER_hh_emi!H19/SER_hh_num!H19)</f>
        <v>331.62812770656751</v>
      </c>
      <c r="I19" s="101">
        <f>IF(SER_hh_emi!I19=0,0,1000000*SER_hh_emi!I19/SER_hh_num!I19)</f>
        <v>357.7693238419011</v>
      </c>
      <c r="J19" s="101">
        <f>IF(SER_hh_emi!J19=0,0,1000000*SER_hh_emi!J19/SER_hh_num!J19)</f>
        <v>365.2224719733581</v>
      </c>
      <c r="K19" s="101">
        <f>IF(SER_hh_emi!K19=0,0,1000000*SER_hh_emi!K19/SER_hh_num!K19)</f>
        <v>375.43674217037767</v>
      </c>
      <c r="L19" s="101">
        <f>IF(SER_hh_emi!L19=0,0,1000000*SER_hh_emi!L19/SER_hh_num!L19)</f>
        <v>409.72385971712987</v>
      </c>
      <c r="M19" s="101">
        <f>IF(SER_hh_emi!M19=0,0,1000000*SER_hh_emi!M19/SER_hh_num!M19)</f>
        <v>416.6271310546469</v>
      </c>
      <c r="N19" s="101">
        <f>IF(SER_hh_emi!N19=0,0,1000000*SER_hh_emi!N19/SER_hh_num!N19)</f>
        <v>406.27689181177755</v>
      </c>
      <c r="O19" s="101">
        <f>IF(SER_hh_emi!O19=0,0,1000000*SER_hh_emi!O19/SER_hh_num!O19)</f>
        <v>425.098726682787</v>
      </c>
      <c r="P19" s="101">
        <f>IF(SER_hh_emi!P19=0,0,1000000*SER_hh_emi!P19/SER_hh_num!P19)</f>
        <v>449.53881261630914</v>
      </c>
      <c r="Q19" s="101">
        <f>IF(SER_hh_emi!Q19=0,0,1000000*SER_hh_emi!Q19/SER_hh_num!Q19)</f>
        <v>452.38110483035729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2601.8135443885067</v>
      </c>
      <c r="C21" s="100">
        <f>IF(SER_hh_emi!C21=0,0,1000000*SER_hh_emi!C21/SER_hh_num!C21)</f>
        <v>2801.3693032277365</v>
      </c>
      <c r="D21" s="100">
        <f>IF(SER_hh_emi!D21=0,0,1000000*SER_hh_emi!D21/SER_hh_num!D21)</f>
        <v>2919.6136107033667</v>
      </c>
      <c r="E21" s="100">
        <f>IF(SER_hh_emi!E21=0,0,1000000*SER_hh_emi!E21/SER_hh_num!E21)</f>
        <v>2900.5496050243901</v>
      </c>
      <c r="F21" s="100">
        <f>IF(SER_hh_emi!F21=0,0,1000000*SER_hh_emi!F21/SER_hh_num!F21)</f>
        <v>2985.6256235456149</v>
      </c>
      <c r="G21" s="100">
        <f>IF(SER_hh_emi!G21=0,0,1000000*SER_hh_emi!G21/SER_hh_num!G21)</f>
        <v>3181.3067621212658</v>
      </c>
      <c r="H21" s="100">
        <f>IF(SER_hh_emi!H21=0,0,1000000*SER_hh_emi!H21/SER_hh_num!H21)</f>
        <v>3232.8618834209396</v>
      </c>
      <c r="I21" s="100">
        <f>IF(SER_hh_emi!I21=0,0,1000000*SER_hh_emi!I21/SER_hh_num!I21)</f>
        <v>3240.9241198168506</v>
      </c>
      <c r="J21" s="100">
        <f>IF(SER_hh_emi!J21=0,0,1000000*SER_hh_emi!J21/SER_hh_num!J21)</f>
        <v>3241.4612526297051</v>
      </c>
      <c r="K21" s="100">
        <f>IF(SER_hh_emi!K21=0,0,1000000*SER_hh_emi!K21/SER_hh_num!K21)</f>
        <v>3158.0331989021565</v>
      </c>
      <c r="L21" s="100">
        <f>IF(SER_hh_emi!L21=0,0,1000000*SER_hh_emi!L21/SER_hh_num!L21)</f>
        <v>3135.830755306948</v>
      </c>
      <c r="M21" s="100">
        <f>IF(SER_hh_emi!M21=0,0,1000000*SER_hh_emi!M21/SER_hh_num!M21)</f>
        <v>3131.0677243454197</v>
      </c>
      <c r="N21" s="100">
        <f>IF(SER_hh_emi!N21=0,0,1000000*SER_hh_emi!N21/SER_hh_num!N21)</f>
        <v>3108.5617115951072</v>
      </c>
      <c r="O21" s="100">
        <f>IF(SER_hh_emi!O21=0,0,1000000*SER_hh_emi!O21/SER_hh_num!O21)</f>
        <v>3099.2599201262433</v>
      </c>
      <c r="P21" s="100">
        <f>IF(SER_hh_emi!P21=0,0,1000000*SER_hh_emi!P21/SER_hh_num!P21)</f>
        <v>3105.5215830285406</v>
      </c>
      <c r="Q21" s="100">
        <f>IF(SER_hh_emi!Q21=0,0,1000000*SER_hh_emi!Q21/SER_hh_num!Q21)</f>
        <v>3123.3287355114176</v>
      </c>
    </row>
    <row r="22" spans="1:17" ht="12" customHeight="1" x14ac:dyDescent="0.25">
      <c r="A22" s="88" t="s">
        <v>99</v>
      </c>
      <c r="B22" s="100">
        <f>IF(SER_hh_emi!B22=0,0,1000000*SER_hh_emi!B22/SER_hh_num!B22)</f>
        <v>3150.5608148949195</v>
      </c>
      <c r="C22" s="100">
        <f>IF(SER_hh_emi!C22=0,0,1000000*SER_hh_emi!C22/SER_hh_num!C22)</f>
        <v>3391.6103482899052</v>
      </c>
      <c r="D22" s="100">
        <f>IF(SER_hh_emi!D22=0,0,1000000*SER_hh_emi!D22/SER_hh_num!D22)</f>
        <v>3534.9895662280865</v>
      </c>
      <c r="E22" s="100">
        <f>IF(SER_hh_emi!E22=0,0,1000000*SER_hh_emi!E22/SER_hh_num!E22)</f>
        <v>3511.3241502960032</v>
      </c>
      <c r="F22" s="100">
        <f>IF(SER_hh_emi!F22=0,0,1000000*SER_hh_emi!F22/SER_hh_num!F22)</f>
        <v>3617.501472257587</v>
      </c>
      <c r="G22" s="100">
        <f>IF(SER_hh_emi!G22=0,0,1000000*SER_hh_emi!G22/SER_hh_num!G22)</f>
        <v>3852.5183094461777</v>
      </c>
      <c r="H22" s="100">
        <f>IF(SER_hh_emi!H22=0,0,1000000*SER_hh_emi!H22/SER_hh_num!H22)</f>
        <v>3916.7159518245894</v>
      </c>
      <c r="I22" s="100">
        <f>IF(SER_hh_emi!I22=0,0,1000000*SER_hh_emi!I22/SER_hh_num!I22)</f>
        <v>3927.7689580044043</v>
      </c>
      <c r="J22" s="100">
        <f>IF(SER_hh_emi!J22=0,0,1000000*SER_hh_emi!J22/SER_hh_num!J22)</f>
        <v>3925.7546480757278</v>
      </c>
      <c r="K22" s="100">
        <f>IF(SER_hh_emi!K22=0,0,1000000*SER_hh_emi!K22/SER_hh_num!K22)</f>
        <v>3824.1842819632957</v>
      </c>
      <c r="L22" s="100">
        <f>IF(SER_hh_emi!L22=0,0,1000000*SER_hh_emi!L22/SER_hh_num!L22)</f>
        <v>3787.7030214429747</v>
      </c>
      <c r="M22" s="100">
        <f>IF(SER_hh_emi!M22=0,0,1000000*SER_hh_emi!M22/SER_hh_num!M22)</f>
        <v>3785.1433506874723</v>
      </c>
      <c r="N22" s="100">
        <f>IF(SER_hh_emi!N22=0,0,1000000*SER_hh_emi!N22/SER_hh_num!N22)</f>
        <v>3344.7888148007892</v>
      </c>
      <c r="O22" s="100">
        <f>IF(SER_hh_emi!O22=0,0,1000000*SER_hh_emi!O22/SER_hh_num!O22)</f>
        <v>3561.7954164317193</v>
      </c>
      <c r="P22" s="100">
        <f>IF(SER_hh_emi!P22=0,0,1000000*SER_hh_emi!P22/SER_hh_num!P22)</f>
        <v>3799.2306430753047</v>
      </c>
      <c r="Q22" s="100">
        <f>IF(SER_hh_emi!Q22=0,0,1000000*SER_hh_emi!Q22/SER_hh_num!Q22)</f>
        <v>3663.0523946981857</v>
      </c>
    </row>
    <row r="23" spans="1:17" ht="12" customHeight="1" x14ac:dyDescent="0.25">
      <c r="A23" s="88" t="s">
        <v>98</v>
      </c>
      <c r="B23" s="100">
        <f>IF(SER_hh_emi!B23=0,0,1000000*SER_hh_emi!B23/SER_hh_num!B23)</f>
        <v>2003.6096401567022</v>
      </c>
      <c r="C23" s="100">
        <f>IF(SER_hh_emi!C23=0,0,1000000*SER_hh_emi!C23/SER_hh_num!C23)</f>
        <v>2193.2361419511853</v>
      </c>
      <c r="D23" s="100">
        <f>IF(SER_hh_emi!D23=0,0,1000000*SER_hh_emi!D23/SER_hh_num!D23)</f>
        <v>2325.1929341515347</v>
      </c>
      <c r="E23" s="100">
        <f>IF(SER_hh_emi!E23=0,0,1000000*SER_hh_emi!E23/SER_hh_num!E23)</f>
        <v>2204.8822090900876</v>
      </c>
      <c r="F23" s="100">
        <f>IF(SER_hh_emi!F23=0,0,1000000*SER_hh_emi!F23/SER_hh_num!F23)</f>
        <v>2343.4995695904217</v>
      </c>
      <c r="G23" s="100">
        <f>IF(SER_hh_emi!G23=0,0,1000000*SER_hh_emi!G23/SER_hh_num!G23)</f>
        <v>2540.2084867765657</v>
      </c>
      <c r="H23" s="100">
        <f>IF(SER_hh_emi!H23=0,0,1000000*SER_hh_emi!H23/SER_hh_num!H23)</f>
        <v>2591.5216543655697</v>
      </c>
      <c r="I23" s="100">
        <f>IF(SER_hh_emi!I23=0,0,1000000*SER_hh_emi!I23/SER_hh_num!I23)</f>
        <v>2709.3692739672838</v>
      </c>
      <c r="J23" s="100">
        <f>IF(SER_hh_emi!J23=0,0,1000000*SER_hh_emi!J23/SER_hh_num!J23)</f>
        <v>2755.8965401478545</v>
      </c>
      <c r="K23" s="100">
        <f>IF(SER_hh_emi!K23=0,0,1000000*SER_hh_emi!K23/SER_hh_num!K23)</f>
        <v>2675.0692438784272</v>
      </c>
      <c r="L23" s="100">
        <f>IF(SER_hh_emi!L23=0,0,1000000*SER_hh_emi!L23/SER_hh_num!L23)</f>
        <v>2650.471753432425</v>
      </c>
      <c r="M23" s="100">
        <f>IF(SER_hh_emi!M23=0,0,1000000*SER_hh_emi!M23/SER_hh_num!M23)</f>
        <v>2466.0102822889653</v>
      </c>
      <c r="N23" s="100">
        <f>IF(SER_hh_emi!N23=0,0,1000000*SER_hh_emi!N23/SER_hh_num!N23)</f>
        <v>2423.2920402353329</v>
      </c>
      <c r="O23" s="100">
        <f>IF(SER_hh_emi!O23=0,0,1000000*SER_hh_emi!O23/SER_hh_num!O23)</f>
        <v>2380.9677224269494</v>
      </c>
      <c r="P23" s="100">
        <f>IF(SER_hh_emi!P23=0,0,1000000*SER_hh_emi!P23/SER_hh_num!P23)</f>
        <v>2418.6983393751721</v>
      </c>
      <c r="Q23" s="100">
        <f>IF(SER_hh_emi!Q23=0,0,1000000*SER_hh_emi!Q23/SER_hh_num!Q23)</f>
        <v>2492.7359094100675</v>
      </c>
    </row>
    <row r="24" spans="1:17" ht="12" customHeight="1" x14ac:dyDescent="0.25">
      <c r="A24" s="88" t="s">
        <v>34</v>
      </c>
      <c r="B24" s="100">
        <f>IF(SER_hh_emi!B24=0,0,1000000*SER_hh_emi!B24/SER_hh_num!B24)</f>
        <v>0</v>
      </c>
      <c r="C24" s="100">
        <f>IF(SER_hh_emi!C24=0,0,1000000*SER_hh_emi!C24/SER_hh_num!C24)</f>
        <v>0</v>
      </c>
      <c r="D24" s="100">
        <f>IF(SER_hh_emi!D24=0,0,1000000*SER_hh_emi!D24/SER_hh_num!D24)</f>
        <v>0</v>
      </c>
      <c r="E24" s="100">
        <f>IF(SER_hh_emi!E24=0,0,1000000*SER_hh_emi!E24/SER_hh_num!E24)</f>
        <v>0</v>
      </c>
      <c r="F24" s="100">
        <f>IF(SER_hh_emi!F24=0,0,1000000*SER_hh_emi!F24/SER_hh_num!F24)</f>
        <v>0</v>
      </c>
      <c r="G24" s="100">
        <f>IF(SER_hh_emi!G24=0,0,1000000*SER_hh_emi!G24/SER_hh_num!G24)</f>
        <v>0</v>
      </c>
      <c r="H24" s="100">
        <f>IF(SER_hh_emi!H24=0,0,1000000*SER_hh_emi!H24/SER_hh_num!H24)</f>
        <v>0</v>
      </c>
      <c r="I24" s="100">
        <f>IF(SER_hh_emi!I24=0,0,1000000*SER_hh_emi!I24/SER_hh_num!I24)</f>
        <v>0</v>
      </c>
      <c r="J24" s="100">
        <f>IF(SER_hh_emi!J24=0,0,1000000*SER_hh_emi!J24/SER_hh_num!J24)</f>
        <v>0</v>
      </c>
      <c r="K24" s="100">
        <f>IF(SER_hh_emi!K24=0,0,1000000*SER_hh_emi!K24/SER_hh_num!K24)</f>
        <v>0</v>
      </c>
      <c r="L24" s="100">
        <f>IF(SER_hh_emi!L24=0,0,1000000*SER_hh_emi!L24/SER_hh_num!L24)</f>
        <v>0</v>
      </c>
      <c r="M24" s="100">
        <f>IF(SER_hh_emi!M24=0,0,1000000*SER_hh_emi!M24/SER_hh_num!M24)</f>
        <v>0</v>
      </c>
      <c r="N24" s="100">
        <f>IF(SER_hh_emi!N24=0,0,1000000*SER_hh_emi!N24/SER_hh_num!N24)</f>
        <v>0</v>
      </c>
      <c r="O24" s="100">
        <f>IF(SER_hh_emi!O24=0,0,1000000*SER_hh_emi!O24/SER_hh_num!O24)</f>
        <v>0</v>
      </c>
      <c r="P24" s="100">
        <f>IF(SER_hh_emi!P24=0,0,1000000*SER_hh_emi!P24/SER_hh_num!P24)</f>
        <v>0</v>
      </c>
      <c r="Q24" s="100">
        <f>IF(SER_hh_emi!Q24=0,0,1000000*SER_hh_emi!Q24/SER_hh_num!Q24)</f>
        <v>0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283.156140040374</v>
      </c>
      <c r="C29" s="101">
        <f>IF(SER_hh_emi!C29=0,0,1000000*SER_hh_emi!C29/SER_hh_num!C29)</f>
        <v>284.81809123195643</v>
      </c>
      <c r="D29" s="101">
        <f>IF(SER_hh_emi!D29=0,0,1000000*SER_hh_emi!D29/SER_hh_num!D29)</f>
        <v>186.48875577552155</v>
      </c>
      <c r="E29" s="101">
        <f>IF(SER_hh_emi!E29=0,0,1000000*SER_hh_emi!E29/SER_hh_num!E29)</f>
        <v>229.28114474206893</v>
      </c>
      <c r="F29" s="101">
        <f>IF(SER_hh_emi!F29=0,0,1000000*SER_hh_emi!F29/SER_hh_num!F29)</f>
        <v>551.68243459949474</v>
      </c>
      <c r="G29" s="101">
        <f>IF(SER_hh_emi!G29=0,0,1000000*SER_hh_emi!G29/SER_hh_num!G29)</f>
        <v>507.12384118591439</v>
      </c>
      <c r="H29" s="101">
        <f>IF(SER_hh_emi!H29=0,0,1000000*SER_hh_emi!H29/SER_hh_num!H29)</f>
        <v>484.56608853408824</v>
      </c>
      <c r="I29" s="101">
        <f>IF(SER_hh_emi!I29=0,0,1000000*SER_hh_emi!I29/SER_hh_num!I29)</f>
        <v>459.44210676412763</v>
      </c>
      <c r="J29" s="101">
        <f>IF(SER_hh_emi!J29=0,0,1000000*SER_hh_emi!J29/SER_hh_num!J29)</f>
        <v>463.3014626694852</v>
      </c>
      <c r="K29" s="101">
        <f>IF(SER_hh_emi!K29=0,0,1000000*SER_hh_emi!K29/SER_hh_num!K29)</f>
        <v>488.53582600253378</v>
      </c>
      <c r="L29" s="101">
        <f>IF(SER_hh_emi!L29=0,0,1000000*SER_hh_emi!L29/SER_hh_num!L29)</f>
        <v>559.45367159060959</v>
      </c>
      <c r="M29" s="101">
        <f>IF(SER_hh_emi!M29=0,0,1000000*SER_hh_emi!M29/SER_hh_num!M29)</f>
        <v>617.99513334568223</v>
      </c>
      <c r="N29" s="101">
        <f>IF(SER_hh_emi!N29=0,0,1000000*SER_hh_emi!N29/SER_hh_num!N29)</f>
        <v>1130.0474481855581</v>
      </c>
      <c r="O29" s="101">
        <f>IF(SER_hh_emi!O29=0,0,1000000*SER_hh_emi!O29/SER_hh_num!O29)</f>
        <v>857.86577479442849</v>
      </c>
      <c r="P29" s="101">
        <f>IF(SER_hh_emi!P29=0,0,1000000*SER_hh_emi!P29/SER_hh_num!P29)</f>
        <v>610.25984688940923</v>
      </c>
      <c r="Q29" s="101">
        <f>IF(SER_hh_emi!Q29=0,0,1000000*SER_hh_emi!Q29/SER_hh_num!Q29)</f>
        <v>664.86013468257977</v>
      </c>
    </row>
    <row r="30" spans="1:17" ht="12" customHeight="1" x14ac:dyDescent="0.25">
      <c r="A30" s="88" t="s">
        <v>66</v>
      </c>
      <c r="B30" s="100">
        <f>IF(SER_hh_emi!B30=0,0,1000000*SER_hh_emi!B30/SER_hh_num!B30)</f>
        <v>3369.2320350505197</v>
      </c>
      <c r="C30" s="100">
        <f>IF(SER_hh_emi!C30=0,0,1000000*SER_hh_emi!C30/SER_hh_num!C30)</f>
        <v>3441.3795163048126</v>
      </c>
      <c r="D30" s="100">
        <f>IF(SER_hh_emi!D30=0,0,1000000*SER_hh_emi!D30/SER_hh_num!D30)</f>
        <v>2480.8152733883117</v>
      </c>
      <c r="E30" s="100">
        <f>IF(SER_hh_emi!E30=0,0,1000000*SER_hh_emi!E30/SER_hh_num!E30)</f>
        <v>3430.7546652838419</v>
      </c>
      <c r="F30" s="100">
        <f>IF(SER_hh_emi!F30=0,0,1000000*SER_hh_emi!F30/SER_hh_num!F30)</f>
        <v>3404.8861917639802</v>
      </c>
      <c r="G30" s="100">
        <f>IF(SER_hh_emi!G30=0,0,1000000*SER_hh_emi!G30/SER_hh_num!G30)</f>
        <v>3375.0456959045277</v>
      </c>
      <c r="H30" s="100">
        <f>IF(SER_hh_emi!H30=0,0,1000000*SER_hh_emi!H30/SER_hh_num!H30)</f>
        <v>3342.4106664448109</v>
      </c>
      <c r="I30" s="100">
        <f>IF(SER_hh_emi!I30=0,0,1000000*SER_hh_emi!I30/SER_hh_num!I30)</f>
        <v>3310.2244469925436</v>
      </c>
      <c r="J30" s="100">
        <f>IF(SER_hh_emi!J30=0,0,1000000*SER_hh_emi!J30/SER_hh_num!J30)</f>
        <v>3340.5908463746377</v>
      </c>
      <c r="K30" s="100">
        <f>IF(SER_hh_emi!K30=0,0,1000000*SER_hh_emi!K30/SER_hh_num!K30)</f>
        <v>3361.2157250073074</v>
      </c>
      <c r="L30" s="100">
        <f>IF(SER_hh_emi!L30=0,0,1000000*SER_hh_emi!L30/SER_hh_num!L30)</f>
        <v>3365.8149076685154</v>
      </c>
      <c r="M30" s="100">
        <f>IF(SER_hh_emi!M30=0,0,1000000*SER_hh_emi!M30/SER_hh_num!M30)</f>
        <v>2815.9166950148538</v>
      </c>
      <c r="N30" s="100">
        <f>IF(SER_hh_emi!N30=0,0,1000000*SER_hh_emi!N30/SER_hh_num!N30)</f>
        <v>5194.4206491657251</v>
      </c>
      <c r="O30" s="100">
        <f>IF(SER_hh_emi!O30=0,0,1000000*SER_hh_emi!O30/SER_hh_num!O30)</f>
        <v>3233.8812825822174</v>
      </c>
      <c r="P30" s="100">
        <f>IF(SER_hh_emi!P30=0,0,1000000*SER_hh_emi!P30/SER_hh_num!P30)</f>
        <v>2729.7172615013183</v>
      </c>
      <c r="Q30" s="100">
        <f>IF(SER_hh_emi!Q30=0,0,1000000*SER_hh_emi!Q30/SER_hh_num!Q30)</f>
        <v>3260.8916541569206</v>
      </c>
    </row>
    <row r="31" spans="1:17" ht="12" customHeight="1" x14ac:dyDescent="0.25">
      <c r="A31" s="88" t="s">
        <v>98</v>
      </c>
      <c r="B31" s="100">
        <f>IF(SER_hh_emi!B31=0,0,1000000*SER_hh_emi!B31/SER_hh_num!B31)</f>
        <v>2509.6430024961846</v>
      </c>
      <c r="C31" s="100">
        <f>IF(SER_hh_emi!C31=0,0,1000000*SER_hh_emi!C31/SER_hh_num!C31)</f>
        <v>2606.1036318428028</v>
      </c>
      <c r="D31" s="100">
        <f>IF(SER_hh_emi!D31=0,0,1000000*SER_hh_emi!D31/SER_hh_num!D31)</f>
        <v>2631.4472605234773</v>
      </c>
      <c r="E31" s="100">
        <f>IF(SER_hh_emi!E31=0,0,1000000*SER_hh_emi!E31/SER_hh_num!E31)</f>
        <v>2522.5445343222236</v>
      </c>
      <c r="F31" s="100">
        <f>IF(SER_hh_emi!F31=0,0,1000000*SER_hh_emi!F31/SER_hh_num!F31)</f>
        <v>2585.0932434056476</v>
      </c>
      <c r="G31" s="100">
        <f>IF(SER_hh_emi!G31=0,0,1000000*SER_hh_emi!G31/SER_hh_num!G31)</f>
        <v>2606.6790104095753</v>
      </c>
      <c r="H31" s="100">
        <f>IF(SER_hh_emi!H31=0,0,1000000*SER_hh_emi!H31/SER_hh_num!H31)</f>
        <v>2591.6215555015551</v>
      </c>
      <c r="I31" s="100">
        <f>IF(SER_hh_emi!I31=0,0,1000000*SER_hh_emi!I31/SER_hh_num!I31)</f>
        <v>2676.7071788404101</v>
      </c>
      <c r="J31" s="100">
        <f>IF(SER_hh_emi!J31=0,0,1000000*SER_hh_emi!J31/SER_hh_num!J31)</f>
        <v>2747.1947342219623</v>
      </c>
      <c r="K31" s="100">
        <f>IF(SER_hh_emi!K31=0,0,1000000*SER_hh_emi!K31/SER_hh_num!K31)</f>
        <v>2753.9674773066231</v>
      </c>
      <c r="L31" s="100">
        <f>IF(SER_hh_emi!L31=0,0,1000000*SER_hh_emi!L31/SER_hh_num!L31)</f>
        <v>2751.7240415211586</v>
      </c>
      <c r="M31" s="100">
        <f>IF(SER_hh_emi!M31=0,0,1000000*SER_hh_emi!M31/SER_hh_num!M31)</f>
        <v>3440.2171908334535</v>
      </c>
      <c r="N31" s="100">
        <f>IF(SER_hh_emi!N31=0,0,1000000*SER_hh_emi!N31/SER_hh_num!N31)</f>
        <v>2362.3793364724593</v>
      </c>
      <c r="O31" s="100">
        <f>IF(SER_hh_emi!O31=0,0,1000000*SER_hh_emi!O31/SER_hh_num!O31)</f>
        <v>2386.3102028508115</v>
      </c>
      <c r="P31" s="100">
        <f>IF(SER_hh_emi!P31=0,0,1000000*SER_hh_emi!P31/SER_hh_num!P31)</f>
        <v>2435.8712122956535</v>
      </c>
      <c r="Q31" s="100">
        <f>IF(SER_hh_emi!Q31=0,0,1000000*SER_hh_emi!Q31/SER_hh_num!Q31)</f>
        <v>2474.3747038774527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90.543061052299421</v>
      </c>
      <c r="C3" s="106">
        <f>IF(SER_hh_fech!C3=0,0,SER_hh_fech!C3/SER_summary!C$26)</f>
        <v>102.38704890557086</v>
      </c>
      <c r="D3" s="106">
        <f>IF(SER_hh_fech!D3=0,0,SER_hh_fech!D3/SER_summary!D$26)</f>
        <v>104.41343389266004</v>
      </c>
      <c r="E3" s="106">
        <f>IF(SER_hh_fech!E3=0,0,SER_hh_fech!E3/SER_summary!E$26)</f>
        <v>110.39130495245165</v>
      </c>
      <c r="F3" s="106">
        <f>IF(SER_hh_fech!F3=0,0,SER_hh_fech!F3/SER_summary!F$26)</f>
        <v>115.02155272381435</v>
      </c>
      <c r="G3" s="106">
        <f>IF(SER_hh_fech!G3=0,0,SER_hh_fech!G3/SER_summary!G$26)</f>
        <v>124.98687449830297</v>
      </c>
      <c r="H3" s="106">
        <f>IF(SER_hh_fech!H3=0,0,SER_hh_fech!H3/SER_summary!H$26)</f>
        <v>129.80450076829587</v>
      </c>
      <c r="I3" s="106">
        <f>IF(SER_hh_fech!I3=0,0,SER_hh_fech!I3/SER_summary!I$26)</f>
        <v>129.06843886058169</v>
      </c>
      <c r="J3" s="106">
        <f>IF(SER_hh_fech!J3=0,0,SER_hh_fech!J3/SER_summary!J$26)</f>
        <v>132.23350163777732</v>
      </c>
      <c r="K3" s="106">
        <f>IF(SER_hh_fech!K3=0,0,SER_hh_fech!K3/SER_summary!K$26)</f>
        <v>125.11809942216706</v>
      </c>
      <c r="L3" s="106">
        <f>IF(SER_hh_fech!L3=0,0,SER_hh_fech!L3/SER_summary!L$26)</f>
        <v>112.36278685116855</v>
      </c>
      <c r="M3" s="106">
        <f>IF(SER_hh_fech!M3=0,0,SER_hh_fech!M3/SER_summary!M$26)</f>
        <v>107.83264740937945</v>
      </c>
      <c r="N3" s="106">
        <f>IF(SER_hh_fech!N3=0,0,SER_hh_fech!N3/SER_summary!N$26)</f>
        <v>114.49600020123857</v>
      </c>
      <c r="O3" s="106">
        <f>IF(SER_hh_fech!O3=0,0,SER_hh_fech!O3/SER_summary!O$26)</f>
        <v>103.94736904036077</v>
      </c>
      <c r="P3" s="106">
        <f>IF(SER_hh_fech!P3=0,0,SER_hh_fech!P3/SER_summary!P$26)</f>
        <v>93.675949481117939</v>
      </c>
      <c r="Q3" s="106">
        <f>IF(SER_hh_fech!Q3=0,0,SER_hh_fech!Q3/SER_summary!Q$26)</f>
        <v>108.71093732555943</v>
      </c>
    </row>
    <row r="4" spans="1:17" ht="12.95" customHeight="1" x14ac:dyDescent="0.25">
      <c r="A4" s="90" t="s">
        <v>44</v>
      </c>
      <c r="B4" s="101">
        <f>IF(SER_hh_fech!B4=0,0,SER_hh_fech!B4/SER_summary!B$26)</f>
        <v>38.623945797366616</v>
      </c>
      <c r="C4" s="101">
        <f>IF(SER_hh_fech!C4=0,0,SER_hh_fech!C4/SER_summary!C$26)</f>
        <v>48.404812934124202</v>
      </c>
      <c r="D4" s="101">
        <f>IF(SER_hh_fech!D4=0,0,SER_hh_fech!D4/SER_summary!D$26)</f>
        <v>49.891951407659811</v>
      </c>
      <c r="E4" s="101">
        <f>IF(SER_hh_fech!E4=0,0,SER_hh_fech!E4/SER_summary!E$26)</f>
        <v>56.08311435643332</v>
      </c>
      <c r="F4" s="101">
        <f>IF(SER_hh_fech!F4=0,0,SER_hh_fech!F4/SER_summary!F$26)</f>
        <v>58.59253758945453</v>
      </c>
      <c r="G4" s="101">
        <f>IF(SER_hh_fech!G4=0,0,SER_hh_fech!G4/SER_summary!G$26)</f>
        <v>67.325728647848706</v>
      </c>
      <c r="H4" s="101">
        <f>IF(SER_hh_fech!H4=0,0,SER_hh_fech!H4/SER_summary!H$26)</f>
        <v>71.631116094456161</v>
      </c>
      <c r="I4" s="101">
        <f>IF(SER_hh_fech!I4=0,0,SER_hh_fech!I4/SER_summary!I$26)</f>
        <v>70.026947535541538</v>
      </c>
      <c r="J4" s="101">
        <f>IF(SER_hh_fech!J4=0,0,SER_hh_fech!J4/SER_summary!J$26)</f>
        <v>72.924315500258118</v>
      </c>
      <c r="K4" s="101">
        <f>IF(SER_hh_fech!K4=0,0,SER_hh_fech!K4/SER_summary!K$26)</f>
        <v>65.66204401580309</v>
      </c>
      <c r="L4" s="101">
        <f>IF(SER_hh_fech!L4=0,0,SER_hh_fech!L4/SER_summary!L$26)</f>
        <v>51.151769156729166</v>
      </c>
      <c r="M4" s="101">
        <f>IF(SER_hh_fech!M4=0,0,SER_hh_fech!M4/SER_summary!M$26)</f>
        <v>46.870320311019704</v>
      </c>
      <c r="N4" s="101">
        <f>IF(SER_hh_fech!N4=0,0,SER_hh_fech!N4/SER_summary!N$26)</f>
        <v>47.872667829676388</v>
      </c>
      <c r="O4" s="101">
        <f>IF(SER_hh_fech!O4=0,0,SER_hh_fech!O4/SER_summary!O$26)</f>
        <v>41.478522837138549</v>
      </c>
      <c r="P4" s="101">
        <f>IF(SER_hh_fech!P4=0,0,SER_hh_fech!P4/SER_summary!P$26)</f>
        <v>30.585235431673503</v>
      </c>
      <c r="Q4" s="101">
        <f>IF(SER_hh_fech!Q4=0,0,SER_hh_fech!Q4/SER_summary!Q$26)</f>
        <v>43.052854681080625</v>
      </c>
    </row>
    <row r="5" spans="1:17" ht="12" customHeight="1" x14ac:dyDescent="0.25">
      <c r="A5" s="88" t="s">
        <v>38</v>
      </c>
      <c r="B5" s="100">
        <f>IF(SER_hh_fech!B5=0,0,SER_hh_fech!B5/SER_summary!B$26)</f>
        <v>0</v>
      </c>
      <c r="C5" s="100">
        <f>IF(SER_hh_fech!C5=0,0,SER_hh_fech!C5/SER_summary!C$26)</f>
        <v>0</v>
      </c>
      <c r="D5" s="100">
        <f>IF(SER_hh_fech!D5=0,0,SER_hh_fech!D5/SER_summary!D$26)</f>
        <v>0</v>
      </c>
      <c r="E5" s="100">
        <f>IF(SER_hh_fech!E5=0,0,SER_hh_fech!E5/SER_summary!E$26)</f>
        <v>0</v>
      </c>
      <c r="F5" s="100">
        <f>IF(SER_hh_fech!F5=0,0,SER_hh_fech!F5/SER_summary!F$26)</f>
        <v>0</v>
      </c>
      <c r="G5" s="100">
        <f>IF(SER_hh_fech!G5=0,0,SER_hh_fech!G5/SER_summary!G$26)</f>
        <v>0</v>
      </c>
      <c r="H5" s="100">
        <f>IF(SER_hh_fech!H5=0,0,SER_hh_fech!H5/SER_summary!H$26)</f>
        <v>0</v>
      </c>
      <c r="I5" s="100">
        <f>IF(SER_hh_fech!I5=0,0,SER_hh_fech!I5/SER_summary!I$26)</f>
        <v>0</v>
      </c>
      <c r="J5" s="100">
        <f>IF(SER_hh_fech!J5=0,0,SER_hh_fech!J5/SER_summary!J$26)</f>
        <v>0</v>
      </c>
      <c r="K5" s="100">
        <f>IF(SER_hh_fech!K5=0,0,SER_hh_fech!K5/SER_summary!K$26)</f>
        <v>0</v>
      </c>
      <c r="L5" s="100">
        <f>IF(SER_hh_fech!L5=0,0,SER_hh_fech!L5/SER_summary!L$26)</f>
        <v>0</v>
      </c>
      <c r="M5" s="100">
        <f>IF(SER_hh_fech!M5=0,0,SER_hh_fech!M5/SER_summary!M$26)</f>
        <v>0</v>
      </c>
      <c r="N5" s="100">
        <f>IF(SER_hh_fech!N5=0,0,SER_hh_fech!N5/SER_summary!N$26)</f>
        <v>0</v>
      </c>
      <c r="O5" s="100">
        <f>IF(SER_hh_fech!O5=0,0,SER_hh_fech!O5/SER_summary!O$26)</f>
        <v>0</v>
      </c>
      <c r="P5" s="100">
        <f>IF(SER_hh_fech!P5=0,0,SER_hh_fech!P5/SER_summary!P$26)</f>
        <v>0</v>
      </c>
      <c r="Q5" s="100">
        <f>IF(SER_hh_fech!Q5=0,0,SER_hh_fech!Q5/SER_summary!Q$26)</f>
        <v>0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41.48760333204666</v>
      </c>
      <c r="C7" s="100">
        <f>IF(SER_hh_fech!C7=0,0,SER_hh_fech!C7/SER_summary!C$26)</f>
        <v>52.024452151345933</v>
      </c>
      <c r="D7" s="100">
        <f>IF(SER_hh_fech!D7=0,0,SER_hh_fech!D7/SER_summary!D$26)</f>
        <v>53.959918816084567</v>
      </c>
      <c r="E7" s="100">
        <f>IF(SER_hh_fech!E7=0,0,SER_hh_fech!E7/SER_summary!E$26)</f>
        <v>61.390743651442712</v>
      </c>
      <c r="F7" s="100">
        <f>IF(SER_hh_fech!F7=0,0,SER_hh_fech!F7/SER_summary!F$26)</f>
        <v>61.954936337998625</v>
      </c>
      <c r="G7" s="100">
        <f>IF(SER_hh_fech!G7=0,0,SER_hh_fech!G7/SER_summary!G$26)</f>
        <v>78.907971437278363</v>
      </c>
      <c r="H7" s="100">
        <f>IF(SER_hh_fech!H7=0,0,SER_hh_fech!H7/SER_summary!H$26)</f>
        <v>80.564142842936349</v>
      </c>
      <c r="I7" s="100">
        <f>IF(SER_hh_fech!I7=0,0,SER_hh_fech!I7/SER_summary!I$26)</f>
        <v>80.377649092947621</v>
      </c>
      <c r="J7" s="100">
        <f>IF(SER_hh_fech!J7=0,0,SER_hh_fech!J7/SER_summary!J$26)</f>
        <v>85.045237584219933</v>
      </c>
      <c r="K7" s="100">
        <f>IF(SER_hh_fech!K7=0,0,SER_hh_fech!K7/SER_summary!K$26)</f>
        <v>73.722740650154506</v>
      </c>
      <c r="L7" s="100">
        <f>IF(SER_hh_fech!L7=0,0,SER_hh_fech!L7/SER_summary!L$26)</f>
        <v>63.486530763441657</v>
      </c>
      <c r="M7" s="100">
        <f>IF(SER_hh_fech!M7=0,0,SER_hh_fech!M7/SER_summary!M$26)</f>
        <v>59.234775310959641</v>
      </c>
      <c r="N7" s="100">
        <f>IF(SER_hh_fech!N7=0,0,SER_hh_fech!N7/SER_summary!N$26)</f>
        <v>26.106896755783392</v>
      </c>
      <c r="O7" s="100">
        <f>IF(SER_hh_fech!O7=0,0,SER_hh_fech!O7/SER_summary!O$26)</f>
        <v>59.6688482525335</v>
      </c>
      <c r="P7" s="100">
        <f>IF(SER_hh_fech!P7=0,0,SER_hh_fech!P7/SER_summary!P$26)</f>
        <v>43.70738144757987</v>
      </c>
      <c r="Q7" s="100">
        <f>IF(SER_hh_fech!Q7=0,0,SER_hh_fech!Q7/SER_summary!Q$26)</f>
        <v>67.893471290295324</v>
      </c>
    </row>
    <row r="8" spans="1:17" ht="12" customHeight="1" x14ac:dyDescent="0.25">
      <c r="A8" s="88" t="s">
        <v>101</v>
      </c>
      <c r="B8" s="100">
        <f>IF(SER_hh_fech!B8=0,0,SER_hh_fech!B8/SER_summary!B$26)</f>
        <v>25.905563880959654</v>
      </c>
      <c r="C8" s="100">
        <f>IF(SER_hh_fech!C8=0,0,SER_hh_fech!C8/SER_summary!C$26)</f>
        <v>32.484951174260431</v>
      </c>
      <c r="D8" s="100">
        <f>IF(SER_hh_fech!D8=0,0,SER_hh_fech!D8/SER_summary!D$26)</f>
        <v>33.693489419325232</v>
      </c>
      <c r="E8" s="100">
        <f>IF(SER_hh_fech!E8=0,0,SER_hh_fech!E8/SER_summary!E$26)</f>
        <v>38.333422604183298</v>
      </c>
      <c r="F8" s="100">
        <f>IF(SER_hh_fech!F8=0,0,SER_hh_fech!F8/SER_summary!F$26)</f>
        <v>40.98641273422971</v>
      </c>
      <c r="G8" s="100">
        <f>IF(SER_hh_fech!G8=0,0,SER_hh_fech!G8/SER_summary!G$26)</f>
        <v>46.651171101667842</v>
      </c>
      <c r="H8" s="100">
        <f>IF(SER_hh_fech!H8=0,0,SER_hh_fech!H8/SER_summary!H$26)</f>
        <v>50.305618577882981</v>
      </c>
      <c r="I8" s="100">
        <f>IF(SER_hh_fech!I8=0,0,SER_hh_fech!I8/SER_summary!I$26)</f>
        <v>50.189168714171522</v>
      </c>
      <c r="J8" s="100">
        <f>IF(SER_hh_fech!J8=0,0,SER_hh_fech!J8/SER_summary!J$26)</f>
        <v>53.103690212628024</v>
      </c>
      <c r="K8" s="100">
        <f>IF(SER_hh_fech!K8=0,0,SER_hh_fech!K8/SER_summary!K$26)</f>
        <v>49.020542340242628</v>
      </c>
      <c r="L8" s="100">
        <f>IF(SER_hh_fech!L8=0,0,SER_hh_fech!L8/SER_summary!L$26)</f>
        <v>38.186284932816577</v>
      </c>
      <c r="M8" s="100">
        <f>IF(SER_hh_fech!M8=0,0,SER_hh_fech!M8/SER_summary!M$26)</f>
        <v>34.660915263076006</v>
      </c>
      <c r="N8" s="100">
        <f>IF(SER_hh_fech!N8=0,0,SER_hh_fech!N8/SER_summary!N$26)</f>
        <v>41.924307689981731</v>
      </c>
      <c r="O8" s="100">
        <f>IF(SER_hh_fech!O8=0,0,SER_hh_fech!O8/SER_summary!O$26)</f>
        <v>33.210112312346624</v>
      </c>
      <c r="P8" s="100">
        <f>IF(SER_hh_fech!P8=0,0,SER_hh_fech!P8/SER_summary!P$26)</f>
        <v>26.472999019961318</v>
      </c>
      <c r="Q8" s="100">
        <f>IF(SER_hh_fech!Q8=0,0,SER_hh_fech!Q8/SER_summary!Q$26)</f>
        <v>40.393317680858068</v>
      </c>
    </row>
    <row r="9" spans="1:17" ht="12" customHeight="1" x14ac:dyDescent="0.25">
      <c r="A9" s="88" t="s">
        <v>106</v>
      </c>
      <c r="B9" s="100">
        <f>IF(SER_hh_fech!B9=0,0,SER_hh_fech!B9/SER_summary!B$26)</f>
        <v>38.833012871320555</v>
      </c>
      <c r="C9" s="100">
        <f>IF(SER_hh_fech!C9=0,0,SER_hh_fech!C9/SER_summary!C$26)</f>
        <v>48.695659854038389</v>
      </c>
      <c r="D9" s="100">
        <f>IF(SER_hh_fech!D9=0,0,SER_hh_fech!D9/SER_summary!D$26)</f>
        <v>50.507285396788092</v>
      </c>
      <c r="E9" s="100">
        <f>IF(SER_hh_fech!E9=0,0,SER_hh_fech!E9/SER_summary!E$26)</f>
        <v>57.462647801467853</v>
      </c>
      <c r="F9" s="100">
        <f>IF(SER_hh_fech!F9=0,0,SER_hh_fech!F9/SER_summary!F$26)</f>
        <v>61.439538647812448</v>
      </c>
      <c r="G9" s="100">
        <f>IF(SER_hh_fech!G9=0,0,SER_hh_fech!G9/SER_summary!G$26)</f>
        <v>69.931136653804003</v>
      </c>
      <c r="H9" s="100">
        <f>IF(SER_hh_fech!H9=0,0,SER_hh_fech!H9/SER_summary!H$26)</f>
        <v>75.409234198159382</v>
      </c>
      <c r="I9" s="100">
        <f>IF(SER_hh_fech!I9=0,0,SER_hh_fech!I9/SER_summary!I$26)</f>
        <v>75.234673278460974</v>
      </c>
      <c r="J9" s="100">
        <f>IF(SER_hh_fech!J9=0,0,SER_hh_fech!J9/SER_summary!J$26)</f>
        <v>79.603605426912836</v>
      </c>
      <c r="K9" s="100">
        <f>IF(SER_hh_fech!K9=0,0,SER_hh_fech!K9/SER_summary!K$26)</f>
        <v>73.482876512751332</v>
      </c>
      <c r="L9" s="100">
        <f>IF(SER_hh_fech!L9=0,0,SER_hh_fech!L9/SER_summary!L$26)</f>
        <v>57.242085179774186</v>
      </c>
      <c r="M9" s="100">
        <f>IF(SER_hh_fech!M9=0,0,SER_hh_fech!M9/SER_summary!M$26)</f>
        <v>70.855777236697705</v>
      </c>
      <c r="N9" s="100">
        <f>IF(SER_hh_fech!N9=0,0,SER_hh_fech!N9/SER_summary!N$26)</f>
        <v>56.749199903224515</v>
      </c>
      <c r="O9" s="100">
        <f>IF(SER_hh_fech!O9=0,0,SER_hh_fech!O9/SER_summary!O$26)</f>
        <v>48.690789815470566</v>
      </c>
      <c r="P9" s="100">
        <f>IF(SER_hh_fech!P9=0,0,SER_hh_fech!P9/SER_summary!P$26)</f>
        <v>40.927998462215541</v>
      </c>
      <c r="Q9" s="100">
        <f>IF(SER_hh_fech!Q9=0,0,SER_hh_fech!Q9/SER_summary!Q$26)</f>
        <v>63.575182753482153</v>
      </c>
    </row>
    <row r="10" spans="1:17" ht="12" customHeight="1" x14ac:dyDescent="0.25">
      <c r="A10" s="88" t="s">
        <v>34</v>
      </c>
      <c r="B10" s="100">
        <f>IF(SER_hh_fech!B10=0,0,SER_hh_fech!B10/SER_summary!B$26)</f>
        <v>0</v>
      </c>
      <c r="C10" s="100">
        <f>IF(SER_hh_fech!C10=0,0,SER_hh_fech!C10/SER_summary!C$26)</f>
        <v>0</v>
      </c>
      <c r="D10" s="100">
        <f>IF(SER_hh_fech!D10=0,0,SER_hh_fech!D10/SER_summary!D$26)</f>
        <v>0</v>
      </c>
      <c r="E10" s="100">
        <f>IF(SER_hh_fech!E10=0,0,SER_hh_fech!E10/SER_summary!E$26)</f>
        <v>0</v>
      </c>
      <c r="F10" s="100">
        <f>IF(SER_hh_fech!F10=0,0,SER_hh_fech!F10/SER_summary!F$26)</f>
        <v>0</v>
      </c>
      <c r="G10" s="100">
        <f>IF(SER_hh_fech!G10=0,0,SER_hh_fech!G10/SER_summary!G$26)</f>
        <v>0</v>
      </c>
      <c r="H10" s="100">
        <f>IF(SER_hh_fech!H10=0,0,SER_hh_fech!H10/SER_summary!H$26)</f>
        <v>0</v>
      </c>
      <c r="I10" s="100">
        <f>IF(SER_hh_fech!I10=0,0,SER_hh_fech!I10/SER_summary!I$26)</f>
        <v>0</v>
      </c>
      <c r="J10" s="100">
        <f>IF(SER_hh_fech!J10=0,0,SER_hh_fech!J10/SER_summary!J$26)</f>
        <v>0</v>
      </c>
      <c r="K10" s="100">
        <f>IF(SER_hh_fech!K10=0,0,SER_hh_fech!K10/SER_summary!K$26)</f>
        <v>0</v>
      </c>
      <c r="L10" s="100">
        <f>IF(SER_hh_fech!L10=0,0,SER_hh_fech!L10/SER_summary!L$26)</f>
        <v>0</v>
      </c>
      <c r="M10" s="100">
        <f>IF(SER_hh_fech!M10=0,0,SER_hh_fech!M10/SER_summary!M$26)</f>
        <v>0</v>
      </c>
      <c r="N10" s="100">
        <f>IF(SER_hh_fech!N10=0,0,SER_hh_fech!N10/SER_summary!N$26)</f>
        <v>55.761974922131699</v>
      </c>
      <c r="O10" s="100">
        <f>IF(SER_hh_fech!O10=0,0,SER_hh_fech!O10/SER_summary!O$26)</f>
        <v>39.524488742014846</v>
      </c>
      <c r="P10" s="100">
        <f>IF(SER_hh_fech!P10=0,0,SER_hh_fech!P10/SER_summary!P$26)</f>
        <v>34.540560009954646</v>
      </c>
      <c r="Q10" s="100">
        <f>IF(SER_hh_fech!Q10=0,0,SER_hh_fech!Q10/SER_summary!Q$26)</f>
        <v>54.20827378660146</v>
      </c>
    </row>
    <row r="11" spans="1:17" ht="12" customHeight="1" x14ac:dyDescent="0.25">
      <c r="A11" s="88" t="s">
        <v>61</v>
      </c>
      <c r="B11" s="100">
        <f>IF(SER_hh_fech!B11=0,0,SER_hh_fech!B11/SER_summary!B$26)</f>
        <v>0</v>
      </c>
      <c r="C11" s="100">
        <f>IF(SER_hh_fech!C11=0,0,SER_hh_fech!C11/SER_summary!C$26)</f>
        <v>43.769197371635101</v>
      </c>
      <c r="D11" s="100">
        <f>IF(SER_hh_fech!D11=0,0,SER_hh_fech!D11/SER_summary!D$26)</f>
        <v>0</v>
      </c>
      <c r="E11" s="100">
        <f>IF(SER_hh_fech!E11=0,0,SER_hh_fech!E11/SER_summary!E$26)</f>
        <v>0</v>
      </c>
      <c r="F11" s="100">
        <f>IF(SER_hh_fech!F11=0,0,SER_hh_fech!F11/SER_summary!F$26)</f>
        <v>37.964892006481506</v>
      </c>
      <c r="G11" s="100">
        <f>IF(SER_hh_fech!G11=0,0,SER_hh_fech!G11/SER_summary!G$26)</f>
        <v>43.463359147430438</v>
      </c>
      <c r="H11" s="100">
        <f>IF(SER_hh_fech!H11=0,0,SER_hh_fech!H11/SER_summary!H$26)</f>
        <v>47.242139085473923</v>
      </c>
      <c r="I11" s="100">
        <f>IF(SER_hh_fech!I11=0,0,SER_hh_fech!I11/SER_summary!I$26)</f>
        <v>47.418615914190006</v>
      </c>
      <c r="J11" s="100">
        <f>IF(SER_hh_fech!J11=0,0,SER_hh_fech!J11/SER_summary!J$26)</f>
        <v>50.320493509172039</v>
      </c>
      <c r="K11" s="100">
        <f>IF(SER_hh_fech!K11=0,0,SER_hh_fech!K11/SER_summary!K$26)</f>
        <v>46.510064245527943</v>
      </c>
      <c r="L11" s="100">
        <f>IF(SER_hh_fech!L11=0,0,SER_hh_fech!L11/SER_summary!L$26)</f>
        <v>36.277833801630834</v>
      </c>
      <c r="M11" s="100">
        <f>IF(SER_hh_fech!M11=0,0,SER_hh_fech!M11/SER_summary!M$26)</f>
        <v>36.450919141591569</v>
      </c>
      <c r="N11" s="100">
        <f>IF(SER_hh_fech!N11=0,0,SER_hh_fech!N11/SER_summary!N$26)</f>
        <v>35.477460034133898</v>
      </c>
      <c r="O11" s="100">
        <f>IF(SER_hh_fech!O11=0,0,SER_hh_fech!O11/SER_summary!O$26)</f>
        <v>32.47054477887233</v>
      </c>
      <c r="P11" s="100">
        <f>IF(SER_hh_fech!P11=0,0,SER_hh_fech!P11/SER_summary!P$26)</f>
        <v>26.553097885289716</v>
      </c>
      <c r="Q11" s="100">
        <f>IF(SER_hh_fech!Q11=0,0,SER_hh_fech!Q11/SER_summary!Q$26)</f>
        <v>41.704664263394079</v>
      </c>
    </row>
    <row r="12" spans="1:17" ht="12" customHeight="1" x14ac:dyDescent="0.25">
      <c r="A12" s="88" t="s">
        <v>42</v>
      </c>
      <c r="B12" s="100">
        <f>IF(SER_hh_fech!B12=0,0,SER_hh_fech!B12/SER_summary!B$26)</f>
        <v>0</v>
      </c>
      <c r="C12" s="100">
        <f>IF(SER_hh_fech!C12=0,0,SER_hh_fech!C12/SER_summary!C$26)</f>
        <v>0</v>
      </c>
      <c r="D12" s="100">
        <f>IF(SER_hh_fech!D12=0,0,SER_hh_fech!D12/SER_summary!D$26)</f>
        <v>0</v>
      </c>
      <c r="E12" s="100">
        <f>IF(SER_hh_fech!E12=0,0,SER_hh_fech!E12/SER_summary!E$26)</f>
        <v>0</v>
      </c>
      <c r="F12" s="100">
        <f>IF(SER_hh_fech!F12=0,0,SER_hh_fech!F12/SER_summary!F$26)</f>
        <v>0</v>
      </c>
      <c r="G12" s="100">
        <f>IF(SER_hh_fech!G12=0,0,SER_hh_fech!G12/SER_summary!G$26)</f>
        <v>0</v>
      </c>
      <c r="H12" s="100">
        <f>IF(SER_hh_fech!H12=0,0,SER_hh_fech!H12/SER_summary!H$26)</f>
        <v>0</v>
      </c>
      <c r="I12" s="100">
        <f>IF(SER_hh_fech!I12=0,0,SER_hh_fech!I12/SER_summary!I$26)</f>
        <v>0</v>
      </c>
      <c r="J12" s="100">
        <f>IF(SER_hh_fech!J12=0,0,SER_hh_fech!J12/SER_summary!J$26)</f>
        <v>0</v>
      </c>
      <c r="K12" s="100">
        <f>IF(SER_hh_fech!K12=0,0,SER_hh_fech!K12/SER_summary!K$26)</f>
        <v>0</v>
      </c>
      <c r="L12" s="100">
        <f>IF(SER_hh_fech!L12=0,0,SER_hh_fech!L12/SER_summary!L$26)</f>
        <v>0</v>
      </c>
      <c r="M12" s="100">
        <f>IF(SER_hh_fech!M12=0,0,SER_hh_fech!M12/SER_summary!M$26)</f>
        <v>0</v>
      </c>
      <c r="N12" s="100">
        <f>IF(SER_hh_fech!N12=0,0,SER_hh_fech!N12/SER_summary!N$26)</f>
        <v>0</v>
      </c>
      <c r="O12" s="100">
        <f>IF(SER_hh_fech!O12=0,0,SER_hh_fech!O12/SER_summary!O$26)</f>
        <v>0</v>
      </c>
      <c r="P12" s="100">
        <f>IF(SER_hh_fech!P12=0,0,SER_hh_fech!P12/SER_summary!P$26)</f>
        <v>0</v>
      </c>
      <c r="Q12" s="100">
        <f>IF(SER_hh_fech!Q12=0,0,SER_hh_fech!Q12/SER_summary!Q$26)</f>
        <v>0</v>
      </c>
    </row>
    <row r="13" spans="1:17" ht="12" customHeight="1" x14ac:dyDescent="0.25">
      <c r="A13" s="88" t="s">
        <v>105</v>
      </c>
      <c r="B13" s="100">
        <f>IF(SER_hh_fech!B13=0,0,SER_hh_fech!B13/SER_summary!B$26)</f>
        <v>21.15851607327274</v>
      </c>
      <c r="C13" s="100">
        <f>IF(SER_hh_fech!C13=0,0,SER_hh_fech!C13/SER_summary!C$26)</f>
        <v>26.532228791270629</v>
      </c>
      <c r="D13" s="100">
        <f>IF(SER_hh_fech!D13=0,0,SER_hh_fech!D13/SER_summary!D$26)</f>
        <v>27.519313060810802</v>
      </c>
      <c r="E13" s="100">
        <f>IF(SER_hh_fech!E13=0,0,SER_hh_fech!E13/SER_summary!E$26)</f>
        <v>31.308998484912479</v>
      </c>
      <c r="F13" s="100">
        <f>IF(SER_hh_fech!F13=0,0,SER_hh_fech!F13/SER_summary!F$26)</f>
        <v>33.47584947895313</v>
      </c>
      <c r="G13" s="100">
        <f>IF(SER_hh_fech!G13=0,0,SER_hh_fech!G13/SER_summary!G$26)</f>
        <v>38.102473952359368</v>
      </c>
      <c r="H13" s="100">
        <f>IF(SER_hh_fech!H13=0,0,SER_hh_fech!H13/SER_summary!H$26)</f>
        <v>41.087270445967384</v>
      </c>
      <c r="I13" s="100">
        <f>IF(SER_hh_fech!I13=0,0,SER_hh_fech!I13/SER_summary!I$26)</f>
        <v>40.992212065869488</v>
      </c>
      <c r="J13" s="100">
        <f>IF(SER_hh_fech!J13=0,0,SER_hh_fech!J13/SER_summary!J$26)</f>
        <v>43.3726829201361</v>
      </c>
      <c r="K13" s="100">
        <f>IF(SER_hh_fech!K13=0,0,SER_hh_fech!K13/SER_summary!K$26)</f>
        <v>40.037820434098755</v>
      </c>
      <c r="L13" s="100">
        <f>IF(SER_hh_fech!L13=0,0,SER_hh_fech!L13/SER_summary!L$26)</f>
        <v>31.18886619714257</v>
      </c>
      <c r="M13" s="100">
        <f>IF(SER_hh_fech!M13=0,0,SER_hh_fech!M13/SER_summary!M$26)</f>
        <v>30.02682789103687</v>
      </c>
      <c r="N13" s="100">
        <f>IF(SER_hh_fech!N13=0,0,SER_hh_fech!N13/SER_summary!N$26)</f>
        <v>20.411289797257293</v>
      </c>
      <c r="O13" s="100">
        <f>IF(SER_hh_fech!O13=0,0,SER_hh_fech!O13/SER_summary!O$26)</f>
        <v>25.038465115283945</v>
      </c>
      <c r="P13" s="100">
        <f>IF(SER_hh_fech!P13=0,0,SER_hh_fech!P13/SER_summary!P$26)</f>
        <v>17.492642515681808</v>
      </c>
      <c r="Q13" s="100">
        <f>IF(SER_hh_fech!Q13=0,0,SER_hh_fech!Q13/SER_summary!Q$26)</f>
        <v>24.509410938657535</v>
      </c>
    </row>
    <row r="14" spans="1:17" ht="12" customHeight="1" x14ac:dyDescent="0.25">
      <c r="A14" s="51" t="s">
        <v>104</v>
      </c>
      <c r="B14" s="22">
        <f>IF(SER_hh_fech!B14=0,0,SER_hh_fech!B14/SER_summary!B$26)</f>
        <v>35.078592437267964</v>
      </c>
      <c r="C14" s="22">
        <f>IF(SER_hh_fech!C14=0,0,SER_hh_fech!C14/SER_summary!C$26)</f>
        <v>43.987642469738148</v>
      </c>
      <c r="D14" s="22">
        <f>IF(SER_hh_fech!D14=0,0,SER_hh_fech!D14/SER_summary!D$26)</f>
        <v>45.624124285028451</v>
      </c>
      <c r="E14" s="22">
        <f>IF(SER_hh_fech!E14=0,0,SER_hh_fech!E14/SER_summary!E$26)</f>
        <v>51.907023803933861</v>
      </c>
      <c r="F14" s="22">
        <f>IF(SER_hh_fech!F14=0,0,SER_hh_fech!F14/SER_summary!F$26)</f>
        <v>59.679383705338083</v>
      </c>
      <c r="G14" s="22">
        <f>IF(SER_hh_fech!G14=0,0,SER_hh_fech!G14/SER_summary!G$26)</f>
        <v>58.371813529030362</v>
      </c>
      <c r="H14" s="22">
        <f>IF(SER_hh_fech!H14=0,0,SER_hh_fech!H14/SER_summary!H$26)</f>
        <v>68.118369423577505</v>
      </c>
      <c r="I14" s="22">
        <f>IF(SER_hh_fech!I14=0,0,SER_hh_fech!I14/SER_summary!I$26)</f>
        <v>67.96077263552047</v>
      </c>
      <c r="J14" s="22">
        <f>IF(SER_hh_fech!J14=0,0,SER_hh_fech!J14/SER_summary!J$26)</f>
        <v>71.907342736015153</v>
      </c>
      <c r="K14" s="22">
        <f>IF(SER_hh_fech!K14=0,0,SER_hh_fech!K14/SER_summary!K$26)</f>
        <v>69.322458374455678</v>
      </c>
      <c r="L14" s="22">
        <f>IF(SER_hh_fech!L14=0,0,SER_hh_fech!L14/SER_summary!L$26)</f>
        <v>50.115629202594413</v>
      </c>
      <c r="M14" s="22">
        <f>IF(SER_hh_fech!M14=0,0,SER_hh_fech!M14/SER_summary!M$26)</f>
        <v>36.094622779150384</v>
      </c>
      <c r="N14" s="22">
        <f>IF(SER_hh_fech!N14=0,0,SER_hh_fech!N14/SER_summary!N$26)</f>
        <v>85.431296637310652</v>
      </c>
      <c r="O14" s="22">
        <f>IF(SER_hh_fech!O14=0,0,SER_hh_fech!O14/SER_summary!O$26)</f>
        <v>44.103458393883756</v>
      </c>
      <c r="P14" s="22">
        <f>IF(SER_hh_fech!P14=0,0,SER_hh_fech!P14/SER_summary!P$26)</f>
        <v>37.002724685532229</v>
      </c>
      <c r="Q14" s="22">
        <f>IF(SER_hh_fech!Q14=0,0,SER_hh_fech!Q14/SER_summary!Q$26)</f>
        <v>57.595026044259242</v>
      </c>
    </row>
    <row r="15" spans="1:17" ht="12" customHeight="1" x14ac:dyDescent="0.25">
      <c r="A15" s="105" t="s">
        <v>108</v>
      </c>
      <c r="B15" s="104">
        <f>IF(SER_hh_fech!B15=0,0,SER_hh_fech!B15/SER_summary!B$26)</f>
        <v>0.40297225560892735</v>
      </c>
      <c r="C15" s="104">
        <f>IF(SER_hh_fech!C15=0,0,SER_hh_fech!C15/SER_summary!C$26)</f>
        <v>0.51195676324380246</v>
      </c>
      <c r="D15" s="104">
        <f>IF(SER_hh_fech!D15=0,0,SER_hh_fech!D15/SER_summary!D$26)</f>
        <v>0.53737760020942715</v>
      </c>
      <c r="E15" s="104">
        <f>IF(SER_hh_fech!E15=0,0,SER_hh_fech!E15/SER_summary!E$26)</f>
        <v>0.61947873672656761</v>
      </c>
      <c r="F15" s="104">
        <f>IF(SER_hh_fech!F15=0,0,SER_hh_fech!F15/SER_summary!F$26)</f>
        <v>0.62587156468098903</v>
      </c>
      <c r="G15" s="104">
        <f>IF(SER_hh_fech!G15=0,0,SER_hh_fech!G15/SER_summary!G$26)</f>
        <v>0.79737157211984522</v>
      </c>
      <c r="H15" s="104">
        <f>IF(SER_hh_fech!H15=0,0,SER_hh_fech!H15/SER_summary!H$26)</f>
        <v>0.83263373759508474</v>
      </c>
      <c r="I15" s="104">
        <f>IF(SER_hh_fech!I15=0,0,SER_hh_fech!I15/SER_summary!I$26)</f>
        <v>0.83946740834319877</v>
      </c>
      <c r="J15" s="104">
        <f>IF(SER_hh_fech!J15=0,0,SER_hh_fech!J15/SER_summary!J$26)</f>
        <v>0.89532604498172441</v>
      </c>
      <c r="K15" s="104">
        <f>IF(SER_hh_fech!K15=0,0,SER_hh_fech!K15/SER_summary!K$26)</f>
        <v>0.79171195555441465</v>
      </c>
      <c r="L15" s="104">
        <f>IF(SER_hh_fech!L15=0,0,SER_hh_fech!L15/SER_summary!L$26)</f>
        <v>0.65982018880586235</v>
      </c>
      <c r="M15" s="104">
        <f>IF(SER_hh_fech!M15=0,0,SER_hh_fech!M15/SER_summary!M$26)</f>
        <v>0.68792169144568605</v>
      </c>
      <c r="N15" s="104">
        <f>IF(SER_hh_fech!N15=0,0,SER_hh_fech!N15/SER_summary!N$26)</f>
        <v>0.4402903156572876</v>
      </c>
      <c r="O15" s="104">
        <f>IF(SER_hh_fech!O15=0,0,SER_hh_fech!O15/SER_summary!O$26)</f>
        <v>0.57867928612981556</v>
      </c>
      <c r="P15" s="104">
        <f>IF(SER_hh_fech!P15=0,0,SER_hh_fech!P15/SER_summary!P$26)</f>
        <v>0.44572806450573327</v>
      </c>
      <c r="Q15" s="104">
        <f>IF(SER_hh_fech!Q15=0,0,SER_hh_fech!Q15/SER_summary!Q$26)</f>
        <v>0.68303725694643991</v>
      </c>
    </row>
    <row r="16" spans="1:17" ht="12.95" customHeight="1" x14ac:dyDescent="0.25">
      <c r="A16" s="90" t="s">
        <v>102</v>
      </c>
      <c r="B16" s="101">
        <f>IF(SER_hh_fech!B16=0,0,SER_hh_fech!B16/SER_summary!B$26)</f>
        <v>25.443613280341413</v>
      </c>
      <c r="C16" s="101">
        <f>IF(SER_hh_fech!C16=0,0,SER_hh_fech!C16/SER_summary!C$26)</f>
        <v>24.940569107182519</v>
      </c>
      <c r="D16" s="101">
        <f>IF(SER_hh_fech!D16=0,0,SER_hh_fech!D16/SER_summary!D$26)</f>
        <v>24.461272780695339</v>
      </c>
      <c r="E16" s="101">
        <f>IF(SER_hh_fech!E16=0,0,SER_hh_fech!E16/SER_summary!E$26)</f>
        <v>24.130378829615154</v>
      </c>
      <c r="F16" s="101">
        <f>IF(SER_hh_fech!F16=0,0,SER_hh_fech!F16/SER_summary!F$26)</f>
        <v>23.736787991157765</v>
      </c>
      <c r="G16" s="101">
        <f>IF(SER_hh_fech!G16=0,0,SER_hh_fech!G16/SER_summary!G$26)</f>
        <v>23.340799734368275</v>
      </c>
      <c r="H16" s="101">
        <f>IF(SER_hh_fech!H16=0,0,SER_hh_fech!H16/SER_summary!H$26)</f>
        <v>23.086414271917267</v>
      </c>
      <c r="I16" s="101">
        <f>IF(SER_hh_fech!I16=0,0,SER_hh_fech!I16/SER_summary!I$26)</f>
        <v>22.803072517527102</v>
      </c>
      <c r="J16" s="101">
        <f>IF(SER_hh_fech!J16=0,0,SER_hh_fech!J16/SER_summary!J$26)</f>
        <v>22.477775365993015</v>
      </c>
      <c r="K16" s="101">
        <f>IF(SER_hh_fech!K16=0,0,SER_hh_fech!K16/SER_summary!K$26)</f>
        <v>22.043197221649429</v>
      </c>
      <c r="L16" s="101">
        <f>IF(SER_hh_fech!L16=0,0,SER_hh_fech!L16/SER_summary!L$26)</f>
        <v>21.907886673252474</v>
      </c>
      <c r="M16" s="101">
        <f>IF(SER_hh_fech!M16=0,0,SER_hh_fech!M16/SER_summary!M$26)</f>
        <v>21.046937167028229</v>
      </c>
      <c r="N16" s="101">
        <f>IF(SER_hh_fech!N16=0,0,SER_hh_fech!N16/SER_summary!N$26)</f>
        <v>21.037276574977994</v>
      </c>
      <c r="O16" s="101">
        <f>IF(SER_hh_fech!O16=0,0,SER_hh_fech!O16/SER_summary!O$26)</f>
        <v>20.46902120570109</v>
      </c>
      <c r="P16" s="101">
        <f>IF(SER_hh_fech!P16=0,0,SER_hh_fech!P16/SER_summary!P$26)</f>
        <v>20.016987858625491</v>
      </c>
      <c r="Q16" s="101">
        <f>IF(SER_hh_fech!Q16=0,0,SER_hh_fech!Q16/SER_summary!Q$26)</f>
        <v>19.278735907002989</v>
      </c>
    </row>
    <row r="17" spans="1:17" ht="12.95" customHeight="1" x14ac:dyDescent="0.25">
      <c r="A17" s="88" t="s">
        <v>101</v>
      </c>
      <c r="B17" s="103">
        <f>IF(SER_hh_fech!B17=0,0,SER_hh_fech!B17/SER_summary!B$26)</f>
        <v>9.92077893757663</v>
      </c>
      <c r="C17" s="103">
        <f>IF(SER_hh_fech!C17=0,0,SER_hh_fech!C17/SER_summary!C$26)</f>
        <v>9.9164886053505441</v>
      </c>
      <c r="D17" s="103">
        <f>IF(SER_hh_fech!D17=0,0,SER_hh_fech!D17/SER_summary!D$26)</f>
        <v>10.017562486541296</v>
      </c>
      <c r="E17" s="103">
        <f>IF(SER_hh_fech!E17=0,0,SER_hh_fech!E17/SER_summary!E$26)</f>
        <v>9.6250349566405689</v>
      </c>
      <c r="F17" s="103">
        <f>IF(SER_hh_fech!F17=0,0,SER_hh_fech!F17/SER_summary!F$26)</f>
        <v>10.393477694888746</v>
      </c>
      <c r="G17" s="103">
        <f>IF(SER_hh_fech!G17=0,0,SER_hh_fech!G17/SER_summary!G$26)</f>
        <v>10.375829070687525</v>
      </c>
      <c r="H17" s="103">
        <f>IF(SER_hh_fech!H17=0,0,SER_hh_fech!H17/SER_summary!H$26)</f>
        <v>10.845798455642031</v>
      </c>
      <c r="I17" s="103">
        <f>IF(SER_hh_fech!I17=0,0,SER_hh_fech!I17/SER_summary!I$26)</f>
        <v>11.934424418744081</v>
      </c>
      <c r="J17" s="103">
        <f>IF(SER_hh_fech!J17=0,0,SER_hh_fech!J17/SER_summary!J$26)</f>
        <v>11.973666560781872</v>
      </c>
      <c r="K17" s="103">
        <f>IF(SER_hh_fech!K17=0,0,SER_hh_fech!K17/SER_summary!K$26)</f>
        <v>12.633123379115771</v>
      </c>
      <c r="L17" s="103">
        <f>IF(SER_hh_fech!L17=0,0,SER_hh_fech!L17/SER_summary!L$26)</f>
        <v>14.589691805610702</v>
      </c>
      <c r="M17" s="103">
        <f>IF(SER_hh_fech!M17=0,0,SER_hh_fech!M17/SER_summary!M$26)</f>
        <v>14.877435720888096</v>
      </c>
      <c r="N17" s="103">
        <f>IF(SER_hh_fech!N17=0,0,SER_hh_fech!N17/SER_summary!N$26)</f>
        <v>15.425775396995693</v>
      </c>
      <c r="O17" s="103">
        <f>IF(SER_hh_fech!O17=0,0,SER_hh_fech!O17/SER_summary!O$26)</f>
        <v>16.163216757269595</v>
      </c>
      <c r="P17" s="103">
        <f>IF(SER_hh_fech!P17=0,0,SER_hh_fech!P17/SER_summary!P$26)</f>
        <v>16.888559366138896</v>
      </c>
      <c r="Q17" s="103">
        <f>IF(SER_hh_fech!Q17=0,0,SER_hh_fech!Q17/SER_summary!Q$26)</f>
        <v>17.392324014860865</v>
      </c>
    </row>
    <row r="18" spans="1:17" ht="12" customHeight="1" x14ac:dyDescent="0.25">
      <c r="A18" s="88" t="s">
        <v>100</v>
      </c>
      <c r="B18" s="103">
        <f>IF(SER_hh_fech!B18=0,0,SER_hh_fech!B18/SER_summary!B$26)</f>
        <v>25.468430774099058</v>
      </c>
      <c r="C18" s="103">
        <f>IF(SER_hh_fech!C18=0,0,SER_hh_fech!C18/SER_summary!C$26)</f>
        <v>24.969568876803031</v>
      </c>
      <c r="D18" s="103">
        <f>IF(SER_hh_fech!D18=0,0,SER_hh_fech!D18/SER_summary!D$26)</f>
        <v>24.490223459118408</v>
      </c>
      <c r="E18" s="103">
        <f>IF(SER_hh_fech!E18=0,0,SER_hh_fech!E18/SER_summary!E$26)</f>
        <v>24.168052281813988</v>
      </c>
      <c r="F18" s="103">
        <f>IF(SER_hh_fech!F18=0,0,SER_hh_fech!F18/SER_summary!F$26)</f>
        <v>23.77356411031872</v>
      </c>
      <c r="G18" s="103">
        <f>IF(SER_hh_fech!G18=0,0,SER_hh_fech!G18/SER_summary!G$26)</f>
        <v>23.394388742032898</v>
      </c>
      <c r="H18" s="103">
        <f>IF(SER_hh_fech!H18=0,0,SER_hh_fech!H18/SER_summary!H$26)</f>
        <v>23.159454876243721</v>
      </c>
      <c r="I18" s="103">
        <f>IF(SER_hh_fech!I18=0,0,SER_hh_fech!I18/SER_summary!I$26)</f>
        <v>22.876396810887258</v>
      </c>
      <c r="J18" s="103">
        <f>IF(SER_hh_fech!J18=0,0,SER_hh_fech!J18/SER_summary!J$26)</f>
        <v>22.567767398593745</v>
      </c>
      <c r="K18" s="103">
        <f>IF(SER_hh_fech!K18=0,0,SER_hh_fech!K18/SER_summary!K$26)</f>
        <v>22.12724500741303</v>
      </c>
      <c r="L18" s="103">
        <f>IF(SER_hh_fech!L18=0,0,SER_hh_fech!L18/SER_summary!L$26)</f>
        <v>21.964638770449024</v>
      </c>
      <c r="M18" s="103">
        <f>IF(SER_hh_fech!M18=0,0,SER_hh_fech!M18/SER_summary!M$26)</f>
        <v>21.116022380934922</v>
      </c>
      <c r="N18" s="103">
        <f>IF(SER_hh_fech!N18=0,0,SER_hh_fech!N18/SER_summary!N$26)</f>
        <v>21.127269437209716</v>
      </c>
      <c r="O18" s="103">
        <f>IF(SER_hh_fech!O18=0,0,SER_hh_fech!O18/SER_summary!O$26)</f>
        <v>20.554736103795094</v>
      </c>
      <c r="P18" s="103">
        <f>IF(SER_hh_fech!P18=0,0,SER_hh_fech!P18/SER_summary!P$26)</f>
        <v>20.094857353701354</v>
      </c>
      <c r="Q18" s="103">
        <f>IF(SER_hh_fech!Q18=0,0,SER_hh_fech!Q18/SER_summary!Q$26)</f>
        <v>19.33966303939733</v>
      </c>
    </row>
    <row r="19" spans="1:17" ht="12.95" customHeight="1" x14ac:dyDescent="0.25">
      <c r="A19" s="90" t="s">
        <v>47</v>
      </c>
      <c r="B19" s="101">
        <f>IF(SER_hh_fech!B19=0,0,SER_hh_fech!B19/SER_summary!B$26)</f>
        <v>20.48309931718342</v>
      </c>
      <c r="C19" s="101">
        <f>IF(SER_hh_fech!C19=0,0,SER_hh_fech!C19/SER_summary!C$26)</f>
        <v>22.063240073628535</v>
      </c>
      <c r="D19" s="101">
        <f>IF(SER_hh_fech!D19=0,0,SER_hh_fech!D19/SER_summary!D$26)</f>
        <v>22.996127199421974</v>
      </c>
      <c r="E19" s="101">
        <f>IF(SER_hh_fech!E19=0,0,SER_hh_fech!E19/SER_summary!E$26)</f>
        <v>22.862629633089103</v>
      </c>
      <c r="F19" s="101">
        <f>IF(SER_hh_fech!F19=0,0,SER_hh_fech!F19/SER_summary!F$26)</f>
        <v>23.533729699274286</v>
      </c>
      <c r="G19" s="101">
        <f>IF(SER_hh_fech!G19=0,0,SER_hh_fech!G19/SER_summary!G$26)</f>
        <v>25.120181308202934</v>
      </c>
      <c r="H19" s="101">
        <f>IF(SER_hh_fech!H19=0,0,SER_hh_fech!H19/SER_summary!H$26)</f>
        <v>25.537921148900967</v>
      </c>
      <c r="I19" s="101">
        <f>IF(SER_hh_fech!I19=0,0,SER_hh_fech!I19/SER_summary!I$26)</f>
        <v>25.829271332186096</v>
      </c>
      <c r="J19" s="101">
        <f>IF(SER_hh_fech!J19=0,0,SER_hh_fech!J19/SER_summary!J$26)</f>
        <v>25.859213912837546</v>
      </c>
      <c r="K19" s="101">
        <f>IF(SER_hh_fech!K19=0,0,SER_hh_fech!K19/SER_summary!K$26)</f>
        <v>25.2573848508158</v>
      </c>
      <c r="L19" s="101">
        <f>IF(SER_hh_fech!L19=0,0,SER_hh_fech!L19/SER_summary!L$26)</f>
        <v>25.175270003992615</v>
      </c>
      <c r="M19" s="101">
        <f>IF(SER_hh_fech!M19=0,0,SER_hh_fech!M19/SER_summary!M$26)</f>
        <v>25.241941625574583</v>
      </c>
      <c r="N19" s="101">
        <f>IF(SER_hh_fech!N19=0,0,SER_hh_fech!N19/SER_summary!N$26)</f>
        <v>27.71299607148713</v>
      </c>
      <c r="O19" s="101">
        <f>IF(SER_hh_fech!O19=0,0,SER_hh_fech!O19/SER_summary!O$26)</f>
        <v>25.59779012579931</v>
      </c>
      <c r="P19" s="101">
        <f>IF(SER_hh_fech!P19=0,0,SER_hh_fech!P19/SER_summary!P$26)</f>
        <v>26.193328910798311</v>
      </c>
      <c r="Q19" s="101">
        <f>IF(SER_hh_fech!Q19=0,0,SER_hh_fech!Q19/SER_summary!Q$26)</f>
        <v>27.721095810189528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25.447998495765138</v>
      </c>
      <c r="C21" s="100">
        <f>IF(SER_hh_fech!C21=0,0,SER_hh_fech!C21/SER_summary!C$26)</f>
        <v>27.399827312136193</v>
      </c>
      <c r="D21" s="100">
        <f>IF(SER_hh_fech!D21=0,0,SER_hh_fech!D21/SER_summary!D$26)</f>
        <v>28.556359441528205</v>
      </c>
      <c r="E21" s="100">
        <f>IF(SER_hh_fech!E21=0,0,SER_hh_fech!E21/SER_summary!E$26)</f>
        <v>28.369896891631736</v>
      </c>
      <c r="F21" s="100">
        <f>IF(SER_hh_fech!F21=0,0,SER_hh_fech!F21/SER_summary!F$26)</f>
        <v>29.202014318348667</v>
      </c>
      <c r="G21" s="100">
        <f>IF(SER_hh_fech!G21=0,0,SER_hh_fech!G21/SER_summary!G$26)</f>
        <v>31.115945979924792</v>
      </c>
      <c r="H21" s="100">
        <f>IF(SER_hh_fech!H21=0,0,SER_hh_fech!H21/SER_summary!H$26)</f>
        <v>31.6201998885543</v>
      </c>
      <c r="I21" s="100">
        <f>IF(SER_hh_fech!I21=0,0,SER_hh_fech!I21/SER_summary!I$26)</f>
        <v>31.699055569860956</v>
      </c>
      <c r="J21" s="100">
        <f>IF(SER_hh_fech!J21=0,0,SER_hh_fech!J21/SER_summary!J$26)</f>
        <v>31.704309195757023</v>
      </c>
      <c r="K21" s="100">
        <f>IF(SER_hh_fech!K21=0,0,SER_hh_fech!K21/SER_summary!K$26)</f>
        <v>30.888310297472319</v>
      </c>
      <c r="L21" s="100">
        <f>IF(SER_hh_fech!L21=0,0,SER_hh_fech!L21/SER_summary!L$26)</f>
        <v>30.671151096179145</v>
      </c>
      <c r="M21" s="100">
        <f>IF(SER_hh_fech!M21=0,0,SER_hh_fech!M21/SER_summary!M$26)</f>
        <v>30.624564512368895</v>
      </c>
      <c r="N21" s="100">
        <f>IF(SER_hh_fech!N21=0,0,SER_hh_fech!N21/SER_summary!N$26)</f>
        <v>30.404436140814028</v>
      </c>
      <c r="O21" s="100">
        <f>IF(SER_hh_fech!O21=0,0,SER_hh_fech!O21/SER_summary!O$26)</f>
        <v>30.3134565332176</v>
      </c>
      <c r="P21" s="100">
        <f>IF(SER_hh_fech!P21=0,0,SER_hh_fech!P21/SER_summary!P$26)</f>
        <v>30.374701040327778</v>
      </c>
      <c r="Q21" s="100">
        <f>IF(SER_hh_fech!Q21=0,0,SER_hh_fech!Q21/SER_summary!Q$26)</f>
        <v>30.548870473251</v>
      </c>
    </row>
    <row r="22" spans="1:17" ht="12" customHeight="1" x14ac:dyDescent="0.25">
      <c r="A22" s="88" t="s">
        <v>99</v>
      </c>
      <c r="B22" s="100">
        <f>IF(SER_hh_fech!B22=0,0,SER_hh_fech!B22/SER_summary!B$26)</f>
        <v>26.175084167072701</v>
      </c>
      <c r="C22" s="100">
        <f>IF(SER_hh_fech!C22=0,0,SER_hh_fech!C22/SER_summary!C$26)</f>
        <v>28.182679521054375</v>
      </c>
      <c r="D22" s="100">
        <f>IF(SER_hh_fech!D22=0,0,SER_hh_fech!D22/SER_summary!D$26)</f>
        <v>29.372255425571854</v>
      </c>
      <c r="E22" s="100">
        <f>IF(SER_hh_fech!E22=0,0,SER_hh_fech!E22/SER_summary!E$26)</f>
        <v>29.18046537424976</v>
      </c>
      <c r="F22" s="100">
        <f>IF(SER_hh_fech!F22=0,0,SER_hh_fech!F22/SER_summary!F$26)</f>
        <v>30.036357584587186</v>
      </c>
      <c r="G22" s="100">
        <f>IF(SER_hh_fech!G22=0,0,SER_hh_fech!G22/SER_summary!G$26)</f>
        <v>32.004973007922651</v>
      </c>
      <c r="H22" s="100">
        <f>IF(SER_hh_fech!H22=0,0,SER_hh_fech!H22/SER_summary!H$26)</f>
        <v>32.523634171084417</v>
      </c>
      <c r="I22" s="100">
        <f>IF(SER_hh_fech!I22=0,0,SER_hh_fech!I22/SER_summary!I$26)</f>
        <v>32.604742871856978</v>
      </c>
      <c r="J22" s="100">
        <f>IF(SER_hh_fech!J22=0,0,SER_hh_fech!J22/SER_summary!J$26)</f>
        <v>32.610146601350074</v>
      </c>
      <c r="K22" s="100">
        <f>IF(SER_hh_fech!K22=0,0,SER_hh_fech!K22/SER_summary!K$26)</f>
        <v>31.770833448828643</v>
      </c>
      <c r="L22" s="100">
        <f>IF(SER_hh_fech!L22=0,0,SER_hh_fech!L22/SER_summary!L$26)</f>
        <v>31.547469698927095</v>
      </c>
      <c r="M22" s="100">
        <f>IF(SER_hh_fech!M22=0,0,SER_hh_fech!M22/SER_summary!M$26)</f>
        <v>31.526150409864233</v>
      </c>
      <c r="N22" s="100">
        <f>IF(SER_hh_fech!N22=0,0,SER_hh_fech!N22/SER_summary!N$26)</f>
        <v>31.365278105243057</v>
      </c>
      <c r="O22" s="100">
        <f>IF(SER_hh_fech!O22=0,0,SER_hh_fech!O22/SER_summary!O$26)</f>
        <v>31.343695007249238</v>
      </c>
      <c r="P22" s="100">
        <f>IF(SER_hh_fech!P22=0,0,SER_hh_fech!P22/SER_summary!P$26)</f>
        <v>31.516478655720597</v>
      </c>
      <c r="Q22" s="100">
        <f>IF(SER_hh_fech!Q22=0,0,SER_hh_fech!Q22/SER_summary!Q$26)</f>
        <v>31.840920353313944</v>
      </c>
    </row>
    <row r="23" spans="1:17" ht="12" customHeight="1" x14ac:dyDescent="0.25">
      <c r="A23" s="88" t="s">
        <v>98</v>
      </c>
      <c r="B23" s="100">
        <f>IF(SER_hh_fech!B23=0,0,SER_hh_fech!B23/SER_summary!B$26)</f>
        <v>24.430078555934521</v>
      </c>
      <c r="C23" s="100">
        <f>IF(SER_hh_fech!C23=0,0,SER_hh_fech!C23/SER_summary!C$26)</f>
        <v>26.303834219650756</v>
      </c>
      <c r="D23" s="100">
        <f>IF(SER_hh_fech!D23=0,0,SER_hh_fech!D23/SER_summary!D$26)</f>
        <v>27.414105063867066</v>
      </c>
      <c r="E23" s="100">
        <f>IF(SER_hh_fech!E23=0,0,SER_hh_fech!E23/SER_summary!E$26)</f>
        <v>27.23510101596645</v>
      </c>
      <c r="F23" s="100">
        <f>IF(SER_hh_fech!F23=0,0,SER_hh_fech!F23/SER_summary!F$26)</f>
        <v>28.033933745614728</v>
      </c>
      <c r="G23" s="100">
        <f>IF(SER_hh_fech!G23=0,0,SER_hh_fech!G23/SER_summary!G$26)</f>
        <v>29.871308140727805</v>
      </c>
      <c r="H23" s="100">
        <f>IF(SER_hh_fech!H23=0,0,SER_hh_fech!H23/SER_summary!H$26)</f>
        <v>30.355391893012129</v>
      </c>
      <c r="I23" s="100">
        <f>IF(SER_hh_fech!I23=0,0,SER_hh_fech!I23/SER_summary!I$26)</f>
        <v>30.431093347066497</v>
      </c>
      <c r="J23" s="100">
        <f>IF(SER_hh_fech!J23=0,0,SER_hh_fech!J23/SER_summary!J$26)</f>
        <v>30.436136827926735</v>
      </c>
      <c r="K23" s="100">
        <f>IF(SER_hh_fech!K23=0,0,SER_hh_fech!K23/SER_summary!K$26)</f>
        <v>29.652777885573421</v>
      </c>
      <c r="L23" s="100">
        <f>IF(SER_hh_fech!L23=0,0,SER_hh_fech!L23/SER_summary!L$26)</f>
        <v>29.444305052331963</v>
      </c>
      <c r="M23" s="100">
        <f>IF(SER_hh_fech!M23=0,0,SER_hh_fech!M23/SER_summary!M$26)</f>
        <v>29.417912278728974</v>
      </c>
      <c r="N23" s="100">
        <f>IF(SER_hh_fech!N23=0,0,SER_hh_fech!N23/SER_summary!N$26)</f>
        <v>29.266575186296258</v>
      </c>
      <c r="O23" s="100">
        <f>IF(SER_hh_fech!O23=0,0,SER_hh_fech!O23/SER_summary!O$26)</f>
        <v>29.260296309162843</v>
      </c>
      <c r="P23" s="100">
        <f>IF(SER_hh_fech!P23=0,0,SER_hh_fech!P23/SER_summary!P$26)</f>
        <v>29.413746032472428</v>
      </c>
      <c r="Q23" s="100">
        <f>IF(SER_hh_fech!Q23=0,0,SER_hh_fech!Q23/SER_summary!Q$26)</f>
        <v>29.747151196921436</v>
      </c>
    </row>
    <row r="24" spans="1:17" ht="12" customHeight="1" x14ac:dyDescent="0.25">
      <c r="A24" s="88" t="s">
        <v>34</v>
      </c>
      <c r="B24" s="100">
        <f>IF(SER_hh_fech!B24=0,0,SER_hh_fech!B24/SER_summary!B$26)</f>
        <v>0</v>
      </c>
      <c r="C24" s="100">
        <f>IF(SER_hh_fech!C24=0,0,SER_hh_fech!C24/SER_summary!C$26)</f>
        <v>0</v>
      </c>
      <c r="D24" s="100">
        <f>IF(SER_hh_fech!D24=0,0,SER_hh_fech!D24/SER_summary!D$26)</f>
        <v>0</v>
      </c>
      <c r="E24" s="100">
        <f>IF(SER_hh_fech!E24=0,0,SER_hh_fech!E24/SER_summary!E$26)</f>
        <v>0</v>
      </c>
      <c r="F24" s="100">
        <f>IF(SER_hh_fech!F24=0,0,SER_hh_fech!F24/SER_summary!F$26)</f>
        <v>0</v>
      </c>
      <c r="G24" s="100">
        <f>IF(SER_hh_fech!G24=0,0,SER_hh_fech!G24/SER_summary!G$26)</f>
        <v>0</v>
      </c>
      <c r="H24" s="100">
        <f>IF(SER_hh_fech!H24=0,0,SER_hh_fech!H24/SER_summary!H$26)</f>
        <v>0</v>
      </c>
      <c r="I24" s="100">
        <f>IF(SER_hh_fech!I24=0,0,SER_hh_fech!I24/SER_summary!I$26)</f>
        <v>0</v>
      </c>
      <c r="J24" s="100">
        <f>IF(SER_hh_fech!J24=0,0,SER_hh_fech!J24/SER_summary!J$26)</f>
        <v>0</v>
      </c>
      <c r="K24" s="100">
        <f>IF(SER_hh_fech!K24=0,0,SER_hh_fech!K24/SER_summary!K$26)</f>
        <v>0</v>
      </c>
      <c r="L24" s="100">
        <f>IF(SER_hh_fech!L24=0,0,SER_hh_fech!L24/SER_summary!L$26)</f>
        <v>0</v>
      </c>
      <c r="M24" s="100">
        <f>IF(SER_hh_fech!M24=0,0,SER_hh_fech!M24/SER_summary!M$26)</f>
        <v>0</v>
      </c>
      <c r="N24" s="100">
        <f>IF(SER_hh_fech!N24=0,0,SER_hh_fech!N24/SER_summary!N$26)</f>
        <v>0</v>
      </c>
      <c r="O24" s="100">
        <f>IF(SER_hh_fech!O24=0,0,SER_hh_fech!O24/SER_summary!O$26)</f>
        <v>0</v>
      </c>
      <c r="P24" s="100">
        <f>IF(SER_hh_fech!P24=0,0,SER_hh_fech!P24/SER_summary!P$26)</f>
        <v>0</v>
      </c>
      <c r="Q24" s="100">
        <f>IF(SER_hh_fech!Q24=0,0,SER_hh_fech!Q24/SER_summary!Q$26)</f>
        <v>0</v>
      </c>
    </row>
    <row r="25" spans="1:17" ht="12" customHeight="1" x14ac:dyDescent="0.25">
      <c r="A25" s="88" t="s">
        <v>42</v>
      </c>
      <c r="B25" s="100">
        <f>IF(SER_hh_fech!B25=0,0,SER_hh_fech!B25/SER_summary!B$26)</f>
        <v>0</v>
      </c>
      <c r="C25" s="100">
        <f>IF(SER_hh_fech!C25=0,0,SER_hh_fech!C25/SER_summary!C$26)</f>
        <v>0</v>
      </c>
      <c r="D25" s="100">
        <f>IF(SER_hh_fech!D25=0,0,SER_hh_fech!D25/SER_summary!D$26)</f>
        <v>0</v>
      </c>
      <c r="E25" s="100">
        <f>IF(SER_hh_fech!E25=0,0,SER_hh_fech!E25/SER_summary!E$26)</f>
        <v>0</v>
      </c>
      <c r="F25" s="100">
        <f>IF(SER_hh_fech!F25=0,0,SER_hh_fech!F25/SER_summary!F$26)</f>
        <v>0</v>
      </c>
      <c r="G25" s="100">
        <f>IF(SER_hh_fech!G25=0,0,SER_hh_fech!G25/SER_summary!G$26)</f>
        <v>0</v>
      </c>
      <c r="H25" s="100">
        <f>IF(SER_hh_fech!H25=0,0,SER_hh_fech!H25/SER_summary!H$26)</f>
        <v>0</v>
      </c>
      <c r="I25" s="100">
        <f>IF(SER_hh_fech!I25=0,0,SER_hh_fech!I25/SER_summary!I$26)</f>
        <v>0</v>
      </c>
      <c r="J25" s="100">
        <f>IF(SER_hh_fech!J25=0,0,SER_hh_fech!J25/SER_summary!J$26)</f>
        <v>0</v>
      </c>
      <c r="K25" s="100">
        <f>IF(SER_hh_fech!K25=0,0,SER_hh_fech!K25/SER_summary!K$26)</f>
        <v>0</v>
      </c>
      <c r="L25" s="100">
        <f>IF(SER_hh_fech!L25=0,0,SER_hh_fech!L25/SER_summary!L$26)</f>
        <v>0</v>
      </c>
      <c r="M25" s="100">
        <f>IF(SER_hh_fech!M25=0,0,SER_hh_fech!M25/SER_summary!M$26)</f>
        <v>0</v>
      </c>
      <c r="N25" s="100">
        <f>IF(SER_hh_fech!N25=0,0,SER_hh_fech!N25/SER_summary!N$26)</f>
        <v>0</v>
      </c>
      <c r="O25" s="100">
        <f>IF(SER_hh_fech!O25=0,0,SER_hh_fech!O25/SER_summary!O$26)</f>
        <v>0</v>
      </c>
      <c r="P25" s="100">
        <f>IF(SER_hh_fech!P25=0,0,SER_hh_fech!P25/SER_summary!P$26)</f>
        <v>0</v>
      </c>
      <c r="Q25" s="100">
        <f>IF(SER_hh_fech!Q25=0,0,SER_hh_fech!Q25/SER_summary!Q$26)</f>
        <v>0</v>
      </c>
    </row>
    <row r="26" spans="1:17" ht="12" customHeight="1" x14ac:dyDescent="0.25">
      <c r="A26" s="88" t="s">
        <v>30</v>
      </c>
      <c r="B26" s="22">
        <f>IF(SER_hh_fech!B26=0,0,SER_hh_fech!B26/SER_summary!B$26)</f>
        <v>19.915672777512945</v>
      </c>
      <c r="C26" s="22">
        <f>IF(SER_hh_fech!C26=0,0,SER_hh_fech!C26/SER_summary!C$26)</f>
        <v>21.443147688123851</v>
      </c>
      <c r="D26" s="22">
        <f>IF(SER_hh_fech!D26=0,0,SER_hh_fech!D26/SER_summary!D$26)</f>
        <v>22.348255817407917</v>
      </c>
      <c r="E26" s="22">
        <f>IF(SER_hh_fech!E26=0,0,SER_hh_fech!E26/SER_summary!E$26)</f>
        <v>22.202328892919851</v>
      </c>
      <c r="F26" s="22">
        <f>IF(SER_hh_fech!F26=0,0,SER_hh_fech!F26/SER_summary!F$26)</f>
        <v>22.853551636276162</v>
      </c>
      <c r="G26" s="22">
        <f>IF(SER_hh_fech!G26=0,0,SER_hh_fech!G26/SER_summary!G$26)</f>
        <v>24.351338013435161</v>
      </c>
      <c r="H26" s="22">
        <f>IF(SER_hh_fech!H26=0,0,SER_hh_fech!H26/SER_summary!H$26)</f>
        <v>24.745976940695815</v>
      </c>
      <c r="I26" s="22">
        <f>IF(SER_hh_fech!I26=0,0,SER_hh_fech!I26/SER_summary!I$26)</f>
        <v>24.807721134627155</v>
      </c>
      <c r="J26" s="22">
        <f>IF(SER_hh_fech!J26=0,0,SER_hh_fech!J26/SER_summary!J$26)</f>
        <v>24.811845964581568</v>
      </c>
      <c r="K26" s="22">
        <f>IF(SER_hh_fech!K26=0,0,SER_hh_fech!K26/SER_summary!K$26)</f>
        <v>24.173284477796511</v>
      </c>
      <c r="L26" s="22">
        <f>IF(SER_hh_fech!L26=0,0,SER_hh_fech!L26/SER_summary!L$26)</f>
        <v>24.003327447645404</v>
      </c>
      <c r="M26" s="22">
        <f>IF(SER_hh_fech!M26=0,0,SER_hh_fech!M26/SER_summary!M$26)</f>
        <v>23.709136437129878</v>
      </c>
      <c r="N26" s="22">
        <f>IF(SER_hh_fech!N26=0,0,SER_hh_fech!N26/SER_summary!N$26)</f>
        <v>26.548449753577408</v>
      </c>
      <c r="O26" s="22">
        <f>IF(SER_hh_fech!O26=0,0,SER_hh_fech!O26/SER_summary!O$26)</f>
        <v>24.060525300661222</v>
      </c>
      <c r="P26" s="22">
        <f>IF(SER_hh_fech!P26=0,0,SER_hh_fech!P26/SER_summary!P$26)</f>
        <v>24.693875519062633</v>
      </c>
      <c r="Q26" s="22">
        <f>IF(SER_hh_fech!Q26=0,0,SER_hh_fech!Q26/SER_summary!Q$26)</f>
        <v>26.407082926320864</v>
      </c>
    </row>
    <row r="27" spans="1:17" ht="12" customHeight="1" x14ac:dyDescent="0.25">
      <c r="A27" s="93" t="s">
        <v>114</v>
      </c>
      <c r="B27" s="116">
        <f>IF(SER_hh_fech!B27=0,0,SER_hh_fech!B27/SER_summary!B$26)</f>
        <v>0.10653782686363843</v>
      </c>
      <c r="C27" s="116">
        <f>IF(SER_hh_fech!C27=0,0,SER_hh_fech!C27/SER_summary!C$26)</f>
        <v>0.10728777281082985</v>
      </c>
      <c r="D27" s="116">
        <f>IF(SER_hh_fech!D27=0,0,SER_hh_fech!D27/SER_summary!D$26)</f>
        <v>0.10862937267258951</v>
      </c>
      <c r="E27" s="116">
        <f>IF(SER_hh_fech!E27=0,0,SER_hh_fech!E27/SER_summary!E$26)</f>
        <v>0.11435215071488847</v>
      </c>
      <c r="F27" s="116">
        <f>IF(SER_hh_fech!F27=0,0,SER_hh_fech!F27/SER_summary!F$26)</f>
        <v>0.12000534844949741</v>
      </c>
      <c r="G27" s="116">
        <f>IF(SER_hh_fech!G27=0,0,SER_hh_fech!G27/SER_summary!G$26)</f>
        <v>0.11364916465394802</v>
      </c>
      <c r="H27" s="116">
        <f>IF(SER_hh_fech!H27=0,0,SER_hh_fech!H27/SER_summary!H$26)</f>
        <v>0.11074731242705023</v>
      </c>
      <c r="I27" s="116">
        <f>IF(SER_hh_fech!I27=0,0,SER_hh_fech!I27/SER_summary!I$26)</f>
        <v>0.29213950929022442</v>
      </c>
      <c r="J27" s="116">
        <f>IF(SER_hh_fech!J27=0,0,SER_hh_fech!J27/SER_summary!J$26)</f>
        <v>0.30531510740280493</v>
      </c>
      <c r="K27" s="116">
        <f>IF(SER_hh_fech!K27=0,0,SER_hh_fech!K27/SER_summary!K$26)</f>
        <v>0.31984626243581993</v>
      </c>
      <c r="L27" s="116">
        <f>IF(SER_hh_fech!L27=0,0,SER_hh_fech!L27/SER_summary!L$26)</f>
        <v>0.335885427430549</v>
      </c>
      <c r="M27" s="116">
        <f>IF(SER_hh_fech!M27=0,0,SER_hh_fech!M27/SER_summary!M$26)</f>
        <v>0.62714393373318655</v>
      </c>
      <c r="N27" s="116">
        <f>IF(SER_hh_fech!N27=0,0,SER_hh_fech!N27/SER_summary!N$26)</f>
        <v>0.64184445878402363</v>
      </c>
      <c r="O27" s="116">
        <f>IF(SER_hh_fech!O27=0,0,SER_hh_fech!O27/SER_summary!O$26)</f>
        <v>0.65193301651123337</v>
      </c>
      <c r="P27" s="116">
        <f>IF(SER_hh_fech!P27=0,0,SER_hh_fech!P27/SER_summary!P$26)</f>
        <v>0.66686201640854825</v>
      </c>
      <c r="Q27" s="116">
        <f>IF(SER_hh_fech!Q27=0,0,SER_hh_fech!Q27/SER_summary!Q$26)</f>
        <v>0.68045067310512342</v>
      </c>
    </row>
    <row r="28" spans="1:17" ht="12" customHeight="1" x14ac:dyDescent="0.25">
      <c r="A28" s="91" t="s">
        <v>113</v>
      </c>
      <c r="B28" s="117">
        <f>IF(SER_hh_fech!B28=0,0,SER_hh_fech!B28/SER_summary!B$26)</f>
        <v>9.342240269007597</v>
      </c>
      <c r="C28" s="117">
        <f>IF(SER_hh_fech!C28=0,0,SER_hh_fech!C28/SER_summary!C$26)</f>
        <v>9.5745233348577745</v>
      </c>
      <c r="D28" s="117">
        <f>IF(SER_hh_fech!D28=0,0,SER_hh_fech!D28/SER_summary!D$26)</f>
        <v>9.4825113481737962</v>
      </c>
      <c r="E28" s="117">
        <f>IF(SER_hh_fech!E28=0,0,SER_hh_fech!E28/SER_summary!E$26)</f>
        <v>9.1400475629106523</v>
      </c>
      <c r="F28" s="117">
        <f>IF(SER_hh_fech!F28=0,0,SER_hh_fech!F28/SER_summary!F$26)</f>
        <v>9.4006011201358923</v>
      </c>
      <c r="G28" s="117">
        <f>IF(SER_hh_fech!G28=0,0,SER_hh_fech!G28/SER_summary!G$26)</f>
        <v>8.6130662382290808</v>
      </c>
      <c r="H28" s="117">
        <f>IF(SER_hh_fech!H28=0,0,SER_hh_fech!H28/SER_summary!H$26)</f>
        <v>7.709688383132729</v>
      </c>
      <c r="I28" s="117">
        <f>IF(SER_hh_fech!I28=0,0,SER_hh_fech!I28/SER_summary!I$26)</f>
        <v>11.307160225458086</v>
      </c>
      <c r="J28" s="117">
        <f>IF(SER_hh_fech!J28=0,0,SER_hh_fech!J28/SER_summary!J$26)</f>
        <v>11.40737783960345</v>
      </c>
      <c r="K28" s="117">
        <f>IF(SER_hh_fech!K28=0,0,SER_hh_fech!K28/SER_summary!K$26)</f>
        <v>11.358807514494906</v>
      </c>
      <c r="L28" s="117">
        <f>IF(SER_hh_fech!L28=0,0,SER_hh_fech!L28/SER_summary!L$26)</f>
        <v>11.20248607057766</v>
      </c>
      <c r="M28" s="117">
        <f>IF(SER_hh_fech!M28=0,0,SER_hh_fech!M28/SER_summary!M$26)</f>
        <v>11.255143415377569</v>
      </c>
      <c r="N28" s="117">
        <f>IF(SER_hh_fech!N28=0,0,SER_hh_fech!N28/SER_summary!N$26)</f>
        <v>11.302714247927655</v>
      </c>
      <c r="O28" s="117">
        <f>IF(SER_hh_fech!O28=0,0,SER_hh_fech!O28/SER_summary!O$26)</f>
        <v>11.418630020336789</v>
      </c>
      <c r="P28" s="117">
        <f>IF(SER_hh_fech!P28=0,0,SER_hh_fech!P28/SER_summary!P$26)</f>
        <v>11.616637503180831</v>
      </c>
      <c r="Q28" s="117">
        <f>IF(SER_hh_fech!Q28=0,0,SER_hh_fech!Q28/SER_summary!Q$26)</f>
        <v>11.571350181220438</v>
      </c>
    </row>
    <row r="29" spans="1:17" ht="12.95" customHeight="1" x14ac:dyDescent="0.25">
      <c r="A29" s="90" t="s">
        <v>46</v>
      </c>
      <c r="B29" s="101">
        <f>IF(SER_hh_fech!B29=0,0,SER_hh_fech!B29/SER_summary!B$26)</f>
        <v>23.372474643488946</v>
      </c>
      <c r="C29" s="101">
        <f>IF(SER_hh_fech!C29=0,0,SER_hh_fech!C29/SER_summary!C$26)</f>
        <v>23.858724938736888</v>
      </c>
      <c r="D29" s="101">
        <f>IF(SER_hh_fech!D29=0,0,SER_hh_fech!D29/SER_summary!D$26)</f>
        <v>23.382848778294431</v>
      </c>
      <c r="E29" s="101">
        <f>IF(SER_hh_fech!E29=0,0,SER_hh_fech!E29/SER_summary!E$26)</f>
        <v>23.621796155645278</v>
      </c>
      <c r="F29" s="101">
        <f>IF(SER_hh_fech!F29=0,0,SER_hh_fech!F29/SER_summary!F$26)</f>
        <v>24.446618133685284</v>
      </c>
      <c r="G29" s="101">
        <f>IF(SER_hh_fech!G29=0,0,SER_hh_fech!G29/SER_summary!G$26)</f>
        <v>24.105653630786289</v>
      </c>
      <c r="H29" s="101">
        <f>IF(SER_hh_fech!H29=0,0,SER_hh_fech!H29/SER_summary!H$26)</f>
        <v>23.816497329949875</v>
      </c>
      <c r="I29" s="101">
        <f>IF(SER_hh_fech!I29=0,0,SER_hh_fech!I29/SER_summary!I$26)</f>
        <v>23.506756654564356</v>
      </c>
      <c r="J29" s="101">
        <f>IF(SER_hh_fech!J29=0,0,SER_hh_fech!J29/SER_summary!J$26)</f>
        <v>23.710738120245139</v>
      </c>
      <c r="K29" s="101">
        <f>IF(SER_hh_fech!K29=0,0,SER_hh_fech!K29/SER_summary!K$26)</f>
        <v>23.921985565798568</v>
      </c>
      <c r="L29" s="101">
        <f>IF(SER_hh_fech!L29=0,0,SER_hh_fech!L29/SER_summary!L$26)</f>
        <v>24.167336246898852</v>
      </c>
      <c r="M29" s="101">
        <f>IF(SER_hh_fech!M29=0,0,SER_hh_fech!M29/SER_summary!M$26)</f>
        <v>23.817607119169857</v>
      </c>
      <c r="N29" s="101">
        <f>IF(SER_hh_fech!N29=0,0,SER_hh_fech!N29/SER_summary!N$26)</f>
        <v>26.931889446155306</v>
      </c>
      <c r="O29" s="101">
        <f>IF(SER_hh_fech!O29=0,0,SER_hh_fech!O29/SER_summary!O$26)</f>
        <v>24.746020252401316</v>
      </c>
      <c r="P29" s="101">
        <f>IF(SER_hh_fech!P29=0,0,SER_hh_fech!P29/SER_summary!P$26)</f>
        <v>24.714006971610321</v>
      </c>
      <c r="Q29" s="101">
        <f>IF(SER_hh_fech!Q29=0,0,SER_hh_fech!Q29/SER_summary!Q$26)</f>
        <v>25.870200394078179</v>
      </c>
    </row>
    <row r="30" spans="1:17" ht="12" customHeight="1" x14ac:dyDescent="0.25">
      <c r="A30" s="88" t="s">
        <v>66</v>
      </c>
      <c r="B30" s="100">
        <f>IF(SER_hh_fech!B30=0,0,SER_hh_fech!B30/SER_summary!B$26)</f>
        <v>32.954018532485001</v>
      </c>
      <c r="C30" s="100">
        <f>IF(SER_hh_fech!C30=0,0,SER_hh_fech!C30/SER_summary!C$26)</f>
        <v>33.659683624586748</v>
      </c>
      <c r="D30" s="100">
        <f>IF(SER_hh_fech!D30=0,0,SER_hh_fech!D30/SER_summary!D$26)</f>
        <v>24.264530208791165</v>
      </c>
      <c r="E30" s="100">
        <f>IF(SER_hh_fech!E30=0,0,SER_hh_fech!E30/SER_summary!E$26)</f>
        <v>33.55576334429513</v>
      </c>
      <c r="F30" s="100">
        <f>IF(SER_hh_fech!F30=0,0,SER_hh_fech!F30/SER_summary!F$26)</f>
        <v>33.302747183071361</v>
      </c>
      <c r="G30" s="100">
        <f>IF(SER_hh_fech!G30=0,0,SER_hh_fech!G30/SER_summary!G$26)</f>
        <v>33.010881190067359</v>
      </c>
      <c r="H30" s="100">
        <f>IF(SER_hh_fech!H30=0,0,SER_hh_fech!H30/SER_summary!H$26)</f>
        <v>32.69168222886919</v>
      </c>
      <c r="I30" s="100">
        <f>IF(SER_hh_fech!I30=0,0,SER_hh_fech!I30/SER_summary!I$26)</f>
        <v>32.376873019741893</v>
      </c>
      <c r="J30" s="100">
        <f>IF(SER_hh_fech!J30=0,0,SER_hh_fech!J30/SER_summary!J$26)</f>
        <v>32.673882806420856</v>
      </c>
      <c r="K30" s="100">
        <f>IF(SER_hh_fech!K30=0,0,SER_hh_fech!K30/SER_summary!K$26)</f>
        <v>32.875612050836367</v>
      </c>
      <c r="L30" s="100">
        <f>IF(SER_hh_fech!L30=0,0,SER_hh_fech!L30/SER_summary!L$26)</f>
        <v>32.92059605581882</v>
      </c>
      <c r="M30" s="100">
        <f>IF(SER_hh_fech!M30=0,0,SER_hh_fech!M30/SER_summary!M$26)</f>
        <v>27.542113451400205</v>
      </c>
      <c r="N30" s="100">
        <f>IF(SER_hh_fech!N30=0,0,SER_hh_fech!N30/SER_summary!N$26)</f>
        <v>50.805950008000366</v>
      </c>
      <c r="O30" s="100">
        <f>IF(SER_hh_fech!O30=0,0,SER_hh_fech!O30/SER_summary!O$26)</f>
        <v>31.630170498623084</v>
      </c>
      <c r="P30" s="100">
        <f>IF(SER_hh_fech!P30=0,0,SER_hh_fech!P30/SER_summary!P$26)</f>
        <v>26.699008049355026</v>
      </c>
      <c r="Q30" s="100">
        <f>IF(SER_hh_fech!Q30=0,0,SER_hh_fech!Q30/SER_summary!Q$26)</f>
        <v>31.894355415595928</v>
      </c>
    </row>
    <row r="31" spans="1:17" ht="12" customHeight="1" x14ac:dyDescent="0.25">
      <c r="A31" s="88" t="s">
        <v>98</v>
      </c>
      <c r="B31" s="100">
        <f>IF(SER_hh_fech!B31=0,0,SER_hh_fech!B31/SER_summary!B$26)</f>
        <v>30.600160065878928</v>
      </c>
      <c r="C31" s="100">
        <f>IF(SER_hh_fech!C31=0,0,SER_hh_fech!C31/SER_summary!C$26)</f>
        <v>31.255420508544841</v>
      </c>
      <c r="D31" s="100">
        <f>IF(SER_hh_fech!D31=0,0,SER_hh_fech!D31/SER_summary!D$26)</f>
        <v>31.024854157463402</v>
      </c>
      <c r="E31" s="100">
        <f>IF(SER_hh_fech!E31=0,0,SER_hh_fech!E31/SER_summary!E$26)</f>
        <v>31.15892310541691</v>
      </c>
      <c r="F31" s="100">
        <f>IF(SER_hh_fech!F31=0,0,SER_hh_fech!F31/SER_summary!F$26)</f>
        <v>30.923979527137696</v>
      </c>
      <c r="G31" s="100">
        <f>IF(SER_hh_fech!G31=0,0,SER_hh_fech!G31/SER_summary!G$26)</f>
        <v>30.652961105062555</v>
      </c>
      <c r="H31" s="100">
        <f>IF(SER_hh_fech!H31=0,0,SER_hh_fech!H31/SER_summary!H$26)</f>
        <v>30.356562069664239</v>
      </c>
      <c r="I31" s="100">
        <f>IF(SER_hh_fech!I31=0,0,SER_hh_fech!I31/SER_summary!I$26)</f>
        <v>30.064239232617471</v>
      </c>
      <c r="J31" s="100">
        <f>IF(SER_hh_fech!J31=0,0,SER_hh_fech!J31/SER_summary!J$26)</f>
        <v>30.340034034533666</v>
      </c>
      <c r="K31" s="100">
        <f>IF(SER_hh_fech!K31=0,0,SER_hh_fech!K31/SER_summary!K$26)</f>
        <v>30.527354047205201</v>
      </c>
      <c r="L31" s="100">
        <f>IF(SER_hh_fech!L31=0,0,SER_hh_fech!L31/SER_summary!L$26)</f>
        <v>30.569124908974629</v>
      </c>
      <c r="M31" s="100">
        <f>IF(SER_hh_fech!M31=0,0,SER_hh_fech!M31/SER_summary!M$26)</f>
        <v>41.039572408342018</v>
      </c>
      <c r="N31" s="100">
        <f>IF(SER_hh_fech!N31=0,0,SER_hh_fech!N31/SER_summary!N$26)</f>
        <v>28.530920467476804</v>
      </c>
      <c r="O31" s="100">
        <f>IF(SER_hh_fech!O31=0,0,SER_hh_fech!O31/SER_summary!O$26)</f>
        <v>29.325951361415608</v>
      </c>
      <c r="P31" s="100">
        <f>IF(SER_hh_fech!P31=0,0,SER_hh_fech!P31/SER_summary!P$26)</f>
        <v>29.622585024300342</v>
      </c>
      <c r="Q31" s="100">
        <f>IF(SER_hh_fech!Q31=0,0,SER_hh_fech!Q31/SER_summary!Q$26)</f>
        <v>29.528037108230944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0</v>
      </c>
      <c r="I32" s="100">
        <f>IF(SER_hh_fech!I32=0,0,SER_hh_fech!I32/SER_summary!I$26)</f>
        <v>0</v>
      </c>
      <c r="J32" s="100">
        <f>IF(SER_hh_fech!J32=0,0,SER_hh_fech!J32/SER_summary!J$26)</f>
        <v>0</v>
      </c>
      <c r="K32" s="100">
        <f>IF(SER_hh_fech!K32=0,0,SER_hh_fech!K32/SER_summary!K$26)</f>
        <v>0</v>
      </c>
      <c r="L32" s="100">
        <f>IF(SER_hh_fech!L32=0,0,SER_hh_fech!L32/SER_summary!L$26)</f>
        <v>0</v>
      </c>
      <c r="M32" s="100">
        <f>IF(SER_hh_fech!M32=0,0,SER_hh_fech!M32/SER_summary!M$26)</f>
        <v>0</v>
      </c>
      <c r="N32" s="100">
        <f>IF(SER_hh_fech!N32=0,0,SER_hh_fech!N32/SER_summary!N$26)</f>
        <v>0</v>
      </c>
      <c r="O32" s="100">
        <f>IF(SER_hh_fech!O32=0,0,SER_hh_fech!O32/SER_summary!O$26)</f>
        <v>0</v>
      </c>
      <c r="P32" s="100">
        <f>IF(SER_hh_fech!P32=0,0,SER_hh_fech!P32/SER_summary!P$26)</f>
        <v>0</v>
      </c>
      <c r="Q32" s="100">
        <f>IF(SER_hh_fech!Q32=0,0,SER_hh_fech!Q32/SER_summary!Q$26)</f>
        <v>0</v>
      </c>
    </row>
    <row r="33" spans="1:17" ht="12" customHeight="1" x14ac:dyDescent="0.25">
      <c r="A33" s="49" t="s">
        <v>30</v>
      </c>
      <c r="B33" s="18">
        <f>IF(SER_hh_fech!B33=0,0,SER_hh_fech!B33/SER_summary!B$26)</f>
        <v>22.490945844160329</v>
      </c>
      <c r="C33" s="18">
        <f>IF(SER_hh_fech!C33=0,0,SER_hh_fech!C33/SER_summary!C$26)</f>
        <v>22.972524709824679</v>
      </c>
      <c r="D33" s="18">
        <f>IF(SER_hh_fech!D33=0,0,SER_hh_fech!D33/SER_summary!D$26)</f>
        <v>23.217340527219598</v>
      </c>
      <c r="E33" s="18">
        <f>IF(SER_hh_fech!E33=0,0,SER_hh_fech!E33/SER_summary!E$26)</f>
        <v>22.901603102203239</v>
      </c>
      <c r="F33" s="18">
        <f>IF(SER_hh_fech!F33=0,0,SER_hh_fech!F33/SER_summary!F$26)</f>
        <v>22.728927336167292</v>
      </c>
      <c r="G33" s="18">
        <f>IF(SER_hh_fech!G33=0,0,SER_hh_fech!G33/SER_summary!G$26)</f>
        <v>22.529674867283113</v>
      </c>
      <c r="H33" s="18">
        <f>IF(SER_hh_fech!H33=0,0,SER_hh_fech!H33/SER_summary!H$26)</f>
        <v>22.311832880309922</v>
      </c>
      <c r="I33" s="18">
        <f>IF(SER_hh_fech!I33=0,0,SER_hh_fech!I33/SER_summary!I$26)</f>
        <v>22.097006159404902</v>
      </c>
      <c r="J33" s="18">
        <f>IF(SER_hh_fech!J33=0,0,SER_hh_fech!J33/SER_summary!J$26)</f>
        <v>22.299725400806814</v>
      </c>
      <c r="K33" s="18">
        <f>IF(SER_hh_fech!K33=0,0,SER_hh_fech!K33/SER_summary!K$26)</f>
        <v>22.437442090355688</v>
      </c>
      <c r="L33" s="18">
        <f>IF(SER_hh_fech!L33=0,0,SER_hh_fech!L33/SER_summary!L$26)</f>
        <v>22.468136349234438</v>
      </c>
      <c r="M33" s="18">
        <f>IF(SER_hh_fech!M33=0,0,SER_hh_fech!M33/SER_summary!M$26)</f>
        <v>21.238037067506497</v>
      </c>
      <c r="N33" s="18">
        <f>IF(SER_hh_fech!N33=0,0,SER_hh_fech!N33/SER_summary!N$26)</f>
        <v>21.070987001541368</v>
      </c>
      <c r="O33" s="18">
        <f>IF(SER_hh_fech!O33=0,0,SER_hh_fech!O33/SER_summary!O$26)</f>
        <v>22.237116425570836</v>
      </c>
      <c r="P33" s="18">
        <f>IF(SER_hh_fech!P33=0,0,SER_hh_fech!P33/SER_summary!P$26)</f>
        <v>23.609790399729388</v>
      </c>
      <c r="Q33" s="18">
        <f>IF(SER_hh_fech!Q33=0,0,SER_hh_fech!Q33/SER_summary!Q$26)</f>
        <v>24.417202548894792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56.109567161942159</v>
      </c>
      <c r="C3" s="106">
        <f>IF(SER_hh_tesh!C3=0,0,SER_hh_tesh!C3/SER_summary!C$26)</f>
        <v>63.3714207227708</v>
      </c>
      <c r="D3" s="106">
        <f>IF(SER_hh_tesh!D3=0,0,SER_hh_tesh!D3/SER_summary!D$26)</f>
        <v>65.778750543338532</v>
      </c>
      <c r="E3" s="106">
        <f>IF(SER_hh_tesh!E3=0,0,SER_hh_tesh!E3/SER_summary!E$26)</f>
        <v>69.883837826791648</v>
      </c>
      <c r="F3" s="106">
        <f>IF(SER_hh_tesh!F3=0,0,SER_hh_tesh!F3/SER_summary!F$26)</f>
        <v>74.384091932372868</v>
      </c>
      <c r="G3" s="106">
        <f>IF(SER_hh_tesh!G3=0,0,SER_hh_tesh!G3/SER_summary!G$26)</f>
        <v>80.768107750352968</v>
      </c>
      <c r="H3" s="106">
        <f>IF(SER_hh_tesh!H3=0,0,SER_hh_tesh!H3/SER_summary!H$26)</f>
        <v>85.695357384282659</v>
      </c>
      <c r="I3" s="106">
        <f>IF(SER_hh_tesh!I3=0,0,SER_hh_tesh!I3/SER_summary!I$26)</f>
        <v>88.376669832396615</v>
      </c>
      <c r="J3" s="106">
        <f>IF(SER_hh_tesh!J3=0,0,SER_hh_tesh!J3/SER_summary!J$26)</f>
        <v>92.023552152706273</v>
      </c>
      <c r="K3" s="106">
        <f>IF(SER_hh_tesh!K3=0,0,SER_hh_tesh!K3/SER_summary!K$26)</f>
        <v>90.302083250900026</v>
      </c>
      <c r="L3" s="106">
        <f>IF(SER_hh_tesh!L3=0,0,SER_hh_tesh!L3/SER_summary!L$26)</f>
        <v>85.040461916387457</v>
      </c>
      <c r="M3" s="106">
        <f>IF(SER_hh_tesh!M3=0,0,SER_hh_tesh!M3/SER_summary!M$26)</f>
        <v>83.544785286570161</v>
      </c>
      <c r="N3" s="106">
        <f>IF(SER_hh_tesh!N3=0,0,SER_hh_tesh!N3/SER_summary!N$26)</f>
        <v>90.619752281276277</v>
      </c>
      <c r="O3" s="106">
        <f>IF(SER_hh_tesh!O3=0,0,SER_hh_tesh!O3/SER_summary!O$26)</f>
        <v>86.682729756395801</v>
      </c>
      <c r="P3" s="106">
        <f>IF(SER_hh_tesh!P3=0,0,SER_hh_tesh!P3/SER_summary!P$26)</f>
        <v>83.842808719894194</v>
      </c>
      <c r="Q3" s="106">
        <f>IF(SER_hh_tesh!Q3=0,0,SER_hh_tesh!Q3/SER_summary!Q$26)</f>
        <v>101.53765954028968</v>
      </c>
    </row>
    <row r="4" spans="1:17" ht="12.95" customHeight="1" x14ac:dyDescent="0.25">
      <c r="A4" s="90" t="s">
        <v>44</v>
      </c>
      <c r="B4" s="101">
        <f>IF(SER_hh_tesh!B4=0,0,SER_hh_tesh!B4/SER_summary!B$26)</f>
        <v>20.519137676459316</v>
      </c>
      <c r="C4" s="101">
        <f>IF(SER_hh_tesh!C4=0,0,SER_hh_tesh!C4/SER_summary!C$26)</f>
        <v>26.031553128289101</v>
      </c>
      <c r="D4" s="101">
        <f>IF(SER_hh_tesh!D4=0,0,SER_hh_tesh!D4/SER_summary!D$26)</f>
        <v>27.267778184207284</v>
      </c>
      <c r="E4" s="101">
        <f>IF(SER_hh_tesh!E4=0,0,SER_hh_tesh!E4/SER_summary!E$26)</f>
        <v>31.347433805583247</v>
      </c>
      <c r="F4" s="101">
        <f>IF(SER_hh_tesh!F4=0,0,SER_hh_tesh!F4/SER_summary!F$26)</f>
        <v>33.812309360216659</v>
      </c>
      <c r="G4" s="101">
        <f>IF(SER_hh_tesh!G4=0,0,SER_hh_tesh!G4/SER_summary!G$26)</f>
        <v>38.855051386784638</v>
      </c>
      <c r="H4" s="101">
        <f>IF(SER_hh_tesh!H4=0,0,SER_hh_tesh!H4/SER_summary!H$26)</f>
        <v>42.32623760124806</v>
      </c>
      <c r="I4" s="101">
        <f>IF(SER_hh_tesh!I4=0,0,SER_hh_tesh!I4/SER_summary!I$26)</f>
        <v>42.630500587944532</v>
      </c>
      <c r="J4" s="101">
        <f>IF(SER_hh_tesh!J4=0,0,SER_hh_tesh!J4/SER_summary!J$26)</f>
        <v>45.487031396785412</v>
      </c>
      <c r="K4" s="101">
        <f>IF(SER_hh_tesh!K4=0,0,SER_hh_tesh!K4/SER_summary!K$26)</f>
        <v>42.444291478048278</v>
      </c>
      <c r="L4" s="101">
        <f>IF(SER_hh_tesh!L4=0,0,SER_hh_tesh!L4/SER_summary!L$26)</f>
        <v>33.552781035582257</v>
      </c>
      <c r="M4" s="101">
        <f>IF(SER_hh_tesh!M4=0,0,SER_hh_tesh!M4/SER_summary!M$26)</f>
        <v>31.476976279812</v>
      </c>
      <c r="N4" s="101">
        <f>IF(SER_hh_tesh!N4=0,0,SER_hh_tesh!N4/SER_summary!N$26)</f>
        <v>34.97602452183596</v>
      </c>
      <c r="O4" s="101">
        <f>IF(SER_hh_tesh!O4=0,0,SER_hh_tesh!O4/SER_summary!O$26)</f>
        <v>32.106957402052451</v>
      </c>
      <c r="P4" s="101">
        <f>IF(SER_hh_tesh!P4=0,0,SER_hh_tesh!P4/SER_summary!P$26)</f>
        <v>26.109956140623371</v>
      </c>
      <c r="Q4" s="101">
        <f>IF(SER_hh_tesh!Q4=0,0,SER_hh_tesh!Q4/SER_summary!Q$26)</f>
        <v>40.823398880894203</v>
      </c>
    </row>
    <row r="5" spans="1:17" ht="12" customHeight="1" x14ac:dyDescent="0.25">
      <c r="A5" s="88" t="s">
        <v>38</v>
      </c>
      <c r="B5" s="100">
        <f>IF(SER_hh_tesh!B5=0,0,SER_hh_tesh!B5/SER_summary!B$26)</f>
        <v>0</v>
      </c>
      <c r="C5" s="100">
        <f>IF(SER_hh_tesh!C5=0,0,SER_hh_tesh!C5/SER_summary!C$26)</f>
        <v>0</v>
      </c>
      <c r="D5" s="100">
        <f>IF(SER_hh_tesh!D5=0,0,SER_hh_tesh!D5/SER_summary!D$26)</f>
        <v>0</v>
      </c>
      <c r="E5" s="100">
        <f>IF(SER_hh_tesh!E5=0,0,SER_hh_tesh!E5/SER_summary!E$26)</f>
        <v>0</v>
      </c>
      <c r="F5" s="100">
        <f>IF(SER_hh_tesh!F5=0,0,SER_hh_tesh!F5/SER_summary!F$26)</f>
        <v>0</v>
      </c>
      <c r="G5" s="100">
        <f>IF(SER_hh_tesh!G5=0,0,SER_hh_tesh!G5/SER_summary!G$26)</f>
        <v>0</v>
      </c>
      <c r="H5" s="100">
        <f>IF(SER_hh_tesh!H5=0,0,SER_hh_tesh!H5/SER_summary!H$26)</f>
        <v>0</v>
      </c>
      <c r="I5" s="100">
        <f>IF(SER_hh_tesh!I5=0,0,SER_hh_tesh!I5/SER_summary!I$26)</f>
        <v>0</v>
      </c>
      <c r="J5" s="100">
        <f>IF(SER_hh_tesh!J5=0,0,SER_hh_tesh!J5/SER_summary!J$26)</f>
        <v>0</v>
      </c>
      <c r="K5" s="100">
        <f>IF(SER_hh_tesh!K5=0,0,SER_hh_tesh!K5/SER_summary!K$26)</f>
        <v>0</v>
      </c>
      <c r="L5" s="100">
        <f>IF(SER_hh_tesh!L5=0,0,SER_hh_tesh!L5/SER_summary!L$26)</f>
        <v>0</v>
      </c>
      <c r="M5" s="100">
        <f>IF(SER_hh_tesh!M5=0,0,SER_hh_tesh!M5/SER_summary!M$26)</f>
        <v>0</v>
      </c>
      <c r="N5" s="100">
        <f>IF(SER_hh_tesh!N5=0,0,SER_hh_tesh!N5/SER_summary!N$26)</f>
        <v>0</v>
      </c>
      <c r="O5" s="100">
        <f>IF(SER_hh_tesh!O5=0,0,SER_hh_tesh!O5/SER_summary!O$26)</f>
        <v>0</v>
      </c>
      <c r="P5" s="100">
        <f>IF(SER_hh_tesh!P5=0,0,SER_hh_tesh!P5/SER_summary!P$26)</f>
        <v>0</v>
      </c>
      <c r="Q5" s="100">
        <f>IF(SER_hh_tesh!Q5=0,0,SER_hh_tesh!Q5/SER_summary!Q$26)</f>
        <v>0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20.116471885125389</v>
      </c>
      <c r="C7" s="100">
        <f>IF(SER_hh_tesh!C7=0,0,SER_hh_tesh!C7/SER_summary!C$26)</f>
        <v>25.597253123480986</v>
      </c>
      <c r="D7" s="100">
        <f>IF(SER_hh_tesh!D7=0,0,SER_hh_tesh!D7/SER_summary!D$26)</f>
        <v>26.73243932807107</v>
      </c>
      <c r="E7" s="100">
        <f>IF(SER_hh_tesh!E7=0,0,SER_hh_tesh!E7/SER_summary!E$26)</f>
        <v>30.473857771901347</v>
      </c>
      <c r="F7" s="100">
        <f>IF(SER_hh_tesh!F7=0,0,SER_hh_tesh!F7/SER_summary!F$26)</f>
        <v>30.882703007500396</v>
      </c>
      <c r="G7" s="100">
        <f>IF(SER_hh_tesh!G7=0,0,SER_hh_tesh!G7/SER_summary!G$26)</f>
        <v>39.738484111177641</v>
      </c>
      <c r="H7" s="100">
        <f>IF(SER_hh_tesh!H7=0,0,SER_hh_tesh!H7/SER_summary!H$26)</f>
        <v>41.045982207709997</v>
      </c>
      <c r="I7" s="100">
        <f>IF(SER_hh_tesh!I7=0,0,SER_hh_tesh!I7/SER_summary!I$26)</f>
        <v>41.17417194805941</v>
      </c>
      <c r="J7" s="100">
        <f>IF(SER_hh_tesh!J7=0,0,SER_hh_tesh!J7/SER_summary!J$26)</f>
        <v>43.834385945894816</v>
      </c>
      <c r="K7" s="100">
        <f>IF(SER_hh_tesh!K7=0,0,SER_hh_tesh!K7/SER_summary!K$26)</f>
        <v>38.51803866426382</v>
      </c>
      <c r="L7" s="100">
        <f>IF(SER_hh_tesh!L7=0,0,SER_hh_tesh!L7/SER_summary!L$26)</f>
        <v>33.64646561636404</v>
      </c>
      <c r="M7" s="100">
        <f>IF(SER_hh_tesh!M7=0,0,SER_hh_tesh!M7/SER_summary!M$26)</f>
        <v>31.889811562296373</v>
      </c>
      <c r="N7" s="100">
        <f>IF(SER_hh_tesh!N7=0,0,SER_hh_tesh!N7/SER_summary!N$26)</f>
        <v>14.504020993317294</v>
      </c>
      <c r="O7" s="100">
        <f>IF(SER_hh_tesh!O7=0,0,SER_hh_tesh!O7/SER_summary!O$26)</f>
        <v>33.54532640693418</v>
      </c>
      <c r="P7" s="100">
        <f>IF(SER_hh_tesh!P7=0,0,SER_hh_tesh!P7/SER_summary!P$26)</f>
        <v>24.981587595994245</v>
      </c>
      <c r="Q7" s="100">
        <f>IF(SER_hh_tesh!Q7=0,0,SER_hh_tesh!Q7/SER_summary!Q$26)</f>
        <v>39.036741061768943</v>
      </c>
    </row>
    <row r="8" spans="1:17" ht="12" customHeight="1" x14ac:dyDescent="0.25">
      <c r="A8" s="88" t="s">
        <v>101</v>
      </c>
      <c r="B8" s="100">
        <f>IF(SER_hh_tesh!B8=0,0,SER_hh_tesh!B8/SER_summary!B$26)</f>
        <v>20.416717734157121</v>
      </c>
      <c r="C8" s="100">
        <f>IF(SER_hh_tesh!C8=0,0,SER_hh_tesh!C8/SER_summary!C$26)</f>
        <v>25.825034101399986</v>
      </c>
      <c r="D8" s="100">
        <f>IF(SER_hh_tesh!D8=0,0,SER_hh_tesh!D8/SER_summary!D$26)</f>
        <v>27.235917670620694</v>
      </c>
      <c r="E8" s="100">
        <f>IF(SER_hh_tesh!E8=0,0,SER_hh_tesh!E8/SER_summary!E$26)</f>
        <v>31.410544063578371</v>
      </c>
      <c r="F8" s="100">
        <f>IF(SER_hh_tesh!F8=0,0,SER_hh_tesh!F8/SER_summary!F$26)</f>
        <v>33.976048250331047</v>
      </c>
      <c r="G8" s="100">
        <f>IF(SER_hh_tesh!G8=0,0,SER_hh_tesh!G8/SER_summary!G$26)</f>
        <v>39.036950638784525</v>
      </c>
      <c r="H8" s="100">
        <f>IF(SER_hh_tesh!H8=0,0,SER_hh_tesh!H8/SER_summary!H$26)</f>
        <v>42.267077884056377</v>
      </c>
      <c r="I8" s="100">
        <f>IF(SER_hh_tesh!I8=0,0,SER_hh_tesh!I8/SER_summary!I$26)</f>
        <v>42.33385573531524</v>
      </c>
      <c r="J8" s="100">
        <f>IF(SER_hh_tesh!J8=0,0,SER_hh_tesh!J8/SER_summary!J$26)</f>
        <v>45.021193914255896</v>
      </c>
      <c r="K8" s="100">
        <f>IF(SER_hh_tesh!K8=0,0,SER_hh_tesh!K8/SER_summary!K$26)</f>
        <v>41.792182143551472</v>
      </c>
      <c r="L8" s="100">
        <f>IF(SER_hh_tesh!L8=0,0,SER_hh_tesh!L8/SER_summary!L$26)</f>
        <v>32.683362179016406</v>
      </c>
      <c r="M8" s="100">
        <f>IF(SER_hh_tesh!M8=0,0,SER_hh_tesh!M8/SER_summary!M$26)</f>
        <v>29.922734937223968</v>
      </c>
      <c r="N8" s="100">
        <f>IF(SER_hh_tesh!N8=0,0,SER_hh_tesh!N8/SER_summary!N$26)</f>
        <v>36.563249194311588</v>
      </c>
      <c r="O8" s="100">
        <f>IF(SER_hh_tesh!O8=0,0,SER_hh_tesh!O8/SER_summary!O$26)</f>
        <v>29.496411407083052</v>
      </c>
      <c r="P8" s="100">
        <f>IF(SER_hh_tesh!P8=0,0,SER_hh_tesh!P8/SER_summary!P$26)</f>
        <v>23.851144817192573</v>
      </c>
      <c r="Q8" s="100">
        <f>IF(SER_hh_tesh!Q8=0,0,SER_hh_tesh!Q8/SER_summary!Q$26)</f>
        <v>36.90122259527022</v>
      </c>
    </row>
    <row r="9" spans="1:17" ht="12" customHeight="1" x14ac:dyDescent="0.25">
      <c r="A9" s="88" t="s">
        <v>106</v>
      </c>
      <c r="B9" s="100">
        <f>IF(SER_hh_tesh!B9=0,0,SER_hh_tesh!B9/SER_summary!B$26)</f>
        <v>20.116471885125456</v>
      </c>
      <c r="C9" s="100">
        <f>IF(SER_hh_tesh!C9=0,0,SER_hh_tesh!C9/SER_summary!C$26)</f>
        <v>25.742694403881174</v>
      </c>
      <c r="D9" s="100">
        <f>IF(SER_hh_tesh!D9=0,0,SER_hh_tesh!D9/SER_summary!D$26)</f>
        <v>27.815600506721744</v>
      </c>
      <c r="E9" s="100">
        <f>IF(SER_hh_tesh!E9=0,0,SER_hh_tesh!E9/SER_summary!E$26)</f>
        <v>32.570737735169558</v>
      </c>
      <c r="F9" s="100">
        <f>IF(SER_hh_tesh!F9=0,0,SER_hh_tesh!F9/SER_summary!F$26)</f>
        <v>35.5666354510102</v>
      </c>
      <c r="G9" s="100">
        <f>IF(SER_hh_tesh!G9=0,0,SER_hh_tesh!G9/SER_summary!G$26)</f>
        <v>41.093742728100693</v>
      </c>
      <c r="H9" s="100">
        <f>IF(SER_hh_tesh!H9=0,0,SER_hh_tesh!H9/SER_summary!H$26)</f>
        <v>44.559114661301905</v>
      </c>
      <c r="I9" s="100">
        <f>IF(SER_hh_tesh!I9=0,0,SER_hh_tesh!I9/SER_summary!I$26)</f>
        <v>44.678005337213051</v>
      </c>
      <c r="J9" s="100">
        <f>IF(SER_hh_tesh!J9=0,0,SER_hh_tesh!J9/SER_summary!J$26)</f>
        <v>47.576274559854753</v>
      </c>
      <c r="K9" s="100">
        <f>IF(SER_hh_tesh!K9=0,0,SER_hh_tesh!K9/SER_summary!K$26)</f>
        <v>44.22250666312781</v>
      </c>
      <c r="L9" s="100">
        <f>IF(SER_hh_tesh!L9=0,0,SER_hh_tesh!L9/SER_summary!L$26)</f>
        <v>34.616464395396974</v>
      </c>
      <c r="M9" s="100">
        <f>IF(SER_hh_tesh!M9=0,0,SER_hh_tesh!M9/SER_summary!M$26)</f>
        <v>42.891408849787339</v>
      </c>
      <c r="N9" s="100">
        <f>IF(SER_hh_tesh!N9=0,0,SER_hh_tesh!N9/SER_summary!N$26)</f>
        <v>34.474230650530444</v>
      </c>
      <c r="O9" s="100">
        <f>IF(SER_hh_tesh!O9=0,0,SER_hh_tesh!O9/SER_summary!O$26)</f>
        <v>29.678337730569101</v>
      </c>
      <c r="P9" s="100">
        <f>IF(SER_hh_tesh!P9=0,0,SER_hh_tesh!P9/SER_summary!P$26)</f>
        <v>25.009166239713398</v>
      </c>
      <c r="Q9" s="100">
        <f>IF(SER_hh_tesh!Q9=0,0,SER_hh_tesh!Q9/SER_summary!Q$26)</f>
        <v>38.92291911377994</v>
      </c>
    </row>
    <row r="10" spans="1:17" ht="12" customHeight="1" x14ac:dyDescent="0.25">
      <c r="A10" s="88" t="s">
        <v>34</v>
      </c>
      <c r="B10" s="100">
        <f>IF(SER_hh_tesh!B10=0,0,SER_hh_tesh!B10/SER_summary!B$26)</f>
        <v>0</v>
      </c>
      <c r="C10" s="100">
        <f>IF(SER_hh_tesh!C10=0,0,SER_hh_tesh!C10/SER_summary!C$26)</f>
        <v>0</v>
      </c>
      <c r="D10" s="100">
        <f>IF(SER_hh_tesh!D10=0,0,SER_hh_tesh!D10/SER_summary!D$26)</f>
        <v>0</v>
      </c>
      <c r="E10" s="100">
        <f>IF(SER_hh_tesh!E10=0,0,SER_hh_tesh!E10/SER_summary!E$26)</f>
        <v>0</v>
      </c>
      <c r="F10" s="100">
        <f>IF(SER_hh_tesh!F10=0,0,SER_hh_tesh!F10/SER_summary!F$26)</f>
        <v>0</v>
      </c>
      <c r="G10" s="100">
        <f>IF(SER_hh_tesh!G10=0,0,SER_hh_tesh!G10/SER_summary!G$26)</f>
        <v>0</v>
      </c>
      <c r="H10" s="100">
        <f>IF(SER_hh_tesh!H10=0,0,SER_hh_tesh!H10/SER_summary!H$26)</f>
        <v>0</v>
      </c>
      <c r="I10" s="100">
        <f>IF(SER_hh_tesh!I10=0,0,SER_hh_tesh!I10/SER_summary!I$26)</f>
        <v>0</v>
      </c>
      <c r="J10" s="100">
        <f>IF(SER_hh_tesh!J10=0,0,SER_hh_tesh!J10/SER_summary!J$26)</f>
        <v>0</v>
      </c>
      <c r="K10" s="100">
        <f>IF(SER_hh_tesh!K10=0,0,SER_hh_tesh!K10/SER_summary!K$26)</f>
        <v>0</v>
      </c>
      <c r="L10" s="100">
        <f>IF(SER_hh_tesh!L10=0,0,SER_hh_tesh!L10/SER_summary!L$26)</f>
        <v>0</v>
      </c>
      <c r="M10" s="100">
        <f>IF(SER_hh_tesh!M10=0,0,SER_hh_tesh!M10/SER_summary!M$26)</f>
        <v>0</v>
      </c>
      <c r="N10" s="100">
        <f>IF(SER_hh_tesh!N10=0,0,SER_hh_tesh!N10/SER_summary!N$26)</f>
        <v>32.217297334064256</v>
      </c>
      <c r="O10" s="100">
        <f>IF(SER_hh_tesh!O10=0,0,SER_hh_tesh!O10/SER_summary!O$26)</f>
        <v>22.83585198617082</v>
      </c>
      <c r="P10" s="100">
        <f>IF(SER_hh_tesh!P10=0,0,SER_hh_tesh!P10/SER_summary!P$26)</f>
        <v>19.956314199412098</v>
      </c>
      <c r="Q10" s="100">
        <f>IF(SER_hh_tesh!Q10=0,0,SER_hh_tesh!Q10/SER_summary!Q$26)</f>
        <v>31.403824855314483</v>
      </c>
    </row>
    <row r="11" spans="1:17" ht="12" customHeight="1" x14ac:dyDescent="0.25">
      <c r="A11" s="88" t="s">
        <v>61</v>
      </c>
      <c r="B11" s="100">
        <f>IF(SER_hh_tesh!B11=0,0,SER_hh_tesh!B11/SER_summary!B$26)</f>
        <v>0</v>
      </c>
      <c r="C11" s="100">
        <f>IF(SER_hh_tesh!C11=0,0,SER_hh_tesh!C11/SER_summary!C$26)</f>
        <v>37.414785466390093</v>
      </c>
      <c r="D11" s="100">
        <f>IF(SER_hh_tesh!D11=0,0,SER_hh_tesh!D11/SER_summary!D$26)</f>
        <v>0</v>
      </c>
      <c r="E11" s="100">
        <f>IF(SER_hh_tesh!E11=0,0,SER_hh_tesh!E11/SER_summary!E$26)</f>
        <v>0</v>
      </c>
      <c r="F11" s="100">
        <f>IF(SER_hh_tesh!F11=0,0,SER_hh_tesh!F11/SER_summary!F$26)</f>
        <v>34.301659318246152</v>
      </c>
      <c r="G11" s="100">
        <f>IF(SER_hh_tesh!G11=0,0,SER_hh_tesh!G11/SER_summary!G$26)</f>
        <v>39.269579327321935</v>
      </c>
      <c r="H11" s="100">
        <f>IF(SER_hh_tesh!H11=0,0,SER_hh_tesh!H11/SER_summary!H$26)</f>
        <v>42.683744763411241</v>
      </c>
      <c r="I11" s="100">
        <f>IF(SER_hh_tesh!I11=0,0,SER_hh_tesh!I11/SER_summary!I$26)</f>
        <v>42.843193341722717</v>
      </c>
      <c r="J11" s="100">
        <f>IF(SER_hh_tesh!J11=0,0,SER_hh_tesh!J11/SER_summary!J$26)</f>
        <v>45.465068747803983</v>
      </c>
      <c r="K11" s="100">
        <f>IF(SER_hh_tesh!K11=0,0,SER_hh_tesh!K11/SER_summary!K$26)</f>
        <v>42.231392804861962</v>
      </c>
      <c r="L11" s="100">
        <f>IF(SER_hh_tesh!L11=0,0,SER_hh_tesh!L11/SER_summary!L$26)</f>
        <v>33.057963715722664</v>
      </c>
      <c r="M11" s="100">
        <f>IF(SER_hh_tesh!M11=0,0,SER_hh_tesh!M11/SER_summary!M$26)</f>
        <v>33.21702947452156</v>
      </c>
      <c r="N11" s="100">
        <f>IF(SER_hh_tesh!N11=0,0,SER_hh_tesh!N11/SER_summary!N$26)</f>
        <v>32.344435187107166</v>
      </c>
      <c r="O11" s="100">
        <f>IF(SER_hh_tesh!O11=0,0,SER_hh_tesh!O11/SER_summary!O$26)</f>
        <v>29.62697956987828</v>
      </c>
      <c r="P11" s="100">
        <f>IF(SER_hh_tesh!P11=0,0,SER_hh_tesh!P11/SER_summary!P$26)</f>
        <v>24.343673394954305</v>
      </c>
      <c r="Q11" s="100">
        <f>IF(SER_hh_tesh!Q11=0,0,SER_hh_tesh!Q11/SER_summary!Q$26)</f>
        <v>38.577954016995513</v>
      </c>
    </row>
    <row r="12" spans="1:17" ht="12" customHeight="1" x14ac:dyDescent="0.25">
      <c r="A12" s="88" t="s">
        <v>42</v>
      </c>
      <c r="B12" s="100">
        <f>IF(SER_hh_tesh!B12=0,0,SER_hh_tesh!B12/SER_summary!B$26)</f>
        <v>0</v>
      </c>
      <c r="C12" s="100">
        <f>IF(SER_hh_tesh!C12=0,0,SER_hh_tesh!C12/SER_summary!C$26)</f>
        <v>0</v>
      </c>
      <c r="D12" s="100">
        <f>IF(SER_hh_tesh!D12=0,0,SER_hh_tesh!D12/SER_summary!D$26)</f>
        <v>0</v>
      </c>
      <c r="E12" s="100">
        <f>IF(SER_hh_tesh!E12=0,0,SER_hh_tesh!E12/SER_summary!E$26)</f>
        <v>0</v>
      </c>
      <c r="F12" s="100">
        <f>IF(SER_hh_tesh!F12=0,0,SER_hh_tesh!F12/SER_summary!F$26)</f>
        <v>0</v>
      </c>
      <c r="G12" s="100">
        <f>IF(SER_hh_tesh!G12=0,0,SER_hh_tesh!G12/SER_summary!G$26)</f>
        <v>0</v>
      </c>
      <c r="H12" s="100">
        <f>IF(SER_hh_tesh!H12=0,0,SER_hh_tesh!H12/SER_summary!H$26)</f>
        <v>0</v>
      </c>
      <c r="I12" s="100">
        <f>IF(SER_hh_tesh!I12=0,0,SER_hh_tesh!I12/SER_summary!I$26)</f>
        <v>0</v>
      </c>
      <c r="J12" s="100">
        <f>IF(SER_hh_tesh!J12=0,0,SER_hh_tesh!J12/SER_summary!J$26)</f>
        <v>0</v>
      </c>
      <c r="K12" s="100">
        <f>IF(SER_hh_tesh!K12=0,0,SER_hh_tesh!K12/SER_summary!K$26)</f>
        <v>0</v>
      </c>
      <c r="L12" s="100">
        <f>IF(SER_hh_tesh!L12=0,0,SER_hh_tesh!L12/SER_summary!L$26)</f>
        <v>0</v>
      </c>
      <c r="M12" s="100">
        <f>IF(SER_hh_tesh!M12=0,0,SER_hh_tesh!M12/SER_summary!M$26)</f>
        <v>0</v>
      </c>
      <c r="N12" s="100">
        <f>IF(SER_hh_tesh!N12=0,0,SER_hh_tesh!N12/SER_summary!N$26)</f>
        <v>0</v>
      </c>
      <c r="O12" s="100">
        <f>IF(SER_hh_tesh!O12=0,0,SER_hh_tesh!O12/SER_summary!O$26)</f>
        <v>0</v>
      </c>
      <c r="P12" s="100">
        <f>IF(SER_hh_tesh!P12=0,0,SER_hh_tesh!P12/SER_summary!P$26)</f>
        <v>0</v>
      </c>
      <c r="Q12" s="100">
        <f>IF(SER_hh_tesh!Q12=0,0,SER_hh_tesh!Q12/SER_summary!Q$26)</f>
        <v>0</v>
      </c>
    </row>
    <row r="13" spans="1:17" ht="12" customHeight="1" x14ac:dyDescent="0.25">
      <c r="A13" s="88" t="s">
        <v>105</v>
      </c>
      <c r="B13" s="100">
        <f>IF(SER_hh_tesh!B13=0,0,SER_hh_tesh!B13/SER_summary!B$26)</f>
        <v>20.518644584619214</v>
      </c>
      <c r="C13" s="100">
        <f>IF(SER_hh_tesh!C13=0,0,SER_hh_tesh!C13/SER_summary!C$26)</f>
        <v>26.041720436781933</v>
      </c>
      <c r="D13" s="100">
        <f>IF(SER_hh_tesh!D13=0,0,SER_hh_tesh!D13/SER_summary!D$26)</f>
        <v>27.240155631641493</v>
      </c>
      <c r="E13" s="100">
        <f>IF(SER_hh_tesh!E13=0,0,SER_hh_tesh!E13/SER_summary!E$26)</f>
        <v>31.210937219578614</v>
      </c>
      <c r="F13" s="100">
        <f>IF(SER_hh_tesh!F13=0,0,SER_hh_tesh!F13/SER_summary!F$26)</f>
        <v>33.617751945543539</v>
      </c>
      <c r="G13" s="100">
        <f>IF(SER_hh_tesh!G13=0,0,SER_hh_tesh!G13/SER_summary!G$26)</f>
        <v>38.343723767113666</v>
      </c>
      <c r="H13" s="100">
        <f>IF(SER_hh_tesh!H13=0,0,SER_hh_tesh!H13/SER_summary!H$26)</f>
        <v>41.480146289663907</v>
      </c>
      <c r="I13" s="100">
        <f>IF(SER_hh_tesh!I13=0,0,SER_hh_tesh!I13/SER_summary!I$26)</f>
        <v>41.490768682627859</v>
      </c>
      <c r="J13" s="100">
        <f>IF(SER_hh_tesh!J13=0,0,SER_hh_tesh!J13/SER_summary!J$26)</f>
        <v>43.965610721597308</v>
      </c>
      <c r="K13" s="100">
        <f>IF(SER_hh_tesh!K13=0,0,SER_hh_tesh!K13/SER_summary!K$26)</f>
        <v>40.63069262024414</v>
      </c>
      <c r="L13" s="100">
        <f>IF(SER_hh_tesh!L13=0,0,SER_hh_tesh!L13/SER_summary!L$26)</f>
        <v>32.48261568960352</v>
      </c>
      <c r="M13" s="100">
        <f>IF(SER_hh_tesh!M13=0,0,SER_hh_tesh!M13/SER_summary!M$26)</f>
        <v>32.777889525942271</v>
      </c>
      <c r="N13" s="100">
        <f>IF(SER_hh_tesh!N13=0,0,SER_hh_tesh!N13/SER_summary!N$26)</f>
        <v>27.305439374042241</v>
      </c>
      <c r="O13" s="100">
        <f>IF(SER_hh_tesh!O13=0,0,SER_hh_tesh!O13/SER_summary!O$26)</f>
        <v>34.953978975469028</v>
      </c>
      <c r="P13" s="100">
        <f>IF(SER_hh_tesh!P13=0,0,SER_hh_tesh!P13/SER_summary!P$26)</f>
        <v>27.727473389265125</v>
      </c>
      <c r="Q13" s="100">
        <f>IF(SER_hh_tesh!Q13=0,0,SER_hh_tesh!Q13/SER_summary!Q$26)</f>
        <v>42.806081353576019</v>
      </c>
    </row>
    <row r="14" spans="1:17" ht="12" customHeight="1" x14ac:dyDescent="0.25">
      <c r="A14" s="51" t="s">
        <v>104</v>
      </c>
      <c r="B14" s="22">
        <f>IF(SER_hh_tesh!B14=0,0,SER_hh_tesh!B14/SER_summary!B$26)</f>
        <v>20.518644584619217</v>
      </c>
      <c r="C14" s="22">
        <f>IF(SER_hh_tesh!C14=0,0,SER_hh_tesh!C14/SER_summary!C$26)</f>
        <v>25.867296769531105</v>
      </c>
      <c r="D14" s="22">
        <f>IF(SER_hh_tesh!D14=0,0,SER_hh_tesh!D14/SER_summary!D$26)</f>
        <v>27.184837350787049</v>
      </c>
      <c r="E14" s="22">
        <f>IF(SER_hh_tesh!E14=0,0,SER_hh_tesh!E14/SER_summary!E$26)</f>
        <v>31.541504712752111</v>
      </c>
      <c r="F14" s="22">
        <f>IF(SER_hh_tesh!F14=0,0,SER_hh_tesh!F14/SER_summary!F$26)</f>
        <v>36.539633119179129</v>
      </c>
      <c r="G14" s="22">
        <f>IF(SER_hh_tesh!G14=0,0,SER_hh_tesh!G14/SER_summary!G$26)</f>
        <v>35.970279270952389</v>
      </c>
      <c r="H14" s="22">
        <f>IF(SER_hh_tesh!H14=0,0,SER_hh_tesh!H14/SER_summary!H$26)</f>
        <v>42.369271128172507</v>
      </c>
      <c r="I14" s="22">
        <f>IF(SER_hh_tesh!I14=0,0,SER_hh_tesh!I14/SER_summary!I$26)</f>
        <v>42.955696432377572</v>
      </c>
      <c r="J14" s="22">
        <f>IF(SER_hh_tesh!J14=0,0,SER_hh_tesh!J14/SER_summary!J$26)</f>
        <v>45.961327231739432</v>
      </c>
      <c r="K14" s="22">
        <f>IF(SER_hh_tesh!K14=0,0,SER_hh_tesh!K14/SER_summary!K$26)</f>
        <v>44.727027162678837</v>
      </c>
      <c r="L14" s="22">
        <f>IF(SER_hh_tesh!L14=0,0,SER_hh_tesh!L14/SER_summary!L$26)</f>
        <v>32.809409401941899</v>
      </c>
      <c r="M14" s="22">
        <f>IF(SER_hh_tesh!M14=0,0,SER_hh_tesh!M14/SER_summary!M$26)</f>
        <v>23.818247631155632</v>
      </c>
      <c r="N14" s="22">
        <f>IF(SER_hh_tesh!N14=0,0,SER_hh_tesh!N14/SER_summary!N$26)</f>
        <v>57.161447429687513</v>
      </c>
      <c r="O14" s="22">
        <f>IF(SER_hh_tesh!O14=0,0,SER_hh_tesh!O14/SER_summary!O$26)</f>
        <v>29.690747935587137</v>
      </c>
      <c r="P14" s="22">
        <f>IF(SER_hh_tesh!P14=0,0,SER_hh_tesh!P14/SER_summary!P$26)</f>
        <v>24.992804145449455</v>
      </c>
      <c r="Q14" s="22">
        <f>IF(SER_hh_tesh!Q14=0,0,SER_hh_tesh!Q14/SER_summary!Q$26)</f>
        <v>39.216185458969022</v>
      </c>
    </row>
    <row r="15" spans="1:17" ht="12" customHeight="1" x14ac:dyDescent="0.25">
      <c r="A15" s="105" t="s">
        <v>108</v>
      </c>
      <c r="B15" s="104">
        <f>IF(SER_hh_tesh!B15=0,0,SER_hh_tesh!B15/SER_summary!B$26)</f>
        <v>0.40297225560892735</v>
      </c>
      <c r="C15" s="104">
        <f>IF(SER_hh_tesh!C15=0,0,SER_hh_tesh!C15/SER_summary!C$26)</f>
        <v>0.51195676324380224</v>
      </c>
      <c r="D15" s="104">
        <f>IF(SER_hh_tesh!D15=0,0,SER_hh_tesh!D15/SER_summary!D$26)</f>
        <v>0.53737760020942738</v>
      </c>
      <c r="E15" s="104">
        <f>IF(SER_hh_tesh!E15=0,0,SER_hh_tesh!E15/SER_summary!E$26)</f>
        <v>0.61947873672656784</v>
      </c>
      <c r="F15" s="104">
        <f>IF(SER_hh_tesh!F15=0,0,SER_hh_tesh!F15/SER_summary!F$26)</f>
        <v>0.62587156468098926</v>
      </c>
      <c r="G15" s="104">
        <f>IF(SER_hh_tesh!G15=0,0,SER_hh_tesh!G15/SER_summary!G$26)</f>
        <v>0.79737157211984544</v>
      </c>
      <c r="H15" s="104">
        <f>IF(SER_hh_tesh!H15=0,0,SER_hh_tesh!H15/SER_summary!H$26)</f>
        <v>0.83263373759508452</v>
      </c>
      <c r="I15" s="104">
        <f>IF(SER_hh_tesh!I15=0,0,SER_hh_tesh!I15/SER_summary!I$26)</f>
        <v>0.83946740834319855</v>
      </c>
      <c r="J15" s="104">
        <f>IF(SER_hh_tesh!J15=0,0,SER_hh_tesh!J15/SER_summary!J$26)</f>
        <v>0.89532604498172441</v>
      </c>
      <c r="K15" s="104">
        <f>IF(SER_hh_tesh!K15=0,0,SER_hh_tesh!K15/SER_summary!K$26)</f>
        <v>0.79171195555441465</v>
      </c>
      <c r="L15" s="104">
        <f>IF(SER_hh_tesh!L15=0,0,SER_hh_tesh!L15/SER_summary!L$26)</f>
        <v>0.65982018880586235</v>
      </c>
      <c r="M15" s="104">
        <f>IF(SER_hh_tesh!M15=0,0,SER_hh_tesh!M15/SER_summary!M$26)</f>
        <v>0.68792169144568616</v>
      </c>
      <c r="N15" s="104">
        <f>IF(SER_hh_tesh!N15=0,0,SER_hh_tesh!N15/SER_summary!N$26)</f>
        <v>0.44029031565728749</v>
      </c>
      <c r="O15" s="104">
        <f>IF(SER_hh_tesh!O15=0,0,SER_hh_tesh!O15/SER_summary!O$26)</f>
        <v>0.57867928612981556</v>
      </c>
      <c r="P15" s="104">
        <f>IF(SER_hh_tesh!P15=0,0,SER_hh_tesh!P15/SER_summary!P$26)</f>
        <v>0.44572806450573327</v>
      </c>
      <c r="Q15" s="104">
        <f>IF(SER_hh_tesh!Q15=0,0,SER_hh_tesh!Q15/SER_summary!Q$26)</f>
        <v>0.6830372569464398</v>
      </c>
    </row>
    <row r="16" spans="1:17" ht="12.95" customHeight="1" x14ac:dyDescent="0.25">
      <c r="A16" s="90" t="s">
        <v>102</v>
      </c>
      <c r="B16" s="101">
        <f>IF(SER_hh_tesh!B16=0,0,SER_hh_tesh!B16/SER_summary!B$26)</f>
        <v>38.618620397257239</v>
      </c>
      <c r="C16" s="101">
        <f>IF(SER_hh_tesh!C16=0,0,SER_hh_tesh!C16/SER_summary!C$26)</f>
        <v>38.78074660858676</v>
      </c>
      <c r="D16" s="101">
        <f>IF(SER_hh_tesh!D16=0,0,SER_hh_tesh!D16/SER_summary!D$26)</f>
        <v>38.903880267865588</v>
      </c>
      <c r="E16" s="101">
        <f>IF(SER_hh_tesh!E16=0,0,SER_hh_tesh!E16/SER_summary!E$26)</f>
        <v>39.018460586134225</v>
      </c>
      <c r="F16" s="101">
        <f>IF(SER_hh_tesh!F16=0,0,SER_hh_tesh!F16/SER_summary!F$26)</f>
        <v>39.471140683909752</v>
      </c>
      <c r="G16" s="101">
        <f>IF(SER_hh_tesh!G16=0,0,SER_hh_tesh!G16/SER_summary!G$26)</f>
        <v>39.51031577226189</v>
      </c>
      <c r="H16" s="101">
        <f>IF(SER_hh_tesh!H16=0,0,SER_hh_tesh!H16/SER_summary!H$26)</f>
        <v>39.957218920811059</v>
      </c>
      <c r="I16" s="101">
        <f>IF(SER_hh_tesh!I16=0,0,SER_hh_tesh!I16/SER_summary!I$26)</f>
        <v>40.446181767028321</v>
      </c>
      <c r="J16" s="101">
        <f>IF(SER_hh_tesh!J16=0,0,SER_hh_tesh!J16/SER_summary!J$26)</f>
        <v>40.520957471806305</v>
      </c>
      <c r="K16" s="101">
        <f>IF(SER_hh_tesh!K16=0,0,SER_hh_tesh!K16/SER_summary!K$26)</f>
        <v>40.557737833637908</v>
      </c>
      <c r="L16" s="101">
        <f>IF(SER_hh_tesh!L16=0,0,SER_hh_tesh!L16/SER_summary!L$26)</f>
        <v>41.348335955656665</v>
      </c>
      <c r="M16" s="101">
        <f>IF(SER_hh_tesh!M16=0,0,SER_hh_tesh!M16/SER_summary!M$26)</f>
        <v>40.625955418476622</v>
      </c>
      <c r="N16" s="101">
        <f>IF(SER_hh_tesh!N16=0,0,SER_hh_tesh!N16/SER_summary!N$26)</f>
        <v>41.689188157013547</v>
      </c>
      <c r="O16" s="101">
        <f>IF(SER_hh_tesh!O16=0,0,SER_hh_tesh!O16/SER_summary!O$26)</f>
        <v>41.586625434822651</v>
      </c>
      <c r="P16" s="101">
        <f>IF(SER_hh_tesh!P16=0,0,SER_hh_tesh!P16/SER_summary!P$26)</f>
        <v>43.785326447936612</v>
      </c>
      <c r="Q16" s="101">
        <f>IF(SER_hh_tesh!Q16=0,0,SER_hh_tesh!Q16/SER_summary!Q$26)</f>
        <v>44.358254434196276</v>
      </c>
    </row>
    <row r="17" spans="1:17" ht="12.95" customHeight="1" x14ac:dyDescent="0.25">
      <c r="A17" s="88" t="s">
        <v>101</v>
      </c>
      <c r="B17" s="103">
        <f>IF(SER_hh_tesh!B17=0,0,SER_hh_tesh!B17/SER_summary!B$26)</f>
        <v>15.057876867331315</v>
      </c>
      <c r="C17" s="103">
        <f>IF(SER_hh_tesh!C17=0,0,SER_hh_tesh!C17/SER_summary!C$26)</f>
        <v>15.763270571408293</v>
      </c>
      <c r="D17" s="103">
        <f>IF(SER_hh_tesh!D17=0,0,SER_hh_tesh!D17/SER_summary!D$26)</f>
        <v>16.276171118514107</v>
      </c>
      <c r="E17" s="103">
        <f>IF(SER_hh_tesh!E17=0,0,SER_hh_tesh!E17/SER_summary!E$26)</f>
        <v>16.153739178761739</v>
      </c>
      <c r="F17" s="103">
        <f>IF(SER_hh_tesh!F17=0,0,SER_hh_tesh!F17/SER_summary!F$26)</f>
        <v>17.812140396391754</v>
      </c>
      <c r="G17" s="103">
        <f>IF(SER_hh_tesh!G17=0,0,SER_hh_tesh!G17/SER_summary!G$26)</f>
        <v>18.314867938333077</v>
      </c>
      <c r="H17" s="103">
        <f>IF(SER_hh_tesh!H17=0,0,SER_hh_tesh!H17/SER_summary!H$26)</f>
        <v>19.593969317826922</v>
      </c>
      <c r="I17" s="103">
        <f>IF(SER_hh_tesh!I17=0,0,SER_hh_tesh!I17/SER_summary!I$26)</f>
        <v>21.865577295505915</v>
      </c>
      <c r="J17" s="103">
        <f>IF(SER_hh_tesh!J17=0,0,SER_hh_tesh!J17/SER_summary!J$26)</f>
        <v>22.291862251113976</v>
      </c>
      <c r="K17" s="103">
        <f>IF(SER_hh_tesh!K17=0,0,SER_hh_tesh!K17/SER_summary!K$26)</f>
        <v>23.746281900735383</v>
      </c>
      <c r="L17" s="103">
        <f>IF(SER_hh_tesh!L17=0,0,SER_hh_tesh!L17/SER_summary!L$26)</f>
        <v>27.50046913777047</v>
      </c>
      <c r="M17" s="103">
        <f>IF(SER_hh_tesh!M17=0,0,SER_hh_tesh!M17/SER_summary!M$26)</f>
        <v>29.390033702956838</v>
      </c>
      <c r="N17" s="103">
        <f>IF(SER_hh_tesh!N17=0,0,SER_hh_tesh!N17/SER_summary!N$26)</f>
        <v>31.843317158144718</v>
      </c>
      <c r="O17" s="103">
        <f>IF(SER_hh_tesh!O17=0,0,SER_hh_tesh!O17/SER_summary!O$26)</f>
        <v>34.881803079268721</v>
      </c>
      <c r="P17" s="103">
        <f>IF(SER_hh_tesh!P17=0,0,SER_hh_tesh!P17/SER_summary!P$26)</f>
        <v>38.445534282626156</v>
      </c>
      <c r="Q17" s="103">
        <f>IF(SER_hh_tesh!Q17=0,0,SER_hh_tesh!Q17/SER_summary!Q$26)</f>
        <v>43.373757981543733</v>
      </c>
    </row>
    <row r="18" spans="1:17" ht="12" customHeight="1" x14ac:dyDescent="0.25">
      <c r="A18" s="88" t="s">
        <v>100</v>
      </c>
      <c r="B18" s="103">
        <f>IF(SER_hh_tesh!B18=0,0,SER_hh_tesh!B18/SER_summary!B$26)</f>
        <v>38.656288685958131</v>
      </c>
      <c r="C18" s="103">
        <f>IF(SER_hh_tesh!C18=0,0,SER_hh_tesh!C18/SER_summary!C$26)</f>
        <v>38.825175384260739</v>
      </c>
      <c r="D18" s="103">
        <f>IF(SER_hh_tesh!D18=0,0,SER_hh_tesh!D18/SER_summary!D$26)</f>
        <v>38.949234786731743</v>
      </c>
      <c r="E18" s="103">
        <f>IF(SER_hh_tesh!E18=0,0,SER_hh_tesh!E18/SER_summary!E$26)</f>
        <v>39.077845113417652</v>
      </c>
      <c r="F18" s="103">
        <f>IF(SER_hh_tesh!F18=0,0,SER_hh_tesh!F18/SER_summary!F$26)</f>
        <v>39.530836063676475</v>
      </c>
      <c r="G18" s="103">
        <f>IF(SER_hh_tesh!G18=0,0,SER_hh_tesh!G18/SER_summary!G$26)</f>
        <v>39.597924379014046</v>
      </c>
      <c r="H18" s="103">
        <f>IF(SER_hh_tesh!H18=0,0,SER_hh_tesh!H18/SER_summary!H$26)</f>
        <v>40.078727844820804</v>
      </c>
      <c r="I18" s="103">
        <f>IF(SER_hh_tesh!I18=0,0,SER_hh_tesh!I18/SER_summary!I$26)</f>
        <v>40.571534035378193</v>
      </c>
      <c r="J18" s="103">
        <f>IF(SER_hh_tesh!J18=0,0,SER_hh_tesh!J18/SER_summary!J$26)</f>
        <v>40.677131913808324</v>
      </c>
      <c r="K18" s="103">
        <f>IF(SER_hh_tesh!K18=0,0,SER_hh_tesh!K18/SER_summary!K$26)</f>
        <v>40.707892409496409</v>
      </c>
      <c r="L18" s="103">
        <f>IF(SER_hh_tesh!L18=0,0,SER_hh_tesh!L18/SER_summary!L$26)</f>
        <v>41.455725209130712</v>
      </c>
      <c r="M18" s="103">
        <f>IF(SER_hh_tesh!M18=0,0,SER_hh_tesh!M18/SER_summary!M$26)</f>
        <v>40.751773697624792</v>
      </c>
      <c r="N18" s="103">
        <f>IF(SER_hh_tesh!N18=0,0,SER_hh_tesh!N18/SER_summary!N$26)</f>
        <v>41.847088527030245</v>
      </c>
      <c r="O18" s="103">
        <f>IF(SER_hh_tesh!O18=0,0,SER_hh_tesh!O18/SER_summary!O$26)</f>
        <v>41.72009716393336</v>
      </c>
      <c r="P18" s="103">
        <f>IF(SER_hh_tesh!P18=0,0,SER_hh_tesh!P18/SER_summary!P$26)</f>
        <v>43.918238841721994</v>
      </c>
      <c r="Q18" s="103">
        <f>IF(SER_hh_tesh!Q18=0,0,SER_hh_tesh!Q18/SER_summary!Q$26)</f>
        <v>44.390051596821472</v>
      </c>
    </row>
    <row r="19" spans="1:17" ht="12.95" customHeight="1" x14ac:dyDescent="0.25">
      <c r="A19" s="90" t="s">
        <v>47</v>
      </c>
      <c r="B19" s="101">
        <f>IF(SER_hh_tesh!B19=0,0,SER_hh_tesh!B19/SER_summary!B$26)</f>
        <v>11.225202940329174</v>
      </c>
      <c r="C19" s="101">
        <f>IF(SER_hh_tesh!C19=0,0,SER_hh_tesh!C19/SER_summary!C$26)</f>
        <v>12.231869858061657</v>
      </c>
      <c r="D19" s="101">
        <f>IF(SER_hh_tesh!D19=0,0,SER_hh_tesh!D19/SER_summary!D$26)</f>
        <v>12.890802216328899</v>
      </c>
      <c r="E19" s="101">
        <f>IF(SER_hh_tesh!E19=0,0,SER_hh_tesh!E19/SER_summary!E$26)</f>
        <v>12.973228865746233</v>
      </c>
      <c r="F19" s="101">
        <f>IF(SER_hh_tesh!F19=0,0,SER_hh_tesh!F19/SER_summary!F$26)</f>
        <v>13.520395525464568</v>
      </c>
      <c r="G19" s="101">
        <f>IF(SER_hh_tesh!G19=0,0,SER_hh_tesh!G19/SER_summary!G$26)</f>
        <v>14.549856476530906</v>
      </c>
      <c r="H19" s="101">
        <f>IF(SER_hh_tesh!H19=0,0,SER_hh_tesh!H19/SER_summary!H$26)</f>
        <v>14.962282430513364</v>
      </c>
      <c r="I19" s="101">
        <f>IF(SER_hh_tesh!I19=0,0,SER_hh_tesh!I19/SER_summary!I$26)</f>
        <v>15.3345339255194</v>
      </c>
      <c r="J19" s="101">
        <f>IF(SER_hh_tesh!J19=0,0,SER_hh_tesh!J19/SER_summary!J$26)</f>
        <v>15.500811990879512</v>
      </c>
      <c r="K19" s="101">
        <f>IF(SER_hh_tesh!K19=0,0,SER_hh_tesh!K19/SER_summary!K$26)</f>
        <v>15.247379649424994</v>
      </c>
      <c r="L19" s="101">
        <f>IF(SER_hh_tesh!L19=0,0,SER_hh_tesh!L19/SER_summary!L$26)</f>
        <v>15.24640492319539</v>
      </c>
      <c r="M19" s="101">
        <f>IF(SER_hh_tesh!M19=0,0,SER_hh_tesh!M19/SER_summary!M$26)</f>
        <v>15.470658380812896</v>
      </c>
      <c r="N19" s="101">
        <f>IF(SER_hh_tesh!N19=0,0,SER_hh_tesh!N19/SER_summary!N$26)</f>
        <v>17.156015094291323</v>
      </c>
      <c r="O19" s="101">
        <f>IF(SER_hh_tesh!O19=0,0,SER_hh_tesh!O19/SER_summary!O$26)</f>
        <v>15.954013263142837</v>
      </c>
      <c r="P19" s="101">
        <f>IF(SER_hh_tesh!P19=0,0,SER_hh_tesh!P19/SER_summary!P$26)</f>
        <v>16.469821619967977</v>
      </c>
      <c r="Q19" s="101">
        <f>IF(SER_hh_tesh!Q19=0,0,SER_hh_tesh!Q19/SER_summary!Q$26)</f>
        <v>17.599457835051108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11.118743361490342</v>
      </c>
      <c r="C21" s="100">
        <f>IF(SER_hh_tesh!C21=0,0,SER_hh_tesh!C21/SER_summary!C$26)</f>
        <v>12.117907570337877</v>
      </c>
      <c r="D21" s="100">
        <f>IF(SER_hh_tesh!D21=0,0,SER_hh_tesh!D21/SER_summary!D$26)</f>
        <v>12.742797663307108</v>
      </c>
      <c r="E21" s="100">
        <f>IF(SER_hh_tesh!E21=0,0,SER_hh_tesh!E21/SER_summary!E$26)</f>
        <v>12.785240115870007</v>
      </c>
      <c r="F21" s="100">
        <f>IF(SER_hh_tesh!F21=0,0,SER_hh_tesh!F21/SER_summary!F$26)</f>
        <v>13.358289003549379</v>
      </c>
      <c r="G21" s="100">
        <f>IF(SER_hh_tesh!G21=0,0,SER_hh_tesh!G21/SER_summary!G$26)</f>
        <v>14.492767072381707</v>
      </c>
      <c r="H21" s="100">
        <f>IF(SER_hh_tesh!H21=0,0,SER_hh_tesh!H21/SER_summary!H$26)</f>
        <v>14.958497754522323</v>
      </c>
      <c r="I21" s="100">
        <f>IF(SER_hh_tesh!I21=0,0,SER_hh_tesh!I21/SER_summary!I$26)</f>
        <v>15.309655234333908</v>
      </c>
      <c r="J21" s="100">
        <f>IF(SER_hh_tesh!J21=0,0,SER_hh_tesh!J21/SER_summary!J$26)</f>
        <v>15.458320455722049</v>
      </c>
      <c r="K21" s="100">
        <f>IF(SER_hh_tesh!K21=0,0,SER_hh_tesh!K21/SER_summary!K$26)</f>
        <v>15.225628639307379</v>
      </c>
      <c r="L21" s="100">
        <f>IF(SER_hh_tesh!L21=0,0,SER_hh_tesh!L21/SER_summary!L$26)</f>
        <v>15.23796636589876</v>
      </c>
      <c r="M21" s="100">
        <f>IF(SER_hh_tesh!M21=0,0,SER_hh_tesh!M21/SER_summary!M$26)</f>
        <v>15.292523977122924</v>
      </c>
      <c r="N21" s="100">
        <f>IF(SER_hh_tesh!N21=0,0,SER_hh_tesh!N21/SER_summary!N$26)</f>
        <v>15.332770265073908</v>
      </c>
      <c r="O21" s="100">
        <f>IF(SER_hh_tesh!O21=0,0,SER_hh_tesh!O21/SER_summary!O$26)</f>
        <v>15.377298918152844</v>
      </c>
      <c r="P21" s="100">
        <f>IF(SER_hh_tesh!P21=0,0,SER_hh_tesh!P21/SER_summary!P$26)</f>
        <v>15.496281883913237</v>
      </c>
      <c r="Q21" s="100">
        <f>IF(SER_hh_tesh!Q21=0,0,SER_hh_tesh!Q21/SER_summary!Q$26)</f>
        <v>15.676986994814108</v>
      </c>
    </row>
    <row r="22" spans="1:17" ht="12" customHeight="1" x14ac:dyDescent="0.25">
      <c r="A22" s="88" t="s">
        <v>99</v>
      </c>
      <c r="B22" s="100">
        <f>IF(SER_hh_tesh!B22=0,0,SER_hh_tesh!B22/SER_summary!B$26)</f>
        <v>11.118743361490342</v>
      </c>
      <c r="C22" s="100">
        <f>IF(SER_hh_tesh!C22=0,0,SER_hh_tesh!C22/SER_summary!C$26)</f>
        <v>12.14833052584461</v>
      </c>
      <c r="D22" s="100">
        <f>IF(SER_hh_tesh!D22=0,0,SER_hh_tesh!D22/SER_summary!D$26)</f>
        <v>12.807960688394411</v>
      </c>
      <c r="E22" s="100">
        <f>IF(SER_hh_tesh!E22=0,0,SER_hh_tesh!E22/SER_summary!E$26)</f>
        <v>12.888569625456876</v>
      </c>
      <c r="F22" s="100">
        <f>IF(SER_hh_tesh!F22=0,0,SER_hh_tesh!F22/SER_summary!F$26)</f>
        <v>13.411129799930368</v>
      </c>
      <c r="G22" s="100">
        <f>IF(SER_hh_tesh!G22=0,0,SER_hh_tesh!G22/SER_summary!G$26)</f>
        <v>14.440076562683601</v>
      </c>
      <c r="H22" s="100">
        <f>IF(SER_hh_tesh!H22=0,0,SER_hh_tesh!H22/SER_summary!H$26)</f>
        <v>14.826642475773241</v>
      </c>
      <c r="I22" s="100">
        <f>IF(SER_hh_tesh!I22=0,0,SER_hh_tesh!I22/SER_summary!I$26)</f>
        <v>15.010753403353094</v>
      </c>
      <c r="J22" s="100">
        <f>IF(SER_hh_tesh!J22=0,0,SER_hh_tesh!J22/SER_summary!J$26)</f>
        <v>15.153638772685362</v>
      </c>
      <c r="K22" s="100">
        <f>IF(SER_hh_tesh!K22=0,0,SER_hh_tesh!K22/SER_summary!K$26)</f>
        <v>14.901520353942415</v>
      </c>
      <c r="L22" s="100">
        <f>IF(SER_hh_tesh!L22=0,0,SER_hh_tesh!L22/SER_summary!L$26)</f>
        <v>14.934366116344803</v>
      </c>
      <c r="M22" s="100">
        <f>IF(SER_hh_tesh!M22=0,0,SER_hh_tesh!M22/SER_summary!M$26)</f>
        <v>15.041780009221135</v>
      </c>
      <c r="N22" s="100">
        <f>IF(SER_hh_tesh!N22=0,0,SER_hh_tesh!N22/SER_summary!N$26)</f>
        <v>15.101894996559302</v>
      </c>
      <c r="O22" s="100">
        <f>IF(SER_hh_tesh!O22=0,0,SER_hh_tesh!O22/SER_summary!O$26)</f>
        <v>15.244131721118098</v>
      </c>
      <c r="P22" s="100">
        <f>IF(SER_hh_tesh!P22=0,0,SER_hh_tesh!P22/SER_summary!P$26)</f>
        <v>15.477415705424329</v>
      </c>
      <c r="Q22" s="100">
        <f>IF(SER_hh_tesh!Q22=0,0,SER_hh_tesh!Q22/SER_summary!Q$26)</f>
        <v>15.768322554623758</v>
      </c>
    </row>
    <row r="23" spans="1:17" ht="12" customHeight="1" x14ac:dyDescent="0.25">
      <c r="A23" s="88" t="s">
        <v>98</v>
      </c>
      <c r="B23" s="100">
        <f>IF(SER_hh_tesh!B23=0,0,SER_hh_tesh!B23/SER_summary!B$26)</f>
        <v>11.118743361490342</v>
      </c>
      <c r="C23" s="100">
        <f>IF(SER_hh_tesh!C23=0,0,SER_hh_tesh!C23/SER_summary!C$26)</f>
        <v>12.372327215244717</v>
      </c>
      <c r="D23" s="100">
        <f>IF(SER_hh_tesh!D23=0,0,SER_hh_tesh!D23/SER_summary!D$26)</f>
        <v>13.122925397791427</v>
      </c>
      <c r="E23" s="100">
        <f>IF(SER_hh_tesh!E23=0,0,SER_hh_tesh!E23/SER_summary!E$26)</f>
        <v>13.304055134376199</v>
      </c>
      <c r="F23" s="100">
        <f>IF(SER_hh_tesh!F23=0,0,SER_hh_tesh!F23/SER_summary!F$26)</f>
        <v>13.807111369284092</v>
      </c>
      <c r="G23" s="100">
        <f>IF(SER_hh_tesh!G23=0,0,SER_hh_tesh!G23/SER_summary!G$26)</f>
        <v>15.177101858203102</v>
      </c>
      <c r="H23" s="100">
        <f>IF(SER_hh_tesh!H23=0,0,SER_hh_tesh!H23/SER_summary!H$26)</f>
        <v>15.578567971610477</v>
      </c>
      <c r="I23" s="100">
        <f>IF(SER_hh_tesh!I23=0,0,SER_hh_tesh!I23/SER_summary!I$26)</f>
        <v>15.775532487814978</v>
      </c>
      <c r="J23" s="100">
        <f>IF(SER_hh_tesh!J23=0,0,SER_hh_tesh!J23/SER_summary!J$26)</f>
        <v>15.868489885300278</v>
      </c>
      <c r="K23" s="100">
        <f>IF(SER_hh_tesh!K23=0,0,SER_hh_tesh!K23/SER_summary!K$26)</f>
        <v>15.567391951251491</v>
      </c>
      <c r="L23" s="100">
        <f>IF(SER_hh_tesh!L23=0,0,SER_hh_tesh!L23/SER_summary!L$26)</f>
        <v>15.584019090344842</v>
      </c>
      <c r="M23" s="100">
        <f>IF(SER_hh_tesh!M23=0,0,SER_hh_tesh!M23/SER_summary!M$26)</f>
        <v>15.608696605937233</v>
      </c>
      <c r="N23" s="100">
        <f>IF(SER_hh_tesh!N23=0,0,SER_hh_tesh!N23/SER_summary!N$26)</f>
        <v>15.585323190831923</v>
      </c>
      <c r="O23" s="100">
        <f>IF(SER_hh_tesh!O23=0,0,SER_hh_tesh!O23/SER_summary!O$26)</f>
        <v>15.617983685243471</v>
      </c>
      <c r="P23" s="100">
        <f>IF(SER_hh_tesh!P23=0,0,SER_hh_tesh!P23/SER_summary!P$26)</f>
        <v>15.736355277454377</v>
      </c>
      <c r="Q23" s="100">
        <f>IF(SER_hh_tesh!Q23=0,0,SER_hh_tesh!Q23/SER_summary!Q$26)</f>
        <v>15.951018641522852</v>
      </c>
    </row>
    <row r="24" spans="1:17" ht="12" customHeight="1" x14ac:dyDescent="0.25">
      <c r="A24" s="88" t="s">
        <v>34</v>
      </c>
      <c r="B24" s="100">
        <f>IF(SER_hh_tesh!B24=0,0,SER_hh_tesh!B24/SER_summary!B$26)</f>
        <v>0</v>
      </c>
      <c r="C24" s="100">
        <f>IF(SER_hh_tesh!C24=0,0,SER_hh_tesh!C24/SER_summary!C$26)</f>
        <v>0</v>
      </c>
      <c r="D24" s="100">
        <f>IF(SER_hh_tesh!D24=0,0,SER_hh_tesh!D24/SER_summary!D$26)</f>
        <v>0</v>
      </c>
      <c r="E24" s="100">
        <f>IF(SER_hh_tesh!E24=0,0,SER_hh_tesh!E24/SER_summary!E$26)</f>
        <v>0</v>
      </c>
      <c r="F24" s="100">
        <f>IF(SER_hh_tesh!F24=0,0,SER_hh_tesh!F24/SER_summary!F$26)</f>
        <v>0</v>
      </c>
      <c r="G24" s="100">
        <f>IF(SER_hh_tesh!G24=0,0,SER_hh_tesh!G24/SER_summary!G$26)</f>
        <v>0</v>
      </c>
      <c r="H24" s="100">
        <f>IF(SER_hh_tesh!H24=0,0,SER_hh_tesh!H24/SER_summary!H$26)</f>
        <v>0</v>
      </c>
      <c r="I24" s="100">
        <f>IF(SER_hh_tesh!I24=0,0,SER_hh_tesh!I24/SER_summary!I$26)</f>
        <v>0</v>
      </c>
      <c r="J24" s="100">
        <f>IF(SER_hh_tesh!J24=0,0,SER_hh_tesh!J24/SER_summary!J$26)</f>
        <v>0</v>
      </c>
      <c r="K24" s="100">
        <f>IF(SER_hh_tesh!K24=0,0,SER_hh_tesh!K24/SER_summary!K$26)</f>
        <v>0</v>
      </c>
      <c r="L24" s="100">
        <f>IF(SER_hh_tesh!L24=0,0,SER_hh_tesh!L24/SER_summary!L$26)</f>
        <v>0</v>
      </c>
      <c r="M24" s="100">
        <f>IF(SER_hh_tesh!M24=0,0,SER_hh_tesh!M24/SER_summary!M$26)</f>
        <v>0</v>
      </c>
      <c r="N24" s="100">
        <f>IF(SER_hh_tesh!N24=0,0,SER_hh_tesh!N24/SER_summary!N$26)</f>
        <v>0</v>
      </c>
      <c r="O24" s="100">
        <f>IF(SER_hh_tesh!O24=0,0,SER_hh_tesh!O24/SER_summary!O$26)</f>
        <v>0</v>
      </c>
      <c r="P24" s="100">
        <f>IF(SER_hh_tesh!P24=0,0,SER_hh_tesh!P24/SER_summary!P$26)</f>
        <v>0</v>
      </c>
      <c r="Q24" s="100">
        <f>IF(SER_hh_tesh!Q24=0,0,SER_hh_tesh!Q24/SER_summary!Q$26)</f>
        <v>0</v>
      </c>
    </row>
    <row r="25" spans="1:17" ht="12" customHeight="1" x14ac:dyDescent="0.25">
      <c r="A25" s="88" t="s">
        <v>42</v>
      </c>
      <c r="B25" s="100">
        <f>IF(SER_hh_tesh!B25=0,0,SER_hh_tesh!B25/SER_summary!B$26)</f>
        <v>0</v>
      </c>
      <c r="C25" s="100">
        <f>IF(SER_hh_tesh!C25=0,0,SER_hh_tesh!C25/SER_summary!C$26)</f>
        <v>0</v>
      </c>
      <c r="D25" s="100">
        <f>IF(SER_hh_tesh!D25=0,0,SER_hh_tesh!D25/SER_summary!D$26)</f>
        <v>0</v>
      </c>
      <c r="E25" s="100">
        <f>IF(SER_hh_tesh!E25=0,0,SER_hh_tesh!E25/SER_summary!E$26)</f>
        <v>0</v>
      </c>
      <c r="F25" s="100">
        <f>IF(SER_hh_tesh!F25=0,0,SER_hh_tesh!F25/SER_summary!F$26)</f>
        <v>0</v>
      </c>
      <c r="G25" s="100">
        <f>IF(SER_hh_tesh!G25=0,0,SER_hh_tesh!G25/SER_summary!G$26)</f>
        <v>0</v>
      </c>
      <c r="H25" s="100">
        <f>IF(SER_hh_tesh!H25=0,0,SER_hh_tesh!H25/SER_summary!H$26)</f>
        <v>0</v>
      </c>
      <c r="I25" s="100">
        <f>IF(SER_hh_tesh!I25=0,0,SER_hh_tesh!I25/SER_summary!I$26)</f>
        <v>0</v>
      </c>
      <c r="J25" s="100">
        <f>IF(SER_hh_tesh!J25=0,0,SER_hh_tesh!J25/SER_summary!J$26)</f>
        <v>0</v>
      </c>
      <c r="K25" s="100">
        <f>IF(SER_hh_tesh!K25=0,0,SER_hh_tesh!K25/SER_summary!K$26)</f>
        <v>0</v>
      </c>
      <c r="L25" s="100">
        <f>IF(SER_hh_tesh!L25=0,0,SER_hh_tesh!L25/SER_summary!L$26)</f>
        <v>0</v>
      </c>
      <c r="M25" s="100">
        <f>IF(SER_hh_tesh!M25=0,0,SER_hh_tesh!M25/SER_summary!M$26)</f>
        <v>0</v>
      </c>
      <c r="N25" s="100">
        <f>IF(SER_hh_tesh!N25=0,0,SER_hh_tesh!N25/SER_summary!N$26)</f>
        <v>0</v>
      </c>
      <c r="O25" s="100">
        <f>IF(SER_hh_tesh!O25=0,0,SER_hh_tesh!O25/SER_summary!O$26)</f>
        <v>0</v>
      </c>
      <c r="P25" s="100">
        <f>IF(SER_hh_tesh!P25=0,0,SER_hh_tesh!P25/SER_summary!P$26)</f>
        <v>0</v>
      </c>
      <c r="Q25" s="100">
        <f>IF(SER_hh_tesh!Q25=0,0,SER_hh_tesh!Q25/SER_summary!Q$26)</f>
        <v>0</v>
      </c>
    </row>
    <row r="26" spans="1:17" ht="12" customHeight="1" x14ac:dyDescent="0.25">
      <c r="A26" s="88" t="s">
        <v>30</v>
      </c>
      <c r="B26" s="22">
        <f>IF(SER_hh_tesh!B26=0,0,SER_hh_tesh!B26/SER_summary!B$26)</f>
        <v>11.118658428072942</v>
      </c>
      <c r="C26" s="22">
        <f>IF(SER_hh_tesh!C26=0,0,SER_hh_tesh!C26/SER_summary!C$26)</f>
        <v>12.120083485173147</v>
      </c>
      <c r="D26" s="22">
        <f>IF(SER_hh_tesh!D26=0,0,SER_hh_tesh!D26/SER_summary!D$26)</f>
        <v>12.776476796438695</v>
      </c>
      <c r="E26" s="22">
        <f>IF(SER_hh_tesh!E26=0,0,SER_hh_tesh!E26/SER_summary!E$26)</f>
        <v>12.850927342810577</v>
      </c>
      <c r="F26" s="22">
        <f>IF(SER_hh_tesh!F26=0,0,SER_hh_tesh!F26/SER_summary!F$26)</f>
        <v>13.393504613851885</v>
      </c>
      <c r="G26" s="22">
        <f>IF(SER_hh_tesh!G26=0,0,SER_hh_tesh!G26/SER_summary!G$26)</f>
        <v>14.414019153568388</v>
      </c>
      <c r="H26" s="22">
        <f>IF(SER_hh_tesh!H26=0,0,SER_hh_tesh!H26/SER_summary!H$26)</f>
        <v>14.827555449468409</v>
      </c>
      <c r="I26" s="22">
        <f>IF(SER_hh_tesh!I26=0,0,SER_hh_tesh!I26/SER_summary!I$26)</f>
        <v>15.009849783625384</v>
      </c>
      <c r="J26" s="22">
        <f>IF(SER_hh_tesh!J26=0,0,SER_hh_tesh!J26/SER_summary!J$26)</f>
        <v>15.1639484341898</v>
      </c>
      <c r="K26" s="22">
        <f>IF(SER_hh_tesh!K26=0,0,SER_hh_tesh!K26/SER_summary!K$26)</f>
        <v>14.891268243404035</v>
      </c>
      <c r="L26" s="22">
        <f>IF(SER_hh_tesh!L26=0,0,SER_hh_tesh!L26/SER_summary!L$26)</f>
        <v>14.860733501568397</v>
      </c>
      <c r="M26" s="22">
        <f>IF(SER_hh_tesh!M26=0,0,SER_hh_tesh!M26/SER_summary!M$26)</f>
        <v>14.77049807125535</v>
      </c>
      <c r="N26" s="22">
        <f>IF(SER_hh_tesh!N26=0,0,SER_hh_tesh!N26/SER_summary!N$26)</f>
        <v>16.702492437342077</v>
      </c>
      <c r="O26" s="22">
        <f>IF(SER_hh_tesh!O26=0,0,SER_hh_tesh!O26/SER_summary!O$26)</f>
        <v>15.281938601501038</v>
      </c>
      <c r="P26" s="22">
        <f>IF(SER_hh_tesh!P26=0,0,SER_hh_tesh!P26/SER_summary!P$26)</f>
        <v>15.839970088996246</v>
      </c>
      <c r="Q26" s="22">
        <f>IF(SER_hh_tesh!Q26=0,0,SER_hh_tesh!Q26/SER_summary!Q$26)</f>
        <v>17.10870276317597</v>
      </c>
    </row>
    <row r="27" spans="1:17" ht="12" customHeight="1" x14ac:dyDescent="0.25">
      <c r="A27" s="93" t="s">
        <v>114</v>
      </c>
      <c r="B27" s="116">
        <f>IF(SER_hh_tesh!B27=0,0,SER_hh_tesh!B27/SER_summary!B$26)</f>
        <v>0.10653782686363847</v>
      </c>
      <c r="C27" s="116">
        <f>IF(SER_hh_tesh!C27=0,0,SER_hh_tesh!C27/SER_summary!C$26)</f>
        <v>0.10728777281082987</v>
      </c>
      <c r="D27" s="116">
        <f>IF(SER_hh_tesh!D27=0,0,SER_hh_tesh!D27/SER_summary!D$26)</f>
        <v>0.10862937267258954</v>
      </c>
      <c r="E27" s="116">
        <f>IF(SER_hh_tesh!E27=0,0,SER_hh_tesh!E27/SER_summary!E$26)</f>
        <v>0.11435215071488841</v>
      </c>
      <c r="F27" s="116">
        <f>IF(SER_hh_tesh!F27=0,0,SER_hh_tesh!F27/SER_summary!F$26)</f>
        <v>0.12000534844949744</v>
      </c>
      <c r="G27" s="116">
        <f>IF(SER_hh_tesh!G27=0,0,SER_hh_tesh!G27/SER_summary!G$26)</f>
        <v>0.11364916465394802</v>
      </c>
      <c r="H27" s="116">
        <f>IF(SER_hh_tesh!H27=0,0,SER_hh_tesh!H27/SER_summary!H$26)</f>
        <v>0.11074731242705026</v>
      </c>
      <c r="I27" s="116">
        <f>IF(SER_hh_tesh!I27=0,0,SER_hh_tesh!I27/SER_summary!I$26)</f>
        <v>0.29213950929022431</v>
      </c>
      <c r="J27" s="116">
        <f>IF(SER_hh_tesh!J27=0,0,SER_hh_tesh!J27/SER_summary!J$26)</f>
        <v>0.30531510740280493</v>
      </c>
      <c r="K27" s="116">
        <f>IF(SER_hh_tesh!K27=0,0,SER_hh_tesh!K27/SER_summary!K$26)</f>
        <v>0.31984626243582009</v>
      </c>
      <c r="L27" s="116">
        <f>IF(SER_hh_tesh!L27=0,0,SER_hh_tesh!L27/SER_summary!L$26)</f>
        <v>0.33588542743054922</v>
      </c>
      <c r="M27" s="116">
        <f>IF(SER_hh_tesh!M27=0,0,SER_hh_tesh!M27/SER_summary!M$26)</f>
        <v>0.62714393373318689</v>
      </c>
      <c r="N27" s="116">
        <f>IF(SER_hh_tesh!N27=0,0,SER_hh_tesh!N27/SER_summary!N$26)</f>
        <v>0.64184445878402363</v>
      </c>
      <c r="O27" s="116">
        <f>IF(SER_hh_tesh!O27=0,0,SER_hh_tesh!O27/SER_summary!O$26)</f>
        <v>0.65193301651123303</v>
      </c>
      <c r="P27" s="116">
        <f>IF(SER_hh_tesh!P27=0,0,SER_hh_tesh!P27/SER_summary!P$26)</f>
        <v>0.66686201640854825</v>
      </c>
      <c r="Q27" s="116">
        <f>IF(SER_hh_tesh!Q27=0,0,SER_hh_tesh!Q27/SER_summary!Q$26)</f>
        <v>0.68045067310512375</v>
      </c>
    </row>
    <row r="28" spans="1:17" ht="12" customHeight="1" x14ac:dyDescent="0.25">
      <c r="A28" s="91" t="s">
        <v>113</v>
      </c>
      <c r="B28" s="117">
        <f>IF(SER_hh_tesh!B28=0,0,SER_hh_tesh!B28/SER_summary!B$26)</f>
        <v>9.342240269007597</v>
      </c>
      <c r="C28" s="117">
        <f>IF(SER_hh_tesh!C28=0,0,SER_hh_tesh!C28/SER_summary!C$26)</f>
        <v>9.5745233348577763</v>
      </c>
      <c r="D28" s="117">
        <f>IF(SER_hh_tesh!D28=0,0,SER_hh_tesh!D28/SER_summary!D$26)</f>
        <v>9.4825113481737997</v>
      </c>
      <c r="E28" s="117">
        <f>IF(SER_hh_tesh!E28=0,0,SER_hh_tesh!E28/SER_summary!E$26)</f>
        <v>9.1400475629106488</v>
      </c>
      <c r="F28" s="117">
        <f>IF(SER_hh_tesh!F28=0,0,SER_hh_tesh!F28/SER_summary!F$26)</f>
        <v>9.4006011201358959</v>
      </c>
      <c r="G28" s="117">
        <f>IF(SER_hh_tesh!G28=0,0,SER_hh_tesh!G28/SER_summary!G$26)</f>
        <v>8.6130662382290808</v>
      </c>
      <c r="H28" s="117">
        <f>IF(SER_hh_tesh!H28=0,0,SER_hh_tesh!H28/SER_summary!H$26)</f>
        <v>7.7096883831327307</v>
      </c>
      <c r="I28" s="117">
        <f>IF(SER_hh_tesh!I28=0,0,SER_hh_tesh!I28/SER_summary!I$26)</f>
        <v>11.30716022545808</v>
      </c>
      <c r="J28" s="117">
        <f>IF(SER_hh_tesh!J28=0,0,SER_hh_tesh!J28/SER_summary!J$26)</f>
        <v>11.40737783960345</v>
      </c>
      <c r="K28" s="117">
        <f>IF(SER_hh_tesh!K28=0,0,SER_hh_tesh!K28/SER_summary!K$26)</f>
        <v>11.358807514494913</v>
      </c>
      <c r="L28" s="117">
        <f>IF(SER_hh_tesh!L28=0,0,SER_hh_tesh!L28/SER_summary!L$26)</f>
        <v>11.202486070577665</v>
      </c>
      <c r="M28" s="117">
        <f>IF(SER_hh_tesh!M28=0,0,SER_hh_tesh!M28/SER_summary!M$26)</f>
        <v>11.255143415377574</v>
      </c>
      <c r="N28" s="117">
        <f>IF(SER_hh_tesh!N28=0,0,SER_hh_tesh!N28/SER_summary!N$26)</f>
        <v>11.302714247927655</v>
      </c>
      <c r="O28" s="117">
        <f>IF(SER_hh_tesh!O28=0,0,SER_hh_tesh!O28/SER_summary!O$26)</f>
        <v>11.418630020336785</v>
      </c>
      <c r="P28" s="117">
        <f>IF(SER_hh_tesh!P28=0,0,SER_hh_tesh!P28/SER_summary!P$26)</f>
        <v>11.616637503180831</v>
      </c>
      <c r="Q28" s="117">
        <f>IF(SER_hh_tesh!Q28=0,0,SER_hh_tesh!Q28/SER_summary!Q$26)</f>
        <v>11.571350181220446</v>
      </c>
    </row>
    <row r="29" spans="1:17" ht="12.95" customHeight="1" x14ac:dyDescent="0.25">
      <c r="A29" s="90" t="s">
        <v>46</v>
      </c>
      <c r="B29" s="101">
        <f>IF(SER_hh_tesh!B29=0,0,SER_hh_tesh!B29/SER_summary!B$26)</f>
        <v>12.12628717480675</v>
      </c>
      <c r="C29" s="101">
        <f>IF(SER_hh_tesh!C29=0,0,SER_hh_tesh!C29/SER_summary!C$26)</f>
        <v>12.574870512364027</v>
      </c>
      <c r="D29" s="101">
        <f>IF(SER_hh_tesh!D29=0,0,SER_hh_tesh!D29/SER_summary!D$26)</f>
        <v>12.670104090242596</v>
      </c>
      <c r="E29" s="101">
        <f>IF(SER_hh_tesh!E29=0,0,SER_hh_tesh!E29/SER_summary!E$26)</f>
        <v>12.912264826879438</v>
      </c>
      <c r="F29" s="101">
        <f>IF(SER_hh_tesh!F29=0,0,SER_hh_tesh!F29/SER_summary!F$26)</f>
        <v>13.002370146454654</v>
      </c>
      <c r="G29" s="101">
        <f>IF(SER_hh_tesh!G29=0,0,SER_hh_tesh!G29/SER_summary!G$26)</f>
        <v>13.084263366347127</v>
      </c>
      <c r="H29" s="101">
        <f>IF(SER_hh_tesh!H29=0,0,SER_hh_tesh!H29/SER_summary!H$26)</f>
        <v>13.143255977000084</v>
      </c>
      <c r="I29" s="101">
        <f>IF(SER_hh_tesh!I29=0,0,SER_hh_tesh!I29/SER_summary!I$26)</f>
        <v>13.196896646678269</v>
      </c>
      <c r="J29" s="101">
        <f>IF(SER_hh_tesh!J29=0,0,SER_hh_tesh!J29/SER_summary!J$26)</f>
        <v>13.478673670238333</v>
      </c>
      <c r="K29" s="101">
        <f>IF(SER_hh_tesh!K29=0,0,SER_hh_tesh!K29/SER_summary!K$26)</f>
        <v>13.702125298147516</v>
      </c>
      <c r="L29" s="101">
        <f>IF(SER_hh_tesh!L29=0,0,SER_hh_tesh!L29/SER_summary!L$26)</f>
        <v>13.841166310022128</v>
      </c>
      <c r="M29" s="101">
        <f>IF(SER_hh_tesh!M29=0,0,SER_hh_tesh!M29/SER_summary!M$26)</f>
        <v>13.621753354957846</v>
      </c>
      <c r="N29" s="101">
        <f>IF(SER_hh_tesh!N29=0,0,SER_hh_tesh!N29/SER_summary!N$26)</f>
        <v>14.750242515813891</v>
      </c>
      <c r="O29" s="101">
        <f>IF(SER_hh_tesh!O29=0,0,SER_hh_tesh!O29/SER_summary!O$26)</f>
        <v>13.987492597864856</v>
      </c>
      <c r="P29" s="101">
        <f>IF(SER_hh_tesh!P29=0,0,SER_hh_tesh!P29/SER_summary!P$26)</f>
        <v>14.613007786487783</v>
      </c>
      <c r="Q29" s="101">
        <f>IF(SER_hh_tesh!Q29=0,0,SER_hh_tesh!Q29/SER_summary!Q$26)</f>
        <v>15.350452210279473</v>
      </c>
    </row>
    <row r="30" spans="1:17" ht="12" customHeight="1" x14ac:dyDescent="0.25">
      <c r="A30" s="88" t="s">
        <v>66</v>
      </c>
      <c r="B30" s="100">
        <f>IF(SER_hh_tesh!B30=0,0,SER_hh_tesh!B30/SER_summary!B$26)</f>
        <v>12.126371856135286</v>
      </c>
      <c r="C30" s="100">
        <f>IF(SER_hh_tesh!C30=0,0,SER_hh_tesh!C30/SER_summary!C$26)</f>
        <v>12.523527276516853</v>
      </c>
      <c r="D30" s="100">
        <f>IF(SER_hh_tesh!D30=0,0,SER_hh_tesh!D30/SER_summary!D$26)</f>
        <v>9.0473570100560874</v>
      </c>
      <c r="E30" s="100">
        <f>IF(SER_hh_tesh!E30=0,0,SER_hh_tesh!E30/SER_summary!E$26)</f>
        <v>12.530973020398974</v>
      </c>
      <c r="F30" s="100">
        <f>IF(SER_hh_tesh!F30=0,0,SER_hh_tesh!F30/SER_summary!F$26)</f>
        <v>13.611459321615385</v>
      </c>
      <c r="G30" s="100">
        <f>IF(SER_hh_tesh!G30=0,0,SER_hh_tesh!G30/SER_summary!G$26)</f>
        <v>13.691673887996535</v>
      </c>
      <c r="H30" s="100">
        <f>IF(SER_hh_tesh!H30=0,0,SER_hh_tesh!H30/SER_summary!H$26)</f>
        <v>13.637369236536133</v>
      </c>
      <c r="I30" s="100">
        <f>IF(SER_hh_tesh!I30=0,0,SER_hh_tesh!I30/SER_summary!I$26)</f>
        <v>13.651401917607044</v>
      </c>
      <c r="J30" s="100">
        <f>IF(SER_hh_tesh!J30=0,0,SER_hh_tesh!J30/SER_summary!J$26)</f>
        <v>13.863624468037177</v>
      </c>
      <c r="K30" s="100">
        <f>IF(SER_hh_tesh!K30=0,0,SER_hh_tesh!K30/SER_summary!K$26)</f>
        <v>13.970240011733102</v>
      </c>
      <c r="L30" s="100">
        <f>IF(SER_hh_tesh!L30=0,0,SER_hh_tesh!L30/SER_summary!L$26)</f>
        <v>14.049626324544942</v>
      </c>
      <c r="M30" s="100">
        <f>IF(SER_hh_tesh!M30=0,0,SER_hh_tesh!M30/SER_summary!M$26)</f>
        <v>11.782156999096729</v>
      </c>
      <c r="N30" s="100">
        <f>IF(SER_hh_tesh!N30=0,0,SER_hh_tesh!N30/SER_summary!N$26)</f>
        <v>22.093331099465576</v>
      </c>
      <c r="O30" s="100">
        <f>IF(SER_hh_tesh!O30=0,0,SER_hh_tesh!O30/SER_summary!O$26)</f>
        <v>13.772860143506584</v>
      </c>
      <c r="P30" s="100">
        <f>IF(SER_hh_tesh!P30=0,0,SER_hh_tesh!P30/SER_summary!P$26)</f>
        <v>11.817796974509772</v>
      </c>
      <c r="Q30" s="100">
        <f>IF(SER_hh_tesh!Q30=0,0,SER_hh_tesh!Q30/SER_summary!Q$26)</f>
        <v>14.125877227230328</v>
      </c>
    </row>
    <row r="31" spans="1:17" ht="12" customHeight="1" x14ac:dyDescent="0.25">
      <c r="A31" s="88" t="s">
        <v>98</v>
      </c>
      <c r="B31" s="100">
        <f>IF(SER_hh_tesh!B31=0,0,SER_hh_tesh!B31/SER_summary!B$26)</f>
        <v>12.126371856135284</v>
      </c>
      <c r="C31" s="100">
        <f>IF(SER_hh_tesh!C31=0,0,SER_hh_tesh!C31/SER_summary!C$26)</f>
        <v>12.878860632075181</v>
      </c>
      <c r="D31" s="100">
        <f>IF(SER_hh_tesh!D31=0,0,SER_hh_tesh!D31/SER_summary!D$26)</f>
        <v>13.232899474356261</v>
      </c>
      <c r="E31" s="100">
        <f>IF(SER_hh_tesh!E31=0,0,SER_hh_tesh!E31/SER_summary!E$26)</f>
        <v>13.634996501342696</v>
      </c>
      <c r="F31" s="100">
        <f>IF(SER_hh_tesh!F31=0,0,SER_hh_tesh!F31/SER_summary!F$26)</f>
        <v>13.754732158164192</v>
      </c>
      <c r="G31" s="100">
        <f>IF(SER_hh_tesh!G31=0,0,SER_hh_tesh!G31/SER_summary!G$26)</f>
        <v>13.825991331022305</v>
      </c>
      <c r="H31" s="100">
        <f>IF(SER_hh_tesh!H31=0,0,SER_hh_tesh!H31/SER_summary!H$26)</f>
        <v>13.773525029041716</v>
      </c>
      <c r="I31" s="100">
        <f>IF(SER_hh_tesh!I31=0,0,SER_hh_tesh!I31/SER_summary!I$26)</f>
        <v>13.72528193235267</v>
      </c>
      <c r="J31" s="100">
        <f>IF(SER_hh_tesh!J31=0,0,SER_hh_tesh!J31/SER_summary!J$26)</f>
        <v>13.933131317944536</v>
      </c>
      <c r="K31" s="100">
        <f>IF(SER_hh_tesh!K31=0,0,SER_hh_tesh!K31/SER_summary!K$26)</f>
        <v>14.119286286269322</v>
      </c>
      <c r="L31" s="100">
        <f>IF(SER_hh_tesh!L31=0,0,SER_hh_tesh!L31/SER_summary!L$26)</f>
        <v>14.211586364345321</v>
      </c>
      <c r="M31" s="100">
        <f>IF(SER_hh_tesh!M31=0,0,SER_hh_tesh!M31/SER_summary!M$26)</f>
        <v>19.14774621009548</v>
      </c>
      <c r="N31" s="100">
        <f>IF(SER_hh_tesh!N31=0,0,SER_hh_tesh!N31/SER_summary!N$26)</f>
        <v>13.327007987577241</v>
      </c>
      <c r="O31" s="100">
        <f>IF(SER_hh_tesh!O31=0,0,SER_hh_tesh!O31/SER_summary!O$26)</f>
        <v>13.757191509030045</v>
      </c>
      <c r="P31" s="100">
        <f>IF(SER_hh_tesh!P31=0,0,SER_hh_tesh!P31/SER_summary!P$26)</f>
        <v>13.978638789069292</v>
      </c>
      <c r="Q31" s="100">
        <f>IF(SER_hh_tesh!Q31=0,0,SER_hh_tesh!Q31/SER_summary!Q$26)</f>
        <v>13.992467600954919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0</v>
      </c>
      <c r="I32" s="100">
        <f>IF(SER_hh_tesh!I32=0,0,SER_hh_tesh!I32/SER_summary!I$26)</f>
        <v>0</v>
      </c>
      <c r="J32" s="100">
        <f>IF(SER_hh_tesh!J32=0,0,SER_hh_tesh!J32/SER_summary!J$26)</f>
        <v>0</v>
      </c>
      <c r="K32" s="100">
        <f>IF(SER_hh_tesh!K32=0,0,SER_hh_tesh!K32/SER_summary!K$26)</f>
        <v>0</v>
      </c>
      <c r="L32" s="100">
        <f>IF(SER_hh_tesh!L32=0,0,SER_hh_tesh!L32/SER_summary!L$26)</f>
        <v>0</v>
      </c>
      <c r="M32" s="100">
        <f>IF(SER_hh_tesh!M32=0,0,SER_hh_tesh!M32/SER_summary!M$26)</f>
        <v>0</v>
      </c>
      <c r="N32" s="100">
        <f>IF(SER_hh_tesh!N32=0,0,SER_hh_tesh!N32/SER_summary!N$26)</f>
        <v>0</v>
      </c>
      <c r="O32" s="100">
        <f>IF(SER_hh_tesh!O32=0,0,SER_hh_tesh!O32/SER_summary!O$26)</f>
        <v>0</v>
      </c>
      <c r="P32" s="100">
        <f>IF(SER_hh_tesh!P32=0,0,SER_hh_tesh!P32/SER_summary!P$26)</f>
        <v>0</v>
      </c>
      <c r="Q32" s="100">
        <f>IF(SER_hh_tesh!Q32=0,0,SER_hh_tesh!Q32/SER_summary!Q$26)</f>
        <v>0</v>
      </c>
    </row>
    <row r="33" spans="1:17" ht="12" customHeight="1" x14ac:dyDescent="0.25">
      <c r="A33" s="49" t="s">
        <v>30</v>
      </c>
      <c r="B33" s="18">
        <f>IF(SER_hh_tesh!B33=0,0,SER_hh_tesh!B33/SER_summary!B$26)</f>
        <v>12.126279225685158</v>
      </c>
      <c r="C33" s="18">
        <f>IF(SER_hh_tesh!C33=0,0,SER_hh_tesh!C33/SER_summary!C$26)</f>
        <v>12.57615321763058</v>
      </c>
      <c r="D33" s="18">
        <f>IF(SER_hh_tesh!D33=0,0,SER_hh_tesh!D33/SER_summary!D$26)</f>
        <v>12.902637013685407</v>
      </c>
      <c r="E33" s="18">
        <f>IF(SER_hh_tesh!E33=0,0,SER_hh_tesh!E33/SER_summary!E$26)</f>
        <v>12.918891744078753</v>
      </c>
      <c r="F33" s="18">
        <f>IF(SER_hh_tesh!F33=0,0,SER_hh_tesh!F33/SER_summary!F$26)</f>
        <v>12.874406234945642</v>
      </c>
      <c r="G33" s="18">
        <f>IF(SER_hh_tesh!G33=0,0,SER_hh_tesh!G33/SER_summary!G$26)</f>
        <v>12.963030277783481</v>
      </c>
      <c r="H33" s="18">
        <f>IF(SER_hh_tesh!H33=0,0,SER_hh_tesh!H33/SER_summary!H$26)</f>
        <v>13.045764070468579</v>
      </c>
      <c r="I33" s="18">
        <f>IF(SER_hh_tesh!I33=0,0,SER_hh_tesh!I33/SER_summary!I$26)</f>
        <v>13.113512148546139</v>
      </c>
      <c r="J33" s="18">
        <f>IF(SER_hh_tesh!J33=0,0,SER_hh_tesh!J33/SER_summary!J$26)</f>
        <v>13.406799854728733</v>
      </c>
      <c r="K33" s="18">
        <f>IF(SER_hh_tesh!K33=0,0,SER_hh_tesh!K33/SER_summary!K$26)</f>
        <v>13.639308555557214</v>
      </c>
      <c r="L33" s="18">
        <f>IF(SER_hh_tesh!L33=0,0,SER_hh_tesh!L33/SER_summary!L$26)</f>
        <v>13.777817758736742</v>
      </c>
      <c r="M33" s="18">
        <f>IF(SER_hh_tesh!M33=0,0,SER_hh_tesh!M33/SER_summary!M$26)</f>
        <v>13.167315707141757</v>
      </c>
      <c r="N33" s="18">
        <f>IF(SER_hh_tesh!N33=0,0,SER_hh_tesh!N33/SER_summary!N$26)</f>
        <v>13.211407244840146</v>
      </c>
      <c r="O33" s="18">
        <f>IF(SER_hh_tesh!O33=0,0,SER_hh_tesh!O33/SER_summary!O$26)</f>
        <v>14.079211875942807</v>
      </c>
      <c r="P33" s="18">
        <f>IF(SER_hh_tesh!P33=0,0,SER_hh_tesh!P33/SER_summary!P$26)</f>
        <v>15.12254202264954</v>
      </c>
      <c r="Q33" s="18">
        <f>IF(SER_hh_tesh!Q33=0,0,SER_hh_tesh!Q33/SER_summary!Q$26)</f>
        <v>15.747797220238075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7.8279953625829641</v>
      </c>
      <c r="C3" s="106">
        <f>IF(SER_hh_emih!C3=0,0,SER_hh_emih!C3/SER_summary!C$26)</f>
        <v>9.7488976624714994</v>
      </c>
      <c r="D3" s="106">
        <f>IF(SER_hh_emih!D3=0,0,SER_hh_emih!D3/SER_summary!D$26)</f>
        <v>9.6075246946907829</v>
      </c>
      <c r="E3" s="106">
        <f>IF(SER_hh_emih!E3=0,0,SER_hh_emih!E3/SER_summary!E$26)</f>
        <v>10.107012150782257</v>
      </c>
      <c r="F3" s="106">
        <f>IF(SER_hh_emih!F3=0,0,SER_hh_emih!F3/SER_summary!F$26)</f>
        <v>10.470073601007623</v>
      </c>
      <c r="G3" s="106">
        <f>IF(SER_hh_emih!G3=0,0,SER_hh_emih!G3/SER_summary!G$26)</f>
        <v>12.800614132434843</v>
      </c>
      <c r="H3" s="106">
        <f>IF(SER_hh_emih!H3=0,0,SER_hh_emih!H3/SER_summary!H$26)</f>
        <v>12.831655751735184</v>
      </c>
      <c r="I3" s="106">
        <f>IF(SER_hh_emih!I3=0,0,SER_hh_emih!I3/SER_summary!I$26)</f>
        <v>11.72408567533507</v>
      </c>
      <c r="J3" s="106">
        <f>IF(SER_hh_emih!J3=0,0,SER_hh_emih!J3/SER_summary!J$26)</f>
        <v>11.483717138513866</v>
      </c>
      <c r="K3" s="106">
        <f>IF(SER_hh_emih!K3=0,0,SER_hh_emih!K3/SER_summary!K$26)</f>
        <v>9.4160018764835254</v>
      </c>
      <c r="L3" s="106">
        <f>IF(SER_hh_emih!L3=0,0,SER_hh_emih!L3/SER_summary!L$26)</f>
        <v>8.6627280483222293</v>
      </c>
      <c r="M3" s="106">
        <f>IF(SER_hh_emih!M3=0,0,SER_hh_emih!M3/SER_summary!M$26)</f>
        <v>8.7322421285574894</v>
      </c>
      <c r="N3" s="106">
        <f>IF(SER_hh_emih!N3=0,0,SER_hh_emih!N3/SER_summary!N$26)</f>
        <v>6.4930909934096865</v>
      </c>
      <c r="O3" s="106">
        <f>IF(SER_hh_emih!O3=0,0,SER_hh_emih!O3/SER_summary!O$26)</f>
        <v>6.9469370334249403</v>
      </c>
      <c r="P3" s="106">
        <f>IF(SER_hh_emih!P3=0,0,SER_hh_emih!P3/SER_summary!P$26)</f>
        <v>4.968995400332191</v>
      </c>
      <c r="Q3" s="106">
        <f>IF(SER_hh_emih!Q3=0,0,SER_hh_emih!Q3/SER_summary!Q$26)</f>
        <v>5.9068759441417082</v>
      </c>
    </row>
    <row r="4" spans="1:17" ht="12.95" customHeight="1" x14ac:dyDescent="0.25">
      <c r="A4" s="90" t="s">
        <v>44</v>
      </c>
      <c r="B4" s="101">
        <f>IF(SER_hh_emih!B4=0,0,SER_hh_emih!B4/SER_summary!B$26)</f>
        <v>6.6962869980429476</v>
      </c>
      <c r="C4" s="101">
        <f>IF(SER_hh_emih!C4=0,0,SER_hh_emih!C4/SER_summary!C$26)</f>
        <v>8.5567818868196959</v>
      </c>
      <c r="D4" s="101">
        <f>IF(SER_hh_emih!D4=0,0,SER_hh_emih!D4/SER_summary!D$26)</f>
        <v>8.6042318299691924</v>
      </c>
      <c r="E4" s="101">
        <f>IF(SER_hh_emih!E4=0,0,SER_hh_emih!E4/SER_summary!E$26)</f>
        <v>9.0055342097816293</v>
      </c>
      <c r="F4" s="101">
        <f>IF(SER_hh_emih!F4=0,0,SER_hh_emih!F4/SER_summary!F$26)</f>
        <v>8.6336162090080126</v>
      </c>
      <c r="G4" s="101">
        <f>IF(SER_hh_emih!G4=0,0,SER_hh_emih!G4/SER_summary!G$26)</f>
        <v>10.961268896182712</v>
      </c>
      <c r="H4" s="101">
        <f>IF(SER_hh_emih!H4=0,0,SER_hh_emih!H4/SER_summary!H$26)</f>
        <v>11.013228458924939</v>
      </c>
      <c r="I4" s="101">
        <f>IF(SER_hh_emih!I4=0,0,SER_hh_emih!I4/SER_summary!I$26)</f>
        <v>9.9013256277717545</v>
      </c>
      <c r="J4" s="101">
        <f>IF(SER_hh_emih!J4=0,0,SER_hh_emih!J4/SER_summary!J$26)</f>
        <v>9.6336853746738456</v>
      </c>
      <c r="K4" s="101">
        <f>IF(SER_hh_emih!K4=0,0,SER_hh_emih!K4/SER_summary!K$26)</f>
        <v>7.4856103930283249</v>
      </c>
      <c r="L4" s="101">
        <f>IF(SER_hh_emih!L4=0,0,SER_hh_emih!L4/SER_summary!L$26)</f>
        <v>6.4968335626720677</v>
      </c>
      <c r="M4" s="101">
        <f>IF(SER_hh_emih!M4=0,0,SER_hh_emih!M4/SER_summary!M$26)</f>
        <v>6.4157252493376964</v>
      </c>
      <c r="N4" s="101">
        <f>IF(SER_hh_emih!N4=0,0,SER_hh_emih!N4/SER_summary!N$26)</f>
        <v>3.0535275936897053</v>
      </c>
      <c r="O4" s="101">
        <f>IF(SER_hh_emih!O4=0,0,SER_hh_emih!O4/SER_summary!O$26)</f>
        <v>4.0621125245155785</v>
      </c>
      <c r="P4" s="101">
        <f>IF(SER_hh_emih!P4=0,0,SER_hh_emih!P4/SER_summary!P$26)</f>
        <v>2.5682684599685301</v>
      </c>
      <c r="Q4" s="101">
        <f>IF(SER_hh_emih!Q4=0,0,SER_hh_emih!Q4/SER_summary!Q$26)</f>
        <v>3.3606929611805474</v>
      </c>
    </row>
    <row r="5" spans="1:17" ht="12" customHeight="1" x14ac:dyDescent="0.25">
      <c r="A5" s="88" t="s">
        <v>38</v>
      </c>
      <c r="B5" s="100">
        <f>IF(SER_hh_emih!B5=0,0,SER_hh_emih!B5/SER_summary!B$26)</f>
        <v>0</v>
      </c>
      <c r="C5" s="100">
        <f>IF(SER_hh_emih!C5=0,0,SER_hh_emih!C5/SER_summary!C$26)</f>
        <v>0</v>
      </c>
      <c r="D5" s="100">
        <f>IF(SER_hh_emih!D5=0,0,SER_hh_emih!D5/SER_summary!D$26)</f>
        <v>0</v>
      </c>
      <c r="E5" s="100">
        <f>IF(SER_hh_emih!E5=0,0,SER_hh_emih!E5/SER_summary!E$26)</f>
        <v>0</v>
      </c>
      <c r="F5" s="100">
        <f>IF(SER_hh_emih!F5=0,0,SER_hh_emih!F5/SER_summary!F$26)</f>
        <v>0</v>
      </c>
      <c r="G5" s="100">
        <f>IF(SER_hh_emih!G5=0,0,SER_hh_emih!G5/SER_summary!G$26)</f>
        <v>0</v>
      </c>
      <c r="H5" s="100">
        <f>IF(SER_hh_emih!H5=0,0,SER_hh_emih!H5/SER_summary!H$26)</f>
        <v>0</v>
      </c>
      <c r="I5" s="100">
        <f>IF(SER_hh_emih!I5=0,0,SER_hh_emih!I5/SER_summary!I$26)</f>
        <v>0</v>
      </c>
      <c r="J5" s="100">
        <f>IF(SER_hh_emih!J5=0,0,SER_hh_emih!J5/SER_summary!J$26)</f>
        <v>0</v>
      </c>
      <c r="K5" s="100">
        <f>IF(SER_hh_emih!K5=0,0,SER_hh_emih!K5/SER_summary!K$26)</f>
        <v>0</v>
      </c>
      <c r="L5" s="100">
        <f>IF(SER_hh_emih!L5=0,0,SER_hh_emih!L5/SER_summary!L$26)</f>
        <v>0</v>
      </c>
      <c r="M5" s="100">
        <f>IF(SER_hh_emih!M5=0,0,SER_hh_emih!M5/SER_summary!M$26)</f>
        <v>0</v>
      </c>
      <c r="N5" s="100">
        <f>IF(SER_hh_emih!N5=0,0,SER_hh_emih!N5/SER_summary!N$26)</f>
        <v>0</v>
      </c>
      <c r="O5" s="100">
        <f>IF(SER_hh_emih!O5=0,0,SER_hh_emih!O5/SER_summary!O$26)</f>
        <v>0</v>
      </c>
      <c r="P5" s="100">
        <f>IF(SER_hh_emih!P5=0,0,SER_hh_emih!P5/SER_summary!P$26)</f>
        <v>0</v>
      </c>
      <c r="Q5" s="100">
        <f>IF(SER_hh_emih!Q5=0,0,SER_hh_emih!Q5/SER_summary!Q$26)</f>
        <v>0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11.097000705585973</v>
      </c>
      <c r="C7" s="100">
        <f>IF(SER_hh_emih!C7=0,0,SER_hh_emih!C7/SER_summary!C$26)</f>
        <v>13.912932283169825</v>
      </c>
      <c r="D7" s="100">
        <f>IF(SER_hh_emih!D7=0,0,SER_hh_emih!D7/SER_summary!D$26)</f>
        <v>14.431438197990083</v>
      </c>
      <c r="E7" s="100">
        <f>IF(SER_hh_emih!E7=0,0,SER_hh_emih!E7/SER_summary!E$26)</f>
        <v>16.416066024023863</v>
      </c>
      <c r="F7" s="100">
        <f>IF(SER_hh_emih!F7=0,0,SER_hh_emih!F7/SER_summary!F$26)</f>
        <v>16.581539576951517</v>
      </c>
      <c r="G7" s="100">
        <f>IF(SER_hh_emih!G7=0,0,SER_hh_emih!G7/SER_summary!G$26)</f>
        <v>21.107442316550742</v>
      </c>
      <c r="H7" s="100">
        <f>IF(SER_hh_emih!H7=0,0,SER_hh_emih!H7/SER_summary!H$26)</f>
        <v>21.560175235996017</v>
      </c>
      <c r="I7" s="100">
        <f>IF(SER_hh_emih!I7=0,0,SER_hh_emih!I7/SER_summary!I$26)</f>
        <v>21.517308166240472</v>
      </c>
      <c r="J7" s="100">
        <f>IF(SER_hh_emih!J7=0,0,SER_hh_emih!J7/SER_summary!J$26)</f>
        <v>22.751387496684764</v>
      </c>
      <c r="K7" s="100">
        <f>IF(SER_hh_emih!K7=0,0,SER_hh_emih!K7/SER_summary!K$26)</f>
        <v>19.719648174352109</v>
      </c>
      <c r="L7" s="100">
        <f>IF(SER_hh_emih!L7=0,0,SER_hh_emih!L7/SER_summary!L$26)</f>
        <v>16.938715366506063</v>
      </c>
      <c r="M7" s="100">
        <f>IF(SER_hh_emih!M7=0,0,SER_hh_emih!M7/SER_summary!M$26)</f>
        <v>15.804312926310748</v>
      </c>
      <c r="N7" s="100">
        <f>IF(SER_hh_emih!N7=0,0,SER_hh_emih!N7/SER_summary!N$26)</f>
        <v>6.1867461610045247</v>
      </c>
      <c r="O7" s="100">
        <f>IF(SER_hh_emih!O7=0,0,SER_hh_emih!O7/SER_summary!O$26)</f>
        <v>15.067941284911591</v>
      </c>
      <c r="P7" s="100">
        <f>IF(SER_hh_emih!P7=0,0,SER_hh_emih!P7/SER_summary!P$26)</f>
        <v>11.708472661285841</v>
      </c>
      <c r="Q7" s="100">
        <f>IF(SER_hh_emih!Q7=0,0,SER_hh_emih!Q7/SER_summary!Q$26)</f>
        <v>17.35693425906647</v>
      </c>
    </row>
    <row r="8" spans="1:17" ht="12" customHeight="1" x14ac:dyDescent="0.25">
      <c r="A8" s="88" t="s">
        <v>101</v>
      </c>
      <c r="B8" s="100">
        <f>IF(SER_hh_emih!B8=0,0,SER_hh_emih!B8/SER_summary!B$26)</f>
        <v>4.7213781438180282</v>
      </c>
      <c r="C8" s="100">
        <f>IF(SER_hh_emih!C8=0,0,SER_hh_emih!C8/SER_summary!C$26)</f>
        <v>6.0191621064279053</v>
      </c>
      <c r="D8" s="100">
        <f>IF(SER_hh_emih!D8=0,0,SER_hh_emih!D8/SER_summary!D$26)</f>
        <v>6.3506532164296523</v>
      </c>
      <c r="E8" s="100">
        <f>IF(SER_hh_emih!E8=0,0,SER_hh_emih!E8/SER_summary!E$26)</f>
        <v>6.8963848008695097</v>
      </c>
      <c r="F8" s="100">
        <f>IF(SER_hh_emih!F8=0,0,SER_hh_emih!F8/SER_summary!F$26)</f>
        <v>7.6139186231557536</v>
      </c>
      <c r="G8" s="100">
        <f>IF(SER_hh_emih!G8=0,0,SER_hh_emih!G8/SER_summary!G$26)</f>
        <v>8.8158695957587412</v>
      </c>
      <c r="H8" s="100">
        <f>IF(SER_hh_emih!H8=0,0,SER_hh_emih!H8/SER_summary!H$26)</f>
        <v>9.5438362201074742</v>
      </c>
      <c r="I8" s="100">
        <f>IF(SER_hh_emih!I8=0,0,SER_hh_emih!I8/SER_summary!I$26)</f>
        <v>9.9299745128206514</v>
      </c>
      <c r="J8" s="100">
        <f>IF(SER_hh_emih!J8=0,0,SER_hh_emih!J8/SER_summary!J$26)</f>
        <v>10.685271696270298</v>
      </c>
      <c r="K8" s="100">
        <f>IF(SER_hh_emih!K8=0,0,SER_hh_emih!K8/SER_summary!K$26)</f>
        <v>9.8273232529026018</v>
      </c>
      <c r="L8" s="100">
        <f>IF(SER_hh_emih!L8=0,0,SER_hh_emih!L8/SER_summary!L$26)</f>
        <v>7.6386527342283808</v>
      </c>
      <c r="M8" s="100">
        <f>IF(SER_hh_emih!M8=0,0,SER_hh_emih!M8/SER_summary!M$26)</f>
        <v>6.4566990963752415</v>
      </c>
      <c r="N8" s="100">
        <f>IF(SER_hh_emih!N8=0,0,SER_hh_emih!N8/SER_summary!N$26)</f>
        <v>7.7141350553438999</v>
      </c>
      <c r="O8" s="100">
        <f>IF(SER_hh_emih!O8=0,0,SER_hh_emih!O8/SER_summary!O$26)</f>
        <v>6.0052711123479874</v>
      </c>
      <c r="P8" s="100">
        <f>IF(SER_hh_emih!P8=0,0,SER_hh_emih!P8/SER_summary!P$26)</f>
        <v>4.8375113607821634</v>
      </c>
      <c r="Q8" s="100">
        <f>IF(SER_hh_emih!Q8=0,0,SER_hh_emih!Q8/SER_summary!Q$26)</f>
        <v>7.5219059776874806</v>
      </c>
    </row>
    <row r="9" spans="1:17" ht="12" customHeight="1" x14ac:dyDescent="0.25">
      <c r="A9" s="88" t="s">
        <v>106</v>
      </c>
      <c r="B9" s="100">
        <f>IF(SER_hh_emih!B9=0,0,SER_hh_emih!B9/SER_summary!B$26)</f>
        <v>7.0774501984113973</v>
      </c>
      <c r="C9" s="100">
        <f>IF(SER_hh_emih!C9=0,0,SER_hh_emih!C9/SER_summary!C$26)</f>
        <v>9.0228570444389362</v>
      </c>
      <c r="D9" s="100">
        <f>IF(SER_hh_emih!D9=0,0,SER_hh_emih!D9/SER_summary!D$26)</f>
        <v>9.5197695455749081</v>
      </c>
      <c r="E9" s="100">
        <f>IF(SER_hh_emih!E9=0,0,SER_hh_emih!E9/SER_summary!E$26)</f>
        <v>10.337833253441726</v>
      </c>
      <c r="F9" s="100">
        <f>IF(SER_hh_emih!F9=0,0,SER_hh_emih!F9/SER_summary!F$26)</f>
        <v>11.41343231333828</v>
      </c>
      <c r="G9" s="100">
        <f>IF(SER_hh_emih!G9=0,0,SER_hh_emih!G9/SER_summary!G$26)</f>
        <v>13.21518338906351</v>
      </c>
      <c r="H9" s="100">
        <f>IF(SER_hh_emih!H9=0,0,SER_hh_emih!H9/SER_summary!H$26)</f>
        <v>14.306421449857211</v>
      </c>
      <c r="I9" s="100">
        <f>IF(SER_hh_emih!I9=0,0,SER_hh_emih!I9/SER_summary!I$26)</f>
        <v>14.885251285793062</v>
      </c>
      <c r="J9" s="100">
        <f>IF(SER_hh_emih!J9=0,0,SER_hh_emih!J9/SER_summary!J$26)</f>
        <v>16.017458458790717</v>
      </c>
      <c r="K9" s="100">
        <f>IF(SER_hh_emih!K9=0,0,SER_hh_emih!K9/SER_summary!K$26)</f>
        <v>14.731374778183602</v>
      </c>
      <c r="L9" s="100">
        <f>IF(SER_hh_emih!L9=0,0,SER_hh_emih!L9/SER_summary!L$26)</f>
        <v>11.450509292556228</v>
      </c>
      <c r="M9" s="100">
        <f>IF(SER_hh_emih!M9=0,0,SER_hh_emih!M9/SER_summary!M$26)</f>
        <v>13.199144609563055</v>
      </c>
      <c r="N9" s="100">
        <f>IF(SER_hh_emih!N9=0,0,SER_hh_emih!N9/SER_summary!N$26)</f>
        <v>10.44193730218217</v>
      </c>
      <c r="O9" s="100">
        <f>IF(SER_hh_emih!O9=0,0,SER_hh_emih!O9/SER_summary!O$26)</f>
        <v>8.8045891193070762</v>
      </c>
      <c r="P9" s="100">
        <f>IF(SER_hh_emih!P9=0,0,SER_hh_emih!P9/SER_summary!P$26)</f>
        <v>7.4789281481011374</v>
      </c>
      <c r="Q9" s="100">
        <f>IF(SER_hh_emih!Q9=0,0,SER_hh_emih!Q9/SER_summary!Q$26)</f>
        <v>11.838753898955124</v>
      </c>
    </row>
    <row r="10" spans="1:17" ht="12" customHeight="1" x14ac:dyDescent="0.25">
      <c r="A10" s="88" t="s">
        <v>34</v>
      </c>
      <c r="B10" s="100">
        <f>IF(SER_hh_emih!B10=0,0,SER_hh_emih!B10/SER_summary!B$26)</f>
        <v>0</v>
      </c>
      <c r="C10" s="100">
        <f>IF(SER_hh_emih!C10=0,0,SER_hh_emih!C10/SER_summary!C$26)</f>
        <v>0</v>
      </c>
      <c r="D10" s="100">
        <f>IF(SER_hh_emih!D10=0,0,SER_hh_emih!D10/SER_summary!D$26)</f>
        <v>0</v>
      </c>
      <c r="E10" s="100">
        <f>IF(SER_hh_emih!E10=0,0,SER_hh_emih!E10/SER_summary!E$26)</f>
        <v>0</v>
      </c>
      <c r="F10" s="100">
        <f>IF(SER_hh_emih!F10=0,0,SER_hh_emih!F10/SER_summary!F$26)</f>
        <v>0</v>
      </c>
      <c r="G10" s="100">
        <f>IF(SER_hh_emih!G10=0,0,SER_hh_emih!G10/SER_summary!G$26)</f>
        <v>0</v>
      </c>
      <c r="H10" s="100">
        <f>IF(SER_hh_emih!H10=0,0,SER_hh_emih!H10/SER_summary!H$26)</f>
        <v>0</v>
      </c>
      <c r="I10" s="100">
        <f>IF(SER_hh_emih!I10=0,0,SER_hh_emih!I10/SER_summary!I$26)</f>
        <v>0</v>
      </c>
      <c r="J10" s="100">
        <f>IF(SER_hh_emih!J10=0,0,SER_hh_emih!J10/SER_summary!J$26)</f>
        <v>0</v>
      </c>
      <c r="K10" s="100">
        <f>IF(SER_hh_emih!K10=0,0,SER_hh_emih!K10/SER_summary!K$26)</f>
        <v>0</v>
      </c>
      <c r="L10" s="100">
        <f>IF(SER_hh_emih!L10=0,0,SER_hh_emih!L10/SER_summary!L$26)</f>
        <v>0</v>
      </c>
      <c r="M10" s="100">
        <f>IF(SER_hh_emih!M10=0,0,SER_hh_emih!M10/SER_summary!M$26)</f>
        <v>0</v>
      </c>
      <c r="N10" s="100">
        <f>IF(SER_hh_emih!N10=0,0,SER_hh_emih!N10/SER_summary!N$26)</f>
        <v>0</v>
      </c>
      <c r="O10" s="100">
        <f>IF(SER_hh_emih!O10=0,0,SER_hh_emih!O10/SER_summary!O$26)</f>
        <v>0</v>
      </c>
      <c r="P10" s="100">
        <f>IF(SER_hh_emih!P10=0,0,SER_hh_emih!P10/SER_summary!P$26)</f>
        <v>0</v>
      </c>
      <c r="Q10" s="100">
        <f>IF(SER_hh_emih!Q10=0,0,SER_hh_emih!Q10/SER_summary!Q$26)</f>
        <v>0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2.886121581460393E-3</v>
      </c>
      <c r="C16" s="101">
        <f>IF(SER_hh_emih!C16=0,0,SER_hh_emih!C16/SER_summary!C$26)</f>
        <v>3.5398178008295739E-3</v>
      </c>
      <c r="D16" s="101">
        <f>IF(SER_hh_emih!D16=0,0,SER_hh_emih!D16/SER_summary!D$26)</f>
        <v>3.7769812130846771E-3</v>
      </c>
      <c r="E16" s="101">
        <f>IF(SER_hh_emih!E16=0,0,SER_hh_emih!E16/SER_summary!E$26)</f>
        <v>4.4856677388401718E-3</v>
      </c>
      <c r="F16" s="101">
        <f>IF(SER_hh_emih!F16=0,0,SER_hh_emih!F16/SER_summary!F$26)</f>
        <v>5.306842391600116E-3</v>
      </c>
      <c r="G16" s="101">
        <f>IF(SER_hh_emih!G16=0,0,SER_hh_emih!G16/SER_summary!G$26)</f>
        <v>8.0712015546105104E-3</v>
      </c>
      <c r="H16" s="101">
        <f>IF(SER_hh_emih!H16=0,0,SER_hh_emih!H16/SER_summary!H$26)</f>
        <v>1.2205212363316429E-2</v>
      </c>
      <c r="I16" s="101">
        <f>IF(SER_hh_emih!I16=0,0,SER_hh_emih!I16/SER_summary!I$26)</f>
        <v>1.5823111241971204E-2</v>
      </c>
      <c r="J16" s="101">
        <f>IF(SER_hh_emih!J16=0,0,SER_hh_emih!J16/SER_summary!J$26)</f>
        <v>2.0465765168477801E-2</v>
      </c>
      <c r="K16" s="101">
        <f>IF(SER_hh_emih!K16=0,0,SER_hh_emih!K16/SER_summary!K$26)</f>
        <v>2.2420193310474078E-2</v>
      </c>
      <c r="L16" s="101">
        <f>IF(SER_hh_emih!L16=0,0,SER_hh_emih!L16/SER_summary!L$26)</f>
        <v>2.2458383274843948E-2</v>
      </c>
      <c r="M16" s="101">
        <f>IF(SER_hh_emih!M16=0,0,SER_hh_emih!M16/SER_summary!M$26)</f>
        <v>3.0690043050614117E-2</v>
      </c>
      <c r="N16" s="101">
        <f>IF(SER_hh_emih!N16=0,0,SER_hh_emih!N16/SER_summary!N$26)</f>
        <v>4.4801002488877917E-2</v>
      </c>
      <c r="O16" s="101">
        <f>IF(SER_hh_emih!O16=0,0,SER_hh_emih!O16/SER_summary!O$26)</f>
        <v>5.7046838918785411E-2</v>
      </c>
      <c r="P16" s="101">
        <f>IF(SER_hh_emih!P16=0,0,SER_hh_emih!P16/SER_summary!P$26)</f>
        <v>7.4950569203250092E-2</v>
      </c>
      <c r="Q16" s="101">
        <f>IF(SER_hh_emih!Q16=0,0,SER_hh_emih!Q16/SER_summary!Q$26)</f>
        <v>0.10133166154141598</v>
      </c>
    </row>
    <row r="17" spans="1:17" ht="12.95" customHeight="1" x14ac:dyDescent="0.25">
      <c r="A17" s="88" t="s">
        <v>101</v>
      </c>
      <c r="B17" s="103">
        <f>IF(SER_hh_emih!B17=0,0,SER_hh_emih!B17/SER_summary!B$26)</f>
        <v>1.8080960932084287</v>
      </c>
      <c r="C17" s="103">
        <f>IF(SER_hh_emih!C17=0,0,SER_hh_emih!C17/SER_summary!C$26)</f>
        <v>1.8374339589417288</v>
      </c>
      <c r="D17" s="103">
        <f>IF(SER_hh_emih!D17=0,0,SER_hh_emih!D17/SER_summary!D$26)</f>
        <v>1.8881411964843795</v>
      </c>
      <c r="E17" s="103">
        <f>IF(SER_hh_emih!E17=0,0,SER_hh_emih!E17/SER_summary!E$26)</f>
        <v>1.7315945270060489</v>
      </c>
      <c r="F17" s="103">
        <f>IF(SER_hh_emih!F17=0,0,SER_hh_emih!F17/SER_summary!F$26)</f>
        <v>1.9307640776861128</v>
      </c>
      <c r="G17" s="103">
        <f>IF(SER_hh_emih!G17=0,0,SER_hh_emih!G17/SER_summary!G$26)</f>
        <v>1.9607644111595217</v>
      </c>
      <c r="H17" s="103">
        <f>IF(SER_hh_emih!H17=0,0,SER_hh_emih!H17/SER_summary!H$26)</f>
        <v>2.0576334624866499</v>
      </c>
      <c r="I17" s="103">
        <f>IF(SER_hh_emih!I17=0,0,SER_hh_emih!I17/SER_summary!I$26)</f>
        <v>2.3612371621100552</v>
      </c>
      <c r="J17" s="103">
        <f>IF(SER_hh_emih!J17=0,0,SER_hh_emih!J17/SER_summary!J$26)</f>
        <v>2.4092841738534427</v>
      </c>
      <c r="K17" s="103">
        <f>IF(SER_hh_emih!K17=0,0,SER_hh_emih!K17/SER_summary!K$26)</f>
        <v>2.5326073766926309</v>
      </c>
      <c r="L17" s="103">
        <f>IF(SER_hh_emih!L17=0,0,SER_hh_emih!L17/SER_summary!L$26)</f>
        <v>2.9184716292394119</v>
      </c>
      <c r="M17" s="103">
        <f>IF(SER_hh_emih!M17=0,0,SER_hh_emih!M17/SER_summary!M$26)</f>
        <v>2.7713961113361001</v>
      </c>
      <c r="N17" s="103">
        <f>IF(SER_hh_emih!N17=0,0,SER_hh_emih!N17/SER_summary!N$26)</f>
        <v>2.8383656475801864</v>
      </c>
      <c r="O17" s="103">
        <f>IF(SER_hh_emih!O17=0,0,SER_hh_emih!O17/SER_summary!O$26)</f>
        <v>2.9227392476768008</v>
      </c>
      <c r="P17" s="103">
        <f>IF(SER_hh_emih!P17=0,0,SER_hh_emih!P17/SER_summary!P$26)</f>
        <v>3.0861104077909003</v>
      </c>
      <c r="Q17" s="103">
        <f>IF(SER_hh_emih!Q17=0,0,SER_hh_emih!Q17/SER_summary!Q$26)</f>
        <v>3.2387393134398366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0.5015578336478429</v>
      </c>
      <c r="C19" s="101">
        <f>IF(SER_hh_emih!C19=0,0,SER_hh_emih!C19/SER_summary!C$26)</f>
        <v>0.55804268885423969</v>
      </c>
      <c r="D19" s="101">
        <f>IF(SER_hh_emih!D19=0,0,SER_hh_emih!D19/SER_summary!D$26)</f>
        <v>0.58761615094659336</v>
      </c>
      <c r="E19" s="101">
        <f>IF(SER_hh_emih!E19=0,0,SER_hh_emih!E19/SER_summary!E$26)</f>
        <v>0.59050990315754093</v>
      </c>
      <c r="F19" s="101">
        <f>IF(SER_hh_emih!F19=0,0,SER_hh_emih!F19/SER_summary!F$26)</f>
        <v>0.60860755457762838</v>
      </c>
      <c r="G19" s="101">
        <f>IF(SER_hh_emih!G19=0,0,SER_hh_emih!G19/SER_summary!G$26)</f>
        <v>0.70948645342026972</v>
      </c>
      <c r="H19" s="101">
        <f>IF(SER_hh_emih!H19=0,0,SER_hh_emih!H19/SER_summary!H$26)</f>
        <v>0.73695139490348338</v>
      </c>
      <c r="I19" s="101">
        <f>IF(SER_hh_emih!I19=0,0,SER_hh_emih!I19/SER_summary!I$26)</f>
        <v>0.79504294187089131</v>
      </c>
      <c r="J19" s="101">
        <f>IF(SER_hh_emih!J19=0,0,SER_hh_emih!J19/SER_summary!J$26)</f>
        <v>0.81160549327412901</v>
      </c>
      <c r="K19" s="101">
        <f>IF(SER_hh_emih!K19=0,0,SER_hh_emih!K19/SER_summary!K$26)</f>
        <v>0.83430387148972818</v>
      </c>
      <c r="L19" s="101">
        <f>IF(SER_hh_emih!L19=0,0,SER_hh_emih!L19/SER_summary!L$26)</f>
        <v>0.91049746603806647</v>
      </c>
      <c r="M19" s="101">
        <f>IF(SER_hh_emih!M19=0,0,SER_hh_emih!M19/SER_summary!M$26)</f>
        <v>0.92583806901032628</v>
      </c>
      <c r="N19" s="101">
        <f>IF(SER_hh_emih!N19=0,0,SER_hh_emih!N19/SER_summary!N$26)</f>
        <v>0.90283753735950545</v>
      </c>
      <c r="O19" s="101">
        <f>IF(SER_hh_emih!O19=0,0,SER_hh_emih!O19/SER_summary!O$26)</f>
        <v>0.94466383707286006</v>
      </c>
      <c r="P19" s="101">
        <f>IF(SER_hh_emih!P19=0,0,SER_hh_emih!P19/SER_summary!P$26)</f>
        <v>0.9989751391473537</v>
      </c>
      <c r="Q19" s="101">
        <f>IF(SER_hh_emih!Q19=0,0,SER_hh_emih!Q19/SER_summary!Q$26)</f>
        <v>1.0052913440674607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5.7818078764189034</v>
      </c>
      <c r="C21" s="100">
        <f>IF(SER_hh_emih!C21=0,0,SER_hh_emih!C21/SER_summary!C$26)</f>
        <v>6.2252651182838594</v>
      </c>
      <c r="D21" s="100">
        <f>IF(SER_hh_emih!D21=0,0,SER_hh_emih!D21/SER_summary!D$26)</f>
        <v>6.4880302460074804</v>
      </c>
      <c r="E21" s="100">
        <f>IF(SER_hh_emih!E21=0,0,SER_hh_emih!E21/SER_summary!E$26)</f>
        <v>6.4456657889430886</v>
      </c>
      <c r="F21" s="100">
        <f>IF(SER_hh_emih!F21=0,0,SER_hh_emih!F21/SER_summary!F$26)</f>
        <v>6.6347236078791454</v>
      </c>
      <c r="G21" s="100">
        <f>IF(SER_hh_emih!G21=0,0,SER_hh_emih!G21/SER_summary!G$26)</f>
        <v>7.0695705824917017</v>
      </c>
      <c r="H21" s="100">
        <f>IF(SER_hh_emih!H21=0,0,SER_hh_emih!H21/SER_summary!H$26)</f>
        <v>7.1841375187131993</v>
      </c>
      <c r="I21" s="100">
        <f>IF(SER_hh_emih!I21=0,0,SER_hh_emih!I21/SER_summary!I$26)</f>
        <v>7.2020535995930013</v>
      </c>
      <c r="J21" s="100">
        <f>IF(SER_hh_emih!J21=0,0,SER_hh_emih!J21/SER_summary!J$26)</f>
        <v>7.2032472280660107</v>
      </c>
      <c r="K21" s="100">
        <f>IF(SER_hh_emih!K21=0,0,SER_hh_emih!K21/SER_summary!K$26)</f>
        <v>7.0178515531159036</v>
      </c>
      <c r="L21" s="100">
        <f>IF(SER_hh_emih!L21=0,0,SER_hh_emih!L21/SER_summary!L$26)</f>
        <v>6.9685127895709966</v>
      </c>
      <c r="M21" s="100">
        <f>IF(SER_hh_emih!M21=0,0,SER_hh_emih!M21/SER_summary!M$26)</f>
        <v>6.9579282763231545</v>
      </c>
      <c r="N21" s="100">
        <f>IF(SER_hh_emih!N21=0,0,SER_hh_emih!N21/SER_summary!N$26)</f>
        <v>6.9079149146557919</v>
      </c>
      <c r="O21" s="100">
        <f>IF(SER_hh_emih!O21=0,0,SER_hh_emih!O21/SER_summary!O$26)</f>
        <v>6.8872442669472074</v>
      </c>
      <c r="P21" s="100">
        <f>IF(SER_hh_emih!P21=0,0,SER_hh_emih!P21/SER_summary!P$26)</f>
        <v>6.9011590733967569</v>
      </c>
      <c r="Q21" s="100">
        <f>IF(SER_hh_emih!Q21=0,0,SER_hh_emih!Q21/SER_summary!Q$26)</f>
        <v>6.940730523358706</v>
      </c>
    </row>
    <row r="22" spans="1:17" ht="12" customHeight="1" x14ac:dyDescent="0.25">
      <c r="A22" s="88" t="s">
        <v>99</v>
      </c>
      <c r="B22" s="100">
        <f>IF(SER_hh_emih!B22=0,0,SER_hh_emih!B22/SER_summary!B$26)</f>
        <v>7.0012462553220436</v>
      </c>
      <c r="C22" s="100">
        <f>IF(SER_hh_emih!C22=0,0,SER_hh_emih!C22/SER_summary!C$26)</f>
        <v>7.5369118850886796</v>
      </c>
      <c r="D22" s="100">
        <f>IF(SER_hh_emih!D22=0,0,SER_hh_emih!D22/SER_summary!D$26)</f>
        <v>7.8555323693957471</v>
      </c>
      <c r="E22" s="100">
        <f>IF(SER_hh_emih!E22=0,0,SER_hh_emih!E22/SER_summary!E$26)</f>
        <v>7.8029425562133401</v>
      </c>
      <c r="F22" s="100">
        <f>IF(SER_hh_emih!F22=0,0,SER_hh_emih!F22/SER_summary!F$26)</f>
        <v>8.0388921605724164</v>
      </c>
      <c r="G22" s="100">
        <f>IF(SER_hh_emih!G22=0,0,SER_hh_emih!G22/SER_summary!G$26)</f>
        <v>8.5611517987692842</v>
      </c>
      <c r="H22" s="100">
        <f>IF(SER_hh_emih!H22=0,0,SER_hh_emih!H22/SER_summary!H$26)</f>
        <v>8.7038132262768659</v>
      </c>
      <c r="I22" s="100">
        <f>IF(SER_hh_emih!I22=0,0,SER_hh_emih!I22/SER_summary!I$26)</f>
        <v>8.7283754622320089</v>
      </c>
      <c r="J22" s="100">
        <f>IF(SER_hh_emih!J22=0,0,SER_hh_emih!J22/SER_summary!J$26)</f>
        <v>8.7238992179460606</v>
      </c>
      <c r="K22" s="100">
        <f>IF(SER_hh_emih!K22=0,0,SER_hh_emih!K22/SER_summary!K$26)</f>
        <v>8.4981872932517675</v>
      </c>
      <c r="L22" s="100">
        <f>IF(SER_hh_emih!L22=0,0,SER_hh_emih!L22/SER_summary!L$26)</f>
        <v>8.4171178254288339</v>
      </c>
      <c r="M22" s="100">
        <f>IF(SER_hh_emih!M22=0,0,SER_hh_emih!M22/SER_summary!M$26)</f>
        <v>8.4114296681943816</v>
      </c>
      <c r="N22" s="100">
        <f>IF(SER_hh_emih!N22=0,0,SER_hh_emih!N22/SER_summary!N$26)</f>
        <v>7.4328640328906408</v>
      </c>
      <c r="O22" s="100">
        <f>IF(SER_hh_emih!O22=0,0,SER_hh_emih!O22/SER_summary!O$26)</f>
        <v>7.9151009254038209</v>
      </c>
      <c r="P22" s="100">
        <f>IF(SER_hh_emih!P22=0,0,SER_hh_emih!P22/SER_summary!P$26)</f>
        <v>8.4427347623895663</v>
      </c>
      <c r="Q22" s="100">
        <f>IF(SER_hh_emih!Q22=0,0,SER_hh_emih!Q22/SER_summary!Q$26)</f>
        <v>8.1401164326626354</v>
      </c>
    </row>
    <row r="23" spans="1:17" ht="12" customHeight="1" x14ac:dyDescent="0.25">
      <c r="A23" s="88" t="s">
        <v>98</v>
      </c>
      <c r="B23" s="100">
        <f>IF(SER_hh_emih!B23=0,0,SER_hh_emih!B23/SER_summary!B$26)</f>
        <v>4.4524658670148938</v>
      </c>
      <c r="C23" s="100">
        <f>IF(SER_hh_emih!C23=0,0,SER_hh_emih!C23/SER_summary!C$26)</f>
        <v>4.8738580932248565</v>
      </c>
      <c r="D23" s="100">
        <f>IF(SER_hh_emih!D23=0,0,SER_hh_emih!D23/SER_summary!D$26)</f>
        <v>5.1670954092256318</v>
      </c>
      <c r="E23" s="100">
        <f>IF(SER_hh_emih!E23=0,0,SER_hh_emih!E23/SER_summary!E$26)</f>
        <v>4.8997382424224165</v>
      </c>
      <c r="F23" s="100">
        <f>IF(SER_hh_emih!F23=0,0,SER_hh_emih!F23/SER_summary!F$26)</f>
        <v>5.2077768213120486</v>
      </c>
      <c r="G23" s="100">
        <f>IF(SER_hh_emih!G23=0,0,SER_hh_emih!G23/SER_summary!G$26)</f>
        <v>5.6449077483923684</v>
      </c>
      <c r="H23" s="100">
        <f>IF(SER_hh_emih!H23=0,0,SER_hh_emih!H23/SER_summary!H$26)</f>
        <v>5.758937009701266</v>
      </c>
      <c r="I23" s="100">
        <f>IF(SER_hh_emih!I23=0,0,SER_hh_emih!I23/SER_summary!I$26)</f>
        <v>6.0208206088161864</v>
      </c>
      <c r="J23" s="100">
        <f>IF(SER_hh_emih!J23=0,0,SER_hh_emih!J23/SER_summary!J$26)</f>
        <v>6.1242145336618981</v>
      </c>
      <c r="K23" s="100">
        <f>IF(SER_hh_emih!K23=0,0,SER_hh_emih!K23/SER_summary!K$26)</f>
        <v>5.9445983197298382</v>
      </c>
      <c r="L23" s="100">
        <f>IF(SER_hh_emih!L23=0,0,SER_hh_emih!L23/SER_summary!L$26)</f>
        <v>5.889937229849834</v>
      </c>
      <c r="M23" s="100">
        <f>IF(SER_hh_emih!M23=0,0,SER_hh_emih!M23/SER_summary!M$26)</f>
        <v>5.480022849531033</v>
      </c>
      <c r="N23" s="100">
        <f>IF(SER_hh_emih!N23=0,0,SER_hh_emih!N23/SER_summary!N$26)</f>
        <v>5.3850934227451832</v>
      </c>
      <c r="O23" s="100">
        <f>IF(SER_hh_emih!O23=0,0,SER_hh_emih!O23/SER_summary!O$26)</f>
        <v>5.2910393831709985</v>
      </c>
      <c r="P23" s="100">
        <f>IF(SER_hh_emih!P23=0,0,SER_hh_emih!P23/SER_summary!P$26)</f>
        <v>5.3748851986114934</v>
      </c>
      <c r="Q23" s="100">
        <f>IF(SER_hh_emih!Q23=0,0,SER_hh_emih!Q23/SER_summary!Q$26)</f>
        <v>5.5394131320223723</v>
      </c>
    </row>
    <row r="24" spans="1:17" ht="12" customHeight="1" x14ac:dyDescent="0.25">
      <c r="A24" s="88" t="s">
        <v>34</v>
      </c>
      <c r="B24" s="100">
        <f>IF(SER_hh_emih!B24=0,0,SER_hh_emih!B24/SER_summary!B$26)</f>
        <v>0</v>
      </c>
      <c r="C24" s="100">
        <f>IF(SER_hh_emih!C24=0,0,SER_hh_emih!C24/SER_summary!C$26)</f>
        <v>0</v>
      </c>
      <c r="D24" s="100">
        <f>IF(SER_hh_emih!D24=0,0,SER_hh_emih!D24/SER_summary!D$26)</f>
        <v>0</v>
      </c>
      <c r="E24" s="100">
        <f>IF(SER_hh_emih!E24=0,0,SER_hh_emih!E24/SER_summary!E$26)</f>
        <v>0</v>
      </c>
      <c r="F24" s="100">
        <f>IF(SER_hh_emih!F24=0,0,SER_hh_emih!F24/SER_summary!F$26)</f>
        <v>0</v>
      </c>
      <c r="G24" s="100">
        <f>IF(SER_hh_emih!G24=0,0,SER_hh_emih!G24/SER_summary!G$26)</f>
        <v>0</v>
      </c>
      <c r="H24" s="100">
        <f>IF(SER_hh_emih!H24=0,0,SER_hh_emih!H24/SER_summary!H$26)</f>
        <v>0</v>
      </c>
      <c r="I24" s="100">
        <f>IF(SER_hh_emih!I24=0,0,SER_hh_emih!I24/SER_summary!I$26)</f>
        <v>0</v>
      </c>
      <c r="J24" s="100">
        <f>IF(SER_hh_emih!J24=0,0,SER_hh_emih!J24/SER_summary!J$26)</f>
        <v>0</v>
      </c>
      <c r="K24" s="100">
        <f>IF(SER_hh_emih!K24=0,0,SER_hh_emih!K24/SER_summary!K$26)</f>
        <v>0</v>
      </c>
      <c r="L24" s="100">
        <f>IF(SER_hh_emih!L24=0,0,SER_hh_emih!L24/SER_summary!L$26)</f>
        <v>0</v>
      </c>
      <c r="M24" s="100">
        <f>IF(SER_hh_emih!M24=0,0,SER_hh_emih!M24/SER_summary!M$26)</f>
        <v>0</v>
      </c>
      <c r="N24" s="100">
        <f>IF(SER_hh_emih!N24=0,0,SER_hh_emih!N24/SER_summary!N$26)</f>
        <v>0</v>
      </c>
      <c r="O24" s="100">
        <f>IF(SER_hh_emih!O24=0,0,SER_hh_emih!O24/SER_summary!O$26)</f>
        <v>0</v>
      </c>
      <c r="P24" s="100">
        <f>IF(SER_hh_emih!P24=0,0,SER_hh_emih!P24/SER_summary!P$26)</f>
        <v>0</v>
      </c>
      <c r="Q24" s="100">
        <f>IF(SER_hh_emih!Q24=0,0,SER_hh_emih!Q24/SER_summary!Q$26)</f>
        <v>0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0.62923586675638665</v>
      </c>
      <c r="C29" s="101">
        <f>IF(SER_hh_emih!C29=0,0,SER_hh_emih!C29/SER_summary!C$26)</f>
        <v>0.63292909162656996</v>
      </c>
      <c r="D29" s="101">
        <f>IF(SER_hh_emih!D29=0,0,SER_hh_emih!D29/SER_summary!D$26)</f>
        <v>0.41441945727893675</v>
      </c>
      <c r="E29" s="101">
        <f>IF(SER_hh_emih!E29=0,0,SER_hh_emih!E29/SER_summary!E$26)</f>
        <v>0.50951365498237544</v>
      </c>
      <c r="F29" s="101">
        <f>IF(SER_hh_emih!F29=0,0,SER_hh_emih!F29/SER_summary!F$26)</f>
        <v>1.225960965776655</v>
      </c>
      <c r="G29" s="101">
        <f>IF(SER_hh_emih!G29=0,0,SER_hh_emih!G29/SER_summary!G$26)</f>
        <v>1.1269418693020319</v>
      </c>
      <c r="H29" s="101">
        <f>IF(SER_hh_emih!H29=0,0,SER_hh_emih!H29/SER_summary!H$26)</f>
        <v>1.0768135300757515</v>
      </c>
      <c r="I29" s="101">
        <f>IF(SER_hh_emih!I29=0,0,SER_hh_emih!I29/SER_summary!I$26)</f>
        <v>1.0209824594758392</v>
      </c>
      <c r="J29" s="101">
        <f>IF(SER_hh_emih!J29=0,0,SER_hh_emih!J29/SER_summary!J$26)</f>
        <v>1.0295588059321892</v>
      </c>
      <c r="K29" s="101">
        <f>IF(SER_hh_emih!K29=0,0,SER_hh_emih!K29/SER_summary!K$26)</f>
        <v>1.0856351688945196</v>
      </c>
      <c r="L29" s="101">
        <f>IF(SER_hh_emih!L29=0,0,SER_hh_emih!L29/SER_summary!L$26)</f>
        <v>1.2432303813124659</v>
      </c>
      <c r="M29" s="101">
        <f>IF(SER_hh_emih!M29=0,0,SER_hh_emih!M29/SER_summary!M$26)</f>
        <v>1.3733225185459603</v>
      </c>
      <c r="N29" s="101">
        <f>IF(SER_hh_emih!N29=0,0,SER_hh_emih!N29/SER_summary!N$26)</f>
        <v>2.5112165515234617</v>
      </c>
      <c r="O29" s="101">
        <f>IF(SER_hh_emih!O29=0,0,SER_hh_emih!O29/SER_summary!O$26)</f>
        <v>1.9063683884320632</v>
      </c>
      <c r="P29" s="101">
        <f>IF(SER_hh_emih!P29=0,0,SER_hh_emih!P29/SER_summary!P$26)</f>
        <v>1.3561329930875761</v>
      </c>
      <c r="Q29" s="101">
        <f>IF(SER_hh_emih!Q29=0,0,SER_hh_emih!Q29/SER_summary!Q$26)</f>
        <v>1.4774669659612885</v>
      </c>
    </row>
    <row r="30" spans="1:17" ht="12" customHeight="1" x14ac:dyDescent="0.25">
      <c r="A30" s="88" t="s">
        <v>66</v>
      </c>
      <c r="B30" s="100">
        <f>IF(SER_hh_emih!B30=0,0,SER_hh_emih!B30/SER_summary!B$26)</f>
        <v>7.4871823001122664</v>
      </c>
      <c r="C30" s="100">
        <f>IF(SER_hh_emih!C30=0,0,SER_hh_emih!C30/SER_summary!C$26)</f>
        <v>7.6475100362329176</v>
      </c>
      <c r="D30" s="100">
        <f>IF(SER_hh_emih!D30=0,0,SER_hh_emih!D30/SER_summary!D$26)</f>
        <v>5.5129228297518029</v>
      </c>
      <c r="E30" s="100">
        <f>IF(SER_hh_emih!E30=0,0,SER_hh_emih!E30/SER_summary!E$26)</f>
        <v>7.6238992561863155</v>
      </c>
      <c r="F30" s="100">
        <f>IF(SER_hh_emih!F30=0,0,SER_hh_emih!F30/SER_summary!F$26)</f>
        <v>7.5664137594755125</v>
      </c>
      <c r="G30" s="100">
        <f>IF(SER_hh_emih!G30=0,0,SER_hh_emih!G30/SER_summary!G$26)</f>
        <v>7.5001015464545064</v>
      </c>
      <c r="H30" s="100">
        <f>IF(SER_hh_emih!H30=0,0,SER_hh_emih!H30/SER_summary!H$26)</f>
        <v>7.4275792587662464</v>
      </c>
      <c r="I30" s="100">
        <f>IF(SER_hh_emih!I30=0,0,SER_hh_emih!I30/SER_summary!I$26)</f>
        <v>7.3560543266500966</v>
      </c>
      <c r="J30" s="100">
        <f>IF(SER_hh_emih!J30=0,0,SER_hh_emih!J30/SER_summary!J$26)</f>
        <v>7.4235352141658604</v>
      </c>
      <c r="K30" s="100">
        <f>IF(SER_hh_emih!K30=0,0,SER_hh_emih!K30/SER_summary!K$26)</f>
        <v>7.4693682777940165</v>
      </c>
      <c r="L30" s="100">
        <f>IF(SER_hh_emih!L30=0,0,SER_hh_emih!L30/SER_summary!L$26)</f>
        <v>7.4795886837078127</v>
      </c>
      <c r="M30" s="100">
        <f>IF(SER_hh_emih!M30=0,0,SER_hh_emih!M30/SER_summary!M$26)</f>
        <v>6.2575926555885628</v>
      </c>
      <c r="N30" s="100">
        <f>IF(SER_hh_emih!N30=0,0,SER_hh_emih!N30/SER_summary!N$26)</f>
        <v>11.543156998146053</v>
      </c>
      <c r="O30" s="100">
        <f>IF(SER_hh_emih!O30=0,0,SER_hh_emih!O30/SER_summary!O$26)</f>
        <v>7.1864028501827057</v>
      </c>
      <c r="P30" s="100">
        <f>IF(SER_hh_emih!P30=0,0,SER_hh_emih!P30/SER_summary!P$26)</f>
        <v>6.0660383588918183</v>
      </c>
      <c r="Q30" s="100">
        <f>IF(SER_hh_emih!Q30=0,0,SER_hh_emih!Q30/SER_summary!Q$26)</f>
        <v>7.24642589812649</v>
      </c>
    </row>
    <row r="31" spans="1:17" ht="12" customHeight="1" x14ac:dyDescent="0.25">
      <c r="A31" s="88" t="s">
        <v>98</v>
      </c>
      <c r="B31" s="100">
        <f>IF(SER_hh_emih!B31=0,0,SER_hh_emih!B31/SER_summary!B$26)</f>
        <v>5.5769844499915218</v>
      </c>
      <c r="C31" s="100">
        <f>IF(SER_hh_emih!C31=0,0,SER_hh_emih!C31/SER_summary!C$26)</f>
        <v>5.7913414040951183</v>
      </c>
      <c r="D31" s="100">
        <f>IF(SER_hh_emih!D31=0,0,SER_hh_emih!D31/SER_summary!D$26)</f>
        <v>5.8476605789410598</v>
      </c>
      <c r="E31" s="100">
        <f>IF(SER_hh_emih!E31=0,0,SER_hh_emih!E31/SER_summary!E$26)</f>
        <v>5.6056545207160529</v>
      </c>
      <c r="F31" s="100">
        <f>IF(SER_hh_emih!F31=0,0,SER_hh_emih!F31/SER_summary!F$26)</f>
        <v>5.7446516520125508</v>
      </c>
      <c r="G31" s="100">
        <f>IF(SER_hh_emih!G31=0,0,SER_hh_emih!G31/SER_summary!G$26)</f>
        <v>5.7926200231323897</v>
      </c>
      <c r="H31" s="100">
        <f>IF(SER_hh_emih!H31=0,0,SER_hh_emih!H31/SER_summary!H$26)</f>
        <v>5.7591590122256777</v>
      </c>
      <c r="I31" s="100">
        <f>IF(SER_hh_emih!I31=0,0,SER_hh_emih!I31/SER_summary!I$26)</f>
        <v>5.9482381752009115</v>
      </c>
      <c r="J31" s="100">
        <f>IF(SER_hh_emih!J31=0,0,SER_hh_emih!J31/SER_summary!J$26)</f>
        <v>6.1048771871599152</v>
      </c>
      <c r="K31" s="100">
        <f>IF(SER_hh_emih!K31=0,0,SER_hh_emih!K31/SER_summary!K$26)</f>
        <v>6.1199277273480517</v>
      </c>
      <c r="L31" s="100">
        <f>IF(SER_hh_emih!L31=0,0,SER_hh_emih!L31/SER_summary!L$26)</f>
        <v>6.1149423144914641</v>
      </c>
      <c r="M31" s="100">
        <f>IF(SER_hh_emih!M31=0,0,SER_hh_emih!M31/SER_summary!M$26)</f>
        <v>7.6449270907410067</v>
      </c>
      <c r="N31" s="100">
        <f>IF(SER_hh_emih!N31=0,0,SER_hh_emih!N31/SER_summary!N$26)</f>
        <v>5.249731858827686</v>
      </c>
      <c r="O31" s="100">
        <f>IF(SER_hh_emih!O31=0,0,SER_hh_emih!O31/SER_summary!O$26)</f>
        <v>5.3029115618906921</v>
      </c>
      <c r="P31" s="100">
        <f>IF(SER_hh_emih!P31=0,0,SER_hh_emih!P31/SER_summary!P$26)</f>
        <v>5.413047138434786</v>
      </c>
      <c r="Q31" s="100">
        <f>IF(SER_hh_emih!Q31=0,0,SER_hh_emih!Q31/SER_summary!Q$26)</f>
        <v>5.4986104530610058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15119.966138543388</v>
      </c>
      <c r="D3" s="98">
        <f t="shared" si="0"/>
        <v>13330.461997003658</v>
      </c>
      <c r="E3" s="98">
        <f t="shared" si="0"/>
        <v>16089.453134600168</v>
      </c>
      <c r="F3" s="98">
        <f t="shared" si="0"/>
        <v>16262.016870335761</v>
      </c>
      <c r="G3" s="98">
        <f t="shared" si="0"/>
        <v>13612.55848451567</v>
      </c>
      <c r="H3" s="98">
        <f t="shared" si="0"/>
        <v>17623.548978253901</v>
      </c>
      <c r="I3" s="98">
        <f t="shared" si="0"/>
        <v>15032.950272314927</v>
      </c>
      <c r="J3" s="98">
        <f t="shared" si="0"/>
        <v>12102.693167480997</v>
      </c>
      <c r="K3" s="98">
        <f t="shared" si="0"/>
        <v>9100.5291005291074</v>
      </c>
      <c r="L3" s="98">
        <f t="shared" si="0"/>
        <v>1316.234424839236</v>
      </c>
      <c r="M3" s="98">
        <f t="shared" si="0"/>
        <v>159.14433301178028</v>
      </c>
      <c r="N3" s="98">
        <f t="shared" si="0"/>
        <v>465.16889323334351</v>
      </c>
      <c r="O3" s="98">
        <f t="shared" si="0"/>
        <v>39.760987785930624</v>
      </c>
      <c r="P3" s="98">
        <f t="shared" si="0"/>
        <v>361.04685073642793</v>
      </c>
      <c r="Q3" s="98">
        <f t="shared" si="0"/>
        <v>1147.7371941530005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15119.966138543388</v>
      </c>
      <c r="D4" s="89">
        <f t="shared" ref="D4:Q4" si="2">SUM(D5:D14)</f>
        <v>13330.461997003658</v>
      </c>
      <c r="E4" s="89">
        <f t="shared" si="2"/>
        <v>16089.453134600168</v>
      </c>
      <c r="F4" s="89">
        <f t="shared" si="2"/>
        <v>16262.016870335761</v>
      </c>
      <c r="G4" s="89">
        <f t="shared" si="2"/>
        <v>13612.55848451567</v>
      </c>
      <c r="H4" s="89">
        <f t="shared" si="2"/>
        <v>17623.548978253901</v>
      </c>
      <c r="I4" s="89">
        <f t="shared" si="2"/>
        <v>15032.950272314927</v>
      </c>
      <c r="J4" s="89">
        <f t="shared" si="2"/>
        <v>12102.693167480997</v>
      </c>
      <c r="K4" s="89">
        <f t="shared" si="2"/>
        <v>9100.5291005291074</v>
      </c>
      <c r="L4" s="89">
        <f t="shared" si="2"/>
        <v>1316.234424839236</v>
      </c>
      <c r="M4" s="89">
        <f t="shared" si="2"/>
        <v>159.14433301178028</v>
      </c>
      <c r="N4" s="89">
        <f t="shared" si="2"/>
        <v>465.16889323334351</v>
      </c>
      <c r="O4" s="89">
        <f t="shared" si="2"/>
        <v>39.760987785930624</v>
      </c>
      <c r="P4" s="89">
        <f t="shared" si="2"/>
        <v>361.04685073642793</v>
      </c>
      <c r="Q4" s="89">
        <f t="shared" si="2"/>
        <v>1147.7371941530005</v>
      </c>
    </row>
    <row r="5" spans="1:17" ht="12" customHeight="1" x14ac:dyDescent="0.25">
      <c r="A5" s="88" t="s">
        <v>38</v>
      </c>
      <c r="B5" s="87"/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10520.619437542346</v>
      </c>
      <c r="D7" s="87">
        <v>4362.6638241169949</v>
      </c>
      <c r="E7" s="87">
        <v>466.61160910153706</v>
      </c>
      <c r="F7" s="87">
        <v>1760.8512414747024</v>
      </c>
      <c r="G7" s="87">
        <v>5026.5726110113728</v>
      </c>
      <c r="H7" s="87">
        <v>6217.6512384798325</v>
      </c>
      <c r="I7" s="87">
        <v>0</v>
      </c>
      <c r="J7" s="87">
        <v>0</v>
      </c>
      <c r="K7" s="87">
        <v>0</v>
      </c>
      <c r="L7" s="87">
        <v>433.05554535204885</v>
      </c>
      <c r="M7" s="87">
        <v>84.729437309367427</v>
      </c>
      <c r="N7" s="87">
        <v>0</v>
      </c>
      <c r="O7" s="87">
        <v>0</v>
      </c>
      <c r="P7" s="87">
        <v>0</v>
      </c>
      <c r="Q7" s="87">
        <v>0</v>
      </c>
    </row>
    <row r="8" spans="1:17" ht="12" customHeight="1" x14ac:dyDescent="0.25">
      <c r="A8" s="88" t="s">
        <v>101</v>
      </c>
      <c r="B8" s="87"/>
      <c r="C8" s="87">
        <v>0.6564405239271135</v>
      </c>
      <c r="D8" s="87">
        <v>1.9043474913948881</v>
      </c>
      <c r="E8" s="87">
        <v>3.179060438821034</v>
      </c>
      <c r="F8" s="87">
        <v>5.0361792358392981</v>
      </c>
      <c r="G8" s="87">
        <v>6.7493276023238415</v>
      </c>
      <c r="H8" s="87">
        <v>3.6159437356042581</v>
      </c>
      <c r="I8" s="87">
        <v>2.7288562239381289</v>
      </c>
      <c r="J8" s="87">
        <v>3.9134766289251326</v>
      </c>
      <c r="K8" s="87">
        <v>3.8013962155958843</v>
      </c>
      <c r="L8" s="87">
        <v>0.74968364210323213</v>
      </c>
      <c r="M8" s="87">
        <v>0.43332821911008729</v>
      </c>
      <c r="N8" s="87">
        <v>0.74815368705300966</v>
      </c>
      <c r="O8" s="87">
        <v>0.7669576776509861</v>
      </c>
      <c r="P8" s="87">
        <v>8.7308359896509984</v>
      </c>
      <c r="Q8" s="87">
        <v>47.449616529849067</v>
      </c>
    </row>
    <row r="9" spans="1:17" ht="12" customHeight="1" x14ac:dyDescent="0.25">
      <c r="A9" s="88" t="s">
        <v>106</v>
      </c>
      <c r="B9" s="87"/>
      <c r="C9" s="87">
        <v>438.78703426173803</v>
      </c>
      <c r="D9" s="87">
        <v>1421.6102299779257</v>
      </c>
      <c r="E9" s="87">
        <v>2295.4138239267486</v>
      </c>
      <c r="F9" s="87">
        <v>3534.0108524731272</v>
      </c>
      <c r="G9" s="87">
        <v>4608.3771756013957</v>
      </c>
      <c r="H9" s="87">
        <v>2189.98497621353</v>
      </c>
      <c r="I9" s="87">
        <v>1627.6322670316415</v>
      </c>
      <c r="J9" s="87">
        <v>2458.7044388900536</v>
      </c>
      <c r="K9" s="87">
        <v>2448.36584858069</v>
      </c>
      <c r="L9" s="87">
        <v>487.56947611178458</v>
      </c>
      <c r="M9" s="87">
        <v>4.9407189406360787</v>
      </c>
      <c r="N9" s="87">
        <v>57.228638237532977</v>
      </c>
      <c r="O9" s="87">
        <v>0</v>
      </c>
      <c r="P9" s="87">
        <v>41.05222664475405</v>
      </c>
      <c r="Q9" s="87">
        <v>0</v>
      </c>
    </row>
    <row r="10" spans="1:17" ht="12" customHeight="1" x14ac:dyDescent="0.25">
      <c r="A10" s="88" t="s">
        <v>34</v>
      </c>
      <c r="B10" s="87"/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76.104106529479594</v>
      </c>
      <c r="O10" s="87">
        <v>0</v>
      </c>
      <c r="P10" s="87">
        <v>0</v>
      </c>
      <c r="Q10" s="87">
        <v>151.26372226574662</v>
      </c>
    </row>
    <row r="11" spans="1:17" ht="12" customHeight="1" x14ac:dyDescent="0.25">
      <c r="A11" s="88" t="s">
        <v>61</v>
      </c>
      <c r="B11" s="87"/>
      <c r="C11" s="87">
        <v>36.117498245596636</v>
      </c>
      <c r="D11" s="87">
        <v>0</v>
      </c>
      <c r="E11" s="87">
        <v>0</v>
      </c>
      <c r="F11" s="87">
        <v>2323.0562286140839</v>
      </c>
      <c r="G11" s="87">
        <v>0</v>
      </c>
      <c r="H11" s="87">
        <v>0</v>
      </c>
      <c r="I11" s="87">
        <v>0</v>
      </c>
      <c r="J11" s="87">
        <v>0</v>
      </c>
      <c r="K11" s="87">
        <v>344.24569184979362</v>
      </c>
      <c r="L11" s="87">
        <v>83.291073335842839</v>
      </c>
      <c r="M11" s="87">
        <v>0</v>
      </c>
      <c r="N11" s="87">
        <v>1.8014391696450482</v>
      </c>
      <c r="O11" s="87">
        <v>0.64093134481192093</v>
      </c>
      <c r="P11" s="87">
        <v>22.151604791798686</v>
      </c>
      <c r="Q11" s="87">
        <v>0</v>
      </c>
    </row>
    <row r="12" spans="1:17" ht="12" customHeight="1" x14ac:dyDescent="0.25">
      <c r="A12" s="88" t="s">
        <v>42</v>
      </c>
      <c r="B12" s="87"/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0</v>
      </c>
      <c r="Q12" s="87">
        <v>0</v>
      </c>
    </row>
    <row r="13" spans="1:17" ht="12" customHeight="1" x14ac:dyDescent="0.25">
      <c r="A13" s="88" t="s">
        <v>105</v>
      </c>
      <c r="B13" s="87"/>
      <c r="C13" s="87">
        <v>1705.0354253781084</v>
      </c>
      <c r="D13" s="87">
        <v>1745.990706799907</v>
      </c>
      <c r="E13" s="87">
        <v>2428.9377894401218</v>
      </c>
      <c r="F13" s="87">
        <v>4889.9012096772649</v>
      </c>
      <c r="G13" s="87">
        <v>1460.5871894566958</v>
      </c>
      <c r="H13" s="87">
        <v>4673.6601374009579</v>
      </c>
      <c r="I13" s="87">
        <v>5258.5775486135508</v>
      </c>
      <c r="J13" s="87">
        <v>4155.8416479082425</v>
      </c>
      <c r="K13" s="87">
        <v>3111.5530505656466</v>
      </c>
      <c r="L13" s="87">
        <v>311.56864639745658</v>
      </c>
      <c r="M13" s="87">
        <v>69.040848542666694</v>
      </c>
      <c r="N13" s="87">
        <v>329.28655560963284</v>
      </c>
      <c r="O13" s="87">
        <v>17.152813228559538</v>
      </c>
      <c r="P13" s="87">
        <v>289.11218331022422</v>
      </c>
      <c r="Q13" s="87">
        <v>949.02385535740473</v>
      </c>
    </row>
    <row r="14" spans="1:17" ht="12" customHeight="1" x14ac:dyDescent="0.25">
      <c r="A14" s="51" t="s">
        <v>104</v>
      </c>
      <c r="B14" s="94"/>
      <c r="C14" s="94">
        <v>2418.7503025916722</v>
      </c>
      <c r="D14" s="94">
        <v>5798.2928886174368</v>
      </c>
      <c r="E14" s="94">
        <v>10895.310851692939</v>
      </c>
      <c r="F14" s="94">
        <v>3749.1611588607434</v>
      </c>
      <c r="G14" s="94">
        <v>2510.2721808438814</v>
      </c>
      <c r="H14" s="94">
        <v>4538.6366824239731</v>
      </c>
      <c r="I14" s="94">
        <v>8144.0116004457968</v>
      </c>
      <c r="J14" s="94">
        <v>5484.2336040537766</v>
      </c>
      <c r="K14" s="94">
        <v>3192.5631133173806</v>
      </c>
      <c r="L14" s="94">
        <v>0</v>
      </c>
      <c r="M14" s="94">
        <v>0</v>
      </c>
      <c r="N14" s="94">
        <v>0</v>
      </c>
      <c r="O14" s="94">
        <v>21.200285534908176</v>
      </c>
      <c r="P14" s="94">
        <v>0</v>
      </c>
      <c r="Q14" s="94">
        <v>0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10996.180410573608</v>
      </c>
      <c r="D15" s="96">
        <f t="shared" ref="D15:Q15" si="4">SUM(D5:D12)</f>
        <v>5786.1784015863159</v>
      </c>
      <c r="E15" s="96">
        <f t="shared" si="4"/>
        <v>2765.2044934671067</v>
      </c>
      <c r="F15" s="96">
        <f t="shared" si="4"/>
        <v>7622.9545017977525</v>
      </c>
      <c r="G15" s="96">
        <f t="shared" si="4"/>
        <v>9641.6991142150928</v>
      </c>
      <c r="H15" s="96">
        <f t="shared" si="4"/>
        <v>8411.252158428968</v>
      </c>
      <c r="I15" s="96">
        <f t="shared" si="4"/>
        <v>1630.3611232555797</v>
      </c>
      <c r="J15" s="96">
        <f t="shared" si="4"/>
        <v>2462.6179155189789</v>
      </c>
      <c r="K15" s="96">
        <f t="shared" si="4"/>
        <v>2796.4129366460797</v>
      </c>
      <c r="L15" s="96">
        <f t="shared" si="4"/>
        <v>1004.6657784417795</v>
      </c>
      <c r="M15" s="96">
        <f t="shared" si="4"/>
        <v>90.103484469113582</v>
      </c>
      <c r="N15" s="96">
        <f t="shared" si="4"/>
        <v>135.88233762371064</v>
      </c>
      <c r="O15" s="96">
        <f t="shared" si="4"/>
        <v>1.407889022462907</v>
      </c>
      <c r="P15" s="96">
        <f t="shared" si="4"/>
        <v>71.934667426203731</v>
      </c>
      <c r="Q15" s="96">
        <f t="shared" si="4"/>
        <v>198.71333879559569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4570.8474680220879</v>
      </c>
      <c r="D16" s="89">
        <f t="shared" ref="D16:Q16" si="6">SUM(D17:D18)</f>
        <v>4844.1812535594263</v>
      </c>
      <c r="E16" s="89">
        <f t="shared" si="6"/>
        <v>1324.1550509051588</v>
      </c>
      <c r="F16" s="89">
        <f t="shared" si="6"/>
        <v>11555.487661604537</v>
      </c>
      <c r="G16" s="89">
        <f t="shared" si="6"/>
        <v>4107.8260875353444</v>
      </c>
      <c r="H16" s="89">
        <f t="shared" si="6"/>
        <v>9793.6664749109823</v>
      </c>
      <c r="I16" s="89">
        <f t="shared" si="6"/>
        <v>15032.950272314933</v>
      </c>
      <c r="J16" s="89">
        <f t="shared" si="6"/>
        <v>4485.2575696916965</v>
      </c>
      <c r="K16" s="89">
        <f t="shared" si="6"/>
        <v>9100.5291005291074</v>
      </c>
      <c r="L16" s="89">
        <f t="shared" si="6"/>
        <v>1316.2344248392362</v>
      </c>
      <c r="M16" s="89">
        <f t="shared" si="6"/>
        <v>159.14433301178022</v>
      </c>
      <c r="N16" s="89">
        <f t="shared" si="6"/>
        <v>465.1688932333434</v>
      </c>
      <c r="O16" s="89">
        <f t="shared" si="6"/>
        <v>39.760987785930631</v>
      </c>
      <c r="P16" s="89">
        <f t="shared" si="6"/>
        <v>361.04685073642787</v>
      </c>
      <c r="Q16" s="89">
        <f t="shared" si="6"/>
        <v>1147.737194153</v>
      </c>
    </row>
    <row r="17" spans="1:17" ht="12.95" customHeight="1" x14ac:dyDescent="0.25">
      <c r="A17" s="88" t="s">
        <v>101</v>
      </c>
      <c r="B17" s="87"/>
      <c r="C17" s="87">
        <v>31.847468022098909</v>
      </c>
      <c r="D17" s="87">
        <v>15.181253559418682</v>
      </c>
      <c r="E17" s="87">
        <v>50.155050905157871</v>
      </c>
      <c r="F17" s="87">
        <v>44.487661604539788</v>
      </c>
      <c r="G17" s="87">
        <v>142.82608753533967</v>
      </c>
      <c r="H17" s="87">
        <v>232.66647491098868</v>
      </c>
      <c r="I17" s="87">
        <v>178.8745644159967</v>
      </c>
      <c r="J17" s="87">
        <v>256.25756969169765</v>
      </c>
      <c r="K17" s="87">
        <v>124.02633487241266</v>
      </c>
      <c r="L17" s="87">
        <v>0</v>
      </c>
      <c r="M17" s="87">
        <v>29.255301431584549</v>
      </c>
      <c r="N17" s="87">
        <v>267.64458898434515</v>
      </c>
      <c r="O17" s="87">
        <v>4.6241821274816033</v>
      </c>
      <c r="P17" s="87">
        <v>68.654478482769477</v>
      </c>
      <c r="Q17" s="87">
        <v>290.49037636938351</v>
      </c>
    </row>
    <row r="18" spans="1:17" ht="12" customHeight="1" x14ac:dyDescent="0.25">
      <c r="A18" s="88" t="s">
        <v>100</v>
      </c>
      <c r="B18" s="87"/>
      <c r="C18" s="87">
        <v>4538.9999999999891</v>
      </c>
      <c r="D18" s="87">
        <v>4829.0000000000073</v>
      </c>
      <c r="E18" s="87">
        <v>1274.0000000000009</v>
      </c>
      <c r="F18" s="87">
        <v>11510.999999999996</v>
      </c>
      <c r="G18" s="87">
        <v>3965.0000000000045</v>
      </c>
      <c r="H18" s="87">
        <v>9560.9999999999927</v>
      </c>
      <c r="I18" s="87">
        <v>14854.075707898935</v>
      </c>
      <c r="J18" s="87">
        <v>4228.9999999999991</v>
      </c>
      <c r="K18" s="87">
        <v>8976.5027656566945</v>
      </c>
      <c r="L18" s="87">
        <v>1316.2344248392362</v>
      </c>
      <c r="M18" s="87">
        <v>129.88903158019568</v>
      </c>
      <c r="N18" s="87">
        <v>197.52430424899825</v>
      </c>
      <c r="O18" s="87">
        <v>35.136805658449028</v>
      </c>
      <c r="P18" s="87">
        <v>292.39237225365838</v>
      </c>
      <c r="Q18" s="87">
        <v>857.24681778361651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15119.966138543385</v>
      </c>
      <c r="D19" s="89">
        <f t="shared" ref="D19:Q19" si="8">SUM(D20:D26)</f>
        <v>13330.461997003664</v>
      </c>
      <c r="E19" s="89">
        <f t="shared" si="8"/>
        <v>16089.453134600171</v>
      </c>
      <c r="F19" s="89">
        <f t="shared" si="8"/>
        <v>16262.016870335759</v>
      </c>
      <c r="G19" s="89">
        <f t="shared" si="8"/>
        <v>13612.558484515668</v>
      </c>
      <c r="H19" s="89">
        <f t="shared" si="8"/>
        <v>17623.548978253904</v>
      </c>
      <c r="I19" s="89">
        <f t="shared" si="8"/>
        <v>15032.950272314927</v>
      </c>
      <c r="J19" s="89">
        <f t="shared" si="8"/>
        <v>12102.693167481</v>
      </c>
      <c r="K19" s="89">
        <f t="shared" si="8"/>
        <v>9100.5291005291056</v>
      </c>
      <c r="L19" s="89">
        <f t="shared" si="8"/>
        <v>1316.234424839236</v>
      </c>
      <c r="M19" s="89">
        <f t="shared" si="8"/>
        <v>159.1443330117803</v>
      </c>
      <c r="N19" s="89">
        <f t="shared" si="8"/>
        <v>465.16889323334351</v>
      </c>
      <c r="O19" s="89">
        <f t="shared" si="8"/>
        <v>39.76098778593061</v>
      </c>
      <c r="P19" s="89">
        <f t="shared" si="8"/>
        <v>361.04685073642793</v>
      </c>
      <c r="Q19" s="89">
        <f t="shared" si="8"/>
        <v>1147.7371941530005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280.40829977328264</v>
      </c>
      <c r="D21" s="87">
        <v>192.12773333385095</v>
      </c>
      <c r="E21" s="87">
        <v>222.35466768338668</v>
      </c>
      <c r="F21" s="87">
        <v>366.96838225451364</v>
      </c>
      <c r="G21" s="87">
        <v>493.35324923724505</v>
      </c>
      <c r="H21" s="87">
        <v>521.12247637498831</v>
      </c>
      <c r="I21" s="87">
        <v>948.93744056027538</v>
      </c>
      <c r="J21" s="87">
        <v>363.09804846964721</v>
      </c>
      <c r="K21" s="87">
        <v>551.96294853438326</v>
      </c>
      <c r="L21" s="87">
        <v>168.92385134924544</v>
      </c>
      <c r="M21" s="87">
        <v>5.7947664036527611</v>
      </c>
      <c r="N21" s="87">
        <v>31.061413335926456</v>
      </c>
      <c r="O21" s="87">
        <v>1.0759119843190108</v>
      </c>
      <c r="P21" s="87">
        <v>7.9941906461826555</v>
      </c>
      <c r="Q21" s="87">
        <v>31.44373994834606</v>
      </c>
    </row>
    <row r="22" spans="1:17" ht="12" customHeight="1" x14ac:dyDescent="0.25">
      <c r="A22" s="88" t="s">
        <v>99</v>
      </c>
      <c r="B22" s="87"/>
      <c r="C22" s="87">
        <v>872.76947753281047</v>
      </c>
      <c r="D22" s="87">
        <v>678.4317530200999</v>
      </c>
      <c r="E22" s="87">
        <v>842.89384670472009</v>
      </c>
      <c r="F22" s="87">
        <v>701.40011884849389</v>
      </c>
      <c r="G22" s="87">
        <v>636.40717938866135</v>
      </c>
      <c r="H22" s="87">
        <v>677.54759155674287</v>
      </c>
      <c r="I22" s="87">
        <v>677.34206428550374</v>
      </c>
      <c r="J22" s="87">
        <v>504.92838289865807</v>
      </c>
      <c r="K22" s="87">
        <v>535.71593483048844</v>
      </c>
      <c r="L22" s="87">
        <v>253.21316771674708</v>
      </c>
      <c r="M22" s="87">
        <v>15.62129327855186</v>
      </c>
      <c r="N22" s="87">
        <v>22.957973469976778</v>
      </c>
      <c r="O22" s="87">
        <v>3.1662795438242872</v>
      </c>
      <c r="P22" s="87">
        <v>27.70440282824821</v>
      </c>
      <c r="Q22" s="87">
        <v>58.272699499596207</v>
      </c>
    </row>
    <row r="23" spans="1:17" ht="12" customHeight="1" x14ac:dyDescent="0.25">
      <c r="A23" s="88" t="s">
        <v>98</v>
      </c>
      <c r="B23" s="87"/>
      <c r="C23" s="87">
        <v>491.26068354833041</v>
      </c>
      <c r="D23" s="87">
        <v>340.13044206239664</v>
      </c>
      <c r="E23" s="87">
        <v>567.30558729128654</v>
      </c>
      <c r="F23" s="87">
        <v>222.35208912627724</v>
      </c>
      <c r="G23" s="87">
        <v>1735.196374821561</v>
      </c>
      <c r="H23" s="87">
        <v>888.3827099732066</v>
      </c>
      <c r="I23" s="87">
        <v>1145.1423690183151</v>
      </c>
      <c r="J23" s="87">
        <v>595.107132295778</v>
      </c>
      <c r="K23" s="87">
        <v>983.93670728273491</v>
      </c>
      <c r="L23" s="87">
        <v>754.4131942179356</v>
      </c>
      <c r="M23" s="87">
        <v>14.496367558178985</v>
      </c>
      <c r="N23" s="87">
        <v>34.328347193104747</v>
      </c>
      <c r="O23" s="87">
        <v>1.6219615357217445</v>
      </c>
      <c r="P23" s="87">
        <v>14.804632126798046</v>
      </c>
      <c r="Q23" s="87">
        <v>49.276842215147667</v>
      </c>
    </row>
    <row r="24" spans="1:17" ht="12" customHeight="1" x14ac:dyDescent="0.25">
      <c r="A24" s="88" t="s">
        <v>34</v>
      </c>
      <c r="B24" s="87"/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/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ht="12" customHeight="1" x14ac:dyDescent="0.25">
      <c r="A26" s="88" t="s">
        <v>30</v>
      </c>
      <c r="B26" s="94"/>
      <c r="C26" s="94">
        <v>13475.52767768896</v>
      </c>
      <c r="D26" s="94">
        <v>12119.772068587316</v>
      </c>
      <c r="E26" s="94">
        <v>14456.899032920777</v>
      </c>
      <c r="F26" s="94">
        <v>14971.296280106475</v>
      </c>
      <c r="G26" s="94">
        <v>10747.601681068201</v>
      </c>
      <c r="H26" s="94">
        <v>15536.496200348967</v>
      </c>
      <c r="I26" s="94">
        <v>12261.528398450833</v>
      </c>
      <c r="J26" s="94">
        <v>10639.559603816917</v>
      </c>
      <c r="K26" s="94">
        <v>7028.9135098814995</v>
      </c>
      <c r="L26" s="94">
        <v>139.68421155530785</v>
      </c>
      <c r="M26" s="94">
        <v>123.23190577139671</v>
      </c>
      <c r="N26" s="94">
        <v>376.82115923433554</v>
      </c>
      <c r="O26" s="94">
        <v>33.89683472206557</v>
      </c>
      <c r="P26" s="94">
        <v>310.54362513519902</v>
      </c>
      <c r="Q26" s="94">
        <v>1008.7439124899106</v>
      </c>
    </row>
    <row r="27" spans="1:17" ht="12" customHeight="1" x14ac:dyDescent="0.25">
      <c r="A27" s="93" t="s">
        <v>33</v>
      </c>
      <c r="B27" s="119"/>
      <c r="C27" s="119">
        <v>143.2444896860338</v>
      </c>
      <c r="D27" s="119">
        <v>187.76836629937026</v>
      </c>
      <c r="E27" s="119">
        <v>358.17030200051011</v>
      </c>
      <c r="F27" s="119">
        <v>237.59828149605261</v>
      </c>
      <c r="G27" s="119">
        <v>235.05059642349465</v>
      </c>
      <c r="H27" s="119">
        <v>443.5081620351437</v>
      </c>
      <c r="I27" s="119">
        <v>2409.9585865622962</v>
      </c>
      <c r="J27" s="119">
        <v>358.15874610776046</v>
      </c>
      <c r="K27" s="119">
        <v>374.50626221045241</v>
      </c>
      <c r="L27" s="119">
        <v>128.87172458886243</v>
      </c>
      <c r="M27" s="119">
        <v>143.07579824337714</v>
      </c>
      <c r="N27" s="119">
        <v>15.54575595448369</v>
      </c>
      <c r="O27" s="119">
        <v>0.64256699407070228</v>
      </c>
      <c r="P27" s="119">
        <v>6.7036011213679734</v>
      </c>
      <c r="Q27" s="119">
        <v>46.476731293269303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15119.966138543386</v>
      </c>
      <c r="D29" s="89">
        <f t="shared" ref="D29:Q29" si="10">SUM(D30:D33)</f>
        <v>13330.461997003657</v>
      </c>
      <c r="E29" s="89">
        <f t="shared" si="10"/>
        <v>16089.45313460017</v>
      </c>
      <c r="F29" s="89">
        <f t="shared" si="10"/>
        <v>16262.016870335759</v>
      </c>
      <c r="G29" s="89">
        <f t="shared" si="10"/>
        <v>13612.55848451567</v>
      </c>
      <c r="H29" s="89">
        <f t="shared" si="10"/>
        <v>17623.548978253901</v>
      </c>
      <c r="I29" s="89">
        <f t="shared" si="10"/>
        <v>15032.950272314923</v>
      </c>
      <c r="J29" s="89">
        <f t="shared" si="10"/>
        <v>12102.693167480998</v>
      </c>
      <c r="K29" s="89">
        <f t="shared" si="10"/>
        <v>9100.5291005291074</v>
      </c>
      <c r="L29" s="89">
        <f t="shared" si="10"/>
        <v>1316.2344248392362</v>
      </c>
      <c r="M29" s="89">
        <f t="shared" si="10"/>
        <v>159.14433301178033</v>
      </c>
      <c r="N29" s="89">
        <f t="shared" si="10"/>
        <v>465.16889323334351</v>
      </c>
      <c r="O29" s="89">
        <f t="shared" si="10"/>
        <v>39.760987785930624</v>
      </c>
      <c r="P29" s="89">
        <f t="shared" si="10"/>
        <v>361.04685073642793</v>
      </c>
      <c r="Q29" s="89">
        <f t="shared" si="10"/>
        <v>1147.7371941530007</v>
      </c>
    </row>
    <row r="30" spans="1:17" s="28" customFormat="1" ht="12" customHeight="1" x14ac:dyDescent="0.25">
      <c r="A30" s="88" t="s">
        <v>66</v>
      </c>
      <c r="B30" s="87"/>
      <c r="C30" s="87">
        <v>835.87331912816501</v>
      </c>
      <c r="D30" s="87">
        <v>0</v>
      </c>
      <c r="E30" s="87">
        <v>0</v>
      </c>
      <c r="F30" s="87">
        <v>14195.793037011625</v>
      </c>
      <c r="G30" s="87">
        <v>0</v>
      </c>
      <c r="H30" s="87">
        <v>207.59571934276613</v>
      </c>
      <c r="I30" s="87">
        <v>0</v>
      </c>
      <c r="J30" s="87">
        <v>12.334802951562754</v>
      </c>
      <c r="K30" s="87">
        <v>43.291833660212632</v>
      </c>
      <c r="L30" s="87">
        <v>450.68502154501147</v>
      </c>
      <c r="M30" s="87">
        <v>21.052629158487949</v>
      </c>
      <c r="N30" s="87">
        <v>453.41663051124539</v>
      </c>
      <c r="O30" s="87">
        <v>4.2459616197359358</v>
      </c>
      <c r="P30" s="87">
        <v>0</v>
      </c>
      <c r="Q30" s="87">
        <v>0</v>
      </c>
    </row>
    <row r="31" spans="1:17" ht="12" customHeight="1" x14ac:dyDescent="0.25">
      <c r="A31" s="88" t="s">
        <v>98</v>
      </c>
      <c r="B31" s="87"/>
      <c r="C31" s="87">
        <v>353.76969420834172</v>
      </c>
      <c r="D31" s="87">
        <v>553.70576440023376</v>
      </c>
      <c r="E31" s="87">
        <v>1020.2572895933339</v>
      </c>
      <c r="F31" s="87">
        <v>1264.0242949781159</v>
      </c>
      <c r="G31" s="87">
        <v>1709.8835621994144</v>
      </c>
      <c r="H31" s="87">
        <v>1070.7028426722093</v>
      </c>
      <c r="I31" s="87">
        <v>1157.2554775845115</v>
      </c>
      <c r="J31" s="87">
        <v>1268.5157992608968</v>
      </c>
      <c r="K31" s="87">
        <v>2097.8744819146341</v>
      </c>
      <c r="L31" s="87">
        <v>575.54859908879484</v>
      </c>
      <c r="M31" s="87">
        <v>42.175267560383439</v>
      </c>
      <c r="N31" s="87">
        <v>11.752262722098109</v>
      </c>
      <c r="O31" s="87">
        <v>4.3024910897317676</v>
      </c>
      <c r="P31" s="87">
        <v>43.824214092869497</v>
      </c>
      <c r="Q31" s="87">
        <v>98.971306271046984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/>
      <c r="C33" s="86">
        <v>13930.32312520688</v>
      </c>
      <c r="D33" s="86">
        <v>12776.756232603422</v>
      </c>
      <c r="E33" s="86">
        <v>15069.195845006836</v>
      </c>
      <c r="F33" s="86">
        <v>802.19953834602006</v>
      </c>
      <c r="G33" s="86">
        <v>11902.674922316255</v>
      </c>
      <c r="H33" s="86">
        <v>16345.250416238927</v>
      </c>
      <c r="I33" s="86">
        <v>13875.694794730412</v>
      </c>
      <c r="J33" s="86">
        <v>10821.842565268538</v>
      </c>
      <c r="K33" s="86">
        <v>6959.3627849542618</v>
      </c>
      <c r="L33" s="86">
        <v>290.0008042054298</v>
      </c>
      <c r="M33" s="86">
        <v>95.916436292908941</v>
      </c>
      <c r="N33" s="86">
        <v>0</v>
      </c>
      <c r="O33" s="86">
        <v>31.21253507646292</v>
      </c>
      <c r="P33" s="86">
        <v>317.22263664355842</v>
      </c>
      <c r="Q33" s="86">
        <v>1048.7658878819536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54.93615951658348</v>
      </c>
      <c r="D3" s="106">
        <f t="shared" si="0"/>
        <v>48.934757414345263</v>
      </c>
      <c r="E3" s="106">
        <f t="shared" si="0"/>
        <v>56.440643329344226</v>
      </c>
      <c r="F3" s="106">
        <f t="shared" si="0"/>
        <v>73.90671293910367</v>
      </c>
      <c r="G3" s="106">
        <f t="shared" si="0"/>
        <v>61.10359239134813</v>
      </c>
      <c r="H3" s="106">
        <f t="shared" si="0"/>
        <v>81.326730408082966</v>
      </c>
      <c r="I3" s="106">
        <f t="shared" si="0"/>
        <v>71.918561513901636</v>
      </c>
      <c r="J3" s="106">
        <f t="shared" si="0"/>
        <v>53.561771677747132</v>
      </c>
      <c r="K3" s="106">
        <f t="shared" si="0"/>
        <v>44.431845944040454</v>
      </c>
      <c r="L3" s="106">
        <f t="shared" si="0"/>
        <v>6.3935168426608131</v>
      </c>
      <c r="M3" s="106">
        <f t="shared" si="0"/>
        <v>0.64036950570955131</v>
      </c>
      <c r="N3" s="106">
        <f t="shared" si="0"/>
        <v>2.10758137847413</v>
      </c>
      <c r="O3" s="106">
        <f t="shared" si="0"/>
        <v>0.14846146136206087</v>
      </c>
      <c r="P3" s="106">
        <f t="shared" si="0"/>
        <v>1.1479923561322487</v>
      </c>
      <c r="Q3" s="106">
        <f t="shared" si="0"/>
        <v>3.9732008215848791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25.699484816071323</v>
      </c>
      <c r="D4" s="101">
        <f t="shared" si="1"/>
        <v>22.116291091614421</v>
      </c>
      <c r="E4" s="101">
        <f t="shared" si="1"/>
        <v>28.937176654525999</v>
      </c>
      <c r="F4" s="101">
        <f t="shared" si="1"/>
        <v>29.654635440098669</v>
      </c>
      <c r="G4" s="101">
        <f t="shared" si="1"/>
        <v>33.509402976726534</v>
      </c>
      <c r="H4" s="101">
        <f t="shared" si="1"/>
        <v>42.143918557424769</v>
      </c>
      <c r="I4" s="101">
        <f t="shared" si="1"/>
        <v>32.67583301242275</v>
      </c>
      <c r="J4" s="101">
        <f t="shared" si="1"/>
        <v>28.508685088378424</v>
      </c>
      <c r="K4" s="101">
        <f t="shared" si="1"/>
        <v>20.230861427292524</v>
      </c>
      <c r="L4" s="101">
        <f t="shared" si="1"/>
        <v>2.4202870410411146</v>
      </c>
      <c r="M4" s="101">
        <f t="shared" si="1"/>
        <v>0.24121526526737461</v>
      </c>
      <c r="N4" s="101">
        <f t="shared" si="1"/>
        <v>0.44536453261126857</v>
      </c>
      <c r="O4" s="101">
        <f t="shared" si="1"/>
        <v>4.5839339769101838E-2</v>
      </c>
      <c r="P4" s="101">
        <f t="shared" si="1"/>
        <v>0.21114328228496834</v>
      </c>
      <c r="Q4" s="101">
        <f t="shared" si="1"/>
        <v>0.96093700746248456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19.262081729995625</v>
      </c>
      <c r="D7" s="100">
        <v>8.2637301890937955</v>
      </c>
      <c r="E7" s="100">
        <v>0.99773960113089422</v>
      </c>
      <c r="F7" s="100">
        <v>3.7779973277335981</v>
      </c>
      <c r="G7" s="100">
        <v>13.748712728453846</v>
      </c>
      <c r="H7" s="100">
        <v>17.375253683072735</v>
      </c>
      <c r="I7" s="100">
        <v>0</v>
      </c>
      <c r="J7" s="100">
        <v>0</v>
      </c>
      <c r="K7" s="100">
        <v>0</v>
      </c>
      <c r="L7" s="100">
        <v>0.96560929162527165</v>
      </c>
      <c r="M7" s="100">
        <v>0.17821700310087141</v>
      </c>
      <c r="N7" s="100">
        <v>0</v>
      </c>
      <c r="O7" s="100">
        <v>0</v>
      </c>
      <c r="P7" s="100">
        <v>0</v>
      </c>
      <c r="Q7" s="100">
        <v>0</v>
      </c>
    </row>
    <row r="8" spans="1:17" ht="12" customHeight="1" x14ac:dyDescent="0.25">
      <c r="A8" s="88" t="s">
        <v>101</v>
      </c>
      <c r="B8" s="100"/>
      <c r="C8" s="100">
        <v>7.9917260278744616E-4</v>
      </c>
      <c r="D8" s="100">
        <v>2.4235285440755237E-3</v>
      </c>
      <c r="E8" s="100">
        <v>4.621441254903485E-3</v>
      </c>
      <c r="F8" s="100">
        <v>7.8468949418641319E-3</v>
      </c>
      <c r="G8" s="100">
        <v>1.1990523930395737E-2</v>
      </c>
      <c r="H8" s="100">
        <v>6.8905230251543005E-3</v>
      </c>
      <c r="I8" s="100">
        <v>5.1662506916029518E-3</v>
      </c>
      <c r="J8" s="100">
        <v>7.8335322768081223E-3</v>
      </c>
      <c r="K8" s="100">
        <v>7.0308288284390823E-3</v>
      </c>
      <c r="L8" s="100">
        <v>1.0794438263128088E-3</v>
      </c>
      <c r="M8" s="100">
        <v>5.6809501539646352E-4</v>
      </c>
      <c r="N8" s="100">
        <v>1.1894449483486351E-3</v>
      </c>
      <c r="O8" s="100">
        <v>9.750827157063934E-4</v>
      </c>
      <c r="P8" s="100">
        <v>8.8648218397294441E-3</v>
      </c>
      <c r="Q8" s="100">
        <v>7.3313172618120592E-2</v>
      </c>
    </row>
    <row r="9" spans="1:17" ht="12" customHeight="1" x14ac:dyDescent="0.25">
      <c r="A9" s="88" t="s">
        <v>106</v>
      </c>
      <c r="B9" s="100"/>
      <c r="C9" s="100">
        <v>0.7551473662773085</v>
      </c>
      <c r="D9" s="100">
        <v>2.6093950449516439</v>
      </c>
      <c r="E9" s="100">
        <v>4.8789826436340231</v>
      </c>
      <c r="F9" s="100">
        <v>8.124063626894003</v>
      </c>
      <c r="G9" s="100">
        <v>12.14644963913875</v>
      </c>
      <c r="H9" s="100">
        <v>6.2007000128040461</v>
      </c>
      <c r="I9" s="100">
        <v>4.5835736357125541</v>
      </c>
      <c r="J9" s="100">
        <v>7.3306092017458706</v>
      </c>
      <c r="K9" s="100">
        <v>6.754283574698615</v>
      </c>
      <c r="L9" s="100">
        <v>1.0481717530585435</v>
      </c>
      <c r="M9" s="100">
        <v>1.3099212594517443E-2</v>
      </c>
      <c r="N9" s="100">
        <v>0.12131664090019829</v>
      </c>
      <c r="O9" s="100">
        <v>0</v>
      </c>
      <c r="P9" s="100">
        <v>6.2489982758599932E-2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0.16423178132702476</v>
      </c>
      <c r="O10" s="100">
        <v>0</v>
      </c>
      <c r="P10" s="100">
        <v>0</v>
      </c>
      <c r="Q10" s="100">
        <v>0.31605962343623445</v>
      </c>
    </row>
    <row r="11" spans="1:17" ht="12" customHeight="1" x14ac:dyDescent="0.25">
      <c r="A11" s="88" t="s">
        <v>61</v>
      </c>
      <c r="B11" s="100"/>
      <c r="C11" s="100">
        <v>6.1178272289182566E-2</v>
      </c>
      <c r="D11" s="100">
        <v>0</v>
      </c>
      <c r="E11" s="100">
        <v>0</v>
      </c>
      <c r="F11" s="100">
        <v>3.4131302012751021</v>
      </c>
      <c r="G11" s="100">
        <v>0</v>
      </c>
      <c r="H11" s="100">
        <v>0</v>
      </c>
      <c r="I11" s="100">
        <v>0</v>
      </c>
      <c r="J11" s="100">
        <v>0</v>
      </c>
      <c r="K11" s="100">
        <v>0.61083523308206034</v>
      </c>
      <c r="L11" s="100">
        <v>0.1152899127347039</v>
      </c>
      <c r="M11" s="100">
        <v>0</v>
      </c>
      <c r="N11" s="100">
        <v>2.4269495020441626E-3</v>
      </c>
      <c r="O11" s="100">
        <v>7.8977579919578219E-4</v>
      </c>
      <c r="P11" s="100">
        <v>2.2411352086172877E-2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1.6866975404181601</v>
      </c>
      <c r="D13" s="100">
        <v>1.8062286478341079</v>
      </c>
      <c r="E13" s="100">
        <v>2.8785274421545979</v>
      </c>
      <c r="F13" s="100">
        <v>6.2418330816207686</v>
      </c>
      <c r="G13" s="100">
        <v>2.1260576976055563</v>
      </c>
      <c r="H13" s="100">
        <v>7.3588903197277649</v>
      </c>
      <c r="I13" s="100">
        <v>8.2813733741081208</v>
      </c>
      <c r="J13" s="100">
        <v>6.9341978063675187</v>
      </c>
      <c r="K13" s="100">
        <v>4.7969769291363455</v>
      </c>
      <c r="L13" s="100">
        <v>0.26678687929122546</v>
      </c>
      <c r="M13" s="100">
        <v>4.7283064064117288E-2</v>
      </c>
      <c r="N13" s="100">
        <v>0.15381907978751988</v>
      </c>
      <c r="O13" s="100">
        <v>9.3833418078434847E-3</v>
      </c>
      <c r="P13" s="100">
        <v>0.11648786824306991</v>
      </c>
      <c r="Q13" s="100">
        <v>0.56940712180107755</v>
      </c>
    </row>
    <row r="14" spans="1:17" ht="12" customHeight="1" x14ac:dyDescent="0.25">
      <c r="A14" s="51" t="s">
        <v>104</v>
      </c>
      <c r="B14" s="22"/>
      <c r="C14" s="22">
        <v>3.7357575178048354</v>
      </c>
      <c r="D14" s="22">
        <v>9.3235093711981882</v>
      </c>
      <c r="E14" s="22">
        <v>20.111304113741202</v>
      </c>
      <c r="F14" s="22">
        <v>7.9403092148198526</v>
      </c>
      <c r="G14" s="22">
        <v>5.1913527665988672</v>
      </c>
      <c r="H14" s="22">
        <v>10.948559235992018</v>
      </c>
      <c r="I14" s="22">
        <v>19.750375370809298</v>
      </c>
      <c r="J14" s="22">
        <v>14.147131861147271</v>
      </c>
      <c r="K14" s="22">
        <v>7.9774931637395117</v>
      </c>
      <c r="L14" s="22">
        <v>0</v>
      </c>
      <c r="M14" s="22">
        <v>0</v>
      </c>
      <c r="N14" s="22">
        <v>0</v>
      </c>
      <c r="O14" s="22">
        <v>3.4683374604705657E-2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0.19782321668342603</v>
      </c>
      <c r="D15" s="104">
        <v>0.111004309992609</v>
      </c>
      <c r="E15" s="104">
        <v>6.6001412610377369E-2</v>
      </c>
      <c r="F15" s="104">
        <v>0.14945509281348385</v>
      </c>
      <c r="G15" s="104">
        <v>0.28483962099912224</v>
      </c>
      <c r="H15" s="104">
        <v>0.25362478280304313</v>
      </c>
      <c r="I15" s="104">
        <v>5.5344381101175275E-2</v>
      </c>
      <c r="J15" s="104">
        <v>8.8912686840955393E-2</v>
      </c>
      <c r="K15" s="104">
        <v>8.4241697807554111E-2</v>
      </c>
      <c r="L15" s="104">
        <v>2.3349760505057306E-2</v>
      </c>
      <c r="M15" s="104">
        <v>2.0478904924720199E-3</v>
      </c>
      <c r="N15" s="104">
        <v>2.3806361461328677E-3</v>
      </c>
      <c r="O15" s="104">
        <v>7.7648416505176996E-6</v>
      </c>
      <c r="P15" s="104">
        <v>8.8925735739616037E-4</v>
      </c>
      <c r="Q15" s="104">
        <v>2.1570896070519647E-3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5.0107936271493436</v>
      </c>
      <c r="D16" s="101">
        <f t="shared" si="2"/>
        <v>5.0964319272313885</v>
      </c>
      <c r="E16" s="101">
        <f t="shared" si="2"/>
        <v>1.3197985262820362</v>
      </c>
      <c r="F16" s="101">
        <f t="shared" si="2"/>
        <v>11.305523496345598</v>
      </c>
      <c r="G16" s="101">
        <f t="shared" si="2"/>
        <v>3.8193279903045569</v>
      </c>
      <c r="H16" s="101">
        <f t="shared" si="2"/>
        <v>8.9290057056647516</v>
      </c>
      <c r="I16" s="101">
        <f t="shared" si="2"/>
        <v>13.428829170107891</v>
      </c>
      <c r="J16" s="101">
        <f t="shared" si="2"/>
        <v>3.8139295395471948</v>
      </c>
      <c r="K16" s="101">
        <f t="shared" si="2"/>
        <v>7.6600192556254481</v>
      </c>
      <c r="L16" s="101">
        <f t="shared" si="2"/>
        <v>1.0943172529816303</v>
      </c>
      <c r="M16" s="101">
        <f t="shared" si="2"/>
        <v>0.1186744798202842</v>
      </c>
      <c r="N16" s="101">
        <f t="shared" si="2"/>
        <v>0.30141931464827632</v>
      </c>
      <c r="O16" s="101">
        <f t="shared" si="2"/>
        <v>2.8809749154518147E-2</v>
      </c>
      <c r="P16" s="101">
        <f t="shared" si="2"/>
        <v>0.24825508780557135</v>
      </c>
      <c r="Q16" s="101">
        <f t="shared" si="2"/>
        <v>0.72747157079862435</v>
      </c>
    </row>
    <row r="17" spans="1:17" ht="12.95" customHeight="1" x14ac:dyDescent="0.25">
      <c r="A17" s="88" t="s">
        <v>101</v>
      </c>
      <c r="B17" s="103"/>
      <c r="C17" s="103">
        <v>1.1009274189885659E-2</v>
      </c>
      <c r="D17" s="103">
        <v>5.3721654659808658E-3</v>
      </c>
      <c r="E17" s="103">
        <v>1.7448083391895956E-2</v>
      </c>
      <c r="F17" s="103">
        <v>1.6892935540458766E-2</v>
      </c>
      <c r="G17" s="103">
        <v>5.5098811484593557E-2</v>
      </c>
      <c r="H17" s="103">
        <v>9.4653483082882808E-2</v>
      </c>
      <c r="I17" s="103">
        <v>7.9793111885843371E-2</v>
      </c>
      <c r="J17" s="103">
        <v>0.11404582177367707</v>
      </c>
      <c r="K17" s="103">
        <v>5.7334340716288408E-2</v>
      </c>
      <c r="L17" s="103">
        <v>0</v>
      </c>
      <c r="M17" s="103">
        <v>1.558713749742496E-2</v>
      </c>
      <c r="N17" s="103">
        <v>0.14649277107095174</v>
      </c>
      <c r="O17" s="103">
        <v>2.5890627441484348E-3</v>
      </c>
      <c r="P17" s="103">
        <v>3.8734604281771952E-2</v>
      </c>
      <c r="Q17" s="103">
        <v>0.16414625829952412</v>
      </c>
    </row>
    <row r="18" spans="1:17" ht="12" customHeight="1" x14ac:dyDescent="0.25">
      <c r="A18" s="88" t="s">
        <v>100</v>
      </c>
      <c r="B18" s="103"/>
      <c r="C18" s="103">
        <v>4.9997843529594581</v>
      </c>
      <c r="D18" s="103">
        <v>5.0910597617654076</v>
      </c>
      <c r="E18" s="103">
        <v>1.3023504428901402</v>
      </c>
      <c r="F18" s="103">
        <v>11.28863056080514</v>
      </c>
      <c r="G18" s="103">
        <v>3.7642291788199636</v>
      </c>
      <c r="H18" s="103">
        <v>8.8343522225818685</v>
      </c>
      <c r="I18" s="103">
        <v>13.349036058222048</v>
      </c>
      <c r="J18" s="103">
        <v>3.6998837177735178</v>
      </c>
      <c r="K18" s="103">
        <v>7.60268491490916</v>
      </c>
      <c r="L18" s="103">
        <v>1.0943172529816303</v>
      </c>
      <c r="M18" s="103">
        <v>0.10308734232285924</v>
      </c>
      <c r="N18" s="103">
        <v>0.15492654357732458</v>
      </c>
      <c r="O18" s="103">
        <v>2.6220686410369714E-2</v>
      </c>
      <c r="P18" s="103">
        <v>0.2095204835237994</v>
      </c>
      <c r="Q18" s="103">
        <v>0.56332531249910023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11.72658792418555</v>
      </c>
      <c r="D19" s="101">
        <f t="shared" si="3"/>
        <v>10.734618794338088</v>
      </c>
      <c r="E19" s="101">
        <f t="shared" si="3"/>
        <v>12.918606296446757</v>
      </c>
      <c r="F19" s="101">
        <f t="shared" si="3"/>
        <v>13.384683491315517</v>
      </c>
      <c r="G19" s="101">
        <f t="shared" si="3"/>
        <v>12.404698200136336</v>
      </c>
      <c r="H19" s="101">
        <f t="shared" si="3"/>
        <v>15.926551507508414</v>
      </c>
      <c r="I19" s="101">
        <f t="shared" si="3"/>
        <v>13.617534550840663</v>
      </c>
      <c r="J19" s="101">
        <f t="shared" si="3"/>
        <v>11.12858401471571</v>
      </c>
      <c r="K19" s="101">
        <f t="shared" si="3"/>
        <v>8.423140567367124</v>
      </c>
      <c r="L19" s="101">
        <f t="shared" si="3"/>
        <v>1.42201576624155</v>
      </c>
      <c r="M19" s="101">
        <f t="shared" si="3"/>
        <v>0.11803233345247052</v>
      </c>
      <c r="N19" s="101">
        <f t="shared" si="3"/>
        <v>0.47289390228717015</v>
      </c>
      <c r="O19" s="101">
        <f t="shared" si="3"/>
        <v>3.7664459613711752E-2</v>
      </c>
      <c r="P19" s="101">
        <f t="shared" si="3"/>
        <v>0.3522898172417856</v>
      </c>
      <c r="Q19" s="101">
        <f t="shared" si="3"/>
        <v>1.1861178477852552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0.26779286635657429</v>
      </c>
      <c r="D21" s="100">
        <v>0.19050843884898461</v>
      </c>
      <c r="E21" s="100">
        <v>0.21755627121951443</v>
      </c>
      <c r="F21" s="100">
        <v>0.37353257769938963</v>
      </c>
      <c r="G21" s="100">
        <v>0.54032113574446139</v>
      </c>
      <c r="H21" s="100">
        <v>0.58209933336415409</v>
      </c>
      <c r="I21" s="100">
        <v>1.0438618617973769</v>
      </c>
      <c r="J21" s="100">
        <v>0.41355062042444113</v>
      </c>
      <c r="K21" s="100">
        <v>0.61578145862143607</v>
      </c>
      <c r="L21" s="100">
        <v>0.1864331630293625</v>
      </c>
      <c r="M21" s="100">
        <v>3.1459209176655707E-3</v>
      </c>
      <c r="N21" s="100">
        <v>3.4999986776771234E-2</v>
      </c>
      <c r="O21" s="100">
        <v>1.2370408557174869E-3</v>
      </c>
      <c r="P21" s="100">
        <v>9.2932635957125934E-3</v>
      </c>
      <c r="Q21" s="100">
        <v>3.6213110691211768E-2</v>
      </c>
    </row>
    <row r="22" spans="1:17" ht="12" customHeight="1" x14ac:dyDescent="0.25">
      <c r="A22" s="88" t="s">
        <v>99</v>
      </c>
      <c r="B22" s="100"/>
      <c r="C22" s="100">
        <v>0.85912354639037403</v>
      </c>
      <c r="D22" s="100">
        <v>0.69557580537518826</v>
      </c>
      <c r="E22" s="100">
        <v>0.85654951134664292</v>
      </c>
      <c r="F22" s="100">
        <v>0.73686961799439865</v>
      </c>
      <c r="G22" s="100">
        <v>0.71369769926618798</v>
      </c>
      <c r="H22" s="100">
        <v>0.76979413018075493</v>
      </c>
      <c r="I22" s="100">
        <v>0.69553156282535433</v>
      </c>
      <c r="J22" s="100">
        <v>0.57982974028404954</v>
      </c>
      <c r="K22" s="100">
        <v>0.59945904337286693</v>
      </c>
      <c r="L22" s="100">
        <v>0.2815543183258345</v>
      </c>
      <c r="M22" s="100">
        <v>1.1924447302144465E-2</v>
      </c>
      <c r="N22" s="100">
        <v>2.6487194964044634E-2</v>
      </c>
      <c r="O22" s="100">
        <v>3.7017780546673867E-3</v>
      </c>
      <c r="P22" s="100">
        <v>3.2893443085849697E-2</v>
      </c>
      <c r="Q22" s="100">
        <v>7.0018629274094205E-2</v>
      </c>
    </row>
    <row r="23" spans="1:17" ht="12" customHeight="1" x14ac:dyDescent="0.25">
      <c r="A23" s="88" t="s">
        <v>98</v>
      </c>
      <c r="B23" s="100"/>
      <c r="C23" s="100">
        <v>0.45866436865031662</v>
      </c>
      <c r="D23" s="100">
        <v>0.3332088324038</v>
      </c>
      <c r="E23" s="100">
        <v>0.55655971343128063</v>
      </c>
      <c r="F23" s="100">
        <v>0.22435089702448419</v>
      </c>
      <c r="G23" s="100">
        <v>1.914705304388288</v>
      </c>
      <c r="H23" s="100">
        <v>0.99458075187285455</v>
      </c>
      <c r="I23" s="100">
        <v>1.2422397482166068</v>
      </c>
      <c r="J23" s="100">
        <v>0.66859784351703788</v>
      </c>
      <c r="K23" s="100">
        <v>1.0796997679973357</v>
      </c>
      <c r="L23" s="100">
        <v>0.82595650966405232</v>
      </c>
      <c r="M23" s="100">
        <v>1.0096702945164683E-2</v>
      </c>
      <c r="N23" s="100">
        <v>3.7514218024283064E-2</v>
      </c>
      <c r="O23" s="100">
        <v>1.7904255455220011E-3</v>
      </c>
      <c r="P23" s="100">
        <v>1.6461444552826485E-2</v>
      </c>
      <c r="Q23" s="100">
        <v>5.4485864915002201E-2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10.067847639500737</v>
      </c>
      <c r="D26" s="22">
        <v>9.4253254649654856</v>
      </c>
      <c r="E26" s="22">
        <v>11.132687326745197</v>
      </c>
      <c r="F26" s="22">
        <v>11.947992602280138</v>
      </c>
      <c r="G26" s="22">
        <v>9.1465179334437892</v>
      </c>
      <c r="H26" s="22">
        <v>13.434432735267819</v>
      </c>
      <c r="I26" s="22">
        <v>9.5373137560691816</v>
      </c>
      <c r="J26" s="22">
        <v>9.3039210004332915</v>
      </c>
      <c r="K26" s="22">
        <v>5.9602414296064339</v>
      </c>
      <c r="L26" s="22">
        <v>7.1300944392680879E-2</v>
      </c>
      <c r="M26" s="22">
        <v>3.0449183363116215E-2</v>
      </c>
      <c r="N26" s="22">
        <v>0.36719111391239179</v>
      </c>
      <c r="O26" s="22">
        <v>3.0652144648554668E-2</v>
      </c>
      <c r="P26" s="22">
        <v>0.29065650598427617</v>
      </c>
      <c r="Q26" s="22">
        <v>1.0048399742316532</v>
      </c>
    </row>
    <row r="27" spans="1:17" ht="12" customHeight="1" x14ac:dyDescent="0.25">
      <c r="A27" s="93" t="s">
        <v>33</v>
      </c>
      <c r="B27" s="121"/>
      <c r="C27" s="121">
        <v>7.3159503287547223E-2</v>
      </c>
      <c r="D27" s="121">
        <v>9.0000252744629208E-2</v>
      </c>
      <c r="E27" s="121">
        <v>0.1552534737041239</v>
      </c>
      <c r="F27" s="121">
        <v>0.10193779631710616</v>
      </c>
      <c r="G27" s="121">
        <v>8.945612729360862E-2</v>
      </c>
      <c r="H27" s="121">
        <v>0.1456445568228307</v>
      </c>
      <c r="I27" s="121">
        <v>1.0985876219321424</v>
      </c>
      <c r="J27" s="121">
        <v>0.16268481005689026</v>
      </c>
      <c r="K27" s="121">
        <v>0.16795886776905161</v>
      </c>
      <c r="L27" s="121">
        <v>5.6770830829619728E-2</v>
      </c>
      <c r="M27" s="121">
        <v>6.2416078924379594E-2</v>
      </c>
      <c r="N27" s="121">
        <v>6.701388609679451E-3</v>
      </c>
      <c r="O27" s="121">
        <v>2.8307050925020457E-4</v>
      </c>
      <c r="P27" s="121">
        <v>2.985160023120651E-3</v>
      </c>
      <c r="Q27" s="121">
        <v>2.0560268673293896E-2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12.499293149177261</v>
      </c>
      <c r="D29" s="101">
        <f t="shared" si="4"/>
        <v>10.987415601161366</v>
      </c>
      <c r="E29" s="101">
        <f t="shared" si="4"/>
        <v>13.265061852089433</v>
      </c>
      <c r="F29" s="101">
        <f t="shared" si="4"/>
        <v>19.561870511343891</v>
      </c>
      <c r="G29" s="101">
        <f t="shared" si="4"/>
        <v>11.370163224180704</v>
      </c>
      <c r="H29" s="101">
        <f t="shared" si="4"/>
        <v>14.327254637485026</v>
      </c>
      <c r="I29" s="101">
        <f t="shared" si="4"/>
        <v>12.196364780530338</v>
      </c>
      <c r="J29" s="101">
        <f t="shared" si="4"/>
        <v>10.110573035105801</v>
      </c>
      <c r="K29" s="101">
        <f t="shared" si="4"/>
        <v>8.1178246937553595</v>
      </c>
      <c r="L29" s="101">
        <f t="shared" si="4"/>
        <v>1.4568967823965178</v>
      </c>
      <c r="M29" s="101">
        <f t="shared" si="4"/>
        <v>0.16244742716942201</v>
      </c>
      <c r="N29" s="101">
        <f t="shared" si="4"/>
        <v>0.8879036289274147</v>
      </c>
      <c r="O29" s="101">
        <f t="shared" si="4"/>
        <v>3.6147912824729116E-2</v>
      </c>
      <c r="P29" s="101">
        <f t="shared" si="4"/>
        <v>0.33630416879992342</v>
      </c>
      <c r="Q29" s="101">
        <f t="shared" si="4"/>
        <v>1.0986743955385152</v>
      </c>
    </row>
    <row r="30" spans="1:17" s="28" customFormat="1" ht="12" customHeight="1" x14ac:dyDescent="0.25">
      <c r="A30" s="88" t="s">
        <v>66</v>
      </c>
      <c r="B30" s="100"/>
      <c r="C30" s="100">
        <v>0.97476523043772723</v>
      </c>
      <c r="D30" s="100">
        <v>0</v>
      </c>
      <c r="E30" s="100">
        <v>0</v>
      </c>
      <c r="F30" s="100">
        <v>17.466610015361038</v>
      </c>
      <c r="G30" s="100">
        <v>0</v>
      </c>
      <c r="H30" s="100">
        <v>0.25184971451816673</v>
      </c>
      <c r="I30" s="100">
        <v>0</v>
      </c>
      <c r="J30" s="100">
        <v>1.506082919840745E-2</v>
      </c>
      <c r="K30" s="100">
        <v>5.3116769935877259E-2</v>
      </c>
      <c r="L30" s="100">
        <v>0.55437635569528099</v>
      </c>
      <c r="M30" s="100">
        <v>2.1696866292100717E-2</v>
      </c>
      <c r="N30" s="100">
        <v>0.87518298845682441</v>
      </c>
      <c r="O30" s="100">
        <v>5.1093340911438781E-3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/>
      <c r="C31" s="100">
        <v>0.39353213099397449</v>
      </c>
      <c r="D31" s="100">
        <v>0.62702629754455996</v>
      </c>
      <c r="E31" s="100">
        <v>1.1794042849755748</v>
      </c>
      <c r="F31" s="100">
        <v>1.461333862198779</v>
      </c>
      <c r="G31" s="100">
        <v>1.9750951302726771</v>
      </c>
      <c r="H31" s="100">
        <v>1.2199972376873804</v>
      </c>
      <c r="I31" s="100">
        <v>1.3043488187183732</v>
      </c>
      <c r="J31" s="100">
        <v>1.4448609038700748</v>
      </c>
      <c r="K31" s="100">
        <v>2.4152516401462663</v>
      </c>
      <c r="L31" s="100">
        <v>0.66508288776564684</v>
      </c>
      <c r="M31" s="100">
        <v>6.561359637081933E-2</v>
      </c>
      <c r="N31" s="100">
        <v>1.2720640470590249E-2</v>
      </c>
      <c r="O31" s="100">
        <v>4.8084886501915556E-3</v>
      </c>
      <c r="P31" s="100">
        <v>4.9773530151262665E-2</v>
      </c>
      <c r="Q31" s="100">
        <v>0.11250886153287974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11.130995787745558</v>
      </c>
      <c r="D33" s="18">
        <v>10.360389303616806</v>
      </c>
      <c r="E33" s="18">
        <v>12.085657567113858</v>
      </c>
      <c r="F33" s="18">
        <v>0.63392663378407554</v>
      </c>
      <c r="G33" s="18">
        <v>9.3950680939080264</v>
      </c>
      <c r="H33" s="18">
        <v>12.855407685279479</v>
      </c>
      <c r="I33" s="18">
        <v>10.892015961811966</v>
      </c>
      <c r="J33" s="18">
        <v>8.6506513020373195</v>
      </c>
      <c r="K33" s="18">
        <v>5.6494562836732163</v>
      </c>
      <c r="L33" s="18">
        <v>0.23743753893558991</v>
      </c>
      <c r="M33" s="18">
        <v>7.5136964506501952E-2</v>
      </c>
      <c r="N33" s="18">
        <v>0</v>
      </c>
      <c r="O33" s="18">
        <v>2.6230090083393682E-2</v>
      </c>
      <c r="P33" s="18">
        <v>0.28653063864866074</v>
      </c>
      <c r="Q33" s="18">
        <v>0.98616553400563545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36.596041145644627</v>
      </c>
      <c r="D3" s="106">
        <f t="shared" si="0"/>
        <v>34.6662411782793</v>
      </c>
      <c r="E3" s="106">
        <f t="shared" si="0"/>
        <v>37.780327605391911</v>
      </c>
      <c r="F3" s="106">
        <f t="shared" si="0"/>
        <v>56.522072084371381</v>
      </c>
      <c r="G3" s="106">
        <f t="shared" si="0"/>
        <v>41.715049649796271</v>
      </c>
      <c r="H3" s="106">
        <f t="shared" si="0"/>
        <v>62.905192942977841</v>
      </c>
      <c r="I3" s="106">
        <f t="shared" si="0"/>
        <v>64.853113073652196</v>
      </c>
      <c r="J3" s="106">
        <f t="shared" si="0"/>
        <v>41.813905978171334</v>
      </c>
      <c r="K3" s="106">
        <f t="shared" si="0"/>
        <v>39.723552753258701</v>
      </c>
      <c r="L3" s="106">
        <f t="shared" si="0"/>
        <v>5.3677779515524016</v>
      </c>
      <c r="M3" s="106">
        <f t="shared" si="0"/>
        <v>0.62660724177236538</v>
      </c>
      <c r="N3" s="106">
        <f t="shared" si="0"/>
        <v>1.8763660388088927</v>
      </c>
      <c r="O3" s="106">
        <f t="shared" si="0"/>
        <v>0.15830618964912285</v>
      </c>
      <c r="P3" s="106">
        <f t="shared" si="0"/>
        <v>1.4194786206681305</v>
      </c>
      <c r="Q3" s="106">
        <f t="shared" si="0"/>
        <v>5.2642368247153701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15.267747301357495</v>
      </c>
      <c r="D4" s="101">
        <f t="shared" si="1"/>
        <v>14.104495418669149</v>
      </c>
      <c r="E4" s="101">
        <f t="shared" si="1"/>
        <v>19.742847984723568</v>
      </c>
      <c r="F4" s="101">
        <f t="shared" si="1"/>
        <v>21.869737246428556</v>
      </c>
      <c r="G4" s="101">
        <f t="shared" si="1"/>
        <v>21.019253164075781</v>
      </c>
      <c r="H4" s="101">
        <f t="shared" si="1"/>
        <v>28.846782874036766</v>
      </c>
      <c r="I4" s="101">
        <f t="shared" si="1"/>
        <v>24.825183495201955</v>
      </c>
      <c r="J4" s="101">
        <f t="shared" si="1"/>
        <v>21.419159177409551</v>
      </c>
      <c r="K4" s="101">
        <f t="shared" si="1"/>
        <v>15.238005610625912</v>
      </c>
      <c r="L4" s="101">
        <f t="shared" si="1"/>
        <v>1.7374124081880875</v>
      </c>
      <c r="M4" s="101">
        <f t="shared" si="1"/>
        <v>0.20259002036716614</v>
      </c>
      <c r="N4" s="101">
        <f t="shared" si="1"/>
        <v>0.52404548754641256</v>
      </c>
      <c r="O4" s="101">
        <f t="shared" si="1"/>
        <v>4.9047560748455912E-2</v>
      </c>
      <c r="P4" s="101">
        <f t="shared" si="1"/>
        <v>0.37884460172896295</v>
      </c>
      <c r="Q4" s="101">
        <f t="shared" si="1"/>
        <v>1.8212223830244298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10.420925636708834</v>
      </c>
      <c r="D7" s="100">
        <v>4.5122497499351786</v>
      </c>
      <c r="E7" s="100">
        <v>0.55001244816082051</v>
      </c>
      <c r="F7" s="100">
        <v>2.102790738966108</v>
      </c>
      <c r="G7" s="100">
        <v>7.7219623331008505</v>
      </c>
      <c r="H7" s="100">
        <v>9.8628435008840825</v>
      </c>
      <c r="I7" s="100">
        <v>0</v>
      </c>
      <c r="J7" s="100">
        <v>0</v>
      </c>
      <c r="K7" s="100">
        <v>0</v>
      </c>
      <c r="L7" s="100">
        <v>0.56226533138310042</v>
      </c>
      <c r="M7" s="100">
        <v>0.1042682385899799</v>
      </c>
      <c r="N7" s="100">
        <v>0</v>
      </c>
      <c r="O7" s="100">
        <v>0</v>
      </c>
      <c r="P7" s="100">
        <v>0</v>
      </c>
      <c r="Q7" s="100">
        <v>0</v>
      </c>
    </row>
    <row r="8" spans="1:17" ht="12" customHeight="1" x14ac:dyDescent="0.25">
      <c r="A8" s="88" t="s">
        <v>101</v>
      </c>
      <c r="B8" s="100"/>
      <c r="C8" s="100">
        <v>6.5601209193016181E-4</v>
      </c>
      <c r="D8" s="100">
        <v>2.0069330421842949E-3</v>
      </c>
      <c r="E8" s="100">
        <v>3.8634499765127441E-3</v>
      </c>
      <c r="F8" s="100">
        <v>6.6196102925987687E-3</v>
      </c>
      <c r="G8" s="100">
        <v>1.0191950586518195E-2</v>
      </c>
      <c r="H8" s="100">
        <v>5.9103600767486386E-3</v>
      </c>
      <c r="I8" s="100">
        <v>4.4659022861702723E-3</v>
      </c>
      <c r="J8" s="100">
        <v>6.8097308924724405E-3</v>
      </c>
      <c r="K8" s="100">
        <v>6.139052581922988E-3</v>
      </c>
      <c r="L8" s="100">
        <v>9.4671571574513253E-4</v>
      </c>
      <c r="M8" s="100">
        <v>5.0113146493491114E-4</v>
      </c>
      <c r="N8" s="100">
        <v>1.057112204879972E-3</v>
      </c>
      <c r="O8" s="100">
        <v>8.7492280111768855E-4</v>
      </c>
      <c r="P8" s="100">
        <v>8.0543605213802879E-3</v>
      </c>
      <c r="Q8" s="100">
        <v>6.7713437693324635E-2</v>
      </c>
    </row>
    <row r="9" spans="1:17" ht="12" customHeight="1" x14ac:dyDescent="0.25">
      <c r="A9" s="88" t="s">
        <v>106</v>
      </c>
      <c r="B9" s="100"/>
      <c r="C9" s="100">
        <v>0.43710067761277138</v>
      </c>
      <c r="D9" s="100">
        <v>1.5300636769523319</v>
      </c>
      <c r="E9" s="100">
        <v>2.892563172276474</v>
      </c>
      <c r="F9" s="100">
        <v>4.8625025392410501</v>
      </c>
      <c r="G9" s="100">
        <v>7.3254361626148139</v>
      </c>
      <c r="H9" s="100">
        <v>3.7735571027109294</v>
      </c>
      <c r="I9" s="100">
        <v>2.8110441109954358</v>
      </c>
      <c r="J9" s="100">
        <v>4.5208521399081887</v>
      </c>
      <c r="K9" s="100">
        <v>4.183656261674944</v>
      </c>
      <c r="L9" s="100">
        <v>0.65209199592814227</v>
      </c>
      <c r="M9" s="100">
        <v>8.1856116811439006E-3</v>
      </c>
      <c r="N9" s="100">
        <v>7.6157498069387125E-2</v>
      </c>
      <c r="O9" s="100">
        <v>0</v>
      </c>
      <c r="P9" s="100">
        <v>3.9592749910994929E-2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9.4887315919217216E-2</v>
      </c>
      <c r="O10" s="100">
        <v>0</v>
      </c>
      <c r="P10" s="100">
        <v>0</v>
      </c>
      <c r="Q10" s="100">
        <v>0.18361502597551471</v>
      </c>
    </row>
    <row r="11" spans="1:17" ht="12" customHeight="1" x14ac:dyDescent="0.25">
      <c r="A11" s="88" t="s">
        <v>61</v>
      </c>
      <c r="B11" s="100"/>
      <c r="C11" s="100">
        <v>5.2296410954694512E-2</v>
      </c>
      <c r="D11" s="100">
        <v>0</v>
      </c>
      <c r="E11" s="100">
        <v>0</v>
      </c>
      <c r="F11" s="100">
        <v>3.0837972449116369</v>
      </c>
      <c r="G11" s="100">
        <v>0</v>
      </c>
      <c r="H11" s="100">
        <v>0</v>
      </c>
      <c r="I11" s="100">
        <v>0</v>
      </c>
      <c r="J11" s="100">
        <v>0</v>
      </c>
      <c r="K11" s="100">
        <v>0.5617030050428885</v>
      </c>
      <c r="L11" s="100">
        <v>0.10639295345501699</v>
      </c>
      <c r="M11" s="100">
        <v>0</v>
      </c>
      <c r="N11" s="100">
        <v>2.2490450525580632E-3</v>
      </c>
      <c r="O11" s="100">
        <v>7.3277140863209659E-4</v>
      </c>
      <c r="P11" s="100">
        <v>2.0812120231522652E-2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1.7182257817229245</v>
      </c>
      <c r="D13" s="100">
        <v>1.8402522016053211</v>
      </c>
      <c r="E13" s="100">
        <v>2.9327813886889418</v>
      </c>
      <c r="F13" s="100">
        <v>6.3588674152128277</v>
      </c>
      <c r="G13" s="100">
        <v>2.165818125937331</v>
      </c>
      <c r="H13" s="100">
        <v>7.4958340480179011</v>
      </c>
      <c r="I13" s="100">
        <v>8.4347363564197355</v>
      </c>
      <c r="J13" s="100">
        <v>7.062201390362298</v>
      </c>
      <c r="K13" s="100">
        <v>4.885297488202121</v>
      </c>
      <c r="L13" s="100">
        <v>0.39098958697760139</v>
      </c>
      <c r="M13" s="100">
        <v>8.7418159852908003E-2</v>
      </c>
      <c r="N13" s="100">
        <v>0.34726559306881971</v>
      </c>
      <c r="O13" s="100">
        <v>2.3151291093029967E-2</v>
      </c>
      <c r="P13" s="100">
        <v>0.30946684973551802</v>
      </c>
      <c r="Q13" s="100">
        <v>1.5677280136319605</v>
      </c>
    </row>
    <row r="14" spans="1:17" ht="12" customHeight="1" x14ac:dyDescent="0.25">
      <c r="A14" s="51" t="s">
        <v>104</v>
      </c>
      <c r="B14" s="22"/>
      <c r="C14" s="22">
        <v>2.4210883318307936</v>
      </c>
      <c r="D14" s="22">
        <v>6.0986577764902741</v>
      </c>
      <c r="E14" s="22">
        <v>13.293946519735281</v>
      </c>
      <c r="F14" s="22">
        <v>5.2980035684274513</v>
      </c>
      <c r="G14" s="22">
        <v>3.4910380588001462</v>
      </c>
      <c r="H14" s="22">
        <v>7.4323191114534026</v>
      </c>
      <c r="I14" s="22">
        <v>13.517781376694531</v>
      </c>
      <c r="J14" s="22">
        <v>9.7375503171998439</v>
      </c>
      <c r="K14" s="22">
        <v>5.514550341728504</v>
      </c>
      <c r="L14" s="22">
        <v>0</v>
      </c>
      <c r="M14" s="22">
        <v>0</v>
      </c>
      <c r="N14" s="22">
        <v>0</v>
      </c>
      <c r="O14" s="22">
        <v>2.4280707650836252E-2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0.21745445043554743</v>
      </c>
      <c r="D15" s="104">
        <v>0.12126508064385876</v>
      </c>
      <c r="E15" s="104">
        <v>6.9681005885539368E-2</v>
      </c>
      <c r="F15" s="104">
        <v>0.15715612937688381</v>
      </c>
      <c r="G15" s="104">
        <v>0.30480653303611999</v>
      </c>
      <c r="H15" s="104">
        <v>0.27631875089370228</v>
      </c>
      <c r="I15" s="104">
        <v>5.7155748806080854E-2</v>
      </c>
      <c r="J15" s="104">
        <v>9.1745599046750448E-2</v>
      </c>
      <c r="K15" s="104">
        <v>8.6659461395530962E-2</v>
      </c>
      <c r="L15" s="104">
        <v>2.4725824728481081E-2</v>
      </c>
      <c r="M15" s="104">
        <v>2.2168787781994236E-3</v>
      </c>
      <c r="N15" s="104">
        <v>2.428923231550579E-3</v>
      </c>
      <c r="O15" s="104">
        <v>7.8677948399124255E-6</v>
      </c>
      <c r="P15" s="104">
        <v>9.1852132954703685E-4</v>
      </c>
      <c r="Q15" s="104">
        <v>2.1659057236299989E-3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6.8403285532723972</v>
      </c>
      <c r="D16" s="101">
        <f t="shared" si="2"/>
        <v>7.2909914771517847</v>
      </c>
      <c r="E16" s="101">
        <f t="shared" si="2"/>
        <v>1.9590919080911697</v>
      </c>
      <c r="F16" s="101">
        <f t="shared" si="2"/>
        <v>17.657457427775341</v>
      </c>
      <c r="G16" s="101">
        <f t="shared" si="2"/>
        <v>6.1846269622135823</v>
      </c>
      <c r="H16" s="101">
        <f t="shared" si="2"/>
        <v>15.028717275706139</v>
      </c>
      <c r="I16" s="101">
        <f t="shared" si="2"/>
        <v>23.517999271909094</v>
      </c>
      <c r="J16" s="101">
        <f t="shared" si="2"/>
        <v>6.8921084448756469</v>
      </c>
      <c r="K16" s="101">
        <f t="shared" si="2"/>
        <v>14.287518702966842</v>
      </c>
      <c r="L16" s="101">
        <f t="shared" si="2"/>
        <v>2.117046750625232</v>
      </c>
      <c r="M16" s="101">
        <f t="shared" si="2"/>
        <v>0.23872004303598987</v>
      </c>
      <c r="N16" s="101">
        <f t="shared" si="2"/>
        <v>0.65113625455178858</v>
      </c>
      <c r="O16" s="101">
        <f t="shared" si="2"/>
        <v>6.31413417790362E-2</v>
      </c>
      <c r="P16" s="101">
        <f t="shared" si="2"/>
        <v>0.60075083634289717</v>
      </c>
      <c r="Q16" s="101">
        <f t="shared" si="2"/>
        <v>1.9655111714614684</v>
      </c>
    </row>
    <row r="17" spans="1:17" ht="12.95" customHeight="1" x14ac:dyDescent="0.25">
      <c r="A17" s="88" t="s">
        <v>101</v>
      </c>
      <c r="B17" s="103"/>
      <c r="C17" s="103">
        <v>1.9430295928694205E-2</v>
      </c>
      <c r="D17" s="103">
        <v>9.5655189317001253E-3</v>
      </c>
      <c r="E17" s="103">
        <v>3.1367113712753088E-2</v>
      </c>
      <c r="F17" s="103">
        <v>3.0691899906114106E-2</v>
      </c>
      <c r="G17" s="103">
        <v>0.10130835360255183</v>
      </c>
      <c r="H17" s="103">
        <v>0.17657714481608486</v>
      </c>
      <c r="I17" s="103">
        <v>0.15155427840347357</v>
      </c>
      <c r="J17" s="103">
        <v>0.22134777197946304</v>
      </c>
      <c r="K17" s="103">
        <v>0.11416527349088933</v>
      </c>
      <c r="L17" s="103">
        <v>0</v>
      </c>
      <c r="M17" s="103">
        <v>3.3340379938205961E-2</v>
      </c>
      <c r="N17" s="103">
        <v>0.3304067541312059</v>
      </c>
      <c r="O17" s="103">
        <v>6.2525308570213559E-3</v>
      </c>
      <c r="P17" s="103">
        <v>0.10237246146916351</v>
      </c>
      <c r="Q17" s="103">
        <v>0.48850828809220226</v>
      </c>
    </row>
    <row r="18" spans="1:17" ht="12" customHeight="1" x14ac:dyDescent="0.25">
      <c r="A18" s="88" t="s">
        <v>100</v>
      </c>
      <c r="B18" s="103"/>
      <c r="C18" s="103">
        <v>6.8208982573437034</v>
      </c>
      <c r="D18" s="103">
        <v>7.2814259582200842</v>
      </c>
      <c r="E18" s="103">
        <v>1.9277247943784166</v>
      </c>
      <c r="F18" s="103">
        <v>17.626765527869228</v>
      </c>
      <c r="G18" s="103">
        <v>6.0833186086110302</v>
      </c>
      <c r="H18" s="103">
        <v>14.852140130890055</v>
      </c>
      <c r="I18" s="103">
        <v>23.36644499350562</v>
      </c>
      <c r="J18" s="103">
        <v>6.6707606728961837</v>
      </c>
      <c r="K18" s="103">
        <v>14.173353429475954</v>
      </c>
      <c r="L18" s="103">
        <v>2.117046750625232</v>
      </c>
      <c r="M18" s="103">
        <v>0.20537966309778391</v>
      </c>
      <c r="N18" s="103">
        <v>0.32072950042058268</v>
      </c>
      <c r="O18" s="103">
        <v>5.6888810922014844E-2</v>
      </c>
      <c r="P18" s="103">
        <v>0.49837837487373365</v>
      </c>
      <c r="Q18" s="103">
        <v>1.4770028833692661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7.1505093161767501</v>
      </c>
      <c r="D19" s="101">
        <f t="shared" si="3"/>
        <v>6.638623070980624</v>
      </c>
      <c r="E19" s="101">
        <f t="shared" si="3"/>
        <v>8.0591232410149907</v>
      </c>
      <c r="F19" s="101">
        <f t="shared" si="3"/>
        <v>8.4765856530613313</v>
      </c>
      <c r="G19" s="101">
        <f t="shared" si="3"/>
        <v>7.6795785813460444</v>
      </c>
      <c r="H19" s="101">
        <f t="shared" si="3"/>
        <v>10.175048609291581</v>
      </c>
      <c r="I19" s="101">
        <f t="shared" si="3"/>
        <v>8.9151555188817362</v>
      </c>
      <c r="J19" s="101">
        <f t="shared" si="3"/>
        <v>7.2392713985813746</v>
      </c>
      <c r="K19" s="101">
        <f t="shared" si="3"/>
        <v>5.3755418591822863</v>
      </c>
      <c r="L19" s="101">
        <f t="shared" si="3"/>
        <v>0.79784475773598296</v>
      </c>
      <c r="M19" s="101">
        <f t="shared" si="3"/>
        <v>9.5576623652807391E-2</v>
      </c>
      <c r="N19" s="101">
        <f t="shared" si="3"/>
        <v>0.30720934457090771</v>
      </c>
      <c r="O19" s="101">
        <f t="shared" si="3"/>
        <v>2.4511791681374986E-2</v>
      </c>
      <c r="P19" s="101">
        <f t="shared" si="3"/>
        <v>0.22991944501706291</v>
      </c>
      <c r="Q19" s="101">
        <f t="shared" si="3"/>
        <v>0.78293955680396543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0.13150464560005792</v>
      </c>
      <c r="D21" s="100">
        <v>9.4296072459254407E-2</v>
      </c>
      <c r="E21" s="100">
        <v>0.10862761103691916</v>
      </c>
      <c r="F21" s="100">
        <v>0.18880247265400948</v>
      </c>
      <c r="G21" s="100">
        <v>0.27538711090434304</v>
      </c>
      <c r="H21" s="100">
        <v>0.29938082303634223</v>
      </c>
      <c r="I21" s="100">
        <v>0.54149655427186827</v>
      </c>
      <c r="J21" s="100">
        <v>0.21593353429463827</v>
      </c>
      <c r="K21" s="100">
        <v>0.32285542488607688</v>
      </c>
      <c r="L21" s="100">
        <v>9.8131389227188281E-2</v>
      </c>
      <c r="M21" s="100">
        <v>1.6437052494926838E-3</v>
      </c>
      <c r="N21" s="100">
        <v>1.8468813775828999E-2</v>
      </c>
      <c r="O21" s="100">
        <v>6.5283145299625648E-4</v>
      </c>
      <c r="P21" s="100">
        <v>4.9024787437130877E-3</v>
      </c>
      <c r="Q21" s="100">
        <v>1.9090807232499479E-2</v>
      </c>
    </row>
    <row r="22" spans="1:17" ht="12" customHeight="1" x14ac:dyDescent="0.25">
      <c r="A22" s="88" t="s">
        <v>99</v>
      </c>
      <c r="B22" s="100"/>
      <c r="C22" s="100">
        <v>0.41023568524499082</v>
      </c>
      <c r="D22" s="100">
        <v>0.33494250165152245</v>
      </c>
      <c r="E22" s="100">
        <v>0.41637415774998865</v>
      </c>
      <c r="F22" s="100">
        <v>0.36212428425892795</v>
      </c>
      <c r="G22" s="100">
        <v>0.3533780761997965</v>
      </c>
      <c r="H22" s="100">
        <v>0.38430610097108153</v>
      </c>
      <c r="I22" s="100">
        <v>0.34914909514697068</v>
      </c>
      <c r="J22" s="100">
        <v>0.29428572126255087</v>
      </c>
      <c r="K22" s="100">
        <v>0.30557259467388226</v>
      </c>
      <c r="L22" s="100">
        <v>0.14413051663572624</v>
      </c>
      <c r="M22" s="100">
        <v>6.08100296914167E-3</v>
      </c>
      <c r="N22" s="100">
        <v>1.360058761351293E-2</v>
      </c>
      <c r="O22" s="100">
        <v>1.9008152012505984E-3</v>
      </c>
      <c r="P22" s="100">
        <v>1.6881571872487667E-2</v>
      </c>
      <c r="Q22" s="100">
        <v>3.5905313677013606E-2</v>
      </c>
    </row>
    <row r="23" spans="1:17" ht="12" customHeight="1" x14ac:dyDescent="0.25">
      <c r="A23" s="88" t="s">
        <v>98</v>
      </c>
      <c r="B23" s="100"/>
      <c r="C23" s="100">
        <v>0.2350512471966614</v>
      </c>
      <c r="D23" s="100">
        <v>0.17228380084612055</v>
      </c>
      <c r="E23" s="100">
        <v>0.29060572775689181</v>
      </c>
      <c r="F23" s="100">
        <v>0.1182353745738636</v>
      </c>
      <c r="G23" s="100">
        <v>1.0167134404527665</v>
      </c>
      <c r="H23" s="100">
        <v>0.53264919584376991</v>
      </c>
      <c r="I23" s="100">
        <v>0.67022221921244529</v>
      </c>
      <c r="J23" s="100">
        <v>0.36280767701156391</v>
      </c>
      <c r="K23" s="100">
        <v>0.58830459306787608</v>
      </c>
      <c r="L23" s="100">
        <v>0.45189843920246442</v>
      </c>
      <c r="M23" s="100">
        <v>5.5268352350862568E-3</v>
      </c>
      <c r="N23" s="100">
        <v>2.0583034363132979E-2</v>
      </c>
      <c r="O23" s="100">
        <v>9.827146866287224E-4</v>
      </c>
      <c r="P23" s="100">
        <v>9.0356543916435671E-3</v>
      </c>
      <c r="Q23" s="100">
        <v>2.9904026236653631E-2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6.3206883338253235</v>
      </c>
      <c r="D26" s="22">
        <v>5.9683180659773054</v>
      </c>
      <c r="E26" s="22">
        <v>7.1171284223595617</v>
      </c>
      <c r="F26" s="22">
        <v>7.721284179853062</v>
      </c>
      <c r="G26" s="22">
        <v>5.9556854029465942</v>
      </c>
      <c r="H26" s="22">
        <v>8.8267598676152836</v>
      </c>
      <c r="I26" s="22">
        <v>6.301480571022636</v>
      </c>
      <c r="J26" s="22">
        <v>6.2082244924303449</v>
      </c>
      <c r="K26" s="22">
        <v>3.9938605926053583</v>
      </c>
      <c r="L26" s="22">
        <v>4.7324284607330229E-2</v>
      </c>
      <c r="M26" s="22">
        <v>1.9997132235259674E-2</v>
      </c>
      <c r="N26" s="22">
        <v>0.24783911982796483</v>
      </c>
      <c r="O26" s="22">
        <v>2.0690956876116093E-2</v>
      </c>
      <c r="P26" s="22">
        <v>0.19609159917410329</v>
      </c>
      <c r="Q26" s="22">
        <v>0.67726881901698011</v>
      </c>
    </row>
    <row r="27" spans="1:17" ht="12" customHeight="1" x14ac:dyDescent="0.25">
      <c r="A27" s="93" t="s">
        <v>33</v>
      </c>
      <c r="B27" s="121"/>
      <c r="C27" s="121">
        <v>5.302940430971699E-2</v>
      </c>
      <c r="D27" s="121">
        <v>6.878263004642074E-2</v>
      </c>
      <c r="E27" s="121">
        <v>0.12638732211162973</v>
      </c>
      <c r="F27" s="121">
        <v>8.6139341721467699E-2</v>
      </c>
      <c r="G27" s="121">
        <v>7.8414550842544076E-2</v>
      </c>
      <c r="H27" s="121">
        <v>0.13195262182510367</v>
      </c>
      <c r="I27" s="121">
        <v>1.0528070792278161</v>
      </c>
      <c r="J27" s="121">
        <v>0.15801997358227693</v>
      </c>
      <c r="K27" s="121">
        <v>0.164948653949093</v>
      </c>
      <c r="L27" s="121">
        <v>5.6360128063273854E-2</v>
      </c>
      <c r="M27" s="121">
        <v>6.2327947963827117E-2</v>
      </c>
      <c r="N27" s="121">
        <v>6.7177889904680137E-3</v>
      </c>
      <c r="O27" s="121">
        <v>2.844734643833158E-4</v>
      </c>
      <c r="P27" s="121">
        <v>3.0081408351152984E-3</v>
      </c>
      <c r="Q27" s="121">
        <v>2.0770590640818702E-2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7.337455974837984</v>
      </c>
      <c r="D29" s="101">
        <f t="shared" si="4"/>
        <v>6.6321312114777413</v>
      </c>
      <c r="E29" s="101">
        <f t="shared" si="4"/>
        <v>8.0192644715621793</v>
      </c>
      <c r="F29" s="101">
        <f t="shared" si="4"/>
        <v>8.5182917571061463</v>
      </c>
      <c r="G29" s="101">
        <f t="shared" si="4"/>
        <v>6.831590942160866</v>
      </c>
      <c r="H29" s="101">
        <f t="shared" si="4"/>
        <v>8.8546441839433569</v>
      </c>
      <c r="I29" s="101">
        <f t="shared" si="4"/>
        <v>7.594774787659424</v>
      </c>
      <c r="J29" s="101">
        <f t="shared" si="4"/>
        <v>6.2633669573047595</v>
      </c>
      <c r="K29" s="101">
        <f t="shared" si="4"/>
        <v>4.8224865804836652</v>
      </c>
      <c r="L29" s="101">
        <f t="shared" si="4"/>
        <v>0.7154740350030997</v>
      </c>
      <c r="M29" s="101">
        <f t="shared" si="4"/>
        <v>8.9720554716401987E-2</v>
      </c>
      <c r="N29" s="101">
        <f t="shared" si="4"/>
        <v>0.39397495213978401</v>
      </c>
      <c r="O29" s="101">
        <f t="shared" si="4"/>
        <v>2.1605495440255751E-2</v>
      </c>
      <c r="P29" s="101">
        <f t="shared" si="4"/>
        <v>0.20996373757920728</v>
      </c>
      <c r="Q29" s="101">
        <f t="shared" si="4"/>
        <v>0.69456371342550671</v>
      </c>
    </row>
    <row r="30" spans="1:17" s="28" customFormat="1" ht="12" customHeight="1" x14ac:dyDescent="0.25">
      <c r="A30" s="88" t="s">
        <v>66</v>
      </c>
      <c r="B30" s="100"/>
      <c r="C30" s="100">
        <v>0.40374786737062823</v>
      </c>
      <c r="D30" s="100">
        <v>0</v>
      </c>
      <c r="E30" s="100">
        <v>0</v>
      </c>
      <c r="F30" s="100">
        <v>7.4519992197983242</v>
      </c>
      <c r="G30" s="100">
        <v>0</v>
      </c>
      <c r="H30" s="100">
        <v>0.10904410319719686</v>
      </c>
      <c r="I30" s="100">
        <v>0</v>
      </c>
      <c r="J30" s="100">
        <v>6.5924591108211779E-3</v>
      </c>
      <c r="K30" s="100">
        <v>2.3351786290851377E-2</v>
      </c>
      <c r="L30" s="100">
        <v>0.24483656349208818</v>
      </c>
      <c r="M30" s="100">
        <v>9.6041240061602792E-3</v>
      </c>
      <c r="N30" s="100">
        <v>0.3879032404458439</v>
      </c>
      <c r="O30" s="100">
        <v>2.265823640407573E-3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/>
      <c r="C31" s="100">
        <v>0.17587846297753792</v>
      </c>
      <c r="D31" s="100">
        <v>0.28272942573317161</v>
      </c>
      <c r="E31" s="100">
        <v>0.53642552751418693</v>
      </c>
      <c r="F31" s="100">
        <v>0.6701839776347881</v>
      </c>
      <c r="G31" s="100">
        <v>0.91203216352734506</v>
      </c>
      <c r="H31" s="100">
        <v>0.56831407580155324</v>
      </c>
      <c r="I31" s="100">
        <v>0.6121811032405855</v>
      </c>
      <c r="J31" s="100">
        <v>0.6817781210211793</v>
      </c>
      <c r="K31" s="100">
        <v>1.1444597700817392</v>
      </c>
      <c r="L31" s="100">
        <v>0.31649056850690005</v>
      </c>
      <c r="M31" s="100">
        <v>3.1287732173212346E-2</v>
      </c>
      <c r="N31" s="100">
        <v>6.0717116939400821E-3</v>
      </c>
      <c r="O31" s="100">
        <v>2.296213031985361E-3</v>
      </c>
      <c r="P31" s="100">
        <v>2.3772284427458486E-2</v>
      </c>
      <c r="Q31" s="100">
        <v>5.3737452133446106E-2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6.757829644489818</v>
      </c>
      <c r="D33" s="18">
        <v>6.3494017857445701</v>
      </c>
      <c r="E33" s="18">
        <v>7.4828389440479928</v>
      </c>
      <c r="F33" s="18">
        <v>0.39610855967303393</v>
      </c>
      <c r="G33" s="18">
        <v>5.9195587786335206</v>
      </c>
      <c r="H33" s="18">
        <v>8.177286004944607</v>
      </c>
      <c r="I33" s="18">
        <v>6.9825936844188385</v>
      </c>
      <c r="J33" s="18">
        <v>5.5749963771727593</v>
      </c>
      <c r="K33" s="18">
        <v>3.6546750241110746</v>
      </c>
      <c r="L33" s="18">
        <v>0.15414690300411149</v>
      </c>
      <c r="M33" s="18">
        <v>4.8828698537029362E-2</v>
      </c>
      <c r="N33" s="18">
        <v>0</v>
      </c>
      <c r="O33" s="18">
        <v>1.7043458767862816E-2</v>
      </c>
      <c r="P33" s="18">
        <v>0.18619145315174879</v>
      </c>
      <c r="Q33" s="18">
        <v>0.64082626129206055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0.66615579734141128</v>
      </c>
      <c r="D3" s="115">
        <f>IF(SER_hh_tes_in!D3=0,"",SER_hh_tes_in!D3/SER_hh_fec_in!D3)</f>
        <v>0.70841755451549171</v>
      </c>
      <c r="E3" s="115">
        <f>IF(SER_hh_tes_in!E3=0,"",SER_hh_tes_in!E3/SER_hh_fec_in!E3)</f>
        <v>0.66938159058419922</v>
      </c>
      <c r="F3" s="115">
        <f>IF(SER_hh_tes_in!F3=0,"",SER_hh_tes_in!F3/SER_hh_fec_in!F3)</f>
        <v>0.76477588890935289</v>
      </c>
      <c r="G3" s="115">
        <f>IF(SER_hh_tes_in!G3=0,"",SER_hh_tes_in!G3/SER_hh_fec_in!G3)</f>
        <v>0.68269389764558019</v>
      </c>
      <c r="H3" s="115">
        <f>IF(SER_hh_tes_in!H3=0,"",SER_hh_tes_in!H3/SER_hh_fec_in!H3)</f>
        <v>0.77348729780886127</v>
      </c>
      <c r="I3" s="115">
        <f>IF(SER_hh_tes_in!I3=0,"",SER_hh_tes_in!I3/SER_hh_fec_in!I3)</f>
        <v>0.90175765071602954</v>
      </c>
      <c r="J3" s="115">
        <f>IF(SER_hh_tes_in!J3=0,"",SER_hh_tes_in!J3/SER_hh_fec_in!J3)</f>
        <v>0.78066696952713788</v>
      </c>
      <c r="K3" s="115">
        <f>IF(SER_hh_tes_in!K3=0,"",SER_hh_tes_in!K3/SER_hh_fec_in!K3)</f>
        <v>0.89403336524186738</v>
      </c>
      <c r="L3" s="115">
        <f>IF(SER_hh_tes_in!L3=0,"",SER_hh_tes_in!L3/SER_hh_fec_in!L3)</f>
        <v>0.83956577946832689</v>
      </c>
      <c r="M3" s="115">
        <f>IF(SER_hh_tes_in!M3=0,"",SER_hh_tes_in!M3/SER_hh_fec_in!M3)</f>
        <v>0.97850887055913616</v>
      </c>
      <c r="N3" s="115">
        <f>IF(SER_hh_tes_in!N3=0,"",SER_hh_tes_in!N3/SER_hh_fec_in!N3)</f>
        <v>0.89029351747611518</v>
      </c>
      <c r="O3" s="115">
        <f>IF(SER_hh_tes_in!O3=0,"",SER_hh_tes_in!O3/SER_hh_fec_in!O3)</f>
        <v>1.0663116757489886</v>
      </c>
      <c r="P3" s="115">
        <f>IF(SER_hh_tes_in!P3=0,"",SER_hh_tes_in!P3/SER_hh_fec_in!P3)</f>
        <v>1.2364878677855993</v>
      </c>
      <c r="Q3" s="115">
        <f>IF(SER_hh_tes_in!Q3=0,"",SER_hh_tes_in!Q3/SER_hh_fec_in!Q3)</f>
        <v>1.3249360052773538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0.59408767960242226</v>
      </c>
      <c r="D4" s="110">
        <f>IF(SER_hh_tes_in!D4=0,"",SER_hh_tes_in!D4/SER_hh_fec_in!D4)</f>
        <v>0.6377423484002247</v>
      </c>
      <c r="E4" s="110">
        <f>IF(SER_hh_tes_in!E4=0,"",SER_hh_tes_in!E4/SER_hh_fec_in!E4)</f>
        <v>0.68226586928049993</v>
      </c>
      <c r="F4" s="110">
        <f>IF(SER_hh_tes_in!F4=0,"",SER_hh_tes_in!F4/SER_hh_fec_in!F4)</f>
        <v>0.73748123765016982</v>
      </c>
      <c r="G4" s="110">
        <f>IF(SER_hh_tes_in!G4=0,"",SER_hh_tes_in!G4/SER_hh_fec_in!G4)</f>
        <v>0.627264328722132</v>
      </c>
      <c r="H4" s="110">
        <f>IF(SER_hh_tes_in!H4=0,"",SER_hh_tes_in!H4/SER_hh_fec_in!H4)</f>
        <v>0.68448269314896537</v>
      </c>
      <c r="I4" s="110">
        <f>IF(SER_hh_tes_in!I4=0,"",SER_hh_tes_in!I4/SER_hh_fec_in!I4)</f>
        <v>0.75974141151241281</v>
      </c>
      <c r="J4" s="110">
        <f>IF(SER_hh_tes_in!J4=0,"",SER_hh_tes_in!J4/SER_hh_fec_in!J4)</f>
        <v>0.75132048745878777</v>
      </c>
      <c r="K4" s="110">
        <f>IF(SER_hh_tes_in!K4=0,"",SER_hh_tes_in!K4/SER_hh_fec_in!K4)</f>
        <v>0.75320597026427261</v>
      </c>
      <c r="L4" s="110">
        <f>IF(SER_hh_tes_in!L4=0,"",SER_hh_tes_in!L4/SER_hh_fec_in!L4)</f>
        <v>0.71785386556493702</v>
      </c>
      <c r="M4" s="110">
        <f>IF(SER_hh_tes_in!M4=0,"",SER_hh_tes_in!M4/SER_hh_fec_in!M4)</f>
        <v>0.83987230303441041</v>
      </c>
      <c r="N4" s="110">
        <f>IF(SER_hh_tes_in!N4=0,"",SER_hh_tes_in!N4/SER_hh_fec_in!N4)</f>
        <v>1.1766664140806644</v>
      </c>
      <c r="O4" s="110">
        <f>IF(SER_hh_tes_in!O4=0,"",SER_hh_tes_in!O4/SER_hh_fec_in!O4)</f>
        <v>1.0699883766981433</v>
      </c>
      <c r="P4" s="110">
        <f>IF(SER_hh_tes_in!P4=0,"",SER_hh_tes_in!P4/SER_hh_fec_in!P4)</f>
        <v>1.7942536349210365</v>
      </c>
      <c r="Q4" s="110">
        <f>IF(SER_hh_tes_in!Q4=0,"",SER_hh_tes_in!Q4/SER_hh_fec_in!Q4)</f>
        <v>1.8952567846602904</v>
      </c>
    </row>
    <row r="5" spans="1:17" ht="12" customHeight="1" x14ac:dyDescent="0.25">
      <c r="A5" s="88" t="s">
        <v>38</v>
      </c>
      <c r="B5" s="109"/>
      <c r="C5" s="109" t="str">
        <f>IF(SER_hh_tes_in!C5=0,"",SER_hh_tes_in!C5/SER_hh_fec_in!C5)</f>
        <v/>
      </c>
      <c r="D5" s="109" t="str">
        <f>IF(SER_hh_tes_in!D5=0,"",SER_hh_tes_in!D5/SER_hh_fec_in!D5)</f>
        <v/>
      </c>
      <c r="E5" s="109" t="str">
        <f>IF(SER_hh_tes_in!E5=0,"",SER_hh_tes_in!E5/SER_hh_fec_in!E5)</f>
        <v/>
      </c>
      <c r="F5" s="109" t="str">
        <f>IF(SER_hh_tes_in!F5=0,"",SER_hh_tes_in!F5/SER_hh_fec_in!F5)</f>
        <v/>
      </c>
      <c r="G5" s="109" t="str">
        <f>IF(SER_hh_tes_in!G5=0,"",SER_hh_tes_in!G5/SER_hh_fec_in!G5)</f>
        <v/>
      </c>
      <c r="H5" s="109" t="str">
        <f>IF(SER_hh_tes_in!H5=0,"",SER_hh_tes_in!H5/SER_hh_fec_in!H5)</f>
        <v/>
      </c>
      <c r="I5" s="109" t="str">
        <f>IF(SER_hh_tes_in!I5=0,"",SER_hh_tes_in!I5/SER_hh_fec_in!I5)</f>
        <v/>
      </c>
      <c r="J5" s="109" t="str">
        <f>IF(SER_hh_tes_in!J5=0,"",SER_hh_tes_in!J5/SER_hh_fec_in!J5)</f>
        <v/>
      </c>
      <c r="K5" s="109" t="str">
        <f>IF(SER_hh_tes_in!K5=0,"",SER_hh_tes_in!K5/SER_hh_fec_in!K5)</f>
        <v/>
      </c>
      <c r="L5" s="109" t="str">
        <f>IF(SER_hh_tes_in!L5=0,"",SER_hh_tes_in!L5/SER_hh_fec_in!L5)</f>
        <v/>
      </c>
      <c r="M5" s="109" t="str">
        <f>IF(SER_hh_tes_in!M5=0,"",SER_hh_tes_in!M5/SER_hh_fec_in!M5)</f>
        <v/>
      </c>
      <c r="N5" s="109" t="str">
        <f>IF(SER_hh_tes_in!N5=0,"",SER_hh_tes_in!N5/SER_hh_fec_in!N5)</f>
        <v/>
      </c>
      <c r="O5" s="109" t="str">
        <f>IF(SER_hh_tes_in!O5=0,"",SER_hh_tes_in!O5/SER_hh_fec_in!O5)</f>
        <v/>
      </c>
      <c r="P5" s="109" t="str">
        <f>IF(SER_hh_tes_in!P5=0,"",SER_hh_tes_in!P5/SER_hh_fec_in!P5)</f>
        <v/>
      </c>
      <c r="Q5" s="109" t="str">
        <f>IF(SER_hh_tes_in!Q5=0,"",SER_hh_tes_in!Q5/SER_hh_fec_in!Q5)</f>
        <v/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>
        <f>IF(SER_hh_tes_in!C7=0,"",SER_hh_tes_in!C7/SER_hh_fec_in!C7)</f>
        <v>0.54100723809519424</v>
      </c>
      <c r="D7" s="109">
        <f>IF(SER_hh_tes_in!D7=0,"",SER_hh_tes_in!D7/SER_hh_fec_in!D7)</f>
        <v>0.5460306237841962</v>
      </c>
      <c r="E7" s="109">
        <f>IF(SER_hh_tes_in!E7=0,"",SER_hh_tes_in!E7/SER_hh_fec_in!E7)</f>
        <v>0.55125851227855993</v>
      </c>
      <c r="F7" s="109">
        <f>IF(SER_hh_tes_in!F7=0,"",SER_hh_tes_in!F7/SER_hh_fec_in!F7)</f>
        <v>0.55658873115920438</v>
      </c>
      <c r="G7" s="109">
        <f>IF(SER_hh_tes_in!G7=0,"",SER_hh_tes_in!G7/SER_hh_fec_in!G7)</f>
        <v>0.56164984210629065</v>
      </c>
      <c r="H7" s="109">
        <f>IF(SER_hh_tes_in!H7=0,"",SER_hh_tes_in!H7/SER_hh_fec_in!H7)</f>
        <v>0.56763738134612851</v>
      </c>
      <c r="I7" s="109" t="str">
        <f>IF(SER_hh_tes_in!I7=0,"",SER_hh_tes_in!I7/SER_hh_fec_in!I7)</f>
        <v/>
      </c>
      <c r="J7" s="109" t="str">
        <f>IF(SER_hh_tes_in!J7=0,"",SER_hh_tes_in!J7/SER_hh_fec_in!J7)</f>
        <v/>
      </c>
      <c r="K7" s="109" t="str">
        <f>IF(SER_hh_tes_in!K7=0,"",SER_hh_tes_in!K7/SER_hh_fec_in!K7)</f>
        <v/>
      </c>
      <c r="L7" s="109">
        <f>IF(SER_hh_tes_in!L7=0,"",SER_hh_tes_in!L7/SER_hh_fec_in!L7)</f>
        <v>0.58229072178532981</v>
      </c>
      <c r="M7" s="109">
        <f>IF(SER_hh_tes_in!M7=0,"",SER_hh_tes_in!M7/SER_hh_fec_in!M7)</f>
        <v>0.58506335970066636</v>
      </c>
      <c r="N7" s="109" t="str">
        <f>IF(SER_hh_tes_in!N7=0,"",SER_hh_tes_in!N7/SER_hh_fec_in!N7)</f>
        <v/>
      </c>
      <c r="O7" s="109" t="str">
        <f>IF(SER_hh_tes_in!O7=0,"",SER_hh_tes_in!O7/SER_hh_fec_in!O7)</f>
        <v/>
      </c>
      <c r="P7" s="109" t="str">
        <f>IF(SER_hh_tes_in!P7=0,"",SER_hh_tes_in!P7/SER_hh_fec_in!P7)</f>
        <v/>
      </c>
      <c r="Q7" s="109" t="str">
        <f>IF(SER_hh_tes_in!Q7=0,"",SER_hh_tes_in!Q7/SER_hh_fec_in!Q7)</f>
        <v/>
      </c>
    </row>
    <row r="8" spans="1:17" ht="12" customHeight="1" x14ac:dyDescent="0.25">
      <c r="A8" s="88" t="s">
        <v>101</v>
      </c>
      <c r="B8" s="109"/>
      <c r="C8" s="109">
        <f>IF(SER_hh_tes_in!C8=0,"",SER_hh_tes_in!C8/SER_hh_fec_in!C8)</f>
        <v>0.82086409073840538</v>
      </c>
      <c r="D8" s="109">
        <f>IF(SER_hh_tes_in!D8=0,"",SER_hh_tes_in!D8/SER_hh_fec_in!D8)</f>
        <v>0.82810373621980893</v>
      </c>
      <c r="E8" s="109">
        <f>IF(SER_hh_tes_in!E8=0,"",SER_hh_tes_in!E8/SER_hh_fec_in!E8)</f>
        <v>0.83598379021122682</v>
      </c>
      <c r="F8" s="109">
        <f>IF(SER_hh_tes_in!F8=0,"",SER_hh_tes_in!F8/SER_hh_fec_in!F8)</f>
        <v>0.84359614110319592</v>
      </c>
      <c r="G8" s="109">
        <f>IF(SER_hh_tes_in!G8=0,"",SER_hh_tes_in!G8/SER_hh_fec_in!G8)</f>
        <v>0.85000043748562193</v>
      </c>
      <c r="H8" s="109">
        <f>IF(SER_hh_tes_in!H8=0,"",SER_hh_tes_in!H8/SER_hh_fec_in!H8)</f>
        <v>0.85775202479876878</v>
      </c>
      <c r="I8" s="109">
        <f>IF(SER_hh_tes_in!I8=0,"",SER_hh_tes_in!I8/SER_hh_fec_in!I8)</f>
        <v>0.86443778143189953</v>
      </c>
      <c r="J8" s="109">
        <f>IF(SER_hh_tes_in!J8=0,"",SER_hh_tes_in!J8/SER_hh_fec_in!J8)</f>
        <v>0.86930527019506409</v>
      </c>
      <c r="K8" s="109">
        <f>IF(SER_hh_tes_in!K8=0,"",SER_hh_tes_in!K8/SER_hh_fec_in!K8)</f>
        <v>0.87316200290512858</v>
      </c>
      <c r="L8" s="109">
        <f>IF(SER_hh_tes_in!L8=0,"",SER_hh_tes_in!L8/SER_hh_fec_in!L8)</f>
        <v>0.87704028006621493</v>
      </c>
      <c r="M8" s="109">
        <f>IF(SER_hh_tes_in!M8=0,"",SER_hh_tes_in!M8/SER_hh_fec_in!M8)</f>
        <v>0.88212614325647676</v>
      </c>
      <c r="N8" s="109">
        <f>IF(SER_hh_tes_in!N8=0,"",SER_hh_tes_in!N8/SER_hh_fec_in!N8)</f>
        <v>0.88874412081669929</v>
      </c>
      <c r="O8" s="109">
        <f>IF(SER_hh_tes_in!O8=0,"",SER_hh_tes_in!O8/SER_hh_fec_in!O8)</f>
        <v>0.89728059684029515</v>
      </c>
      <c r="P8" s="109">
        <f>IF(SER_hh_tes_in!P8=0,"",SER_hh_tes_in!P8/SER_hh_fec_in!P8)</f>
        <v>0.90857556609689383</v>
      </c>
      <c r="Q8" s="109">
        <f>IF(SER_hh_tes_in!Q8=0,"",SER_hh_tes_in!Q8/SER_hh_fec_in!Q8)</f>
        <v>0.92361897971645157</v>
      </c>
    </row>
    <row r="9" spans="1:17" ht="12" customHeight="1" x14ac:dyDescent="0.25">
      <c r="A9" s="88" t="s">
        <v>106</v>
      </c>
      <c r="B9" s="109"/>
      <c r="C9" s="109">
        <f>IF(SER_hh_tes_in!C9=0,"",SER_hh_tes_in!C9/SER_hh_fec_in!C9)</f>
        <v>0.57882831501826015</v>
      </c>
      <c r="D9" s="109">
        <f>IF(SER_hh_tes_in!D9=0,"",SER_hh_tes_in!D9/SER_hh_fec_in!D9)</f>
        <v>0.58636720411979104</v>
      </c>
      <c r="E9" s="109">
        <f>IF(SER_hh_tes_in!E9=0,"",SER_hh_tes_in!E9/SER_hh_fec_in!E9)</f>
        <v>0.59286195167154765</v>
      </c>
      <c r="F9" s="109">
        <f>IF(SER_hh_tes_in!F9=0,"",SER_hh_tes_in!F9/SER_hh_fec_in!F9)</f>
        <v>0.59853082922001744</v>
      </c>
      <c r="G9" s="109">
        <f>IF(SER_hh_tes_in!G9=0,"",SER_hh_tes_in!G9/SER_hh_fec_in!G9)</f>
        <v>0.60309278680171008</v>
      </c>
      <c r="H9" s="109">
        <f>IF(SER_hh_tes_in!H9=0,"",SER_hh_tes_in!H9/SER_hh_fec_in!H9)</f>
        <v>0.60856953165268068</v>
      </c>
      <c r="I9" s="109">
        <f>IF(SER_hh_tes_in!I9=0,"",SER_hh_tes_in!I9/SER_hh_fec_in!I9)</f>
        <v>0.61328656075107124</v>
      </c>
      <c r="J9" s="109">
        <f>IF(SER_hh_tes_in!J9=0,"",SER_hh_tes_in!J9/SER_hh_fec_in!J9)</f>
        <v>0.6167089276606772</v>
      </c>
      <c r="K9" s="109">
        <f>IF(SER_hh_tes_in!K9=0,"",SER_hh_tes_in!K9/SER_hh_fec_in!K9)</f>
        <v>0.61940784916801839</v>
      </c>
      <c r="L9" s="109">
        <f>IF(SER_hh_tes_in!L9=0,"",SER_hh_tes_in!L9/SER_hh_fec_in!L9)</f>
        <v>0.62212322935182263</v>
      </c>
      <c r="M9" s="109">
        <f>IF(SER_hh_tes_in!M9=0,"",SER_hh_tes_in!M9/SER_hh_fec_in!M9)</f>
        <v>0.6248934141713155</v>
      </c>
      <c r="N9" s="109">
        <f>IF(SER_hh_tes_in!N9=0,"",SER_hh_tes_in!N9/SER_hh_fec_in!N9)</f>
        <v>0.62775805119792638</v>
      </c>
      <c r="O9" s="109" t="str">
        <f>IF(SER_hh_tes_in!O9=0,"",SER_hh_tes_in!O9/SER_hh_fec_in!O9)</f>
        <v/>
      </c>
      <c r="P9" s="109">
        <f>IF(SER_hh_tes_in!P9=0,"",SER_hh_tes_in!P9/SER_hh_fec_in!P9)</f>
        <v>0.63358554704587655</v>
      </c>
      <c r="Q9" s="109" t="str">
        <f>IF(SER_hh_tes_in!Q9=0,"",SER_hh_tes_in!Q9/SER_hh_fec_in!Q9)</f>
        <v/>
      </c>
    </row>
    <row r="10" spans="1:17" ht="12" customHeight="1" x14ac:dyDescent="0.25">
      <c r="A10" s="88" t="s">
        <v>34</v>
      </c>
      <c r="B10" s="109"/>
      <c r="C10" s="109" t="str">
        <f>IF(SER_hh_tes_in!C10=0,"",SER_hh_tes_in!C10/SER_hh_fec_in!C10)</f>
        <v/>
      </c>
      <c r="D10" s="109" t="str">
        <f>IF(SER_hh_tes_in!D10=0,"",SER_hh_tes_in!D10/SER_hh_fec_in!D10)</f>
        <v/>
      </c>
      <c r="E10" s="109" t="str">
        <f>IF(SER_hh_tes_in!E10=0,"",SER_hh_tes_in!E10/SER_hh_fec_in!E10)</f>
        <v/>
      </c>
      <c r="F10" s="109" t="str">
        <f>IF(SER_hh_tes_in!F10=0,"",SER_hh_tes_in!F10/SER_hh_fec_in!F10)</f>
        <v/>
      </c>
      <c r="G10" s="109" t="str">
        <f>IF(SER_hh_tes_in!G10=0,"",SER_hh_tes_in!G10/SER_hh_fec_in!G10)</f>
        <v/>
      </c>
      <c r="H10" s="109" t="str">
        <f>IF(SER_hh_tes_in!H10=0,"",SER_hh_tes_in!H10/SER_hh_fec_in!H10)</f>
        <v/>
      </c>
      <c r="I10" s="109" t="str">
        <f>IF(SER_hh_tes_in!I10=0,"",SER_hh_tes_in!I10/SER_hh_fec_in!I10)</f>
        <v/>
      </c>
      <c r="J10" s="109" t="str">
        <f>IF(SER_hh_tes_in!J10=0,"",SER_hh_tes_in!J10/SER_hh_fec_in!J10)</f>
        <v/>
      </c>
      <c r="K10" s="109" t="str">
        <f>IF(SER_hh_tes_in!K10=0,"",SER_hh_tes_in!K10/SER_hh_fec_in!K10)</f>
        <v/>
      </c>
      <c r="L10" s="109" t="str">
        <f>IF(SER_hh_tes_in!L10=0,"",SER_hh_tes_in!L10/SER_hh_fec_in!L10)</f>
        <v/>
      </c>
      <c r="M10" s="109" t="str">
        <f>IF(SER_hh_tes_in!M10=0,"",SER_hh_tes_in!M10/SER_hh_fec_in!M10)</f>
        <v/>
      </c>
      <c r="N10" s="109">
        <f>IF(SER_hh_tes_in!N10=0,"",SER_hh_tes_in!N10/SER_hh_fec_in!N10)</f>
        <v>0.57776463941698275</v>
      </c>
      <c r="O10" s="109" t="str">
        <f>IF(SER_hh_tes_in!O10=0,"",SER_hh_tes_in!O10/SER_hh_fec_in!O10)</f>
        <v/>
      </c>
      <c r="P10" s="109" t="str">
        <f>IF(SER_hh_tes_in!P10=0,"",SER_hh_tes_in!P10/SER_hh_fec_in!P10)</f>
        <v/>
      </c>
      <c r="Q10" s="109">
        <f>IF(SER_hh_tes_in!Q10=0,"",SER_hh_tes_in!Q10/SER_hh_fec_in!Q10)</f>
        <v>0.58095059400258808</v>
      </c>
    </row>
    <row r="11" spans="1:17" ht="12" customHeight="1" x14ac:dyDescent="0.25">
      <c r="A11" s="88" t="s">
        <v>61</v>
      </c>
      <c r="B11" s="109"/>
      <c r="C11" s="109">
        <f>IF(SER_hh_tes_in!C11=0,"",SER_hh_tes_in!C11/SER_hh_fec_in!C11)</f>
        <v>0.85482000386502366</v>
      </c>
      <c r="D11" s="109" t="str">
        <f>IF(SER_hh_tes_in!D11=0,"",SER_hh_tes_in!D11/SER_hh_fec_in!D11)</f>
        <v/>
      </c>
      <c r="E11" s="109" t="str">
        <f>IF(SER_hh_tes_in!E11=0,"",SER_hh_tes_in!E11/SER_hh_fec_in!E11)</f>
        <v/>
      </c>
      <c r="F11" s="109">
        <f>IF(SER_hh_tes_in!F11=0,"",SER_hh_tes_in!F11/SER_hh_fec_in!F11)</f>
        <v>0.90350999319028891</v>
      </c>
      <c r="G11" s="109" t="str">
        <f>IF(SER_hh_tes_in!G11=0,"",SER_hh_tes_in!G11/SER_hh_fec_in!G11)</f>
        <v/>
      </c>
      <c r="H11" s="109" t="str">
        <f>IF(SER_hh_tes_in!H11=0,"",SER_hh_tes_in!H11/SER_hh_fec_in!H11)</f>
        <v/>
      </c>
      <c r="I11" s="109" t="str">
        <f>IF(SER_hh_tes_in!I11=0,"",SER_hh_tes_in!I11/SER_hh_fec_in!I11)</f>
        <v/>
      </c>
      <c r="J11" s="109" t="str">
        <f>IF(SER_hh_tes_in!J11=0,"",SER_hh_tes_in!J11/SER_hh_fec_in!J11)</f>
        <v/>
      </c>
      <c r="K11" s="109">
        <f>IF(SER_hh_tes_in!K11=0,"",SER_hh_tes_in!K11/SER_hh_fec_in!K11)</f>
        <v>0.91956549757081329</v>
      </c>
      <c r="L11" s="109">
        <f>IF(SER_hh_tes_in!L11=0,"",SER_hh_tes_in!L11/SER_hh_fec_in!L11)</f>
        <v>0.92282968155106604</v>
      </c>
      <c r="M11" s="109" t="str">
        <f>IF(SER_hh_tes_in!M11=0,"",SER_hh_tes_in!M11/SER_hh_fec_in!M11)</f>
        <v/>
      </c>
      <c r="N11" s="109">
        <f>IF(SER_hh_tes_in!N11=0,"",SER_hh_tes_in!N11/SER_hh_fec_in!N11)</f>
        <v>0.92669627063263793</v>
      </c>
      <c r="O11" s="109">
        <f>IF(SER_hh_tes_in!O11=0,"",SER_hh_tes_in!O11/SER_hh_fec_in!O11)</f>
        <v>0.92782205960003794</v>
      </c>
      <c r="P11" s="109">
        <f>IF(SER_hh_tes_in!P11=0,"",SER_hh_tes_in!P11/SER_hh_fec_in!P11)</f>
        <v>0.92864188432268202</v>
      </c>
      <c r="Q11" s="109" t="str">
        <f>IF(SER_hh_tes_in!Q11=0,"",SER_hh_tes_in!Q11/SER_hh_fec_in!Q11)</f>
        <v/>
      </c>
    </row>
    <row r="12" spans="1:17" ht="12" customHeight="1" x14ac:dyDescent="0.25">
      <c r="A12" s="88" t="s">
        <v>42</v>
      </c>
      <c r="B12" s="109"/>
      <c r="C12" s="109" t="str">
        <f>IF(SER_hh_tes_in!C12=0,"",SER_hh_tes_in!C12/SER_hh_fec_in!C12)</f>
        <v/>
      </c>
      <c r="D12" s="109" t="str">
        <f>IF(SER_hh_tes_in!D12=0,"",SER_hh_tes_in!D12/SER_hh_fec_in!D12)</f>
        <v/>
      </c>
      <c r="E12" s="109" t="str">
        <f>IF(SER_hh_tes_in!E12=0,"",SER_hh_tes_in!E12/SER_hh_fec_in!E12)</f>
        <v/>
      </c>
      <c r="F12" s="109" t="str">
        <f>IF(SER_hh_tes_in!F12=0,"",SER_hh_tes_in!F12/SER_hh_fec_in!F12)</f>
        <v/>
      </c>
      <c r="G12" s="109" t="str">
        <f>IF(SER_hh_tes_in!G12=0,"",SER_hh_tes_in!G12/SER_hh_fec_in!G12)</f>
        <v/>
      </c>
      <c r="H12" s="109" t="str">
        <f>IF(SER_hh_tes_in!H12=0,"",SER_hh_tes_in!H12/SER_hh_fec_in!H12)</f>
        <v/>
      </c>
      <c r="I12" s="109" t="str">
        <f>IF(SER_hh_tes_in!I12=0,"",SER_hh_tes_in!I12/SER_hh_fec_in!I12)</f>
        <v/>
      </c>
      <c r="J12" s="109" t="str">
        <f>IF(SER_hh_tes_in!J12=0,"",SER_hh_tes_in!J12/SER_hh_fec_in!J12)</f>
        <v/>
      </c>
      <c r="K12" s="109" t="str">
        <f>IF(SER_hh_tes_in!K12=0,"",SER_hh_tes_in!K12/SER_hh_fec_in!K12)</f>
        <v/>
      </c>
      <c r="L12" s="109" t="str">
        <f>IF(SER_hh_tes_in!L12=0,"",SER_hh_tes_in!L12/SER_hh_fec_in!L12)</f>
        <v/>
      </c>
      <c r="M12" s="109" t="str">
        <f>IF(SER_hh_tes_in!M12=0,"",SER_hh_tes_in!M12/SER_hh_fec_in!M12)</f>
        <v/>
      </c>
      <c r="N12" s="109" t="str">
        <f>IF(SER_hh_tes_in!N12=0,"",SER_hh_tes_in!N12/SER_hh_fec_in!N12)</f>
        <v/>
      </c>
      <c r="O12" s="109" t="str">
        <f>IF(SER_hh_tes_in!O12=0,"",SER_hh_tes_in!O12/SER_hh_fec_in!O12)</f>
        <v/>
      </c>
      <c r="P12" s="109" t="str">
        <f>IF(SER_hh_tes_in!P12=0,"",SER_hh_tes_in!P12/SER_hh_fec_in!P12)</f>
        <v/>
      </c>
      <c r="Q12" s="109" t="str">
        <f>IF(SER_hh_tes_in!Q12=0,"",SER_hh_tes_in!Q12/SER_hh_fec_in!Q12)</f>
        <v/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1.018692291029812</v>
      </c>
      <c r="D13" s="109">
        <f>IF(SER_hh_tes_in!D13=0,"",SER_hh_tes_in!D13/SER_hh_fec_in!D13)</f>
        <v>1.0188367922366925</v>
      </c>
      <c r="E13" s="109">
        <f>IF(SER_hh_tes_in!E13=0,"",SER_hh_tes_in!E13/SER_hh_fec_in!E13)</f>
        <v>1.018847812857304</v>
      </c>
      <c r="F13" s="109">
        <f>IF(SER_hh_tes_in!F13=0,"",SER_hh_tes_in!F13/SER_hh_fec_in!F13)</f>
        <v>1.0187499941221865</v>
      </c>
      <c r="G13" s="109">
        <f>IF(SER_hh_tes_in!G13=0,"",SER_hh_tes_in!G13/SER_hh_fec_in!G13)</f>
        <v>1.0187014813269435</v>
      </c>
      <c r="H13" s="109">
        <f>IF(SER_hh_tes_in!H13=0,"",SER_hh_tes_in!H13/SER_hh_fec_in!H13)</f>
        <v>1.0186092905778221</v>
      </c>
      <c r="I13" s="109">
        <f>IF(SER_hh_tes_in!I13=0,"",SER_hh_tes_in!I13/SER_hh_fec_in!I13)</f>
        <v>1.0185190276278457</v>
      </c>
      <c r="J13" s="109">
        <f>IF(SER_hh_tes_in!J13=0,"",SER_hh_tes_in!J13/SER_hh_fec_in!J13)</f>
        <v>1.0184597537551117</v>
      </c>
      <c r="K13" s="109">
        <f>IF(SER_hh_tes_in!K13=0,"",SER_hh_tes_in!K13/SER_hh_fec_in!K13)</f>
        <v>1.0184117122868208</v>
      </c>
      <c r="L13" s="109">
        <f>IF(SER_hh_tes_in!L13=0,"",SER_hh_tes_in!L13/SER_hh_fec_in!L13)</f>
        <v>1.4655502849928232</v>
      </c>
      <c r="M13" s="109">
        <f>IF(SER_hh_tes_in!M13=0,"",SER_hh_tes_in!M13/SER_hh_fec_in!M13)</f>
        <v>1.8488260349279879</v>
      </c>
      <c r="N13" s="109">
        <f>IF(SER_hh_tes_in!N13=0,"",SER_hh_tes_in!N13/SER_hh_fec_in!N13)</f>
        <v>2.257623654676129</v>
      </c>
      <c r="O13" s="109">
        <f>IF(SER_hh_tes_in!O13=0,"",SER_hh_tes_in!O13/SER_hh_fec_in!O13)</f>
        <v>2.4672756856920555</v>
      </c>
      <c r="P13" s="109">
        <f>IF(SER_hh_tes_in!P13=0,"",SER_hh_tes_in!P13/SER_hh_fec_in!P13)</f>
        <v>2.656644459230447</v>
      </c>
      <c r="Q13" s="109">
        <f>IF(SER_hh_tes_in!Q13=0,"",SER_hh_tes_in!Q13/SER_hh_fec_in!Q13)</f>
        <v>2.7532637959868134</v>
      </c>
    </row>
    <row r="14" spans="1:17" ht="12" customHeight="1" x14ac:dyDescent="0.25">
      <c r="A14" s="51" t="s">
        <v>104</v>
      </c>
      <c r="B14" s="112"/>
      <c r="C14" s="112">
        <f>IF(SER_hh_tes_in!C14=0,"",SER_hh_tes_in!C14/SER_hh_fec_in!C14)</f>
        <v>0.64808497882738569</v>
      </c>
      <c r="D14" s="112">
        <f>IF(SER_hh_tes_in!D14=0,"",SER_hh_tes_in!D14/SER_hh_fec_in!D14)</f>
        <v>0.65411612019504195</v>
      </c>
      <c r="E14" s="112">
        <f>IF(SER_hh_tes_in!E14=0,"",SER_hh_tes_in!E14/SER_hh_fec_in!E14)</f>
        <v>0.66101862139571999</v>
      </c>
      <c r="F14" s="112">
        <f>IF(SER_hh_tes_in!F14=0,"",SER_hh_tes_in!F14/SER_hh_fec_in!F14)</f>
        <v>0.66722887296872746</v>
      </c>
      <c r="G14" s="112">
        <f>IF(SER_hh_tes_in!G14=0,"",SER_hh_tes_in!G14/SER_hh_fec_in!G14)</f>
        <v>0.67247174595058623</v>
      </c>
      <c r="H14" s="112">
        <f>IF(SER_hh_tes_in!H14=0,"",SER_hh_tes_in!H14/SER_hh_fec_in!H14)</f>
        <v>0.67883992324949782</v>
      </c>
      <c r="I14" s="112">
        <f>IF(SER_hh_tes_in!I14=0,"",SER_hh_tes_in!I14/SER_hh_fec_in!I14)</f>
        <v>0.68443161828071231</v>
      </c>
      <c r="J14" s="112">
        <f>IF(SER_hh_tes_in!J14=0,"",SER_hh_tes_in!J14/SER_hh_fec_in!J14)</f>
        <v>0.68830561648629263</v>
      </c>
      <c r="K14" s="112">
        <f>IF(SER_hh_tes_in!K14=0,"",SER_hh_tes_in!K14/SER_hh_fec_in!K14)</f>
        <v>0.69126356219195007</v>
      </c>
      <c r="L14" s="112" t="str">
        <f>IF(SER_hh_tes_in!L14=0,"",SER_hh_tes_in!L14/SER_hh_fec_in!L14)</f>
        <v/>
      </c>
      <c r="M14" s="112" t="str">
        <f>IF(SER_hh_tes_in!M14=0,"",SER_hh_tes_in!M14/SER_hh_fec_in!M14)</f>
        <v/>
      </c>
      <c r="N14" s="112" t="str">
        <f>IF(SER_hh_tes_in!N14=0,"",SER_hh_tes_in!N14/SER_hh_fec_in!N14)</f>
        <v/>
      </c>
      <c r="O14" s="112">
        <f>IF(SER_hh_tes_in!O14=0,"",SER_hh_tes_in!O14/SER_hh_fec_in!O14)</f>
        <v>0.70006762397168742</v>
      </c>
      <c r="P14" s="112" t="str">
        <f>IF(SER_hh_tes_in!P14=0,"",SER_hh_tes_in!P14/SER_hh_fec_in!P14)</f>
        <v/>
      </c>
      <c r="Q14" s="112" t="str">
        <f>IF(SER_hh_tes_in!Q14=0,"",SER_hh_tes_in!Q14/SER_hh_fec_in!Q14)</f>
        <v/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1.0992362478036994</v>
      </c>
      <c r="D15" s="114">
        <f>IF(SER_hh_tes_in!D15=0,"",SER_hh_tes_in!D15/SER_hh_fec_in!D15)</f>
        <v>1.0924357860693241</v>
      </c>
      <c r="E15" s="114">
        <f>IF(SER_hh_tes_in!E15=0,"",SER_hh_tes_in!E15/SER_hh_fec_in!E15)</f>
        <v>1.0557502200276159</v>
      </c>
      <c r="F15" s="114">
        <f>IF(SER_hh_tes_in!F15=0,"",SER_hh_tes_in!F15/SER_hh_fec_in!F15)</f>
        <v>1.0515274281955092</v>
      </c>
      <c r="G15" s="114">
        <f>IF(SER_hh_tes_in!G15=0,"",SER_hh_tes_in!G15/SER_hh_fec_in!G15)</f>
        <v>1.0700987874052088</v>
      </c>
      <c r="H15" s="114">
        <f>IF(SER_hh_tes_in!H15=0,"",SER_hh_tes_in!H15/SER_hh_fec_in!H15)</f>
        <v>1.0894785116811023</v>
      </c>
      <c r="I15" s="114">
        <f>IF(SER_hh_tes_in!I15=0,"",SER_hh_tes_in!I15/SER_hh_fec_in!I15)</f>
        <v>1.0327290263052036</v>
      </c>
      <c r="J15" s="114">
        <f>IF(SER_hh_tes_in!J15=0,"",SER_hh_tes_in!J15/SER_hh_fec_in!J15)</f>
        <v>1.031861732070503</v>
      </c>
      <c r="K15" s="114">
        <f>IF(SER_hh_tes_in!K15=0,"",SER_hh_tes_in!K15/SER_hh_fec_in!K15)</f>
        <v>1.0287003188551602</v>
      </c>
      <c r="L15" s="114">
        <f>IF(SER_hh_tes_in!L15=0,"",SER_hh_tes_in!L15/SER_hh_fec_in!L15)</f>
        <v>1.0589326911137156</v>
      </c>
      <c r="M15" s="114">
        <f>IF(SER_hh_tes_in!M15=0,"",SER_hh_tes_in!M15/SER_hh_fec_in!M15)</f>
        <v>1.0825182236787558</v>
      </c>
      <c r="N15" s="114">
        <f>IF(SER_hh_tes_in!N15=0,"",SER_hh_tes_in!N15/SER_hh_fec_in!N15)</f>
        <v>1.0202832698714372</v>
      </c>
      <c r="O15" s="114">
        <f>IF(SER_hh_tes_in!O15=0,"",SER_hh_tes_in!O15/SER_hh_fec_in!O15)</f>
        <v>1.0132588910409863</v>
      </c>
      <c r="P15" s="114">
        <f>IF(SER_hh_tes_in!P15=0,"",SER_hh_tes_in!P15/SER_hh_fec_in!P15)</f>
        <v>1.0329083272772288</v>
      </c>
      <c r="Q15" s="114">
        <f>IF(SER_hh_tes_in!Q15=0,"",SER_hh_tes_in!Q15/SER_hh_fec_in!Q15)</f>
        <v>1.0040870423505879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1.3651187939990819</v>
      </c>
      <c r="D16" s="110">
        <f>IF(SER_hh_tes_in!D16=0,"",SER_hh_tes_in!D16/SER_hh_fec_in!D16)</f>
        <v>1.4306070563200046</v>
      </c>
      <c r="E16" s="110">
        <f>IF(SER_hh_tes_in!E16=0,"",SER_hh_tes_in!E16/SER_hh_fec_in!E16)</f>
        <v>1.4843871008176279</v>
      </c>
      <c r="F16" s="110">
        <f>IF(SER_hh_tes_in!F16=0,"",SER_hh_tes_in!F16/SER_hh_fec_in!F16)</f>
        <v>1.5618434151663074</v>
      </c>
      <c r="G16" s="110">
        <f>IF(SER_hh_tes_in!G16=0,"",SER_hh_tes_in!G16/SER_hh_fec_in!G16)</f>
        <v>1.619297158535058</v>
      </c>
      <c r="H16" s="110">
        <f>IF(SER_hh_tes_in!H16=0,"",SER_hh_tes_in!H16/SER_hh_fec_in!H16)</f>
        <v>1.6831344688436698</v>
      </c>
      <c r="I16" s="110">
        <f>IF(SER_hh_tes_in!I16=0,"",SER_hh_tes_in!I16/SER_hh_fec_in!I16)</f>
        <v>1.7513067575734262</v>
      </c>
      <c r="J16" s="110">
        <f>IF(SER_hh_tes_in!J16=0,"",SER_hh_tes_in!J16/SER_hh_fec_in!J16)</f>
        <v>1.8070885613932726</v>
      </c>
      <c r="K16" s="110">
        <f>IF(SER_hh_tes_in!K16=0,"",SER_hh_tes_in!K16/SER_hh_fec_in!K16)</f>
        <v>1.8652066301888497</v>
      </c>
      <c r="L16" s="110">
        <f>IF(SER_hh_tes_in!L16=0,"",SER_hh_tes_in!L16/SER_hh_fec_in!L16)</f>
        <v>1.9345822656610987</v>
      </c>
      <c r="M16" s="110">
        <f>IF(SER_hh_tes_in!M16=0,"",SER_hh_tes_in!M16/SER_hh_fec_in!M16)</f>
        <v>2.0115533128731449</v>
      </c>
      <c r="N16" s="110">
        <f>IF(SER_hh_tes_in!N16=0,"",SER_hh_tes_in!N16/SER_hh_fec_in!N16)</f>
        <v>2.1602340092624592</v>
      </c>
      <c r="O16" s="110">
        <f>IF(SER_hh_tes_in!O16=0,"",SER_hh_tes_in!O16/SER_hh_fec_in!O16)</f>
        <v>2.1916657948107794</v>
      </c>
      <c r="P16" s="110">
        <f>IF(SER_hh_tes_in!P16=0,"",SER_hh_tes_in!P16/SER_hh_fec_in!P16)</f>
        <v>2.4198933510413845</v>
      </c>
      <c r="Q16" s="110">
        <f>IF(SER_hh_tes_in!Q16=0,"",SER_hh_tes_in!Q16/SER_hh_fec_in!Q16)</f>
        <v>2.7018391513275408</v>
      </c>
    </row>
    <row r="17" spans="1:17" ht="12.95" customHeight="1" x14ac:dyDescent="0.25">
      <c r="A17" s="88" t="s">
        <v>101</v>
      </c>
      <c r="B17" s="113"/>
      <c r="C17" s="113">
        <f>IF(SER_hh_tes_in!C17=0,"",SER_hh_tes_in!C17/SER_hh_fec_in!C17)</f>
        <v>1.7649025352229879</v>
      </c>
      <c r="D17" s="113">
        <f>IF(SER_hh_tes_in!D17=0,"",SER_hh_tes_in!D17/SER_hh_fec_in!D17)</f>
        <v>1.7805704221646912</v>
      </c>
      <c r="E17" s="113">
        <f>IF(SER_hh_tes_in!E17=0,"",SER_hh_tes_in!E17/SER_hh_fec_in!E17)</f>
        <v>1.7977397865556999</v>
      </c>
      <c r="F17" s="113">
        <f>IF(SER_hh_tes_in!F17=0,"",SER_hh_tes_in!F17/SER_hh_fec_in!F17)</f>
        <v>1.8168482223001838</v>
      </c>
      <c r="G17" s="113">
        <f>IF(SER_hh_tes_in!G17=0,"",SER_hh_tes_in!G17/SER_hh_fec_in!G17)</f>
        <v>1.8386667674470465</v>
      </c>
      <c r="H17" s="113">
        <f>IF(SER_hh_tes_in!H17=0,"",SER_hh_tes_in!H17/SER_hh_fec_in!H17)</f>
        <v>1.8655113268411478</v>
      </c>
      <c r="I17" s="113">
        <f>IF(SER_hh_tes_in!I17=0,"",SER_hh_tes_in!I17/SER_hh_fec_in!I17)</f>
        <v>1.8993403668764777</v>
      </c>
      <c r="J17" s="113">
        <f>IF(SER_hh_tes_in!J17=0,"",SER_hh_tes_in!J17/SER_hh_fec_in!J17)</f>
        <v>1.9408670000969062</v>
      </c>
      <c r="K17" s="113">
        <f>IF(SER_hh_tes_in!K17=0,"",SER_hh_tes_in!K17/SER_hh_fec_in!K17)</f>
        <v>1.9912197831980221</v>
      </c>
      <c r="L17" s="113" t="str">
        <f>IF(SER_hh_tes_in!L17=0,"",SER_hh_tes_in!L17/SER_hh_fec_in!L17)</f>
        <v/>
      </c>
      <c r="M17" s="113">
        <f>IF(SER_hh_tes_in!M17=0,"",SER_hh_tes_in!M17/SER_hh_fec_in!M17)</f>
        <v>2.1389674623524613</v>
      </c>
      <c r="N17" s="113">
        <f>IF(SER_hh_tes_in!N17=0,"",SER_hh_tes_in!N17/SER_hh_fec_in!N17)</f>
        <v>2.2554474989839464</v>
      </c>
      <c r="O17" s="113">
        <f>IF(SER_hh_tes_in!O17=0,"",SER_hh_tes_in!O17/SER_hh_fec_in!O17)</f>
        <v>2.4149784979729674</v>
      </c>
      <c r="P17" s="113">
        <f>IF(SER_hh_tes_in!P17=0,"",SER_hh_tes_in!P17/SER_hh_fec_in!P17)</f>
        <v>2.6429200289349226</v>
      </c>
      <c r="Q17" s="113">
        <f>IF(SER_hh_tes_in!Q17=0,"",SER_hh_tes_in!Q17/SER_hh_fec_in!Q17)</f>
        <v>2.9760549716631495</v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1.3642384902673446</v>
      </c>
      <c r="D18" s="113">
        <f>IF(SER_hh_tes_in!D18=0,"",SER_hh_tes_in!D18/SER_hh_fec_in!D18)</f>
        <v>1.4302377695317274</v>
      </c>
      <c r="E18" s="113">
        <f>IF(SER_hh_tes_in!E18=0,"",SER_hh_tes_in!E18/SER_hh_fec_in!E18)</f>
        <v>1.4801889959053285</v>
      </c>
      <c r="F18" s="113">
        <f>IF(SER_hh_tes_in!F18=0,"",SER_hh_tes_in!F18/SER_hh_fec_in!F18)</f>
        <v>1.5614618117693129</v>
      </c>
      <c r="G18" s="113">
        <f>IF(SER_hh_tes_in!G18=0,"",SER_hh_tes_in!G18/SER_hh_fec_in!G18)</f>
        <v>1.6160861413114254</v>
      </c>
      <c r="H18" s="113">
        <f>IF(SER_hh_tes_in!H18=0,"",SER_hh_tes_in!H18/SER_hh_fec_in!H18)</f>
        <v>1.6811804370812677</v>
      </c>
      <c r="I18" s="113">
        <f>IF(SER_hh_tes_in!I18=0,"",SER_hh_tes_in!I18/SER_hh_fec_in!I18)</f>
        <v>1.7504218950036896</v>
      </c>
      <c r="J18" s="113">
        <f>IF(SER_hh_tes_in!J18=0,"",SER_hh_tes_in!J18/SER_hh_fec_in!J18)</f>
        <v>1.8029649528851823</v>
      </c>
      <c r="K18" s="113">
        <f>IF(SER_hh_tes_in!K18=0,"",SER_hh_tes_in!K18/SER_hh_fec_in!K18)</f>
        <v>1.8642563236681633</v>
      </c>
      <c r="L18" s="113">
        <f>IF(SER_hh_tes_in!L18=0,"",SER_hh_tes_in!L18/SER_hh_fec_in!L18)</f>
        <v>1.9345822656610987</v>
      </c>
      <c r="M18" s="113">
        <f>IF(SER_hh_tes_in!M18=0,"",SER_hh_tes_in!M18/SER_hh_fec_in!M18)</f>
        <v>1.99228788394365</v>
      </c>
      <c r="N18" s="113">
        <f>IF(SER_hh_tes_in!N18=0,"",SER_hh_tes_in!N18/SER_hh_fec_in!N18)</f>
        <v>2.0702036785614149</v>
      </c>
      <c r="O18" s="113">
        <f>IF(SER_hh_tes_in!O18=0,"",SER_hh_tes_in!O18/SER_hh_fec_in!O18)</f>
        <v>2.1696156245366844</v>
      </c>
      <c r="P18" s="113">
        <f>IF(SER_hh_tes_in!P18=0,"",SER_hh_tes_in!P18/SER_hh_fec_in!P18)</f>
        <v>2.3786618209914683</v>
      </c>
      <c r="Q18" s="113">
        <f>IF(SER_hh_tes_in!Q18=0,"",SER_hh_tes_in!Q18/SER_hh_fec_in!Q18)</f>
        <v>2.6219359410937622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0.60976895942844145</v>
      </c>
      <c r="D19" s="110">
        <f>IF(SER_hh_tes_in!D19=0,"",SER_hh_tes_in!D19/SER_hh_fec_in!D19)</f>
        <v>0.61843118960890597</v>
      </c>
      <c r="E19" s="110">
        <f>IF(SER_hh_tes_in!E19=0,"",SER_hh_tes_in!E19/SER_hh_fec_in!E19)</f>
        <v>0.62383844325619242</v>
      </c>
      <c r="F19" s="110">
        <f>IF(SER_hh_tes_in!F19=0,"",SER_hh_tes_in!F19/SER_hh_fec_in!F19)</f>
        <v>0.63330490097589953</v>
      </c>
      <c r="G19" s="110">
        <f>IF(SER_hh_tes_in!G19=0,"",SER_hh_tes_in!G19/SER_hh_fec_in!G19)</f>
        <v>0.61908628952066247</v>
      </c>
      <c r="H19" s="110">
        <f>IF(SER_hh_tes_in!H19=0,"",SER_hh_tes_in!H19/SER_hh_fec_in!H19)</f>
        <v>0.63887330565531752</v>
      </c>
      <c r="I19" s="110">
        <f>IF(SER_hh_tes_in!I19=0,"",SER_hh_tes_in!I19/SER_hh_fec_in!I19)</f>
        <v>0.65468205610914854</v>
      </c>
      <c r="J19" s="110">
        <f>IF(SER_hh_tes_in!J19=0,"",SER_hh_tes_in!J19/SER_hh_fec_in!J19)</f>
        <v>0.65051145671440647</v>
      </c>
      <c r="K19" s="110">
        <f>IF(SER_hh_tes_in!K19=0,"",SER_hh_tes_in!K19/SER_hh_fec_in!K19)</f>
        <v>0.63818736208774374</v>
      </c>
      <c r="L19" s="110">
        <f>IF(SER_hh_tes_in!L19=0,"",SER_hh_tes_in!L19/SER_hh_fec_in!L19)</f>
        <v>0.56106604207681998</v>
      </c>
      <c r="M19" s="110">
        <f>IF(SER_hh_tes_in!M19=0,"",SER_hh_tes_in!M19/SER_hh_fec_in!M19)</f>
        <v>0.80974950555641068</v>
      </c>
      <c r="N19" s="110">
        <f>IF(SER_hh_tes_in!N19=0,"",SER_hh_tes_in!N19/SER_hh_fec_in!N19)</f>
        <v>0.64963693353853269</v>
      </c>
      <c r="O19" s="110">
        <f>IF(SER_hh_tes_in!O19=0,"",SER_hh_tes_in!O19/SER_hh_fec_in!O19)</f>
        <v>0.65079366418020945</v>
      </c>
      <c r="P19" s="110">
        <f>IF(SER_hh_tes_in!P19=0,"",SER_hh_tes_in!P19/SER_hh_fec_in!P19)</f>
        <v>0.65264289163164557</v>
      </c>
      <c r="Q19" s="110">
        <f>IF(SER_hh_tes_in!Q19=0,"",SER_hh_tes_in!Q19/SER_hh_fec_in!Q19)</f>
        <v>0.66008580704344599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>
        <f>IF(SER_hh_tes_in!C21=0,"",SER_hh_tes_in!C21/SER_hh_fec_in!C21)</f>
        <v>0.49106851645911853</v>
      </c>
      <c r="D21" s="109">
        <f>IF(SER_hh_tes_in!D21=0,"",SER_hh_tes_in!D21/SER_hh_fec_in!D21)</f>
        <v>0.49497057993322063</v>
      </c>
      <c r="E21" s="109">
        <f>IF(SER_hh_tes_in!E21=0,"",SER_hh_tes_in!E21/SER_hh_fec_in!E21)</f>
        <v>0.49930811200249808</v>
      </c>
      <c r="F21" s="109">
        <f>IF(SER_hh_tes_in!F21=0,"",SER_hh_tes_in!F21/SER_hh_fec_in!F21)</f>
        <v>0.50545115453344303</v>
      </c>
      <c r="G21" s="109">
        <f>IF(SER_hh_tes_in!G21=0,"",SER_hh_tes_in!G21/SER_hh_fec_in!G21)</f>
        <v>0.50967303088173876</v>
      </c>
      <c r="H21" s="109">
        <f>IF(SER_hh_tes_in!H21=0,"",SER_hh_tes_in!H21/SER_hh_fec_in!H21)</f>
        <v>0.51431225888220233</v>
      </c>
      <c r="I21" s="109">
        <f>IF(SER_hh_tes_in!I21=0,"",SER_hh_tes_in!I21/SER_hh_fec_in!I21)</f>
        <v>0.51874349862681124</v>
      </c>
      <c r="J21" s="109">
        <f>IF(SER_hh_tes_in!J21=0,"",SER_hh_tes_in!J21/SER_hh_fec_in!J21)</f>
        <v>0.52214535205634149</v>
      </c>
      <c r="K21" s="109">
        <f>IF(SER_hh_tes_in!K21=0,"",SER_hh_tes_in!K21/SER_hh_fec_in!K21)</f>
        <v>0.52430195869953711</v>
      </c>
      <c r="L21" s="109">
        <f>IF(SER_hh_tes_in!L21=0,"",SER_hh_tes_in!L21/SER_hh_fec_in!L21)</f>
        <v>0.52636230396269668</v>
      </c>
      <c r="M21" s="109">
        <f>IF(SER_hh_tes_in!M21=0,"",SER_hh_tes_in!M21/SER_hh_fec_in!M21)</f>
        <v>0.52248778418511377</v>
      </c>
      <c r="N21" s="109">
        <f>IF(SER_hh_tes_in!N21=0,"",SER_hh_tes_in!N21/SER_hh_fec_in!N21)</f>
        <v>0.52768059295629133</v>
      </c>
      <c r="O21" s="109">
        <f>IF(SER_hh_tes_in!O21=0,"",SER_hh_tes_in!O21/SER_hh_fec_in!O21)</f>
        <v>0.52773637182549848</v>
      </c>
      <c r="P21" s="109">
        <f>IF(SER_hh_tes_in!P21=0,"",SER_hh_tes_in!P21/SER_hh_fec_in!P21)</f>
        <v>0.52753036575598966</v>
      </c>
      <c r="Q21" s="109">
        <f>IF(SER_hh_tes_in!Q21=0,"",SER_hh_tes_in!Q21/SER_hh_fec_in!Q21)</f>
        <v>0.52717943496448805</v>
      </c>
    </row>
    <row r="22" spans="1:17" ht="12" customHeight="1" x14ac:dyDescent="0.25">
      <c r="A22" s="88" t="s">
        <v>99</v>
      </c>
      <c r="B22" s="109"/>
      <c r="C22" s="109">
        <f>IF(SER_hh_tes_in!C22=0,"",SER_hh_tes_in!C22/SER_hh_fec_in!C22)</f>
        <v>0.47750487920928814</v>
      </c>
      <c r="D22" s="109">
        <f>IF(SER_hh_tes_in!D22=0,"",SER_hh_tes_in!D22/SER_hh_fec_in!D22)</f>
        <v>0.48153270867559433</v>
      </c>
      <c r="E22" s="109">
        <f>IF(SER_hh_tes_in!E22=0,"",SER_hh_tes_in!E22/SER_hh_fec_in!E22)</f>
        <v>0.48610635139511899</v>
      </c>
      <c r="F22" s="109">
        <f>IF(SER_hh_tes_in!F22=0,"",SER_hh_tes_in!F22/SER_hh_fec_in!F22)</f>
        <v>0.49143603619396431</v>
      </c>
      <c r="G22" s="109">
        <f>IF(SER_hh_tes_in!G22=0,"",SER_hh_tes_in!G22/SER_hh_fec_in!G22)</f>
        <v>0.49513691379856473</v>
      </c>
      <c r="H22" s="109">
        <f>IF(SER_hh_tes_in!H22=0,"",SER_hh_tes_in!H22/SER_hh_fec_in!H22)</f>
        <v>0.4992323088782748</v>
      </c>
      <c r="I22" s="109">
        <f>IF(SER_hh_tes_in!I22=0,"",SER_hh_tes_in!I22/SER_hh_fec_in!I22)</f>
        <v>0.50198885831819662</v>
      </c>
      <c r="J22" s="109">
        <f>IF(SER_hh_tes_in!J22=0,"",SER_hh_tes_in!J22/SER_hh_fec_in!J22)</f>
        <v>0.50753816304487054</v>
      </c>
      <c r="K22" s="109">
        <f>IF(SER_hh_tes_in!K22=0,"",SER_hh_tes_in!K22/SER_hh_fec_in!K22)</f>
        <v>0.5097472430386113</v>
      </c>
      <c r="L22" s="109">
        <f>IF(SER_hh_tes_in!L22=0,"",SER_hh_tes_in!L22/SER_hh_fec_in!L22)</f>
        <v>0.51191016175048765</v>
      </c>
      <c r="M22" s="109">
        <f>IF(SER_hh_tes_in!M22=0,"",SER_hh_tes_in!M22/SER_hh_fec_in!M22)</f>
        <v>0.50996099148746932</v>
      </c>
      <c r="N22" s="109">
        <f>IF(SER_hh_tes_in!N22=0,"",SER_hh_tes_in!N22/SER_hh_fec_in!N22)</f>
        <v>0.51347783832811345</v>
      </c>
      <c r="O22" s="109">
        <f>IF(SER_hh_tes_in!O22=0,"",SER_hh_tes_in!O22/SER_hh_fec_in!O22)</f>
        <v>0.51348707923046755</v>
      </c>
      <c r="P22" s="109">
        <f>IF(SER_hh_tes_in!P22=0,"",SER_hh_tes_in!P22/SER_hh_fec_in!P22)</f>
        <v>0.5132199699626423</v>
      </c>
      <c r="Q22" s="109">
        <f>IF(SER_hh_tes_in!Q22=0,"",SER_hh_tes_in!Q22/SER_hh_fec_in!Q22)</f>
        <v>0.51279658069938838</v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0.51246894954655453</v>
      </c>
      <c r="D23" s="109">
        <f>IF(SER_hh_tes_in!D23=0,"",SER_hh_tes_in!D23/SER_hh_fec_in!D23)</f>
        <v>0.51704452010845248</v>
      </c>
      <c r="E23" s="109">
        <f>IF(SER_hh_tes_in!E23=0,"",SER_hh_tes_in!E23/SER_hh_fec_in!E23)</f>
        <v>0.52214653835661318</v>
      </c>
      <c r="F23" s="109">
        <f>IF(SER_hh_tes_in!F23=0,"",SER_hh_tes_in!F23/SER_hh_fec_in!F23)</f>
        <v>0.52701092860333054</v>
      </c>
      <c r="G23" s="109">
        <f>IF(SER_hh_tes_in!G23=0,"",SER_hh_tes_in!G23/SER_hh_fec_in!G23)</f>
        <v>0.53100257158246456</v>
      </c>
      <c r="H23" s="109">
        <f>IF(SER_hh_tes_in!H23=0,"",SER_hh_tes_in!H23/SER_hh_fec_in!H23)</f>
        <v>0.53555148221073035</v>
      </c>
      <c r="I23" s="109">
        <f>IF(SER_hh_tes_in!I23=0,"",SER_hh_tes_in!I23/SER_hh_fec_in!I23)</f>
        <v>0.53952726933318196</v>
      </c>
      <c r="J23" s="109">
        <f>IF(SER_hh_tes_in!J23=0,"",SER_hh_tes_in!J23/SER_hh_fec_in!J23)</f>
        <v>0.54263961592080501</v>
      </c>
      <c r="K23" s="109">
        <f>IF(SER_hh_tes_in!K23=0,"",SER_hh_tes_in!K23/SER_hh_fec_in!K23)</f>
        <v>0.54487794709735249</v>
      </c>
      <c r="L23" s="109">
        <f>IF(SER_hh_tes_in!L23=0,"",SER_hh_tes_in!L23/SER_hh_fec_in!L23)</f>
        <v>0.54712134829746495</v>
      </c>
      <c r="M23" s="109">
        <f>IF(SER_hh_tes_in!M23=0,"",SER_hh_tes_in!M23/SER_hh_fec_in!M23)</f>
        <v>0.54739010002597543</v>
      </c>
      <c r="N23" s="109">
        <f>IF(SER_hh_tes_in!N23=0,"",SER_hh_tes_in!N23/SER_hh_fec_in!N23)</f>
        <v>0.5486728884981561</v>
      </c>
      <c r="O23" s="109">
        <f>IF(SER_hh_tes_in!O23=0,"",SER_hh_tes_in!O23/SER_hh_fec_in!O23)</f>
        <v>0.54887213215124819</v>
      </c>
      <c r="P23" s="109">
        <f>IF(SER_hh_tes_in!P23=0,"",SER_hh_tes_in!P23/SER_hh_fec_in!P23)</f>
        <v>0.54889802426799261</v>
      </c>
      <c r="Q23" s="109">
        <f>IF(SER_hh_tes_in!Q23=0,"",SER_hh_tes_in!Q23/SER_hh_fec_in!Q23)</f>
        <v>0.5488400759225136</v>
      </c>
    </row>
    <row r="24" spans="1:17" ht="12" customHeight="1" x14ac:dyDescent="0.25">
      <c r="A24" s="88" t="s">
        <v>34</v>
      </c>
      <c r="B24" s="109"/>
      <c r="C24" s="109" t="str">
        <f>IF(SER_hh_tes_in!C24=0,"",SER_hh_tes_in!C24/SER_hh_fec_in!C24)</f>
        <v/>
      </c>
      <c r="D24" s="109" t="str">
        <f>IF(SER_hh_tes_in!D24=0,"",SER_hh_tes_in!D24/SER_hh_fec_in!D24)</f>
        <v/>
      </c>
      <c r="E24" s="109" t="str">
        <f>IF(SER_hh_tes_in!E24=0,"",SER_hh_tes_in!E24/SER_hh_fec_in!E24)</f>
        <v/>
      </c>
      <c r="F24" s="109" t="str">
        <f>IF(SER_hh_tes_in!F24=0,"",SER_hh_tes_in!F24/SER_hh_fec_in!F24)</f>
        <v/>
      </c>
      <c r="G24" s="109" t="str">
        <f>IF(SER_hh_tes_in!G24=0,"",SER_hh_tes_in!G24/SER_hh_fec_in!G24)</f>
        <v/>
      </c>
      <c r="H24" s="109" t="str">
        <f>IF(SER_hh_tes_in!H24=0,"",SER_hh_tes_in!H24/SER_hh_fec_in!H24)</f>
        <v/>
      </c>
      <c r="I24" s="109" t="str">
        <f>IF(SER_hh_tes_in!I24=0,"",SER_hh_tes_in!I24/SER_hh_fec_in!I24)</f>
        <v/>
      </c>
      <c r="J24" s="109" t="str">
        <f>IF(SER_hh_tes_in!J24=0,"",SER_hh_tes_in!J24/SER_hh_fec_in!J24)</f>
        <v/>
      </c>
      <c r="K24" s="109" t="str">
        <f>IF(SER_hh_tes_in!K24=0,"",SER_hh_tes_in!K24/SER_hh_fec_in!K24)</f>
        <v/>
      </c>
      <c r="L24" s="109" t="str">
        <f>IF(SER_hh_tes_in!L24=0,"",SER_hh_tes_in!L24/SER_hh_fec_in!L24)</f>
        <v/>
      </c>
      <c r="M24" s="109" t="str">
        <f>IF(SER_hh_tes_in!M24=0,"",SER_hh_tes_in!M24/SER_hh_fec_in!M24)</f>
        <v/>
      </c>
      <c r="N24" s="109" t="str">
        <f>IF(SER_hh_tes_in!N24=0,"",SER_hh_tes_in!N24/SER_hh_fec_in!N24)</f>
        <v/>
      </c>
      <c r="O24" s="109" t="str">
        <f>IF(SER_hh_tes_in!O24=0,"",SER_hh_tes_in!O24/SER_hh_fec_in!O24)</f>
        <v/>
      </c>
      <c r="P24" s="109" t="str">
        <f>IF(SER_hh_tes_in!P24=0,"",SER_hh_tes_in!P24/SER_hh_fec_in!P24)</f>
        <v/>
      </c>
      <c r="Q24" s="109" t="str">
        <f>IF(SER_hh_tes_in!Q24=0,"",SER_hh_tes_in!Q24/SER_hh_fec_in!Q24)</f>
        <v/>
      </c>
    </row>
    <row r="25" spans="1:17" ht="12" customHeight="1" x14ac:dyDescent="0.25">
      <c r="A25" s="88" t="s">
        <v>42</v>
      </c>
      <c r="B25" s="109"/>
      <c r="C25" s="109" t="str">
        <f>IF(SER_hh_tes_in!C25=0,"",SER_hh_tes_in!C25/SER_hh_fec_in!C25)</f>
        <v/>
      </c>
      <c r="D25" s="109" t="str">
        <f>IF(SER_hh_tes_in!D25=0,"",SER_hh_tes_in!D25/SER_hh_fec_in!D25)</f>
        <v/>
      </c>
      <c r="E25" s="109" t="str">
        <f>IF(SER_hh_tes_in!E25=0,"",SER_hh_tes_in!E25/SER_hh_fec_in!E25)</f>
        <v/>
      </c>
      <c r="F25" s="109" t="str">
        <f>IF(SER_hh_tes_in!F25=0,"",SER_hh_tes_in!F25/SER_hh_fec_in!F25)</f>
        <v/>
      </c>
      <c r="G25" s="109" t="str">
        <f>IF(SER_hh_tes_in!G25=0,"",SER_hh_tes_in!G25/SER_hh_fec_in!G25)</f>
        <v/>
      </c>
      <c r="H25" s="109" t="str">
        <f>IF(SER_hh_tes_in!H25=0,"",SER_hh_tes_in!H25/SER_hh_fec_in!H25)</f>
        <v/>
      </c>
      <c r="I25" s="109" t="str">
        <f>IF(SER_hh_tes_in!I25=0,"",SER_hh_tes_in!I25/SER_hh_fec_in!I25)</f>
        <v/>
      </c>
      <c r="J25" s="109" t="str">
        <f>IF(SER_hh_tes_in!J25=0,"",SER_hh_tes_in!J25/SER_hh_fec_in!J25)</f>
        <v/>
      </c>
      <c r="K25" s="109" t="str">
        <f>IF(SER_hh_tes_in!K25=0,"",SER_hh_tes_in!K25/SER_hh_fec_in!K25)</f>
        <v/>
      </c>
      <c r="L25" s="109" t="str">
        <f>IF(SER_hh_tes_in!L25=0,"",SER_hh_tes_in!L25/SER_hh_fec_in!L25)</f>
        <v/>
      </c>
      <c r="M25" s="109" t="str">
        <f>IF(SER_hh_tes_in!M25=0,"",SER_hh_tes_in!M25/SER_hh_fec_in!M25)</f>
        <v/>
      </c>
      <c r="N25" s="109" t="str">
        <f>IF(SER_hh_tes_in!N25=0,"",SER_hh_tes_in!N25/SER_hh_fec_in!N25)</f>
        <v/>
      </c>
      <c r="O25" s="109" t="str">
        <f>IF(SER_hh_tes_in!O25=0,"",SER_hh_tes_in!O25/SER_hh_fec_in!O25)</f>
        <v/>
      </c>
      <c r="P25" s="109" t="str">
        <f>IF(SER_hh_tes_in!P25=0,"",SER_hh_tes_in!P25/SER_hh_fec_in!P25)</f>
        <v/>
      </c>
      <c r="Q25" s="109" t="str">
        <f>IF(SER_hh_tes_in!Q25=0,"",SER_hh_tes_in!Q25/SER_hh_fec_in!Q25)</f>
        <v/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0.62780929550685627</v>
      </c>
      <c r="D26" s="112">
        <f>IF(SER_hh_tes_in!D26=0,"",SER_hh_tes_in!D26/SER_hh_fec_in!D26)</f>
        <v>0.63322142966435602</v>
      </c>
      <c r="E26" s="112">
        <f>IF(SER_hh_tes_in!E26=0,"",SER_hh_tes_in!E26/SER_hh_fec_in!E26)</f>
        <v>0.63930012704671535</v>
      </c>
      <c r="F26" s="112">
        <f>IF(SER_hh_tes_in!F26=0,"",SER_hh_tes_in!F26/SER_hh_fec_in!F26)</f>
        <v>0.64624112492164942</v>
      </c>
      <c r="G26" s="112">
        <f>IF(SER_hh_tes_in!G26=0,"",SER_hh_tes_in!G26/SER_hh_fec_in!G26)</f>
        <v>0.65114237421105647</v>
      </c>
      <c r="H26" s="112">
        <f>IF(SER_hh_tes_in!H26=0,"",SER_hh_tes_in!H26/SER_hh_fec_in!H26)</f>
        <v>0.6570251265201128</v>
      </c>
      <c r="I26" s="112">
        <f>IF(SER_hh_tes_in!I26=0,"",SER_hh_tes_in!I26/SER_hh_fec_in!I26)</f>
        <v>0.66071859773016428</v>
      </c>
      <c r="J26" s="112">
        <f>IF(SER_hh_tes_in!J26=0,"",SER_hh_tes_in!J26/SER_hh_fec_in!J26)</f>
        <v>0.66726969114862678</v>
      </c>
      <c r="K26" s="112">
        <f>IF(SER_hh_tes_in!K26=0,"",SER_hh_tes_in!K26/SER_hh_fec_in!K26)</f>
        <v>0.67008369371860843</v>
      </c>
      <c r="L26" s="112">
        <f>IF(SER_hh_tes_in!L26=0,"",SER_hh_tes_in!L26/SER_hh_fec_in!L26)</f>
        <v>0.66372591570032724</v>
      </c>
      <c r="M26" s="112">
        <f>IF(SER_hh_tes_in!M26=0,"",SER_hh_tes_in!M26/SER_hh_fec_in!M26)</f>
        <v>0.65673788346923789</v>
      </c>
      <c r="N26" s="112">
        <f>IF(SER_hh_tes_in!N26=0,"",SER_hh_tes_in!N26/SER_hh_fec_in!N26)</f>
        <v>0.67495947052546823</v>
      </c>
      <c r="O26" s="112">
        <f>IF(SER_hh_tes_in!O26=0,"",SER_hh_tes_in!O26/SER_hh_fec_in!O26)</f>
        <v>0.67502476950146217</v>
      </c>
      <c r="P26" s="112">
        <f>IF(SER_hh_tes_in!P26=0,"",SER_hh_tes_in!P26/SER_hh_fec_in!P26)</f>
        <v>0.67465064478794567</v>
      </c>
      <c r="Q26" s="112">
        <f>IF(SER_hh_tes_in!Q26=0,"",SER_hh_tes_in!Q26/SER_hh_fec_in!Q26)</f>
        <v>0.67400664422695855</v>
      </c>
    </row>
    <row r="27" spans="1:17" ht="12" customHeight="1" x14ac:dyDescent="0.25">
      <c r="A27" s="93" t="s">
        <v>33</v>
      </c>
      <c r="B27" s="122"/>
      <c r="C27" s="122">
        <f>IF(SER_hh_tes_in!C27=0,"",SER_hh_tes_in!C27/SER_hh_fec_in!C27)</f>
        <v>0.72484642359160656</v>
      </c>
      <c r="D27" s="122">
        <f>IF(SER_hh_tes_in!D27=0,"",SER_hh_tes_in!D27/SER_hh_fec_in!D27)</f>
        <v>0.76424929873905678</v>
      </c>
      <c r="E27" s="122">
        <f>IF(SER_hh_tes_in!E27=0,"",SER_hh_tes_in!E27/SER_hh_fec_in!E27)</f>
        <v>0.81407081655701841</v>
      </c>
      <c r="F27" s="122">
        <f>IF(SER_hh_tes_in!F27=0,"",SER_hh_tes_in!F27/SER_hh_fec_in!F27)</f>
        <v>0.84501867642407213</v>
      </c>
      <c r="G27" s="122">
        <f>IF(SER_hh_tes_in!G27=0,"",SER_hh_tes_in!G27/SER_hh_fec_in!G27)</f>
        <v>0.87656992555887858</v>
      </c>
      <c r="H27" s="122">
        <f>IF(SER_hh_tes_in!H27=0,"",SER_hh_tes_in!H27/SER_hh_fec_in!H27)</f>
        <v>0.90599075381593164</v>
      </c>
      <c r="I27" s="122">
        <f>IF(SER_hh_tes_in!I27=0,"",SER_hh_tes_in!I27/SER_hh_fec_in!I27)</f>
        <v>0.95832781856415816</v>
      </c>
      <c r="J27" s="122">
        <f>IF(SER_hh_tes_in!J27=0,"",SER_hh_tes_in!J27/SER_hh_fec_in!J27)</f>
        <v>0.97132592481755331</v>
      </c>
      <c r="K27" s="122">
        <f>IF(SER_hh_tes_in!K27=0,"",SER_hh_tes_in!K27/SER_hh_fec_in!K27)</f>
        <v>0.9820776725876853</v>
      </c>
      <c r="L27" s="122">
        <f>IF(SER_hh_tes_in!L27=0,"",SER_hh_tes_in!L27/SER_hh_fec_in!L27)</f>
        <v>0.99276560232880029</v>
      </c>
      <c r="M27" s="122">
        <f>IF(SER_hh_tes_in!M27=0,"",SER_hh_tes_in!M27/SER_hh_fec_in!M27)</f>
        <v>0.99858800869789899</v>
      </c>
      <c r="N27" s="122">
        <f>IF(SER_hh_tes_in!N27=0,"",SER_hh_tes_in!N27/SER_hh_fec_in!N27)</f>
        <v>1.0024473108103109</v>
      </c>
      <c r="O27" s="122">
        <f>IF(SER_hh_tes_in!O27=0,"",SER_hh_tes_in!O27/SER_hh_fec_in!O27)</f>
        <v>1.0049562037982245</v>
      </c>
      <c r="P27" s="122">
        <f>IF(SER_hh_tes_in!P27=0,"",SER_hh_tes_in!P27/SER_hh_fec_in!P27)</f>
        <v>1.0076983517857188</v>
      </c>
      <c r="Q27" s="122">
        <f>IF(SER_hh_tes_in!Q27=0,"",SER_hh_tes_in!Q27/SER_hh_fec_in!Q27)</f>
        <v>1.0102295340039986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0.58702967337964673</v>
      </c>
      <c r="D29" s="110">
        <f>IF(SER_hh_tes_in!D29=0,"",SER_hh_tes_in!D29/SER_hh_fec_in!D29)</f>
        <v>0.60361157275025867</v>
      </c>
      <c r="E29" s="110">
        <f>IF(SER_hh_tes_in!E29=0,"",SER_hh_tes_in!E29/SER_hh_fec_in!E29)</f>
        <v>0.6045402999986037</v>
      </c>
      <c r="F29" s="110">
        <f>IF(SER_hh_tes_in!F29=0,"",SER_hh_tes_in!F29/SER_hh_fec_in!F29)</f>
        <v>0.43545384640831791</v>
      </c>
      <c r="G29" s="110">
        <f>IF(SER_hh_tes_in!G29=0,"",SER_hh_tes_in!G29/SER_hh_fec_in!G29)</f>
        <v>0.60083490513418969</v>
      </c>
      <c r="H29" s="110">
        <f>IF(SER_hh_tes_in!H29=0,"",SER_hh_tes_in!H29/SER_hh_fec_in!H29)</f>
        <v>0.61802797590939451</v>
      </c>
      <c r="I29" s="110">
        <f>IF(SER_hh_tes_in!I29=0,"",SER_hh_tes_in!I29/SER_hh_fec_in!I29)</f>
        <v>0.62270807116095284</v>
      </c>
      <c r="J29" s="110">
        <f>IF(SER_hh_tes_in!J29=0,"",SER_hh_tes_in!J29/SER_hh_fec_in!J29)</f>
        <v>0.61948684170097756</v>
      </c>
      <c r="K29" s="110">
        <f>IF(SER_hh_tes_in!K29=0,"",SER_hh_tes_in!K29/SER_hh_fec_in!K29)</f>
        <v>0.594061434240304</v>
      </c>
      <c r="L29" s="110">
        <f>IF(SER_hh_tes_in!L29=0,"",SER_hh_tes_in!L29/SER_hh_fec_in!L29)</f>
        <v>0.49109452615179983</v>
      </c>
      <c r="M29" s="110">
        <f>IF(SER_hh_tes_in!M29=0,"",SER_hh_tes_in!M29/SER_hh_fec_in!M29)</f>
        <v>0.55230517515570954</v>
      </c>
      <c r="N29" s="110">
        <f>IF(SER_hh_tes_in!N29=0,"",SER_hh_tes_in!N29/SER_hh_fec_in!N29)</f>
        <v>0.44371364110281286</v>
      </c>
      <c r="O29" s="110">
        <f>IF(SER_hh_tes_in!O29=0,"",SER_hh_tes_in!O29/SER_hh_fec_in!O29)</f>
        <v>0.59769690009530052</v>
      </c>
      <c r="P29" s="110">
        <f>IF(SER_hh_tes_in!P29=0,"",SER_hh_tes_in!P29/SER_hh_fec_in!P29)</f>
        <v>0.62432689528782048</v>
      </c>
      <c r="Q29" s="110">
        <f>IF(SER_hh_tes_in!Q29=0,"",SER_hh_tes_in!Q29/SER_hh_fec_in!Q29)</f>
        <v>0.63218339869026108</v>
      </c>
    </row>
    <row r="30" spans="1:17" s="28" customFormat="1" ht="12" customHeight="1" x14ac:dyDescent="0.25">
      <c r="A30" s="88" t="s">
        <v>66</v>
      </c>
      <c r="B30" s="109"/>
      <c r="C30" s="109">
        <f>IF(SER_hh_tes_in!C30=0,"",SER_hh_tes_in!C30/SER_hh_fec_in!C30)</f>
        <v>0.41420011174313387</v>
      </c>
      <c r="D30" s="109" t="str">
        <f>IF(SER_hh_tes_in!D30=0,"",SER_hh_tes_in!D30/SER_hh_fec_in!D30)</f>
        <v/>
      </c>
      <c r="E30" s="109" t="str">
        <f>IF(SER_hh_tes_in!E30=0,"",SER_hh_tes_in!E30/SER_hh_fec_in!E30)</f>
        <v/>
      </c>
      <c r="F30" s="109">
        <f>IF(SER_hh_tes_in!F30=0,"",SER_hh_tes_in!F30/SER_hh_fec_in!F30)</f>
        <v>0.42664256047651211</v>
      </c>
      <c r="G30" s="109" t="str">
        <f>IF(SER_hh_tes_in!G30=0,"",SER_hh_tes_in!G30/SER_hh_fec_in!G30)</f>
        <v/>
      </c>
      <c r="H30" s="109">
        <f>IF(SER_hh_tes_in!H30=0,"",SER_hh_tes_in!H30/SER_hh_fec_in!H30)</f>
        <v>0.43297290769543895</v>
      </c>
      <c r="I30" s="109" t="str">
        <f>IF(SER_hh_tes_in!I30=0,"",SER_hh_tes_in!I30/SER_hh_fec_in!I30)</f>
        <v/>
      </c>
      <c r="J30" s="109">
        <f>IF(SER_hh_tes_in!J30=0,"",SER_hh_tes_in!J30/SER_hh_fec_in!J30)</f>
        <v>0.43772218806639629</v>
      </c>
      <c r="K30" s="109">
        <f>IF(SER_hh_tes_in!K30=0,"",SER_hh_tes_in!K30/SER_hh_fec_in!K30)</f>
        <v>0.43963114321600749</v>
      </c>
      <c r="L30" s="109">
        <f>IF(SER_hh_tes_in!L30=0,"",SER_hh_tes_in!L30/SER_hh_fec_in!L30)</f>
        <v>0.44164322842560999</v>
      </c>
      <c r="M30" s="109">
        <f>IF(SER_hh_tes_in!M30=0,"",SER_hh_tes_in!M30/SER_hh_fec_in!M30)</f>
        <v>0.44265028308059856</v>
      </c>
      <c r="N30" s="109">
        <f>IF(SER_hh_tes_in!N30=0,"",SER_hh_tes_in!N30/SER_hh_fec_in!N30)</f>
        <v>0.44322529752299955</v>
      </c>
      <c r="O30" s="109">
        <f>IF(SER_hh_tes_in!O30=0,"",SER_hh_tes_in!O30/SER_hh_fec_in!O30)</f>
        <v>0.44346750476446145</v>
      </c>
      <c r="P30" s="109" t="str">
        <f>IF(SER_hh_tes_in!P30=0,"",SER_hh_tes_in!P30/SER_hh_fec_in!P30)</f>
        <v/>
      </c>
      <c r="Q30" s="109" t="str">
        <f>IF(SER_hh_tes_in!Q30=0,"",SER_hh_tes_in!Q30/SER_hh_fec_in!Q30)</f>
        <v/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0.44692275198294001</v>
      </c>
      <c r="D31" s="109">
        <f>IF(SER_hh_tes_in!D31=0,"",SER_hh_tes_in!D31/SER_hh_fec_in!D31)</f>
        <v>0.45090521217426177</v>
      </c>
      <c r="E31" s="109">
        <f>IF(SER_hh_tes_in!E31=0,"",SER_hh_tes_in!E31/SER_hh_fec_in!E31)</f>
        <v>0.45482752127299264</v>
      </c>
      <c r="F31" s="109">
        <f>IF(SER_hh_tes_in!F31=0,"",SER_hh_tes_in!F31/SER_hh_fec_in!F31)</f>
        <v>0.45861113258978586</v>
      </c>
      <c r="G31" s="109">
        <f>IF(SER_hh_tes_in!G31=0,"",SER_hh_tes_in!G31/SER_hh_fec_in!G31)</f>
        <v>0.46176619523204027</v>
      </c>
      <c r="H31" s="109">
        <f>IF(SER_hh_tes_in!H31=0,"",SER_hh_tes_in!H31/SER_hh_fec_in!H31)</f>
        <v>0.46583226440647196</v>
      </c>
      <c r="I31" s="109">
        <f>IF(SER_hh_tes_in!I31=0,"",SER_hh_tes_in!I31/SER_hh_fec_in!I31)</f>
        <v>0.46933848864301675</v>
      </c>
      <c r="J31" s="109">
        <f>IF(SER_hh_tes_in!J31=0,"",SER_hh_tes_in!J31/SER_hh_fec_in!J31)</f>
        <v>0.47186419066017327</v>
      </c>
      <c r="K31" s="109">
        <f>IF(SER_hh_tes_in!K31=0,"",SER_hh_tes_in!K31/SER_hh_fec_in!K31)</f>
        <v>0.47384701082841674</v>
      </c>
      <c r="L31" s="109">
        <f>IF(SER_hh_tes_in!L31=0,"",SER_hh_tes_in!L31/SER_hh_fec_in!L31)</f>
        <v>0.47586635339567002</v>
      </c>
      <c r="M31" s="109">
        <f>IF(SER_hh_tes_in!M31=0,"",SER_hh_tes_in!M31/SER_hh_fec_in!M31)</f>
        <v>0.47684830437258424</v>
      </c>
      <c r="N31" s="109">
        <f>IF(SER_hh_tes_in!N31=0,"",SER_hh_tes_in!N31/SER_hh_fec_in!N31)</f>
        <v>0.4773117916489899</v>
      </c>
      <c r="O31" s="109">
        <f>IF(SER_hh_tes_in!O31=0,"",SER_hh_tes_in!O31/SER_hh_fec_in!O31)</f>
        <v>0.47753321241465069</v>
      </c>
      <c r="P31" s="109">
        <f>IF(SER_hh_tes_in!P31=0,"",SER_hh_tes_in!P31/SER_hh_fec_in!P31)</f>
        <v>0.47760896916923673</v>
      </c>
      <c r="Q31" s="109">
        <f>IF(SER_hh_tes_in!Q31=0,"",SER_hh_tes_in!Q31/SER_hh_fec_in!Q31)</f>
        <v>0.47762861877099166</v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 t="str">
        <f>IF(SER_hh_tes_in!H32=0,"",SER_hh_tes_in!H32/SER_hh_fec_in!H32)</f>
        <v/>
      </c>
      <c r="I32" s="109" t="str">
        <f>IF(SER_hh_tes_in!I32=0,"",SER_hh_tes_in!I32/SER_hh_fec_in!I32)</f>
        <v/>
      </c>
      <c r="J32" s="109" t="str">
        <f>IF(SER_hh_tes_in!J32=0,"",SER_hh_tes_in!J32/SER_hh_fec_in!J32)</f>
        <v/>
      </c>
      <c r="K32" s="109" t="str">
        <f>IF(SER_hh_tes_in!K32=0,"",SER_hh_tes_in!K32/SER_hh_fec_in!K32)</f>
        <v/>
      </c>
      <c r="L32" s="109" t="str">
        <f>IF(SER_hh_tes_in!L32=0,"",SER_hh_tes_in!L32/SER_hh_fec_in!L32)</f>
        <v/>
      </c>
      <c r="M32" s="109" t="str">
        <f>IF(SER_hh_tes_in!M32=0,"",SER_hh_tes_in!M32/SER_hh_fec_in!M32)</f>
        <v/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 t="str">
        <f>IF(SER_hh_tes_in!P32=0,"",SER_hh_tes_in!P32/SER_hh_fec_in!P32)</f>
        <v/>
      </c>
      <c r="Q32" s="109" t="str">
        <f>IF(SER_hh_tes_in!Q32=0,"",SER_hh_tes_in!Q32/SER_hh_fec_in!Q32)</f>
        <v/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0.60711815666390889</v>
      </c>
      <c r="D33" s="108">
        <f>IF(SER_hh_tes_in!D33=0,"",SER_hh_tes_in!D33/SER_hh_fec_in!D33)</f>
        <v>0.6128535906974073</v>
      </c>
      <c r="E33" s="108">
        <f>IF(SER_hh_tes_in!E33=0,"",SER_hh_tes_in!E33/SER_hh_fec_in!E33)</f>
        <v>0.61915033604869452</v>
      </c>
      <c r="F33" s="108">
        <f>IF(SER_hh_tes_in!F33=0,"",SER_hh_tes_in!F33/SER_hh_fec_in!F33)</f>
        <v>0.62484921529256043</v>
      </c>
      <c r="G33" s="108">
        <f>IF(SER_hh_tes_in!G33=0,"",SER_hh_tes_in!G33/SER_hh_fec_in!G33)</f>
        <v>0.63007087542791684</v>
      </c>
      <c r="H33" s="108">
        <f>IF(SER_hh_tes_in!H33=0,"",SER_hh_tes_in!H33/SER_hh_fec_in!H33)</f>
        <v>0.63609697997429404</v>
      </c>
      <c r="I33" s="108">
        <f>IF(SER_hh_tes_in!I33=0,"",SER_hh_tes_in!I33/SER_hh_fec_in!I33)</f>
        <v>0.64107449978959019</v>
      </c>
      <c r="J33" s="108">
        <f>IF(SER_hh_tes_in!J33=0,"",SER_hh_tes_in!J33/SER_hh_fec_in!J33)</f>
        <v>0.64445972707971588</v>
      </c>
      <c r="K33" s="108">
        <f>IF(SER_hh_tes_in!K33=0,"",SER_hh_tes_in!K33/SER_hh_fec_in!K33)</f>
        <v>0.64690739083564408</v>
      </c>
      <c r="L33" s="108">
        <f>IF(SER_hh_tes_in!L33=0,"",SER_hh_tes_in!L33/SER_hh_fec_in!L33)</f>
        <v>0.64921032998883632</v>
      </c>
      <c r="M33" s="108">
        <f>IF(SER_hh_tes_in!M33=0,"",SER_hh_tes_in!M33/SER_hh_fec_in!M33)</f>
        <v>0.64986253913416991</v>
      </c>
      <c r="N33" s="108" t="str">
        <f>IF(SER_hh_tes_in!N33=0,"",SER_hh_tes_in!N33/SER_hh_fec_in!N33)</f>
        <v/>
      </c>
      <c r="O33" s="108">
        <f>IF(SER_hh_tes_in!O33=0,"",SER_hh_tes_in!O33/SER_hh_fec_in!O33)</f>
        <v>0.64976745080464138</v>
      </c>
      <c r="P33" s="108">
        <f>IF(SER_hh_tes_in!P33=0,"",SER_hh_tes_in!P33/SER_hh_fec_in!P33)</f>
        <v>0.64981341621917699</v>
      </c>
      <c r="Q33" s="108">
        <f>IF(SER_hh_tes_in!Q33=0,"",SER_hh_tes_in!Q33/SER_hh_fec_in!Q33)</f>
        <v>0.64981612031109426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69.341290867481206</v>
      </c>
      <c r="D3" s="106">
        <f t="shared" si="0"/>
        <v>36.205939395326155</v>
      </c>
      <c r="E3" s="106">
        <f t="shared" si="0"/>
        <v>20.22448319150427</v>
      </c>
      <c r="F3" s="106">
        <f t="shared" si="0"/>
        <v>82.425253270826715</v>
      </c>
      <c r="G3" s="106">
        <f t="shared" si="0"/>
        <v>81.796417479143784</v>
      </c>
      <c r="H3" s="106">
        <f t="shared" si="0"/>
        <v>77.455211831273274</v>
      </c>
      <c r="I3" s="106">
        <f t="shared" si="0"/>
        <v>21.521867442869333</v>
      </c>
      <c r="J3" s="106">
        <f t="shared" si="0"/>
        <v>25.317580309158618</v>
      </c>
      <c r="K3" s="106">
        <f t="shared" si="0"/>
        <v>27.673537206407072</v>
      </c>
      <c r="L3" s="106">
        <f t="shared" si="0"/>
        <v>11.735079064618638</v>
      </c>
      <c r="M3" s="106">
        <f t="shared" si="0"/>
        <v>0.88289060965238964</v>
      </c>
      <c r="N3" s="106">
        <f t="shared" si="0"/>
        <v>3.1605898639473429</v>
      </c>
      <c r="O3" s="106">
        <f t="shared" si="0"/>
        <v>4.9005220147872418E-2</v>
      </c>
      <c r="P3" s="106">
        <f t="shared" si="0"/>
        <v>0.50166814490828315</v>
      </c>
      <c r="Q3" s="106">
        <f t="shared" si="0"/>
        <v>1.1795808818873224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61.527217202383461</v>
      </c>
      <c r="D4" s="101">
        <f t="shared" si="1"/>
        <v>31.423215474763357</v>
      </c>
      <c r="E4" s="101">
        <f t="shared" si="1"/>
        <v>13.318425959905245</v>
      </c>
      <c r="F4" s="101">
        <f t="shared" si="1"/>
        <v>29.323001375407049</v>
      </c>
      <c r="G4" s="101">
        <f t="shared" si="1"/>
        <v>69.480650816365554</v>
      </c>
      <c r="H4" s="101">
        <f t="shared" si="1"/>
        <v>67.762384544401783</v>
      </c>
      <c r="I4" s="101">
        <f t="shared" si="1"/>
        <v>10.556820090901379</v>
      </c>
      <c r="J4" s="101">
        <f t="shared" si="1"/>
        <v>17.169843088639094</v>
      </c>
      <c r="K4" s="101">
        <f t="shared" si="1"/>
        <v>15.761219230600945</v>
      </c>
      <c r="L4" s="101">
        <f t="shared" si="1"/>
        <v>5.436289426519374</v>
      </c>
      <c r="M4" s="101">
        <f t="shared" si="1"/>
        <v>0.58250809740343301</v>
      </c>
      <c r="N4" s="101">
        <f t="shared" si="1"/>
        <v>0.26210816571857809</v>
      </c>
      <c r="O4" s="101">
        <f t="shared" si="1"/>
        <v>2.0502427336156069E-3</v>
      </c>
      <c r="P4" s="101">
        <f t="shared" si="1"/>
        <v>0.15161550762535109</v>
      </c>
      <c r="Q4" s="101">
        <f t="shared" si="1"/>
        <v>0.15874568824651297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59.898497113208059</v>
      </c>
      <c r="D7" s="100">
        <v>25.69898696157124</v>
      </c>
      <c r="E7" s="100">
        <v>3.102308299936793</v>
      </c>
      <c r="F7" s="100">
        <v>11.757422694739594</v>
      </c>
      <c r="G7" s="100">
        <v>42.763999801933267</v>
      </c>
      <c r="H7" s="100">
        <v>54.068360207999667</v>
      </c>
      <c r="I7" s="100">
        <v>0</v>
      </c>
      <c r="J7" s="100">
        <v>0</v>
      </c>
      <c r="K7" s="100">
        <v>0</v>
      </c>
      <c r="L7" s="100">
        <v>2.9957244197929254</v>
      </c>
      <c r="M7" s="100">
        <v>0.55290378089980174</v>
      </c>
      <c r="N7" s="100">
        <v>0</v>
      </c>
      <c r="O7" s="100">
        <v>0</v>
      </c>
      <c r="P7" s="100">
        <v>0</v>
      </c>
      <c r="Q7" s="100">
        <v>0</v>
      </c>
    </row>
    <row r="8" spans="1:17" ht="12" customHeight="1" x14ac:dyDescent="0.25">
      <c r="A8" s="88" t="s">
        <v>101</v>
      </c>
      <c r="B8" s="100"/>
      <c r="C8" s="100">
        <v>1.7218525463544255E-3</v>
      </c>
      <c r="D8" s="100">
        <v>5.3115600506525099E-3</v>
      </c>
      <c r="E8" s="100">
        <v>9.6676935308526533E-3</v>
      </c>
      <c r="F8" s="100">
        <v>1.6949922177590327E-2</v>
      </c>
      <c r="G8" s="100">
        <v>2.6347676102533624E-2</v>
      </c>
      <c r="H8" s="100">
        <v>1.5200582166684056E-2</v>
      </c>
      <c r="I8" s="100">
        <v>1.1885437058077692E-2</v>
      </c>
      <c r="J8" s="100">
        <v>1.8328210070920142E-2</v>
      </c>
      <c r="K8" s="100">
        <v>1.6389481086702753E-2</v>
      </c>
      <c r="L8" s="100">
        <v>2.5107932562263686E-3</v>
      </c>
      <c r="M8" s="100">
        <v>1.2305323857445638E-3</v>
      </c>
      <c r="N8" s="100">
        <v>2.5448795582312493E-3</v>
      </c>
      <c r="O8" s="100">
        <v>2.0502427336156069E-3</v>
      </c>
      <c r="P8" s="100">
        <v>1.8836075171178402E-2</v>
      </c>
      <c r="Q8" s="100">
        <v>0.15874568824651297</v>
      </c>
    </row>
    <row r="9" spans="1:17" ht="12" customHeight="1" x14ac:dyDescent="0.25">
      <c r="A9" s="88" t="s">
        <v>106</v>
      </c>
      <c r="B9" s="100"/>
      <c r="C9" s="100">
        <v>1.6269982366290481</v>
      </c>
      <c r="D9" s="100">
        <v>5.7189169531414636</v>
      </c>
      <c r="E9" s="100">
        <v>10.206449966437599</v>
      </c>
      <c r="F9" s="100">
        <v>17.548628758489865</v>
      </c>
      <c r="G9" s="100">
        <v>26.690303338329755</v>
      </c>
      <c r="H9" s="100">
        <v>13.678823754235426</v>
      </c>
      <c r="I9" s="100">
        <v>10.544934653843301</v>
      </c>
      <c r="J9" s="100">
        <v>17.151514878568175</v>
      </c>
      <c r="K9" s="100">
        <v>15.744829749514242</v>
      </c>
      <c r="L9" s="100">
        <v>2.4380542134702221</v>
      </c>
      <c r="M9" s="100">
        <v>2.8373784117886713E-2</v>
      </c>
      <c r="N9" s="100">
        <v>0.25956328616034685</v>
      </c>
      <c r="O9" s="100">
        <v>0</v>
      </c>
      <c r="P9" s="100">
        <v>0.13277943245417267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2.3719965788680124E-2</v>
      </c>
      <c r="D16" s="101">
        <f t="shared" si="2"/>
        <v>1.1773981183078559E-2</v>
      </c>
      <c r="E16" s="101">
        <f t="shared" si="2"/>
        <v>3.6500025344827831E-2</v>
      </c>
      <c r="F16" s="101">
        <f t="shared" si="2"/>
        <v>3.6490095111914866E-2</v>
      </c>
      <c r="G16" s="101">
        <f t="shared" si="2"/>
        <v>0.1210727443652846</v>
      </c>
      <c r="H16" s="101">
        <f t="shared" si="2"/>
        <v>0.20880679764247365</v>
      </c>
      <c r="I16" s="101">
        <f t="shared" si="2"/>
        <v>0.1835714264754516</v>
      </c>
      <c r="J16" s="101">
        <f t="shared" si="2"/>
        <v>0.26683438649599522</v>
      </c>
      <c r="K16" s="101">
        <f t="shared" si="2"/>
        <v>0.13365139668701043</v>
      </c>
      <c r="L16" s="101">
        <f t="shared" si="2"/>
        <v>0</v>
      </c>
      <c r="M16" s="101">
        <f t="shared" si="2"/>
        <v>3.3762798425980144E-2</v>
      </c>
      <c r="N16" s="101">
        <f t="shared" si="2"/>
        <v>0.31342893090151058</v>
      </c>
      <c r="O16" s="101">
        <f t="shared" si="2"/>
        <v>5.4438531137532362E-3</v>
      </c>
      <c r="P16" s="101">
        <f t="shared" si="2"/>
        <v>8.2303731667502183E-2</v>
      </c>
      <c r="Q16" s="101">
        <f t="shared" si="2"/>
        <v>0.35542740569390235</v>
      </c>
    </row>
    <row r="17" spans="1:17" ht="12.95" customHeight="1" x14ac:dyDescent="0.25">
      <c r="A17" s="88" t="s">
        <v>101</v>
      </c>
      <c r="B17" s="103"/>
      <c r="C17" s="103">
        <v>2.3719965788680124E-2</v>
      </c>
      <c r="D17" s="103">
        <v>1.1773981183078559E-2</v>
      </c>
      <c r="E17" s="103">
        <v>3.6500025344827831E-2</v>
      </c>
      <c r="F17" s="103">
        <v>3.6490095111914866E-2</v>
      </c>
      <c r="G17" s="103">
        <v>0.1210727443652846</v>
      </c>
      <c r="H17" s="103">
        <v>0.20880679764247365</v>
      </c>
      <c r="I17" s="103">
        <v>0.1835714264754516</v>
      </c>
      <c r="J17" s="103">
        <v>0.26683438649599522</v>
      </c>
      <c r="K17" s="103">
        <v>0.13365139668701043</v>
      </c>
      <c r="L17" s="103">
        <v>0</v>
      </c>
      <c r="M17" s="103">
        <v>3.3762798425980144E-2</v>
      </c>
      <c r="N17" s="103">
        <v>0.31342893090151058</v>
      </c>
      <c r="O17" s="103">
        <v>5.4438531137532362E-3</v>
      </c>
      <c r="P17" s="103">
        <v>8.2303731667502183E-2</v>
      </c>
      <c r="Q17" s="103">
        <v>0.35542740569390235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4.3672676035690774</v>
      </c>
      <c r="D19" s="101">
        <f t="shared" si="3"/>
        <v>3.3967190309434105</v>
      </c>
      <c r="E19" s="101">
        <f t="shared" si="3"/>
        <v>4.4023357168497208</v>
      </c>
      <c r="F19" s="101">
        <f t="shared" si="3"/>
        <v>3.7646365249757898</v>
      </c>
      <c r="G19" s="101">
        <f t="shared" si="3"/>
        <v>7.85466949027286</v>
      </c>
      <c r="H19" s="101">
        <f t="shared" si="3"/>
        <v>6.127336529256338</v>
      </c>
      <c r="I19" s="101">
        <f t="shared" si="3"/>
        <v>7.7807009511280461</v>
      </c>
      <c r="J19" s="101">
        <f t="shared" si="3"/>
        <v>4.4605555632679899</v>
      </c>
      <c r="K19" s="101">
        <f t="shared" si="3"/>
        <v>6.0081746916006562</v>
      </c>
      <c r="L19" s="101">
        <f t="shared" si="3"/>
        <v>3.2872118735091749</v>
      </c>
      <c r="M19" s="101">
        <f t="shared" si="3"/>
        <v>6.7175890402040125E-2</v>
      </c>
      <c r="N19" s="101">
        <f t="shared" si="3"/>
        <v>0.24571591113850419</v>
      </c>
      <c r="O19" s="101">
        <f t="shared" si="3"/>
        <v>1.7902428764852648E-2</v>
      </c>
      <c r="P19" s="101">
        <f t="shared" si="3"/>
        <v>0.16198953758590698</v>
      </c>
      <c r="Q19" s="101">
        <f t="shared" si="3"/>
        <v>0.42179131330733932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0.70747415407573622</v>
      </c>
      <c r="D21" s="100">
        <v>0.50329868174871817</v>
      </c>
      <c r="E21" s="100">
        <v>0.57475556029171582</v>
      </c>
      <c r="F21" s="100">
        <v>0.9868248098727489</v>
      </c>
      <c r="G21" s="100">
        <v>1.4274586311461293</v>
      </c>
      <c r="H21" s="100">
        <v>1.5378312315142251</v>
      </c>
      <c r="I21" s="100">
        <v>2.7577481719161265</v>
      </c>
      <c r="J21" s="100">
        <v>1.0925473084212152</v>
      </c>
      <c r="K21" s="100">
        <v>1.6268150547133806</v>
      </c>
      <c r="L21" s="100">
        <v>0.49253232955891246</v>
      </c>
      <c r="M21" s="100">
        <v>8.3111166114898764E-3</v>
      </c>
      <c r="N21" s="100">
        <v>9.2465443065938083E-2</v>
      </c>
      <c r="O21" s="100">
        <v>3.2681021151270422E-3</v>
      </c>
      <c r="P21" s="100">
        <v>2.4551601730216113E-2</v>
      </c>
      <c r="Q21" s="100">
        <v>9.5670359712280204E-2</v>
      </c>
    </row>
    <row r="22" spans="1:17" ht="12" customHeight="1" x14ac:dyDescent="0.25">
      <c r="A22" s="88" t="s">
        <v>99</v>
      </c>
      <c r="B22" s="100"/>
      <c r="C22" s="100">
        <v>2.6715808802335808</v>
      </c>
      <c r="D22" s="100">
        <v>2.1631385759318489</v>
      </c>
      <c r="E22" s="100">
        <v>2.6633007804296662</v>
      </c>
      <c r="F22" s="100">
        <v>2.293195790815644</v>
      </c>
      <c r="G22" s="100">
        <v>2.2198855174925001</v>
      </c>
      <c r="H22" s="100">
        <v>2.3954474032897268</v>
      </c>
      <c r="I22" s="100">
        <v>2.1650654601802319</v>
      </c>
      <c r="J22" s="100">
        <v>1.8036818059440072</v>
      </c>
      <c r="K22" s="100">
        <v>1.8644844065684743</v>
      </c>
      <c r="L22" s="100">
        <v>0.87349941039525347</v>
      </c>
      <c r="M22" s="100">
        <v>3.6994629489782271E-2</v>
      </c>
      <c r="N22" s="100">
        <v>7.2986840297633956E-2</v>
      </c>
      <c r="O22" s="100">
        <v>1.0869715806298908E-2</v>
      </c>
      <c r="P22" s="100">
        <v>0.10246046957051527</v>
      </c>
      <c r="Q22" s="100">
        <v>0.20814220821062171</v>
      </c>
    </row>
    <row r="23" spans="1:17" ht="12" customHeight="1" x14ac:dyDescent="0.25">
      <c r="A23" s="88" t="s">
        <v>98</v>
      </c>
      <c r="B23" s="100"/>
      <c r="C23" s="100">
        <v>0.98821256925976098</v>
      </c>
      <c r="D23" s="100">
        <v>0.73028177326284394</v>
      </c>
      <c r="E23" s="100">
        <v>1.164279376128339</v>
      </c>
      <c r="F23" s="100">
        <v>0.48461592428739714</v>
      </c>
      <c r="G23" s="100">
        <v>4.2073253416342302</v>
      </c>
      <c r="H23" s="100">
        <v>2.1940578944523863</v>
      </c>
      <c r="I23" s="100">
        <v>2.8578873190316871</v>
      </c>
      <c r="J23" s="100">
        <v>1.564326448902768</v>
      </c>
      <c r="K23" s="100">
        <v>2.5168752303188011</v>
      </c>
      <c r="L23" s="100">
        <v>1.9211801335550089</v>
      </c>
      <c r="M23" s="100">
        <v>2.1870144300767978E-2</v>
      </c>
      <c r="N23" s="100">
        <v>8.026362777493215E-2</v>
      </c>
      <c r="O23" s="100">
        <v>3.7646108434266985E-3</v>
      </c>
      <c r="P23" s="100">
        <v>3.497746628517559E-2</v>
      </c>
      <c r="Q23" s="100">
        <v>0.11797874538443741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3.4230860957399933</v>
      </c>
      <c r="D29" s="101">
        <f t="shared" si="4"/>
        <v>1.3742309084363116</v>
      </c>
      <c r="E29" s="101">
        <f t="shared" si="4"/>
        <v>2.4672214894044751</v>
      </c>
      <c r="F29" s="101">
        <f t="shared" si="4"/>
        <v>49.301125275331962</v>
      </c>
      <c r="G29" s="101">
        <f t="shared" si="4"/>
        <v>4.3400244281400999</v>
      </c>
      <c r="H29" s="101">
        <f t="shared" si="4"/>
        <v>3.3566839599726865</v>
      </c>
      <c r="I29" s="101">
        <f t="shared" si="4"/>
        <v>3.0007749743644587</v>
      </c>
      <c r="J29" s="101">
        <f t="shared" si="4"/>
        <v>3.4203472707555371</v>
      </c>
      <c r="K29" s="101">
        <f t="shared" si="4"/>
        <v>5.7704918875184612</v>
      </c>
      <c r="L29" s="101">
        <f t="shared" si="4"/>
        <v>3.0115777645900907</v>
      </c>
      <c r="M29" s="101">
        <f t="shared" si="4"/>
        <v>0.19944382342093639</v>
      </c>
      <c r="N29" s="101">
        <f t="shared" si="4"/>
        <v>2.33933685618875</v>
      </c>
      <c r="O29" s="101">
        <f t="shared" si="4"/>
        <v>2.3608695535650925E-2</v>
      </c>
      <c r="P29" s="101">
        <f t="shared" si="4"/>
        <v>0.10575936802952286</v>
      </c>
      <c r="Q29" s="101">
        <f t="shared" si="4"/>
        <v>0.24361647463956765</v>
      </c>
    </row>
    <row r="30" spans="1:17" s="28" customFormat="1" ht="12" customHeight="1" x14ac:dyDescent="0.25">
      <c r="A30" s="88" t="s">
        <v>66</v>
      </c>
      <c r="B30" s="100"/>
      <c r="C30" s="100">
        <v>2.5752037991487038</v>
      </c>
      <c r="D30" s="100">
        <v>0</v>
      </c>
      <c r="E30" s="100">
        <v>0</v>
      </c>
      <c r="F30" s="100">
        <v>46.144526974569892</v>
      </c>
      <c r="G30" s="100">
        <v>0</v>
      </c>
      <c r="H30" s="100">
        <v>0.66535440677388091</v>
      </c>
      <c r="I30" s="100">
        <v>0</v>
      </c>
      <c r="J30" s="100">
        <v>3.978876488306006E-2</v>
      </c>
      <c r="K30" s="100">
        <v>0.14032764348391205</v>
      </c>
      <c r="L30" s="100">
        <v>1.4645907063217769</v>
      </c>
      <c r="M30" s="100">
        <v>5.7320317508605174E-2</v>
      </c>
      <c r="N30" s="100">
        <v>2.3121203818608218</v>
      </c>
      <c r="O30" s="100">
        <v>1.3498200542837555E-2</v>
      </c>
      <c r="P30" s="100">
        <v>0</v>
      </c>
      <c r="Q30" s="100">
        <v>0</v>
      </c>
    </row>
    <row r="31" spans="1:17" ht="12" customHeight="1" x14ac:dyDescent="0.25">
      <c r="A31" s="88" t="s">
        <v>98</v>
      </c>
      <c r="B31" s="100"/>
      <c r="C31" s="100">
        <v>0.84788229659128955</v>
      </c>
      <c r="D31" s="100">
        <v>1.3742309084363116</v>
      </c>
      <c r="E31" s="100">
        <v>2.4672214894044751</v>
      </c>
      <c r="F31" s="100">
        <v>3.156598300762071</v>
      </c>
      <c r="G31" s="100">
        <v>4.3400244281400999</v>
      </c>
      <c r="H31" s="100">
        <v>2.6913295531988055</v>
      </c>
      <c r="I31" s="100">
        <v>3.0007749743644587</v>
      </c>
      <c r="J31" s="100">
        <v>3.380558505872477</v>
      </c>
      <c r="K31" s="100">
        <v>5.6301642440345487</v>
      </c>
      <c r="L31" s="100">
        <v>1.5469870582683141</v>
      </c>
      <c r="M31" s="100">
        <v>0.14212350591233122</v>
      </c>
      <c r="N31" s="100">
        <v>2.7216474327927988E-2</v>
      </c>
      <c r="O31" s="100">
        <v>1.0110494992813371E-2</v>
      </c>
      <c r="P31" s="100">
        <v>0.10575936802952286</v>
      </c>
      <c r="Q31" s="100">
        <v>0.24361647463956765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42248.279305997967</v>
      </c>
      <c r="D3" s="106">
        <f>IF(SER_hh_fec_in!D3=0,0,1000000/0.086*SER_hh_fec_in!D3/SER_hh_num_in!D3)</f>
        <v>42684.852728393656</v>
      </c>
      <c r="E3" s="106">
        <f>IF(SER_hh_fec_in!E3=0,0,1000000/0.086*SER_hh_fec_in!E3/SER_hh_num_in!E3)</f>
        <v>40789.86059071678</v>
      </c>
      <c r="F3" s="106">
        <f>IF(SER_hh_fec_in!F3=0,0,1000000/0.086*SER_hh_fec_in!F3/SER_hh_num_in!F3)</f>
        <v>52845.867143359428</v>
      </c>
      <c r="G3" s="106">
        <f>IF(SER_hh_fec_in!G3=0,0,1000000/0.086*SER_hh_fec_in!G3/SER_hh_num_in!G3)</f>
        <v>52194.955788780913</v>
      </c>
      <c r="H3" s="106">
        <f>IF(SER_hh_fec_in!H3=0,0,1000000/0.086*SER_hh_fec_in!H3/SER_hh_num_in!H3)</f>
        <v>53658.866161112754</v>
      </c>
      <c r="I3" s="106">
        <f>IF(SER_hh_fec_in!I3=0,0,1000000/0.086*SER_hh_fec_in!I3/SER_hh_num_in!I3)</f>
        <v>55628.624324327429</v>
      </c>
      <c r="J3" s="106">
        <f>IF(SER_hh_fec_in!J3=0,0,1000000/0.086*SER_hh_fec_in!J3/SER_hh_num_in!J3)</f>
        <v>51460.554271664172</v>
      </c>
      <c r="K3" s="106">
        <f>IF(SER_hh_fec_in!K3=0,0,1000000/0.086*SER_hh_fec_in!K3/SER_hh_num_in!K3)</f>
        <v>56771.355350349098</v>
      </c>
      <c r="L3" s="106">
        <f>IF(SER_hh_fec_in!L3=0,0,1000000/0.086*SER_hh_fec_in!L3/SER_hh_num_in!L3)</f>
        <v>56481.746486601245</v>
      </c>
      <c r="M3" s="106">
        <f>IF(SER_hh_fec_in!M3=0,0,1000000/0.086*SER_hh_fec_in!M3/SER_hh_num_in!M3)</f>
        <v>46788.703701960498</v>
      </c>
      <c r="N3" s="106">
        <f>IF(SER_hh_fec_in!N3=0,0,1000000/0.086*SER_hh_fec_in!N3/SER_hh_num_in!N3)</f>
        <v>52683.574872067155</v>
      </c>
      <c r="O3" s="106">
        <f>IF(SER_hh_fec_in!O3=0,0,1000000/0.086*SER_hh_fec_in!O3/SER_hh_num_in!O3)</f>
        <v>43416.830377649538</v>
      </c>
      <c r="P3" s="106">
        <f>IF(SER_hh_fec_in!P3=0,0,1000000/0.086*SER_hh_fec_in!P3/SER_hh_num_in!P3)</f>
        <v>36972.343893574216</v>
      </c>
      <c r="Q3" s="106">
        <f>IF(SER_hh_fec_in!Q3=0,0,1000000/0.086*SER_hh_fec_in!Q3/SER_hh_num_in!Q3)</f>
        <v>40253.125705668994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19764.013758586072</v>
      </c>
      <c r="D4" s="101">
        <f>IF(SER_hh_fec_in!D4=0,0,1000000/0.086*SER_hh_fec_in!D4/SER_hh_num_in!D4)</f>
        <v>19291.61761548046</v>
      </c>
      <c r="E4" s="101">
        <f>IF(SER_hh_fec_in!E4=0,0,1000000/0.086*SER_hh_fec_in!E4/SER_hh_num_in!E4)</f>
        <v>20913.004033981018</v>
      </c>
      <c r="F4" s="101">
        <f>IF(SER_hh_fec_in!F4=0,0,1000000/0.086*SER_hh_fec_in!F4/SER_hh_num_in!F4)</f>
        <v>21204.094490624469</v>
      </c>
      <c r="G4" s="101">
        <f>IF(SER_hh_fec_in!G4=0,0,1000000/0.086*SER_hh_fec_in!G4/SER_hh_num_in!G4)</f>
        <v>28623.87853854457</v>
      </c>
      <c r="H4" s="101">
        <f>IF(SER_hh_fec_in!H4=0,0,1000000/0.086*SER_hh_fec_in!H4/SER_hh_num_in!H4)</f>
        <v>27806.292888333483</v>
      </c>
      <c r="I4" s="101">
        <f>IF(SER_hh_fec_in!I4=0,0,1000000/0.086*SER_hh_fec_in!I4/SER_hh_num_in!I4)</f>
        <v>25274.582817972012</v>
      </c>
      <c r="J4" s="101">
        <f>IF(SER_hh_fec_in!J4=0,0,1000000/0.086*SER_hh_fec_in!J4/SER_hh_num_in!J4)</f>
        <v>27390.295172289712</v>
      </c>
      <c r="K4" s="101">
        <f>IF(SER_hh_fec_in!K4=0,0,1000000/0.086*SER_hh_fec_in!K4/SER_hh_num_in!K4)</f>
        <v>25849.32943319554</v>
      </c>
      <c r="L4" s="101">
        <f>IF(SER_hh_fec_in!L4=0,0,1000000/0.086*SER_hh_fec_in!L4/SER_hh_num_in!L4)</f>
        <v>21381.352773601004</v>
      </c>
      <c r="M4" s="101">
        <f>IF(SER_hh_fec_in!M4=0,0,1000000/0.086*SER_hh_fec_in!M4/SER_hh_num_in!M4)</f>
        <v>17624.433197329647</v>
      </c>
      <c r="N4" s="101">
        <f>IF(SER_hh_fec_in!N4=0,0,1000000/0.086*SER_hh_fec_in!N4/SER_hh_num_in!N4)</f>
        <v>11132.853961812973</v>
      </c>
      <c r="O4" s="101">
        <f>IF(SER_hh_fec_in!O4=0,0,1000000/0.086*SER_hh_fec_in!O4/SER_hh_num_in!O4)</f>
        <v>13405.491372100505</v>
      </c>
      <c r="P4" s="101">
        <f>IF(SER_hh_fec_in!P4=0,0,1000000/0.086*SER_hh_fec_in!P4/SER_hh_num_in!P4)</f>
        <v>6800.0993227506833</v>
      </c>
      <c r="Q4" s="101">
        <f>IF(SER_hh_fec_in!Q4=0,0,1000000/0.086*SER_hh_fec_in!Q4/SER_hh_num_in!Q4)</f>
        <v>9735.4047513730602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0</v>
      </c>
      <c r="D5" s="100">
        <f>IF(SER_hh_fec_in!D5=0,0,1000000/0.086*SER_hh_fec_in!D5/SER_hh_num_in!D5)</f>
        <v>0</v>
      </c>
      <c r="E5" s="100">
        <f>IF(SER_hh_fec_in!E5=0,0,1000000/0.086*SER_hh_fec_in!E5/SER_hh_num_in!E5)</f>
        <v>0</v>
      </c>
      <c r="F5" s="100">
        <f>IF(SER_hh_fec_in!F5=0,0,1000000/0.086*SER_hh_fec_in!F5/SER_hh_num_in!F5)</f>
        <v>0</v>
      </c>
      <c r="G5" s="100">
        <f>IF(SER_hh_fec_in!G5=0,0,1000000/0.086*SER_hh_fec_in!G5/SER_hh_num_in!G5)</f>
        <v>0</v>
      </c>
      <c r="H5" s="100">
        <f>IF(SER_hh_fec_in!H5=0,0,1000000/0.086*SER_hh_fec_in!H5/SER_hh_num_in!H5)</f>
        <v>0</v>
      </c>
      <c r="I5" s="100">
        <f>IF(SER_hh_fec_in!I5=0,0,1000000/0.086*SER_hh_fec_in!I5/SER_hh_num_in!I5)</f>
        <v>0</v>
      </c>
      <c r="J5" s="100">
        <f>IF(SER_hh_fec_in!J5=0,0,1000000/0.086*SER_hh_fec_in!J5/SER_hh_num_in!J5)</f>
        <v>0</v>
      </c>
      <c r="K5" s="100">
        <f>IF(SER_hh_fec_in!K5=0,0,1000000/0.086*SER_hh_fec_in!K5/SER_hh_num_in!K5)</f>
        <v>0</v>
      </c>
      <c r="L5" s="100">
        <f>IF(SER_hh_fec_in!L5=0,0,1000000/0.086*SER_hh_fec_in!L5/SER_hh_num_in!L5)</f>
        <v>0</v>
      </c>
      <c r="M5" s="100">
        <f>IF(SER_hh_fec_in!M5=0,0,1000000/0.086*SER_hh_fec_in!M5/SER_hh_num_in!M5)</f>
        <v>0</v>
      </c>
      <c r="N5" s="100">
        <f>IF(SER_hh_fec_in!N5=0,0,1000000/0.086*SER_hh_fec_in!N5/SER_hh_num_in!N5)</f>
        <v>0</v>
      </c>
      <c r="O5" s="100">
        <f>IF(SER_hh_fec_in!O5=0,0,1000000/0.086*SER_hh_fec_in!O5/SER_hh_num_in!O5)</f>
        <v>0</v>
      </c>
      <c r="P5" s="100">
        <f>IF(SER_hh_fec_in!P5=0,0,1000000/0.086*SER_hh_fec_in!P5/SER_hh_num_in!P5)</f>
        <v>0</v>
      </c>
      <c r="Q5" s="100">
        <f>IF(SER_hh_fec_in!Q5=0,0,1000000/0.086*SER_hh_fec_in!Q5/SER_hh_num_in!Q5)</f>
        <v>0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21289.401813697281</v>
      </c>
      <c r="D7" s="100">
        <f>IF(SER_hh_fec_in!D7=0,0,1000000/0.086*SER_hh_fec_in!D7/SER_hh_num_in!D7)</f>
        <v>22025.507761681347</v>
      </c>
      <c r="E7" s="100">
        <f>IF(SER_hh_fec_in!E7=0,0,1000000/0.086*SER_hh_fec_in!E7/SER_hh_num_in!E7)</f>
        <v>24863.5547051709</v>
      </c>
      <c r="F7" s="100">
        <f>IF(SER_hh_fec_in!F7=0,0,1000000/0.086*SER_hh_fec_in!F7/SER_hh_num_in!F7)</f>
        <v>24948.275271954895</v>
      </c>
      <c r="G7" s="100">
        <f>IF(SER_hh_fec_in!G7=0,0,1000000/0.086*SER_hh_fec_in!G7/SER_hh_num_in!G7)</f>
        <v>31804.723621464535</v>
      </c>
      <c r="H7" s="100">
        <f>IF(SER_hh_fec_in!H7=0,0,1000000/0.086*SER_hh_fec_in!H7/SER_hh_num_in!H7)</f>
        <v>32494.237096112563</v>
      </c>
      <c r="I7" s="100">
        <f>IF(SER_hh_fec_in!I7=0,0,1000000/0.086*SER_hh_fec_in!I7/SER_hh_num_in!I7)</f>
        <v>0</v>
      </c>
      <c r="J7" s="100">
        <f>IF(SER_hh_fec_in!J7=0,0,1000000/0.086*SER_hh_fec_in!J7/SER_hh_num_in!J7)</f>
        <v>0</v>
      </c>
      <c r="K7" s="100">
        <f>IF(SER_hh_fec_in!K7=0,0,1000000/0.086*SER_hh_fec_in!K7/SER_hh_num_in!K7)</f>
        <v>0</v>
      </c>
      <c r="L7" s="100">
        <f>IF(SER_hh_fec_in!L7=0,0,1000000/0.086*SER_hh_fec_in!L7/SER_hh_num_in!L7)</f>
        <v>25927.424644270028</v>
      </c>
      <c r="M7" s="100">
        <f>IF(SER_hh_fec_in!M7=0,0,1000000/0.086*SER_hh_fec_in!M7/SER_hh_num_in!M7)</f>
        <v>24457.742191354748</v>
      </c>
      <c r="N7" s="100">
        <f>IF(SER_hh_fec_in!N7=0,0,1000000/0.086*SER_hh_fec_in!N7/SER_hh_num_in!N7)</f>
        <v>0</v>
      </c>
      <c r="O7" s="100">
        <f>IF(SER_hh_fec_in!O7=0,0,1000000/0.086*SER_hh_fec_in!O7/SER_hh_num_in!O7)</f>
        <v>0</v>
      </c>
      <c r="P7" s="100">
        <f>IF(SER_hh_fec_in!P7=0,0,1000000/0.086*SER_hh_fec_in!P7/SER_hh_num_in!P7)</f>
        <v>0</v>
      </c>
      <c r="Q7" s="100">
        <f>IF(SER_hh_fec_in!Q7=0,0,1000000/0.086*SER_hh_fec_in!Q7/SER_hh_num_in!Q7)</f>
        <v>0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14156.202039420026</v>
      </c>
      <c r="D8" s="100">
        <f>IF(SER_hh_fec_in!D8=0,0,1000000/0.086*SER_hh_fec_in!D8/SER_hh_num_in!D8)</f>
        <v>14798.015904835145</v>
      </c>
      <c r="E8" s="100">
        <f>IF(SER_hh_fec_in!E8=0,0,1000000/0.086*SER_hh_fec_in!E8/SER_hh_num_in!E8)</f>
        <v>16903.638683394915</v>
      </c>
      <c r="F8" s="100">
        <f>IF(SER_hh_fec_in!F8=0,0,1000000/0.086*SER_hh_fec_in!F8/SER_hh_num_in!F8)</f>
        <v>18117.497445476565</v>
      </c>
      <c r="G8" s="100">
        <f>IF(SER_hh_fec_in!G8=0,0,1000000/0.086*SER_hh_fec_in!G8/SER_hh_num_in!G8)</f>
        <v>20657.568439419327</v>
      </c>
      <c r="H8" s="100">
        <f>IF(SER_hh_fec_in!H8=0,0,1000000/0.086*SER_hh_fec_in!H8/SER_hh_num_in!H8)</f>
        <v>22158.077286625408</v>
      </c>
      <c r="I8" s="100">
        <f>IF(SER_hh_fec_in!I8=0,0,1000000/0.086*SER_hh_fec_in!I8/SER_hh_num_in!I8)</f>
        <v>22013.868643400343</v>
      </c>
      <c r="J8" s="100">
        <f>IF(SER_hh_fec_in!J8=0,0,1000000/0.086*SER_hh_fec_in!J8/SER_hh_num_in!J8)</f>
        <v>23275.361845987532</v>
      </c>
      <c r="K8" s="100">
        <f>IF(SER_hh_fec_in!K8=0,0,1000000/0.086*SER_hh_fec_in!K8/SER_hh_num_in!K8)</f>
        <v>21506.262159964223</v>
      </c>
      <c r="L8" s="100">
        <f>IF(SER_hh_fec_in!L8=0,0,1000000/0.086*SER_hh_fec_in!L8/SER_hh_num_in!L8)</f>
        <v>16742.625414331465</v>
      </c>
      <c r="M8" s="100">
        <f>IF(SER_hh_fec_in!M8=0,0,1000000/0.086*SER_hh_fec_in!M8/SER_hh_num_in!M8)</f>
        <v>15244.232204743485</v>
      </c>
      <c r="N8" s="100">
        <f>IF(SER_hh_fec_in!N8=0,0,1000000/0.086*SER_hh_fec_in!N8/SER_hh_num_in!N8)</f>
        <v>18486.516143275061</v>
      </c>
      <c r="O8" s="100">
        <f>IF(SER_hh_fec_in!O8=0,0,1000000/0.086*SER_hh_fec_in!O8/SER_hh_num_in!O8)</f>
        <v>14783.307401773765</v>
      </c>
      <c r="P8" s="100">
        <f>IF(SER_hh_fec_in!P8=0,0,1000000/0.086*SER_hh_fec_in!P8/SER_hh_num_in!P8)</f>
        <v>11806.352088158361</v>
      </c>
      <c r="Q8" s="100">
        <f>IF(SER_hh_fec_in!Q8=0,0,1000000/0.086*SER_hh_fec_in!Q8/SER_hh_num_in!Q8)</f>
        <v>17965.977677337552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20011.492234677436</v>
      </c>
      <c r="D9" s="100">
        <f>IF(SER_hh_fec_in!D9=0,0,1000000/0.086*SER_hh_fec_in!D9/SER_hh_num_in!D9)</f>
        <v>21343.264284716119</v>
      </c>
      <c r="E9" s="100">
        <f>IF(SER_hh_fec_in!E9=0,0,1000000/0.086*SER_hh_fec_in!E9/SER_hh_num_in!E9)</f>
        <v>24715.524377331752</v>
      </c>
      <c r="F9" s="100">
        <f>IF(SER_hh_fec_in!F9=0,0,1000000/0.086*SER_hh_fec_in!F9/SER_hh_num_in!F9)</f>
        <v>26730.494067545533</v>
      </c>
      <c r="G9" s="100">
        <f>IF(SER_hh_fec_in!G9=0,0,1000000/0.086*SER_hh_fec_in!G9/SER_hh_num_in!G9)</f>
        <v>30648.052691820256</v>
      </c>
      <c r="H9" s="100">
        <f>IF(SER_hh_fec_in!H9=0,0,1000000/0.086*SER_hh_fec_in!H9/SER_hh_num_in!H9)</f>
        <v>32923.131310354642</v>
      </c>
      <c r="I9" s="100">
        <f>IF(SER_hh_fec_in!I9=0,0,1000000/0.086*SER_hh_fec_in!I9/SER_hh_num_in!I9)</f>
        <v>32745.337467610309</v>
      </c>
      <c r="J9" s="100">
        <f>IF(SER_hh_fec_in!J9=0,0,1000000/0.086*SER_hh_fec_in!J9/SER_hh_num_in!J9)</f>
        <v>34668.519132476998</v>
      </c>
      <c r="K9" s="100">
        <f>IF(SER_hh_fec_in!K9=0,0,1000000/0.086*SER_hh_fec_in!K9/SER_hh_num_in!K9)</f>
        <v>32077.79635820154</v>
      </c>
      <c r="L9" s="100">
        <f>IF(SER_hh_fec_in!L9=0,0,1000000/0.086*SER_hh_fec_in!L9/SER_hh_num_in!L9)</f>
        <v>24997.552630676335</v>
      </c>
      <c r="M9" s="100">
        <f>IF(SER_hh_fec_in!M9=0,0,1000000/0.086*SER_hh_fec_in!M9/SER_hh_num_in!M9)</f>
        <v>30828.797862773212</v>
      </c>
      <c r="N9" s="100">
        <f>IF(SER_hh_fec_in!N9=0,0,1000000/0.086*SER_hh_fec_in!N9/SER_hh_num_in!N9)</f>
        <v>24649.522661425392</v>
      </c>
      <c r="O9" s="100">
        <f>IF(SER_hh_fec_in!O9=0,0,1000000/0.086*SER_hh_fec_in!O9/SER_hh_num_in!O9)</f>
        <v>0</v>
      </c>
      <c r="P9" s="100">
        <f>IF(SER_hh_fec_in!P9=0,0,1000000/0.086*SER_hh_fec_in!P9/SER_hh_num_in!P9)</f>
        <v>17700.080260767092</v>
      </c>
      <c r="Q9" s="100">
        <f>IF(SER_hh_fec_in!Q9=0,0,1000000/0.086*SER_hh_fec_in!Q9/SER_hh_num_in!Q9)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0</v>
      </c>
      <c r="D10" s="100">
        <f>IF(SER_hh_fec_in!D10=0,0,1000000/0.086*SER_hh_fec_in!D10/SER_hh_num_in!D10)</f>
        <v>0</v>
      </c>
      <c r="E10" s="100">
        <f>IF(SER_hh_fec_in!E10=0,0,1000000/0.086*SER_hh_fec_in!E10/SER_hh_num_in!E10)</f>
        <v>0</v>
      </c>
      <c r="F10" s="100">
        <f>IF(SER_hh_fec_in!F10=0,0,1000000/0.086*SER_hh_fec_in!F10/SER_hh_num_in!F10)</f>
        <v>0</v>
      </c>
      <c r="G10" s="100">
        <f>IF(SER_hh_fec_in!G10=0,0,1000000/0.086*SER_hh_fec_in!G10/SER_hh_num_in!G10)</f>
        <v>0</v>
      </c>
      <c r="H10" s="100">
        <f>IF(SER_hh_fec_in!H10=0,0,1000000/0.086*SER_hh_fec_in!H10/SER_hh_num_in!H10)</f>
        <v>0</v>
      </c>
      <c r="I10" s="100">
        <f>IF(SER_hh_fec_in!I10=0,0,1000000/0.086*SER_hh_fec_in!I10/SER_hh_num_in!I10)</f>
        <v>0</v>
      </c>
      <c r="J10" s="100">
        <f>IF(SER_hh_fec_in!J10=0,0,1000000/0.086*SER_hh_fec_in!J10/SER_hh_num_in!J10)</f>
        <v>0</v>
      </c>
      <c r="K10" s="100">
        <f>IF(SER_hh_fec_in!K10=0,0,1000000/0.086*SER_hh_fec_in!K10/SER_hh_num_in!K10)</f>
        <v>0</v>
      </c>
      <c r="L10" s="100">
        <f>IF(SER_hh_fec_in!L10=0,0,1000000/0.086*SER_hh_fec_in!L10/SER_hh_num_in!L10)</f>
        <v>0</v>
      </c>
      <c r="M10" s="100">
        <f>IF(SER_hh_fec_in!M10=0,0,1000000/0.086*SER_hh_fec_in!M10/SER_hh_num_in!M10)</f>
        <v>0</v>
      </c>
      <c r="N10" s="100">
        <f>IF(SER_hh_fec_in!N10=0,0,1000000/0.086*SER_hh_fec_in!N10/SER_hh_num_in!N10)</f>
        <v>25092.888714959274</v>
      </c>
      <c r="O10" s="100">
        <f>IF(SER_hh_fec_in!O10=0,0,1000000/0.086*SER_hh_fec_in!O10/SER_hh_num_in!O10)</f>
        <v>0</v>
      </c>
      <c r="P10" s="100">
        <f>IF(SER_hh_fec_in!P10=0,0,1000000/0.086*SER_hh_fec_in!P10/SER_hh_num_in!P10)</f>
        <v>0</v>
      </c>
      <c r="Q10" s="100">
        <f>IF(SER_hh_fec_in!Q10=0,0,1000000/0.086*SER_hh_fec_in!Q10/SER_hh_num_in!Q10)</f>
        <v>24296.056221363742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19696.138817235791</v>
      </c>
      <c r="D11" s="100">
        <f>IF(SER_hh_fec_in!D11=0,0,1000000/0.086*SER_hh_fec_in!D11/SER_hh_num_in!D11)</f>
        <v>0</v>
      </c>
      <c r="E11" s="100">
        <f>IF(SER_hh_fec_in!E11=0,0,1000000/0.086*SER_hh_fec_in!E11/SER_hh_num_in!E11)</f>
        <v>0</v>
      </c>
      <c r="F11" s="100">
        <f>IF(SER_hh_fec_in!F11=0,0,1000000/0.086*SER_hh_fec_in!F11/SER_hh_num_in!F11)</f>
        <v>17084.201402916675</v>
      </c>
      <c r="G11" s="100">
        <f>IF(SER_hh_fec_in!G11=0,0,1000000/0.086*SER_hh_fec_in!G11/SER_hh_num_in!G11)</f>
        <v>0</v>
      </c>
      <c r="H11" s="100">
        <f>IF(SER_hh_fec_in!H11=0,0,1000000/0.086*SER_hh_fec_in!H11/SER_hh_num_in!H11)</f>
        <v>0</v>
      </c>
      <c r="I11" s="100">
        <f>IF(SER_hh_fec_in!I11=0,0,1000000/0.086*SER_hh_fec_in!I11/SER_hh_num_in!I11)</f>
        <v>0</v>
      </c>
      <c r="J11" s="100">
        <f>IF(SER_hh_fec_in!J11=0,0,1000000/0.086*SER_hh_fec_in!J11/SER_hh_num_in!J11)</f>
        <v>0</v>
      </c>
      <c r="K11" s="100">
        <f>IF(SER_hh_fec_in!K11=0,0,1000000/0.086*SER_hh_fec_in!K11/SER_hh_num_in!K11)</f>
        <v>20632.749912510804</v>
      </c>
      <c r="L11" s="100">
        <f>IF(SER_hh_fec_in!L11=0,0,1000000/0.086*SER_hh_fec_in!L11/SER_hh_num_in!L11)</f>
        <v>16095.126727814621</v>
      </c>
      <c r="M11" s="100">
        <f>IF(SER_hh_fec_in!M11=0,0,1000000/0.086*SER_hh_fec_in!M11/SER_hh_num_in!M11)</f>
        <v>0</v>
      </c>
      <c r="N11" s="100">
        <f>IF(SER_hh_fec_in!N11=0,0,1000000/0.086*SER_hh_fec_in!N11/SER_hh_num_in!N11)</f>
        <v>15665.443231472325</v>
      </c>
      <c r="O11" s="100">
        <f>IF(SER_hh_fec_in!O11=0,0,1000000/0.086*SER_hh_fec_in!O11/SER_hh_num_in!O11)</f>
        <v>14328.273378839349</v>
      </c>
      <c r="P11" s="100">
        <f>IF(SER_hh_fec_in!P11=0,0,1000000/0.086*SER_hh_fec_in!P11/SER_hh_num_in!P11)</f>
        <v>11764.254541845306</v>
      </c>
      <c r="Q11" s="100">
        <f>IF(SER_hh_fec_in!Q11=0,0,1000000/0.086*SER_hh_fec_in!Q11/SER_hh_num_in!Q11)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0</v>
      </c>
      <c r="D12" s="100">
        <f>IF(SER_hh_fec_in!D12=0,0,1000000/0.086*SER_hh_fec_in!D12/SER_hh_num_in!D12)</f>
        <v>0</v>
      </c>
      <c r="E12" s="100">
        <f>IF(SER_hh_fec_in!E12=0,0,1000000/0.086*SER_hh_fec_in!E12/SER_hh_num_in!E12)</f>
        <v>0</v>
      </c>
      <c r="F12" s="100">
        <f>IF(SER_hh_fec_in!F12=0,0,1000000/0.086*SER_hh_fec_in!F12/SER_hh_num_in!F12)</f>
        <v>0</v>
      </c>
      <c r="G12" s="100">
        <f>IF(SER_hh_fec_in!G12=0,0,1000000/0.086*SER_hh_fec_in!G12/SER_hh_num_in!G12)</f>
        <v>0</v>
      </c>
      <c r="H12" s="100">
        <f>IF(SER_hh_fec_in!H12=0,0,1000000/0.086*SER_hh_fec_in!H12/SER_hh_num_in!H12)</f>
        <v>0</v>
      </c>
      <c r="I12" s="100">
        <f>IF(SER_hh_fec_in!I12=0,0,1000000/0.086*SER_hh_fec_in!I12/SER_hh_num_in!I12)</f>
        <v>0</v>
      </c>
      <c r="J12" s="100">
        <f>IF(SER_hh_fec_in!J12=0,0,1000000/0.086*SER_hh_fec_in!J12/SER_hh_num_in!J12)</f>
        <v>0</v>
      </c>
      <c r="K12" s="100">
        <f>IF(SER_hh_fec_in!K12=0,0,1000000/0.086*SER_hh_fec_in!K12/SER_hh_num_in!K12)</f>
        <v>0</v>
      </c>
      <c r="L12" s="100">
        <f>IF(SER_hh_fec_in!L12=0,0,1000000/0.086*SER_hh_fec_in!L12/SER_hh_num_in!L12)</f>
        <v>0</v>
      </c>
      <c r="M12" s="100">
        <f>IF(SER_hh_fec_in!M12=0,0,1000000/0.086*SER_hh_fec_in!M12/SER_hh_num_in!M12)</f>
        <v>0</v>
      </c>
      <c r="N12" s="100">
        <f>IF(SER_hh_fec_in!N12=0,0,1000000/0.086*SER_hh_fec_in!N12/SER_hh_num_in!N12)</f>
        <v>0</v>
      </c>
      <c r="O12" s="100">
        <f>IF(SER_hh_fec_in!O12=0,0,1000000/0.086*SER_hh_fec_in!O12/SER_hh_num_in!O12)</f>
        <v>0</v>
      </c>
      <c r="P12" s="100">
        <f>IF(SER_hh_fec_in!P12=0,0,1000000/0.086*SER_hh_fec_in!P12/SER_hh_num_in!P12)</f>
        <v>0</v>
      </c>
      <c r="Q12" s="100">
        <f>IF(SER_hh_fec_in!Q12=0,0,1000000/0.086*SER_hh_fec_in!Q12/SER_hh_num_in!Q12)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11502.84727576042</v>
      </c>
      <c r="D13" s="100">
        <f>IF(SER_hh_fec_in!D13=0,0,1000000/0.086*SER_hh_fec_in!D13/SER_hh_num_in!D13)</f>
        <v>12029.078169745595</v>
      </c>
      <c r="E13" s="100">
        <f>IF(SER_hh_fec_in!E13=0,0,1000000/0.086*SER_hh_fec_in!E13/SER_hh_num_in!E13)</f>
        <v>13780.200329912228</v>
      </c>
      <c r="F13" s="100">
        <f>IF(SER_hh_fec_in!F13=0,0,1000000/0.086*SER_hh_fec_in!F13/SER_hh_num_in!F13)</f>
        <v>14842.724080767486</v>
      </c>
      <c r="G13" s="100">
        <f>IF(SER_hh_fec_in!G13=0,0,1000000/0.086*SER_hh_fec_in!G13/SER_hh_num_in!G13)</f>
        <v>16925.796223191704</v>
      </c>
      <c r="H13" s="100">
        <f>IF(SER_hh_fec_in!H13=0,0,1000000/0.086*SER_hh_fec_in!H13/SER_hh_num_in!H13)</f>
        <v>18308.668061910623</v>
      </c>
      <c r="I13" s="100">
        <f>IF(SER_hh_fec_in!I13=0,0,1000000/0.086*SER_hh_fec_in!I13/SER_hh_num_in!I13)</f>
        <v>18311.993755650521</v>
      </c>
      <c r="J13" s="100">
        <f>IF(SER_hh_fec_in!J13=0,0,1000000/0.086*SER_hh_fec_in!J13/SER_hh_num_in!J13)</f>
        <v>19401.655279952414</v>
      </c>
      <c r="K13" s="100">
        <f>IF(SER_hh_fec_in!K13=0,0,1000000/0.086*SER_hh_fec_in!K13/SER_hh_num_in!K13)</f>
        <v>17926.354008794879</v>
      </c>
      <c r="L13" s="100">
        <f>IF(SER_hh_fec_in!L13=0,0,1000000/0.086*SER_hh_fec_in!L13/SER_hh_num_in!L13)</f>
        <v>9956.6276994923373</v>
      </c>
      <c r="M13" s="100">
        <f>IF(SER_hh_fec_in!M13=0,0,1000000/0.086*SER_hh_fec_in!M13/SER_hh_num_in!M13)</f>
        <v>7963.4460195433121</v>
      </c>
      <c r="N13" s="100">
        <f>IF(SER_hh_fec_in!N13=0,0,1000000/0.086*SER_hh_fec_in!N13/SER_hh_num_in!N13)</f>
        <v>5431.7248018411055</v>
      </c>
      <c r="O13" s="100">
        <f>IF(SER_hh_fec_in!O13=0,0,1000000/0.086*SER_hh_fec_in!O13/SER_hh_num_in!O13)</f>
        <v>6360.9755565304085</v>
      </c>
      <c r="P13" s="100">
        <f>IF(SER_hh_fec_in!P13=0,0,1000000/0.086*SER_hh_fec_in!P13/SER_hh_num_in!P13)</f>
        <v>4685.0675068100763</v>
      </c>
      <c r="Q13" s="100">
        <f>IF(SER_hh_fec_in!Q13=0,0,1000000/0.086*SER_hh_fec_in!Q13/SER_hh_num_in!Q13)</f>
        <v>6976.6560733134429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17959.29115054282</v>
      </c>
      <c r="D14" s="22">
        <f>IF(SER_hh_fec_in!D14=0,0,1000000/0.086*SER_hh_fec_in!D14/SER_hh_num_in!D14)</f>
        <v>18697.382444739786</v>
      </c>
      <c r="E14" s="22">
        <f>IF(SER_hh_fec_in!E14=0,0,1000000/0.086*SER_hh_fec_in!E14/SER_hh_num_in!E14)</f>
        <v>21463.579754519702</v>
      </c>
      <c r="F14" s="22">
        <f>IF(SER_hh_fec_in!F14=0,0,1000000/0.086*SER_hh_fec_in!F14/SER_hh_num_in!F14)</f>
        <v>24626.622597510839</v>
      </c>
      <c r="G14" s="22">
        <f>IF(SER_hh_fec_in!G14=0,0,1000000/0.086*SER_hh_fec_in!G14/SER_hh_num_in!G14)</f>
        <v>24047.020683303897</v>
      </c>
      <c r="H14" s="22">
        <f>IF(SER_hh_fec_in!H14=0,0,1000000/0.086*SER_hh_fec_in!H14/SER_hh_num_in!H14)</f>
        <v>28050.015287299026</v>
      </c>
      <c r="I14" s="22">
        <f>IF(SER_hh_fec_in!I14=0,0,1000000/0.086*SER_hh_fec_in!I14/SER_hh_num_in!I14)</f>
        <v>28199.312431600516</v>
      </c>
      <c r="J14" s="22">
        <f>IF(SER_hh_fec_in!J14=0,0,1000000/0.086*SER_hh_fec_in!J14/SER_hh_num_in!J14)</f>
        <v>29995.354892898769</v>
      </c>
      <c r="K14" s="22">
        <f>IF(SER_hh_fec_in!K14=0,0,1000000/0.086*SER_hh_fec_in!K14/SER_hh_num_in!K14)</f>
        <v>29055.509671408665</v>
      </c>
      <c r="L14" s="22">
        <f>IF(SER_hh_fec_in!L14=0,0,1000000/0.086*SER_hh_fec_in!L14/SER_hh_num_in!L14)</f>
        <v>0</v>
      </c>
      <c r="M14" s="22">
        <f>IF(SER_hh_fec_in!M14=0,0,1000000/0.086*SER_hh_fec_in!M14/SER_hh_num_in!M14)</f>
        <v>0</v>
      </c>
      <c r="N14" s="22">
        <f>IF(SER_hh_fec_in!N14=0,0,1000000/0.086*SER_hh_fec_in!N14/SER_hh_num_in!N14)</f>
        <v>0</v>
      </c>
      <c r="O14" s="22">
        <f>IF(SER_hh_fec_in!O14=0,0,1000000/0.086*SER_hh_fec_in!O14/SER_hh_num_in!O14)</f>
        <v>19023.095367231137</v>
      </c>
      <c r="P14" s="22">
        <f>IF(SER_hh_fec_in!P14=0,0,1000000/0.086*SER_hh_fec_in!P14/SER_hh_num_in!P14)</f>
        <v>0</v>
      </c>
      <c r="Q14" s="22">
        <f>IF(SER_hh_fec_in!Q14=0,0,1000000/0.086*SER_hh_fec_in!Q14/SER_hh_num_in!Q14)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209.1880885496671</v>
      </c>
      <c r="D15" s="104">
        <f>IF(SER_hh_fec_in!D15=0,0,1000000/0.086*SER_hh_fec_in!D15/SER_hh_num_in!D15)</f>
        <v>223.074316246085</v>
      </c>
      <c r="E15" s="104">
        <f>IF(SER_hh_fec_in!E15=0,0,1000000/0.086*SER_hh_fec_in!E15/SER_hh_num_in!E15)</f>
        <v>277.54124079442448</v>
      </c>
      <c r="F15" s="104">
        <f>IF(SER_hh_fec_in!F15=0,0,1000000/0.086*SER_hh_fec_in!F15/SER_hh_num_in!F15)</f>
        <v>227.97590042364996</v>
      </c>
      <c r="G15" s="104">
        <f>IF(SER_hh_fec_in!G15=0,0,1000000/0.086*SER_hh_fec_in!G15/SER_hh_num_in!G15)</f>
        <v>343.51711011036798</v>
      </c>
      <c r="H15" s="104">
        <f>IF(SER_hh_fec_in!H15=0,0,1000000/0.086*SER_hh_fec_in!H15/SER_hh_num_in!H15)</f>
        <v>350.61668891657195</v>
      </c>
      <c r="I15" s="104">
        <f>IF(SER_hh_fec_in!I15=0,0,1000000/0.086*SER_hh_fec_in!I15/SER_hh_num_in!I15)</f>
        <v>394.72194592379407</v>
      </c>
      <c r="J15" s="104">
        <f>IF(SER_hh_fec_in!J15=0,0,1000000/0.086*SER_hh_fec_in!J15/SER_hh_num_in!J15)</f>
        <v>419.82495340578885</v>
      </c>
      <c r="K15" s="104">
        <f>IF(SER_hh_fec_in!K15=0,0,1000000/0.086*SER_hh_fec_in!K15/SER_hh_num_in!K15)</f>
        <v>350.28969178067013</v>
      </c>
      <c r="L15" s="104">
        <f>IF(SER_hh_fec_in!L15=0,0,1000000/0.086*SER_hh_fec_in!L15/SER_hh_num_in!L15)</f>
        <v>270.24792613436836</v>
      </c>
      <c r="M15" s="104">
        <f>IF(SER_hh_fec_in!M15=0,0,1000000/0.086*SER_hh_fec_in!M15/SER_hh_num_in!M15)</f>
        <v>264.28145687513558</v>
      </c>
      <c r="N15" s="104">
        <f>IF(SER_hh_fec_in!N15=0,0,1000000/0.086*SER_hh_fec_in!N15/SER_hh_num_in!N15)</f>
        <v>203.7190126163789</v>
      </c>
      <c r="O15" s="104">
        <f>IF(SER_hh_fec_in!O15=0,0,1000000/0.086*SER_hh_fec_in!O15/SER_hh_num_in!O15)</f>
        <v>64.130662971873122</v>
      </c>
      <c r="P15" s="104">
        <f>IF(SER_hh_fec_in!P15=0,0,1000000/0.086*SER_hh_fec_in!P15/SER_hh_num_in!P15)</f>
        <v>143.74434747746221</v>
      </c>
      <c r="Q15" s="104">
        <f>IF(SER_hh_fec_in!Q15=0,0,1000000/0.086*SER_hh_fec_in!Q15/SER_hh_num_in!Q15)</f>
        <v>126.2242255267156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12747.098340905215</v>
      </c>
      <c r="D16" s="101">
        <f>IF(SER_hh_fec_in!D16=0,0,1000000/0.086*SER_hh_fec_in!D16/SER_hh_num_in!D16)</f>
        <v>12233.406072411466</v>
      </c>
      <c r="E16" s="101">
        <f>IF(SER_hh_fec_in!E16=0,0,1000000/0.086*SER_hh_fec_in!E16/SER_hh_num_in!E16)</f>
        <v>11589.650684155991</v>
      </c>
      <c r="F16" s="101">
        <f>IF(SER_hh_fec_in!F16=0,0,1000000/0.086*SER_hh_fec_in!F16/SER_hh_num_in!F16)</f>
        <v>11376.376262829959</v>
      </c>
      <c r="G16" s="101">
        <f>IF(SER_hh_fec_in!G16=0,0,1000000/0.086*SER_hh_fec_in!G16/SER_hh_num_in!G16)</f>
        <v>10811.263582870606</v>
      </c>
      <c r="H16" s="101">
        <f>IF(SER_hh_fec_in!H16=0,0,1000000/0.086*SER_hh_fec_in!H16/SER_hh_num_in!H16)</f>
        <v>10601.305242144415</v>
      </c>
      <c r="I16" s="101">
        <f>IF(SER_hh_fec_in!I16=0,0,1000000/0.086*SER_hh_fec_in!I16/SER_hh_num_in!I16)</f>
        <v>10387.127847031577</v>
      </c>
      <c r="J16" s="101">
        <f>IF(SER_hh_fec_in!J16=0,0,1000000/0.086*SER_hh_fec_in!J16/SER_hh_num_in!J16)</f>
        <v>9887.5075093535652</v>
      </c>
      <c r="K16" s="101">
        <f>IF(SER_hh_fec_in!K16=0,0,1000000/0.086*SER_hh_fec_in!K16/SER_hh_num_in!K16)</f>
        <v>9787.3420721552775</v>
      </c>
      <c r="L16" s="101">
        <f>IF(SER_hh_fec_in!L16=0,0,1000000/0.086*SER_hh_fec_in!L16/SER_hh_num_in!L16)</f>
        <v>9667.4414379268383</v>
      </c>
      <c r="M16" s="101">
        <f>IF(SER_hh_fec_in!M16=0,0,1000000/0.086*SER_hh_fec_in!M16/SER_hh_num_in!M16)</f>
        <v>8670.9704690623439</v>
      </c>
      <c r="N16" s="101">
        <f>IF(SER_hh_fec_in!N16=0,0,1000000/0.086*SER_hh_fec_in!N16/SER_hh_num_in!N16)</f>
        <v>7534.6305453963078</v>
      </c>
      <c r="O16" s="101">
        <f>IF(SER_hh_fec_in!O16=0,0,1000000/0.086*SER_hh_fec_in!O16/SER_hh_num_in!O16)</f>
        <v>8425.2706445741205</v>
      </c>
      <c r="P16" s="101">
        <f>IF(SER_hh_fec_in!P16=0,0,1000000/0.086*SER_hh_fec_in!P16/SER_hh_num_in!P16)</f>
        <v>7995.3254310864722</v>
      </c>
      <c r="Q16" s="101">
        <f>IF(SER_hh_fec_in!Q16=0,0,1000000/0.086*SER_hh_fec_in!Q16/SER_hh_num_in!Q16)</f>
        <v>7370.1295005211332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4019.6230379329327</v>
      </c>
      <c r="D17" s="103">
        <f>IF(SER_hh_fec_in!D17=0,0,1000000/0.086*SER_hh_fec_in!D17/SER_hh_num_in!D17)</f>
        <v>4114.7484993653625</v>
      </c>
      <c r="E17" s="103">
        <f>IF(SER_hh_fec_in!E17=0,0,1000000/0.086*SER_hh_fec_in!E17/SER_hh_num_in!E17)</f>
        <v>4045.1497295275799</v>
      </c>
      <c r="F17" s="103">
        <f>IF(SER_hh_fec_in!F17=0,0,1000000/0.086*SER_hh_fec_in!F17/SER_hh_num_in!F17)</f>
        <v>4415.3699237935552</v>
      </c>
      <c r="G17" s="103">
        <f>IF(SER_hh_fec_in!G17=0,0,1000000/0.086*SER_hh_fec_in!G17/SER_hh_num_in!G17)</f>
        <v>4485.7621288092259</v>
      </c>
      <c r="H17" s="103">
        <f>IF(SER_hh_fec_in!H17=0,0,1000000/0.086*SER_hh_fec_in!H17/SER_hh_num_in!H17)</f>
        <v>4730.47050175001</v>
      </c>
      <c r="I17" s="103">
        <f>IF(SER_hh_fec_in!I17=0,0,1000000/0.086*SER_hh_fec_in!I17/SER_hh_num_in!I17)</f>
        <v>5187.0252510342507</v>
      </c>
      <c r="J17" s="103">
        <f>IF(SER_hh_fec_in!J17=0,0,1000000/0.086*SER_hh_fec_in!J17/SER_hh_num_in!J17)</f>
        <v>5174.9269622204947</v>
      </c>
      <c r="K17" s="103">
        <f>IF(SER_hh_fec_in!K17=0,0,1000000/0.086*SER_hh_fec_in!K17/SER_hh_num_in!K17)</f>
        <v>5375.2969569549732</v>
      </c>
      <c r="L17" s="103">
        <f>IF(SER_hh_fec_in!L17=0,0,1000000/0.086*SER_hh_fec_in!L17/SER_hh_num_in!L17)</f>
        <v>0</v>
      </c>
      <c r="M17" s="103">
        <f>IF(SER_hh_fec_in!M17=0,0,1000000/0.086*SER_hh_fec_in!M17/SER_hh_num_in!M17)</f>
        <v>6195.3142160450416</v>
      </c>
      <c r="N17" s="103">
        <f>IF(SER_hh_fec_in!N17=0,0,1000000/0.086*SER_hh_fec_in!N17/SER_hh_num_in!N17)</f>
        <v>6364.4265002426137</v>
      </c>
      <c r="O17" s="103">
        <f>IF(SER_hh_fec_in!O17=0,0,1000000/0.086*SER_hh_fec_in!O17/SER_hh_num_in!O17)</f>
        <v>6510.422798227426</v>
      </c>
      <c r="P17" s="103">
        <f>IF(SER_hh_fec_in!P17=0,0,1000000/0.086*SER_hh_fec_in!P17/SER_hh_num_in!P17)</f>
        <v>6560.4223544204888</v>
      </c>
      <c r="Q17" s="103">
        <f>IF(SER_hh_fec_in!Q17=0,0,1000000/0.086*SER_hh_fec_in!Q17/SER_hh_num_in!Q17)</f>
        <v>6570.535815824901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12808.333853270287</v>
      </c>
      <c r="D18" s="103">
        <f>IF(SER_hh_fec_in!D18=0,0,1000000/0.086*SER_hh_fec_in!D18/SER_hh_num_in!D18)</f>
        <v>12258.929244740835</v>
      </c>
      <c r="E18" s="103">
        <f>IF(SER_hh_fec_in!E18=0,0,1000000/0.086*SER_hh_fec_in!E18/SER_hh_num_in!E18)</f>
        <v>11886.663894072317</v>
      </c>
      <c r="F18" s="103">
        <f>IF(SER_hh_fec_in!F18=0,0,1000000/0.086*SER_hh_fec_in!F18/SER_hh_num_in!F18)</f>
        <v>11403.279129169818</v>
      </c>
      <c r="G18" s="103">
        <f>IF(SER_hh_fec_in!G18=0,0,1000000/0.086*SER_hh_fec_in!G18/SER_hh_num_in!G18)</f>
        <v>11039.11897363547</v>
      </c>
      <c r="H18" s="103">
        <f>IF(SER_hh_fec_in!H18=0,0,1000000/0.086*SER_hh_fec_in!H18/SER_hh_num_in!H18)</f>
        <v>10744.171723038939</v>
      </c>
      <c r="I18" s="103">
        <f>IF(SER_hh_fec_in!I18=0,0,1000000/0.086*SER_hh_fec_in!I18/SER_hh_num_in!I18)</f>
        <v>10449.748107293406</v>
      </c>
      <c r="J18" s="103">
        <f>IF(SER_hh_fec_in!J18=0,0,1000000/0.086*SER_hh_fec_in!J18/SER_hh_num_in!J18)</f>
        <v>10173.067792632044</v>
      </c>
      <c r="K18" s="103">
        <f>IF(SER_hh_fec_in!K18=0,0,1000000/0.086*SER_hh_fec_in!K18/SER_hh_num_in!K18)</f>
        <v>9848.3023146033265</v>
      </c>
      <c r="L18" s="103">
        <f>IF(SER_hh_fec_in!L18=0,0,1000000/0.086*SER_hh_fec_in!L18/SER_hh_num_in!L18)</f>
        <v>9667.4414379268383</v>
      </c>
      <c r="M18" s="103">
        <f>IF(SER_hh_fec_in!M18=0,0,1000000/0.086*SER_hh_fec_in!M18/SER_hh_num_in!M18)</f>
        <v>9228.5700526599103</v>
      </c>
      <c r="N18" s="103">
        <f>IF(SER_hh_fec_in!N18=0,0,1000000/0.086*SER_hh_fec_in!N18/SER_hh_num_in!N18)</f>
        <v>9120.2520307309005</v>
      </c>
      <c r="O18" s="103">
        <f>IF(SER_hh_fec_in!O18=0,0,1000000/0.086*SER_hh_fec_in!O18/SER_hh_num_in!O18)</f>
        <v>8677.274349008585</v>
      </c>
      <c r="P18" s="103">
        <f>IF(SER_hh_fec_in!P18=0,0,1000000/0.086*SER_hh_fec_in!P18/SER_hh_num_in!P18)</f>
        <v>8332.2443515170035</v>
      </c>
      <c r="Q18" s="103">
        <f>IF(SER_hh_fec_in!Q18=0,0,1000000/0.086*SER_hh_fec_in!Q18/SER_hh_num_in!Q18)</f>
        <v>7641.0832860487681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9018.2525732942813</v>
      </c>
      <c r="D19" s="101">
        <f>IF(SER_hh_fec_in!D19=0,0,1000000/0.086*SER_hh_fec_in!D19/SER_hh_num_in!D19)</f>
        <v>9363.6026117796682</v>
      </c>
      <c r="E19" s="101">
        <f>IF(SER_hh_fec_in!E19=0,0,1000000/0.086*SER_hh_fec_in!E19/SER_hh_num_in!E19)</f>
        <v>9336.3243006206467</v>
      </c>
      <c r="F19" s="101">
        <f>IF(SER_hh_fec_in!F19=0,0,1000000/0.086*SER_hh_fec_in!F19/SER_hh_num_in!F19)</f>
        <v>9570.5136571394451</v>
      </c>
      <c r="G19" s="101">
        <f>IF(SER_hh_fec_in!G19=0,0,1000000/0.086*SER_hh_fec_in!G19/SER_hh_num_in!G19)</f>
        <v>10596.147440603881</v>
      </c>
      <c r="H19" s="101">
        <f>IF(SER_hh_fec_in!H19=0,0,1000000/0.086*SER_hh_fec_in!H19/SER_hh_num_in!H19)</f>
        <v>10508.238699148844</v>
      </c>
      <c r="I19" s="101">
        <f>IF(SER_hh_fec_in!I19=0,0,1000000/0.086*SER_hh_fec_in!I19/SER_hh_num_in!I19)</f>
        <v>10533.090454066394</v>
      </c>
      <c r="J19" s="101">
        <f>IF(SER_hh_fec_in!J19=0,0,1000000/0.086*SER_hh_fec_in!J19/SER_hh_num_in!J19)</f>
        <v>10692.01192786496</v>
      </c>
      <c r="K19" s="101">
        <f>IF(SER_hh_fec_in!K19=0,0,1000000/0.086*SER_hh_fec_in!K19/SER_hh_num_in!K19)</f>
        <v>10762.39566814755</v>
      </c>
      <c r="L19" s="101">
        <f>IF(SER_hh_fec_in!L19=0,0,1000000/0.086*SER_hh_fec_in!L19/SER_hh_num_in!L19)</f>
        <v>12562.402819193801</v>
      </c>
      <c r="M19" s="101">
        <f>IF(SER_hh_fec_in!M19=0,0,1000000/0.086*SER_hh_fec_in!M19/SER_hh_num_in!M19)</f>
        <v>8624.0519386372634</v>
      </c>
      <c r="N19" s="101">
        <f>IF(SER_hh_fec_in!N19=0,0,1000000/0.086*SER_hh_fec_in!N19/SER_hh_num_in!N19)</f>
        <v>11821.010359148013</v>
      </c>
      <c r="O19" s="101">
        <f>IF(SER_hh_fec_in!O19=0,0,1000000/0.086*SER_hh_fec_in!O19/SER_hh_num_in!O19)</f>
        <v>11014.787536856664</v>
      </c>
      <c r="P19" s="101">
        <f>IF(SER_hh_fec_in!P19=0,0,1000000/0.086*SER_hh_fec_in!P19/SER_hh_num_in!P19)</f>
        <v>11345.877177397537</v>
      </c>
      <c r="Q19" s="101">
        <f>IF(SER_hh_fec_in!Q19=0,0,1000000/0.086*SER_hh_fec_in!Q19/SER_hh_num_in!Q19)</f>
        <v>12016.747446858813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11104.773081066354</v>
      </c>
      <c r="D21" s="100">
        <f>IF(SER_hh_fec_in!D21=0,0,1000000/0.086*SER_hh_fec_in!D21/SER_hh_num_in!D21)</f>
        <v>11529.904437957854</v>
      </c>
      <c r="E21" s="100">
        <f>IF(SER_hh_fec_in!E21=0,0,1000000/0.086*SER_hh_fec_in!E21/SER_hh_num_in!E21)</f>
        <v>11376.977647035252</v>
      </c>
      <c r="F21" s="100">
        <f>IF(SER_hh_fec_in!F21=0,0,1000000/0.086*SER_hh_fec_in!F21/SER_hh_num_in!F21)</f>
        <v>11835.902699812363</v>
      </c>
      <c r="G21" s="100">
        <f>IF(SER_hh_fec_in!G21=0,0,1000000/0.086*SER_hh_fec_in!G21/SER_hh_num_in!G21)</f>
        <v>12734.89921008724</v>
      </c>
      <c r="H21" s="100">
        <f>IF(SER_hh_fec_in!H21=0,0,1000000/0.086*SER_hh_fec_in!H21/SER_hh_num_in!H21)</f>
        <v>12988.495423698925</v>
      </c>
      <c r="I21" s="100">
        <f>IF(SER_hh_fec_in!I21=0,0,1000000/0.086*SER_hh_fec_in!I21/SER_hh_num_in!I21)</f>
        <v>12791.073580555922</v>
      </c>
      <c r="J21" s="100">
        <f>IF(SER_hh_fec_in!J21=0,0,1000000/0.086*SER_hh_fec_in!J21/SER_hh_num_in!J21)</f>
        <v>13243.607793370516</v>
      </c>
      <c r="K21" s="100">
        <f>IF(SER_hh_fec_in!K21=0,0,1000000/0.086*SER_hh_fec_in!K21/SER_hh_num_in!K21)</f>
        <v>12972.337251741956</v>
      </c>
      <c r="L21" s="100">
        <f>IF(SER_hh_fec_in!L21=0,0,1000000/0.086*SER_hh_fec_in!L21/SER_hh_num_in!L21)</f>
        <v>12833.16393611987</v>
      </c>
      <c r="M21" s="100">
        <f>IF(SER_hh_fec_in!M21=0,0,1000000/0.086*SER_hh_fec_in!M21/SER_hh_num_in!M21)</f>
        <v>6312.6747894013924</v>
      </c>
      <c r="N21" s="100">
        <f>IF(SER_hh_fec_in!N21=0,0,1000000/0.086*SER_hh_fec_in!N21/SER_hh_num_in!N21)</f>
        <v>13102.320426509779</v>
      </c>
      <c r="O21" s="100">
        <f>IF(SER_hh_fec_in!O21=0,0,1000000/0.086*SER_hh_fec_in!O21/SER_hh_num_in!O21)</f>
        <v>13369.305488142987</v>
      </c>
      <c r="P21" s="100">
        <f>IF(SER_hh_fec_in!P21=0,0,1000000/0.086*SER_hh_fec_in!P21/SER_hh_num_in!P21)</f>
        <v>13517.466543396742</v>
      </c>
      <c r="Q21" s="100">
        <f>IF(SER_hh_fec_in!Q21=0,0,1000000/0.086*SER_hh_fec_in!Q21/SER_hh_num_in!Q21)</f>
        <v>13391.622089092483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11446.102248210536</v>
      </c>
      <c r="D22" s="100">
        <f>IF(SER_hh_fec_in!D22=0,0,1000000/0.086*SER_hh_fec_in!D22/SER_hh_num_in!D22)</f>
        <v>11921.745590727063</v>
      </c>
      <c r="E22" s="100">
        <f>IF(SER_hh_fec_in!E22=0,0,1000000/0.086*SER_hh_fec_in!E22/SER_hh_num_in!E22)</f>
        <v>11816.289889708456</v>
      </c>
      <c r="F22" s="100">
        <f>IF(SER_hh_fec_in!F22=0,0,1000000/0.086*SER_hh_fec_in!F22/SER_hh_num_in!F22)</f>
        <v>12215.925178476735</v>
      </c>
      <c r="G22" s="100">
        <f>IF(SER_hh_fec_in!G22=0,0,1000000/0.086*SER_hh_fec_in!G22/SER_hh_num_in!G22)</f>
        <v>13040.095595017478</v>
      </c>
      <c r="H22" s="100">
        <f>IF(SER_hh_fec_in!H22=0,0,1000000/0.086*SER_hh_fec_in!H22/SER_hh_num_in!H22)</f>
        <v>13211.019636892755</v>
      </c>
      <c r="I22" s="100">
        <f>IF(SER_hh_fec_in!I22=0,0,1000000/0.086*SER_hh_fec_in!I22/SER_hh_num_in!I22)</f>
        <v>11940.16544720861</v>
      </c>
      <c r="J22" s="100">
        <f>IF(SER_hh_fec_in!J22=0,0,1000000/0.086*SER_hh_fec_in!J22/SER_hh_num_in!J22)</f>
        <v>13352.79717029864</v>
      </c>
      <c r="K22" s="100">
        <f>IF(SER_hh_fec_in!K22=0,0,1000000/0.086*SER_hh_fec_in!K22/SER_hh_num_in!K22)</f>
        <v>13011.474065846764</v>
      </c>
      <c r="L22" s="100">
        <f>IF(SER_hh_fec_in!L22=0,0,1000000/0.086*SER_hh_fec_in!L22/SER_hh_num_in!L22)</f>
        <v>12929.372717518811</v>
      </c>
      <c r="M22" s="100">
        <f>IF(SER_hh_fec_in!M22=0,0,1000000/0.086*SER_hh_fec_in!M22/SER_hh_num_in!M22)</f>
        <v>8876.1129764332727</v>
      </c>
      <c r="N22" s="100">
        <f>IF(SER_hh_fec_in!N22=0,0,1000000/0.086*SER_hh_fec_in!N22/SER_hh_num_in!N22)</f>
        <v>13415.410533493816</v>
      </c>
      <c r="O22" s="100">
        <f>IF(SER_hh_fec_in!O22=0,0,1000000/0.086*SER_hh_fec_in!O22/SER_hh_num_in!O22)</f>
        <v>13594.48219036157</v>
      </c>
      <c r="P22" s="100">
        <f>IF(SER_hh_fec_in!P22=0,0,1000000/0.086*SER_hh_fec_in!P22/SER_hh_num_in!P22)</f>
        <v>13805.816307186376</v>
      </c>
      <c r="Q22" s="100">
        <f>IF(SER_hh_fec_in!Q22=0,0,1000000/0.086*SER_hh_fec_in!Q22/SER_hh_num_in!Q22)</f>
        <v>13971.724578229749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10856.367689942139</v>
      </c>
      <c r="D23" s="100">
        <f>IF(SER_hh_fec_in!D23=0,0,1000000/0.086*SER_hh_fec_in!D23/SER_hh_num_in!D23)</f>
        <v>11391.280602605257</v>
      </c>
      <c r="E23" s="100">
        <f>IF(SER_hh_fec_in!E23=0,0,1000000/0.086*SER_hh_fec_in!E23/SER_hh_num_in!E23)</f>
        <v>11407.651748473681</v>
      </c>
      <c r="F23" s="100">
        <f>IF(SER_hh_fec_in!F23=0,0,1000000/0.086*SER_hh_fec_in!F23/SER_hh_num_in!F23)</f>
        <v>11732.434676016364</v>
      </c>
      <c r="G23" s="100">
        <f>IF(SER_hh_fec_in!G23=0,0,1000000/0.086*SER_hh_fec_in!G23/SER_hh_num_in!G23)</f>
        <v>12830.833149703414</v>
      </c>
      <c r="H23" s="100">
        <f>IF(SER_hh_fec_in!H23=0,0,1000000/0.086*SER_hh_fec_in!H23/SER_hh_num_in!H23)</f>
        <v>13017.917091144916</v>
      </c>
      <c r="I23" s="100">
        <f>IF(SER_hh_fec_in!I23=0,0,1000000/0.086*SER_hh_fec_in!I23/SER_hh_num_in!I23)</f>
        <v>12613.844903371835</v>
      </c>
      <c r="J23" s="100">
        <f>IF(SER_hh_fec_in!J23=0,0,1000000/0.086*SER_hh_fec_in!J23/SER_hh_num_in!J23)</f>
        <v>13063.855409153257</v>
      </c>
      <c r="K23" s="100">
        <f>IF(SER_hh_fec_in!K23=0,0,1000000/0.086*SER_hh_fec_in!K23/SER_hh_num_in!K23)</f>
        <v>12759.609812460947</v>
      </c>
      <c r="L23" s="100">
        <f>IF(SER_hh_fec_in!L23=0,0,1000000/0.086*SER_hh_fec_in!L23/SER_hh_num_in!L23)</f>
        <v>12730.617034297858</v>
      </c>
      <c r="M23" s="100">
        <f>IF(SER_hh_fec_in!M23=0,0,1000000/0.086*SER_hh_fec_in!M23/SER_hh_num_in!M23)</f>
        <v>8098.8235257565502</v>
      </c>
      <c r="N23" s="100">
        <f>IF(SER_hh_fec_in!N23=0,0,1000000/0.086*SER_hh_fec_in!N23/SER_hh_num_in!N23)</f>
        <v>12707.044561099108</v>
      </c>
      <c r="O23" s="100">
        <f>IF(SER_hh_fec_in!O23=0,0,1000000/0.086*SER_hh_fec_in!O23/SER_hh_num_in!O23)</f>
        <v>12835.632185847271</v>
      </c>
      <c r="P23" s="100">
        <f>IF(SER_hh_fec_in!P23=0,0,1000000/0.086*SER_hh_fec_in!P23/SER_hh_num_in!P23)</f>
        <v>12929.206502647316</v>
      </c>
      <c r="Q23" s="100">
        <f>IF(SER_hh_fec_in!Q23=0,0,1000000/0.086*SER_hh_fec_in!Q23/SER_hh_num_in!Q23)</f>
        <v>12857.085403584169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0</v>
      </c>
      <c r="D24" s="100">
        <f>IF(SER_hh_fec_in!D24=0,0,1000000/0.086*SER_hh_fec_in!D24/SER_hh_num_in!D24)</f>
        <v>0</v>
      </c>
      <c r="E24" s="100">
        <f>IF(SER_hh_fec_in!E24=0,0,1000000/0.086*SER_hh_fec_in!E24/SER_hh_num_in!E24)</f>
        <v>0</v>
      </c>
      <c r="F24" s="100">
        <f>IF(SER_hh_fec_in!F24=0,0,1000000/0.086*SER_hh_fec_in!F24/SER_hh_num_in!F24)</f>
        <v>0</v>
      </c>
      <c r="G24" s="100">
        <f>IF(SER_hh_fec_in!G24=0,0,1000000/0.086*SER_hh_fec_in!G24/SER_hh_num_in!G24)</f>
        <v>0</v>
      </c>
      <c r="H24" s="100">
        <f>IF(SER_hh_fec_in!H24=0,0,1000000/0.086*SER_hh_fec_in!H24/SER_hh_num_in!H24)</f>
        <v>0</v>
      </c>
      <c r="I24" s="100">
        <f>IF(SER_hh_fec_in!I24=0,0,1000000/0.086*SER_hh_fec_in!I24/SER_hh_num_in!I24)</f>
        <v>0</v>
      </c>
      <c r="J24" s="100">
        <f>IF(SER_hh_fec_in!J24=0,0,1000000/0.086*SER_hh_fec_in!J24/SER_hh_num_in!J24)</f>
        <v>0</v>
      </c>
      <c r="K24" s="100">
        <f>IF(SER_hh_fec_in!K24=0,0,1000000/0.086*SER_hh_fec_in!K24/SER_hh_num_in!K24)</f>
        <v>0</v>
      </c>
      <c r="L24" s="100">
        <f>IF(SER_hh_fec_in!L24=0,0,1000000/0.086*SER_hh_fec_in!L24/SER_hh_num_in!L24)</f>
        <v>0</v>
      </c>
      <c r="M24" s="100">
        <f>IF(SER_hh_fec_in!M24=0,0,1000000/0.086*SER_hh_fec_in!M24/SER_hh_num_in!M24)</f>
        <v>0</v>
      </c>
      <c r="N24" s="100">
        <f>IF(SER_hh_fec_in!N24=0,0,1000000/0.086*SER_hh_fec_in!N24/SER_hh_num_in!N24)</f>
        <v>0</v>
      </c>
      <c r="O24" s="100">
        <f>IF(SER_hh_fec_in!O24=0,0,1000000/0.086*SER_hh_fec_in!O24/SER_hh_num_in!O24)</f>
        <v>0</v>
      </c>
      <c r="P24" s="100">
        <f>IF(SER_hh_fec_in!P24=0,0,1000000/0.086*SER_hh_fec_in!P24/SER_hh_num_in!P24)</f>
        <v>0</v>
      </c>
      <c r="Q24" s="100">
        <f>IF(SER_hh_fec_in!Q24=0,0,1000000/0.086*SER_hh_fec_in!Q24/SER_hh_num_in!Q24)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0</v>
      </c>
      <c r="D25" s="100">
        <f>IF(SER_hh_fec_in!D25=0,0,1000000/0.086*SER_hh_fec_in!D25/SER_hh_num_in!D25)</f>
        <v>0</v>
      </c>
      <c r="E25" s="100">
        <f>IF(SER_hh_fec_in!E25=0,0,1000000/0.086*SER_hh_fec_in!E25/SER_hh_num_in!E25)</f>
        <v>0</v>
      </c>
      <c r="F25" s="100">
        <f>IF(SER_hh_fec_in!F25=0,0,1000000/0.086*SER_hh_fec_in!F25/SER_hh_num_in!F25)</f>
        <v>0</v>
      </c>
      <c r="G25" s="100">
        <f>IF(SER_hh_fec_in!G25=0,0,1000000/0.086*SER_hh_fec_in!G25/SER_hh_num_in!G25)</f>
        <v>0</v>
      </c>
      <c r="H25" s="100">
        <f>IF(SER_hh_fec_in!H25=0,0,1000000/0.086*SER_hh_fec_in!H25/SER_hh_num_in!H25)</f>
        <v>0</v>
      </c>
      <c r="I25" s="100">
        <f>IF(SER_hh_fec_in!I25=0,0,1000000/0.086*SER_hh_fec_in!I25/SER_hh_num_in!I25)</f>
        <v>0</v>
      </c>
      <c r="J25" s="100">
        <f>IF(SER_hh_fec_in!J25=0,0,1000000/0.086*SER_hh_fec_in!J25/SER_hh_num_in!J25)</f>
        <v>0</v>
      </c>
      <c r="K25" s="100">
        <f>IF(SER_hh_fec_in!K25=0,0,1000000/0.086*SER_hh_fec_in!K25/SER_hh_num_in!K25)</f>
        <v>0</v>
      </c>
      <c r="L25" s="100">
        <f>IF(SER_hh_fec_in!L25=0,0,1000000/0.086*SER_hh_fec_in!L25/SER_hh_num_in!L25)</f>
        <v>0</v>
      </c>
      <c r="M25" s="100">
        <f>IF(SER_hh_fec_in!M25=0,0,1000000/0.086*SER_hh_fec_in!M25/SER_hh_num_in!M25)</f>
        <v>0</v>
      </c>
      <c r="N25" s="100">
        <f>IF(SER_hh_fec_in!N25=0,0,1000000/0.086*SER_hh_fec_in!N25/SER_hh_num_in!N25)</f>
        <v>0</v>
      </c>
      <c r="O25" s="100">
        <f>IF(SER_hh_fec_in!O25=0,0,1000000/0.086*SER_hh_fec_in!O25/SER_hh_num_in!O25)</f>
        <v>0</v>
      </c>
      <c r="P25" s="100">
        <f>IF(SER_hh_fec_in!P25=0,0,1000000/0.086*SER_hh_fec_in!P25/SER_hh_num_in!P25)</f>
        <v>0</v>
      </c>
      <c r="Q25" s="100">
        <f>IF(SER_hh_fec_in!Q25=0,0,1000000/0.086*SER_hh_fec_in!Q25/SER_hh_num_in!Q25)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8687.4516982347322</v>
      </c>
      <c r="D26" s="22">
        <f>IF(SER_hh_fec_in!D26=0,0,1000000/0.086*SER_hh_fec_in!D26/SER_hh_num_in!D26)</f>
        <v>9042.8109631051375</v>
      </c>
      <c r="E26" s="22">
        <f>IF(SER_hh_fec_in!E26=0,0,1000000/0.086*SER_hh_fec_in!E26/SER_hh_num_in!E26)</f>
        <v>8954.1922055202231</v>
      </c>
      <c r="F26" s="22">
        <f>IF(SER_hh_fec_in!F26=0,0,1000000/0.086*SER_hh_fec_in!F26/SER_hh_num_in!F26)</f>
        <v>9279.7673587388963</v>
      </c>
      <c r="G26" s="22">
        <f>IF(SER_hh_fec_in!G26=0,0,1000000/0.086*SER_hh_fec_in!G26/SER_hh_num_in!G26)</f>
        <v>9895.6830414128526</v>
      </c>
      <c r="H26" s="22">
        <f>IF(SER_hh_fec_in!H26=0,0,1000000/0.086*SER_hh_fec_in!H26/SER_hh_num_in!H26)</f>
        <v>10054.669477376268</v>
      </c>
      <c r="I26" s="22">
        <f>IF(SER_hh_fec_in!I26=0,0,1000000/0.086*SER_hh_fec_in!I26/SER_hh_num_in!I26)</f>
        <v>9044.4676682889331</v>
      </c>
      <c r="J26" s="22">
        <f>IF(SER_hh_fec_in!J26=0,0,1000000/0.086*SER_hh_fec_in!J26/SER_hh_num_in!J26)</f>
        <v>10168.196047626245</v>
      </c>
      <c r="K26" s="22">
        <f>IF(SER_hh_fec_in!K26=0,0,1000000/0.086*SER_hh_fec_in!K26/SER_hh_num_in!K26)</f>
        <v>9860.0065010002945</v>
      </c>
      <c r="L26" s="22">
        <f>IF(SER_hh_fec_in!L26=0,0,1000000/0.086*SER_hh_fec_in!L26/SER_hh_num_in!L26)</f>
        <v>5935.3934100406859</v>
      </c>
      <c r="M26" s="22">
        <f>IF(SER_hh_fec_in!M26=0,0,1000000/0.086*SER_hh_fec_in!M26/SER_hh_num_in!M26)</f>
        <v>2873.1217735198147</v>
      </c>
      <c r="N26" s="22">
        <f>IF(SER_hh_fec_in!N26=0,0,1000000/0.086*SER_hh_fec_in!N26/SER_hh_num_in!N26)</f>
        <v>11330.744069510105</v>
      </c>
      <c r="O26" s="22">
        <f>IF(SER_hh_fec_in!O26=0,0,1000000/0.086*SER_hh_fec_in!O26/SER_hh_num_in!O26)</f>
        <v>10514.8545441939</v>
      </c>
      <c r="P26" s="22">
        <f>IF(SER_hh_fec_in!P26=0,0,1000000/0.086*SER_hh_fec_in!P26/SER_hh_num_in!P26)</f>
        <v>10883.259356231341</v>
      </c>
      <c r="Q26" s="22">
        <f>IF(SER_hh_fec_in!Q26=0,0,1000000/0.086*SER_hh_fec_in!Q26/SER_hh_num_in!Q26)</f>
        <v>11582.905831906621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56.262817713847269</v>
      </c>
      <c r="D27" s="116">
        <f>IF(SER_hh_fec_in!D27=0,0,1000000/0.086*SER_hh_fec_in!D27/SER_hh_num_in!D19)</f>
        <v>78.505498686635391</v>
      </c>
      <c r="E27" s="116">
        <f>IF(SER_hh_fec_in!E27=0,0,1000000/0.086*SER_hh_fec_in!E27/SER_hh_num_in!E19)</f>
        <v>112.20225665505903</v>
      </c>
      <c r="F27" s="116">
        <f>IF(SER_hh_fec_in!F27=0,0,1000000/0.086*SER_hh_fec_in!F27/SER_hh_num_in!F19)</f>
        <v>72.88906551018313</v>
      </c>
      <c r="G27" s="116">
        <f>IF(SER_hh_fec_in!G27=0,0,1000000/0.086*SER_hh_fec_in!G27/SER_hh_num_in!G19)</f>
        <v>76.413815070332632</v>
      </c>
      <c r="H27" s="116">
        <f>IF(SER_hh_fec_in!H27=0,0,1000000/0.086*SER_hh_fec_in!H27/SER_hh_num_in!H19)</f>
        <v>96.09536424784288</v>
      </c>
      <c r="I27" s="116">
        <f>IF(SER_hh_fec_in!I27=0,0,1000000/0.086*SER_hh_fec_in!I27/SER_hh_num_in!I19)</f>
        <v>849.75167496928395</v>
      </c>
      <c r="J27" s="116">
        <f>IF(SER_hh_fec_in!J27=0,0,1000000/0.086*SER_hh_fec_in!J27/SER_hh_num_in!J19)</f>
        <v>156.30271805564939</v>
      </c>
      <c r="K27" s="116">
        <f>IF(SER_hh_fec_in!K27=0,0,1000000/0.086*SER_hh_fec_in!K27/SER_hh_num_in!K19)</f>
        <v>214.60401574060802</v>
      </c>
      <c r="L27" s="116">
        <f>IF(SER_hh_fec_in!L27=0,0,1000000/0.086*SER_hh_fec_in!L27/SER_hh_num_in!L19)</f>
        <v>501.52611679331096</v>
      </c>
      <c r="M27" s="116">
        <f>IF(SER_hh_fec_in!M27=0,0,1000000/0.086*SER_hh_fec_in!M27/SER_hh_num_in!M19)</f>
        <v>4560.4411156260649</v>
      </c>
      <c r="N27" s="116">
        <f>IF(SER_hh_fec_in!N27=0,0,1000000/0.086*SER_hh_fec_in!N27/SER_hh_num_in!N19)</f>
        <v>167.51576578289595</v>
      </c>
      <c r="O27" s="116">
        <f>IF(SER_hh_fec_in!O27=0,0,1000000/0.086*SER_hh_fec_in!O27/SER_hh_num_in!O19)</f>
        <v>82.782589988513408</v>
      </c>
      <c r="P27" s="116">
        <f>IF(SER_hh_fec_in!P27=0,0,1000000/0.086*SER_hh_fec_in!P27/SER_hh_num_in!P19)</f>
        <v>96.140329125547083</v>
      </c>
      <c r="Q27" s="116">
        <f>IF(SER_hh_fec_in!Q27=0,0,1000000/0.086*SER_hh_fec_in!Q27/SER_hh_num_in!Q19)</f>
        <v>208.29933260667607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5938.7408238667576</v>
      </c>
      <c r="D28" s="117">
        <f>IF(SER_hh_fec_in!D27=0,0,1000000/0.086*SER_hh_fec_in!D27/SER_hh_num_in!D27)</f>
        <v>5573.4338399125963</v>
      </c>
      <c r="E28" s="117">
        <f>IF(SER_hh_fec_in!E27=0,0,1000000/0.086*SER_hh_fec_in!E27/SER_hh_num_in!E27)</f>
        <v>5040.2641982455079</v>
      </c>
      <c r="F28" s="117">
        <f>IF(SER_hh_fec_in!F27=0,0,1000000/0.086*SER_hh_fec_in!F27/SER_hh_num_in!F27)</f>
        <v>4988.7701439848124</v>
      </c>
      <c r="G28" s="117">
        <f>IF(SER_hh_fec_in!G27=0,0,1000000/0.086*SER_hh_fec_in!G27/SER_hh_num_in!G27)</f>
        <v>4425.3770996425983</v>
      </c>
      <c r="H28" s="117">
        <f>IF(SER_hh_fec_in!H27=0,0,1000000/0.086*SER_hh_fec_in!H27/SER_hh_num_in!H27)</f>
        <v>3818.5122696136796</v>
      </c>
      <c r="I28" s="117">
        <f>IF(SER_hh_fec_in!I27=0,0,1000000/0.086*SER_hh_fec_in!I27/SER_hh_num_in!I27)</f>
        <v>5300.6199960686981</v>
      </c>
      <c r="J28" s="117">
        <f>IF(SER_hh_fec_in!J27=0,0,1000000/0.086*SER_hh_fec_in!J27/SER_hh_num_in!J27)</f>
        <v>5281.6910334549239</v>
      </c>
      <c r="K28" s="117">
        <f>IF(SER_hh_fec_in!K27=0,0,1000000/0.086*SER_hh_fec_in!K27/SER_hh_num_in!K27)</f>
        <v>5214.8930135654782</v>
      </c>
      <c r="L28" s="117">
        <f>IF(SER_hh_fec_in!L27=0,0,1000000/0.086*SER_hh_fec_in!L27/SER_hh_num_in!L27)</f>
        <v>5122.3489247566849</v>
      </c>
      <c r="M28" s="117">
        <f>IF(SER_hh_fec_in!M27=0,0,1000000/0.086*SER_hh_fec_in!M27/SER_hh_num_in!M27)</f>
        <v>5072.6144358198926</v>
      </c>
      <c r="N28" s="117">
        <f>IF(SER_hh_fec_in!N27=0,0,1000000/0.086*SER_hh_fec_in!N27/SER_hh_num_in!N27)</f>
        <v>5012.5013924389568</v>
      </c>
      <c r="O28" s="117">
        <f>IF(SER_hh_fec_in!O27=0,0,1000000/0.086*SER_hh_fec_in!O27/SER_hh_num_in!O27)</f>
        <v>5122.4503900659647</v>
      </c>
      <c r="P28" s="117">
        <f>IF(SER_hh_fec_in!P27=0,0,1000000/0.086*SER_hh_fec_in!P27/SER_hh_num_in!P27)</f>
        <v>5177.9875370119125</v>
      </c>
      <c r="Q28" s="117">
        <f>IF(SER_hh_fec_in!Q27=0,0,1000000/0.086*SER_hh_fec_in!Q27/SER_hh_num_in!Q27)</f>
        <v>5143.9265390970222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9612.4962636781911</v>
      </c>
      <c r="D29" s="101">
        <f>IF(SER_hh_fec_in!D29=0,0,1000000/0.086*SER_hh_fec_in!D29/SER_hh_num_in!D29)</f>
        <v>9584.1124301505424</v>
      </c>
      <c r="E29" s="101">
        <f>IF(SER_hh_fec_in!E29=0,0,1000000/0.086*SER_hh_fec_in!E29/SER_hh_num_in!E29)</f>
        <v>9586.7090053640241</v>
      </c>
      <c r="F29" s="101">
        <f>IF(SER_hh_fec_in!F29=0,0,1000000/0.086*SER_hh_fec_in!F29/SER_hh_num_in!F29)</f>
        <v>13987.416961296363</v>
      </c>
      <c r="G29" s="101">
        <f>IF(SER_hh_fec_in!G29=0,0,1000000/0.086*SER_hh_fec_in!G29/SER_hh_num_in!G29)</f>
        <v>9712.4431407631164</v>
      </c>
      <c r="H29" s="101">
        <f>IF(SER_hh_fec_in!H29=0,0,1000000/0.086*SER_hh_fec_in!H29/SER_hh_num_in!H29)</f>
        <v>9453.0326645540699</v>
      </c>
      <c r="I29" s="101">
        <f>IF(SER_hh_fec_in!I29=0,0,1000000/0.086*SER_hh_fec_in!I29/SER_hh_num_in!I29)</f>
        <v>9433.8232052574476</v>
      </c>
      <c r="J29" s="101">
        <f>IF(SER_hh_fec_in!J29=0,0,1000000/0.086*SER_hh_fec_in!J29/SER_hh_num_in!J29)</f>
        <v>9713.9373118766598</v>
      </c>
      <c r="K29" s="101">
        <f>IF(SER_hh_fec_in!K29=0,0,1000000/0.086*SER_hh_fec_in!K29/SER_hh_num_in!K29)</f>
        <v>10372.288176850743</v>
      </c>
      <c r="L29" s="101">
        <f>IF(SER_hh_fec_in!L29=0,0,1000000/0.086*SER_hh_fec_in!L29/SER_hh_num_in!L29)</f>
        <v>12870.549455879596</v>
      </c>
      <c r="M29" s="101">
        <f>IF(SER_hh_fec_in!M29=0,0,1000000/0.086*SER_hh_fec_in!M29/SER_hh_num_in!M29)</f>
        <v>11869.24809693124</v>
      </c>
      <c r="N29" s="101">
        <f>IF(SER_hh_fec_in!N29=0,0,1000000/0.086*SER_hh_fec_in!N29/SER_hh_num_in!N29)</f>
        <v>22195.080005709857</v>
      </c>
      <c r="O29" s="101">
        <f>IF(SER_hh_fec_in!O29=0,0,1000000/0.086*SER_hh_fec_in!O29/SER_hh_num_in!O29)</f>
        <v>10571.28082411825</v>
      </c>
      <c r="P29" s="101">
        <f>IF(SER_hh_fec_in!P29=0,0,1000000/0.086*SER_hh_fec_in!P29/SER_hh_num_in!P29)</f>
        <v>10831.041962339521</v>
      </c>
      <c r="Q29" s="101">
        <f>IF(SER_hh_fec_in!Q29=0,0,1000000/0.086*SER_hh_fec_in!Q29/SER_hh_num_in!Q29)</f>
        <v>11130.84400691599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13560.0445238719</v>
      </c>
      <c r="D30" s="100">
        <f>IF(SER_hh_fec_in!D30=0,0,1000000/0.086*SER_hh_fec_in!D30/SER_hh_num_in!D30)</f>
        <v>0</v>
      </c>
      <c r="E30" s="100">
        <f>IF(SER_hh_fec_in!E30=0,0,1000000/0.086*SER_hh_fec_in!E30/SER_hh_num_in!E30)</f>
        <v>0</v>
      </c>
      <c r="F30" s="100">
        <f>IF(SER_hh_fec_in!F30=0,0,1000000/0.086*SER_hh_fec_in!F30/SER_hh_num_in!F30)</f>
        <v>14307.063784894497</v>
      </c>
      <c r="G30" s="100">
        <f>IF(SER_hh_fec_in!G30=0,0,1000000/0.086*SER_hh_fec_in!G30/SER_hh_num_in!G30)</f>
        <v>0</v>
      </c>
      <c r="H30" s="100">
        <f>IF(SER_hh_fec_in!H30=0,0,1000000/0.086*SER_hh_fec_in!H30/SER_hh_num_in!H30)</f>
        <v>14106.673595236964</v>
      </c>
      <c r="I30" s="100">
        <f>IF(SER_hh_fec_in!I30=0,0,1000000/0.086*SER_hh_fec_in!I30/SER_hh_num_in!I30)</f>
        <v>0</v>
      </c>
      <c r="J30" s="100">
        <f>IF(SER_hh_fec_in!J30=0,0,1000000/0.086*SER_hh_fec_in!J30/SER_hh_num_in!J30)</f>
        <v>14197.707219111027</v>
      </c>
      <c r="K30" s="100">
        <f>IF(SER_hh_fec_in!K30=0,0,1000000/0.086*SER_hh_fec_in!K30/SER_hh_num_in!K30)</f>
        <v>14266.821418727344</v>
      </c>
      <c r="L30" s="100">
        <f>IF(SER_hh_fec_in!L30=0,0,1000000/0.086*SER_hh_fec_in!L30/SER_hh_num_in!L30)</f>
        <v>14303.197102119282</v>
      </c>
      <c r="M30" s="100">
        <f>IF(SER_hh_fec_in!M30=0,0,1000000/0.086*SER_hh_fec_in!M30/SER_hh_num_in!M30)</f>
        <v>11983.735667033603</v>
      </c>
      <c r="N30" s="100">
        <f>IF(SER_hh_fec_in!N30=0,0,1000000/0.086*SER_hh_fec_in!N30/SER_hh_num_in!N30)</f>
        <v>22444.140096781346</v>
      </c>
      <c r="O30" s="100">
        <f>IF(SER_hh_fec_in!O30=0,0,1000000/0.086*SER_hh_fec_in!O30/SER_hh_num_in!O30)</f>
        <v>13992.321845015569</v>
      </c>
      <c r="P30" s="100">
        <f>IF(SER_hh_fec_in!P30=0,0,1000000/0.086*SER_hh_fec_in!P30/SER_hh_num_in!P30)</f>
        <v>0</v>
      </c>
      <c r="Q30" s="100">
        <f>IF(SER_hh_fec_in!Q30=0,0,1000000/0.086*SER_hh_fec_in!Q30/SER_hh_num_in!Q30)</f>
        <v>0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12934.841752903163</v>
      </c>
      <c r="D31" s="100">
        <f>IF(SER_hh_fec_in!D31=0,0,1000000/0.086*SER_hh_fec_in!D31/SER_hh_num_in!D31)</f>
        <v>13167.649550692284</v>
      </c>
      <c r="E31" s="100">
        <f>IF(SER_hh_fec_in!E31=0,0,1000000/0.086*SER_hh_fec_in!E31/SER_hh_num_in!E31)</f>
        <v>13441.710687640138</v>
      </c>
      <c r="F31" s="100">
        <f>IF(SER_hh_fec_in!F31=0,0,1000000/0.086*SER_hh_fec_in!F31/SER_hh_num_in!F31)</f>
        <v>13442.980707825634</v>
      </c>
      <c r="G31" s="100">
        <f>IF(SER_hh_fec_in!G31=0,0,1000000/0.086*SER_hh_fec_in!G31/SER_hh_num_in!G31)</f>
        <v>13431.454019880626</v>
      </c>
      <c r="H31" s="100">
        <f>IF(SER_hh_fec_in!H31=0,0,1000000/0.086*SER_hh_fec_in!H31/SER_hh_num_in!H31)</f>
        <v>13249.254439550141</v>
      </c>
      <c r="I31" s="100">
        <f>IF(SER_hh_fec_in!I31=0,0,1000000/0.086*SER_hh_fec_in!I31/SER_hh_num_in!I31)</f>
        <v>13105.875947928544</v>
      </c>
      <c r="J31" s="100">
        <f>IF(SER_hh_fec_in!J31=0,0,1000000/0.086*SER_hh_fec_in!J31/SER_hh_num_in!J31)</f>
        <v>13244.38228859642</v>
      </c>
      <c r="K31" s="100">
        <f>IF(SER_hh_fec_in!K31=0,0,1000000/0.086*SER_hh_fec_in!K31/SER_hh_num_in!K31)</f>
        <v>13387.036087792218</v>
      </c>
      <c r="L31" s="100">
        <f>IF(SER_hh_fec_in!L31=0,0,1000000/0.086*SER_hh_fec_in!L31/SER_hh_num_in!L31)</f>
        <v>13436.783553998745</v>
      </c>
      <c r="M31" s="100">
        <f>IF(SER_hh_fec_in!M31=0,0,1000000/0.086*SER_hh_fec_in!M31/SER_hh_num_in!M31)</f>
        <v>18089.957435769513</v>
      </c>
      <c r="N31" s="100">
        <f>IF(SER_hh_fec_in!N31=0,0,1000000/0.086*SER_hh_fec_in!N31/SER_hh_num_in!N31)</f>
        <v>12586.037903875578</v>
      </c>
      <c r="O31" s="100">
        <f>IF(SER_hh_fec_in!O31=0,0,1000000/0.086*SER_hh_fec_in!O31/SER_hh_num_in!O31)</f>
        <v>12995.415343589571</v>
      </c>
      <c r="P31" s="100">
        <f>IF(SER_hh_fec_in!P31=0,0,1000000/0.086*SER_hh_fec_in!P31/SER_hh_num_in!P31)</f>
        <v>13206.44284177187</v>
      </c>
      <c r="Q31" s="100">
        <f>IF(SER_hh_fec_in!Q31=0,0,1000000/0.086*SER_hh_fec_in!Q31/SER_hh_num_in!Q31)</f>
        <v>13218.402638648718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0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0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0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9291.2549418349936</v>
      </c>
      <c r="D33" s="18">
        <f>IF(SER_hh_fec_in!D33=0,0,1000000/0.086*SER_hh_fec_in!D33/SER_hh_num_in!D33)</f>
        <v>9428.8128279304674</v>
      </c>
      <c r="E33" s="18">
        <f>IF(SER_hh_fec_in!E33=0,0,1000000/0.086*SER_hh_fec_in!E33/SER_hh_num_in!E33)</f>
        <v>9325.7067854585748</v>
      </c>
      <c r="F33" s="18">
        <f>IF(SER_hh_fec_in!F33=0,0,1000000/0.086*SER_hh_fec_in!F33/SER_hh_num_in!F33)</f>
        <v>9188.7860505627777</v>
      </c>
      <c r="G33" s="18">
        <f>IF(SER_hh_fec_in!G33=0,0,1000000/0.086*SER_hh_fec_in!G33/SER_hh_num_in!G33)</f>
        <v>9178.1871343320545</v>
      </c>
      <c r="H33" s="18">
        <f>IF(SER_hh_fec_in!H33=0,0,1000000/0.086*SER_hh_fec_in!H33/SER_hh_num_in!H33)</f>
        <v>9145.2550989395022</v>
      </c>
      <c r="I33" s="18">
        <f>IF(SER_hh_fec_in!I33=0,0,1000000/0.086*SER_hh_fec_in!I33/SER_hh_num_in!I33)</f>
        <v>9127.5680437466035</v>
      </c>
      <c r="J33" s="18">
        <f>IF(SER_hh_fec_in!J33=0,0,1000000/0.086*SER_hh_fec_in!J33/SER_hh_num_in!J33)</f>
        <v>9294.9946390062705</v>
      </c>
      <c r="K33" s="18">
        <f>IF(SER_hh_fec_in!K33=0,0,1000000/0.086*SER_hh_fec_in!K33/SER_hh_num_in!K33)</f>
        <v>9439.2768656572935</v>
      </c>
      <c r="L33" s="18">
        <f>IF(SER_hh_fec_in!L33=0,0,1000000/0.086*SER_hh_fec_in!L33/SER_hh_num_in!L33)</f>
        <v>9520.3239973581476</v>
      </c>
      <c r="M33" s="18">
        <f>IF(SER_hh_fec_in!M33=0,0,1000000/0.086*SER_hh_fec_in!M33/SER_hh_num_in!M33)</f>
        <v>9108.8208399286159</v>
      </c>
      <c r="N33" s="18">
        <f>IF(SER_hh_fec_in!N33=0,0,1000000/0.086*SER_hh_fec_in!N33/SER_hh_num_in!N33)</f>
        <v>0</v>
      </c>
      <c r="O33" s="18">
        <f>IF(SER_hh_fec_in!O33=0,0,1000000/0.086*SER_hh_fec_in!O33/SER_hh_num_in!O33)</f>
        <v>9771.7486495135836</v>
      </c>
      <c r="P33" s="18">
        <f>IF(SER_hh_fec_in!P33=0,0,1000000/0.086*SER_hh_fec_in!P33/SER_hh_num_in!P33)</f>
        <v>10502.881028434907</v>
      </c>
      <c r="Q33" s="18">
        <f>IF(SER_hh_fec_in!Q33=0,0,1000000/0.086*SER_hh_fec_in!Q33/SER_hh_num_in!Q33)</f>
        <v>10933.842553028846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28143.936187389718</v>
      </c>
      <c r="D3" s="106">
        <f>IF(SER_hh_tes_in!D3=0,0,1000000/0.086*SER_hh_tes_in!D3/SER_hh_num_in!D3)</f>
        <v>30238.698984702551</v>
      </c>
      <c r="E3" s="106">
        <f>IF(SER_hh_tes_in!E3=0,0,1000000/0.086*SER_hh_tes_in!E3/SER_hh_num_in!E3)</f>
        <v>27303.981761921743</v>
      </c>
      <c r="F3" s="106">
        <f>IF(SER_hh_tes_in!F3=0,0,1000000/0.086*SER_hh_tes_in!F3/SER_hh_num_in!F3)</f>
        <v>40415.245019748276</v>
      </c>
      <c r="G3" s="106">
        <f>IF(SER_hh_tes_in!G3=0,0,1000000/0.086*SER_hh_tes_in!G3/SER_hh_num_in!G3)</f>
        <v>35633.177804881576</v>
      </c>
      <c r="H3" s="106">
        <f>IF(SER_hh_tes_in!H3=0,0,1000000/0.086*SER_hh_tes_in!H3/SER_hh_num_in!H3)</f>
        <v>41504.451390446447</v>
      </c>
      <c r="I3" s="106">
        <f>IF(SER_hh_tes_in!I3=0,0,1000000/0.086*SER_hh_tes_in!I3/SER_hh_num_in!I3)</f>
        <v>50163.537583270081</v>
      </c>
      <c r="J3" s="106">
        <f>IF(SER_hh_tes_in!J3=0,0,1000000/0.086*SER_hh_tes_in!J3/SER_hh_num_in!J3)</f>
        <v>40173.554953446881</v>
      </c>
      <c r="K3" s="106">
        <f>IF(SER_hh_tes_in!K3=0,0,1000000/0.086*SER_hh_tes_in!K3/SER_hh_num_in!K3)</f>
        <v>50755.4858732145</v>
      </c>
      <c r="L3" s="106">
        <f>IF(SER_hh_tes_in!L3=0,0,1000000/0.086*SER_hh_tes_in!L3/SER_hh_num_in!L3)</f>
        <v>47420.141514755807</v>
      </c>
      <c r="M3" s="106">
        <f>IF(SER_hh_tes_in!M3=0,0,1000000/0.086*SER_hh_tes_in!M3/SER_hh_num_in!M3)</f>
        <v>45783.161614331439</v>
      </c>
      <c r="N3" s="106">
        <f>IF(SER_hh_tes_in!N3=0,0,1000000/0.086*SER_hh_tes_in!N3/SER_hh_num_in!N3)</f>
        <v>46903.845186068938</v>
      </c>
      <c r="O3" s="106">
        <f>IF(SER_hh_tes_in!O3=0,0,1000000/0.086*SER_hh_tes_in!O3/SER_hh_num_in!O3)</f>
        <v>46295.873155701076</v>
      </c>
      <c r="P3" s="106">
        <f>IF(SER_hh_tes_in!P3=0,0,1000000/0.086*SER_hh_tes_in!P3/SER_hh_num_in!P3)</f>
        <v>45715.854668001499</v>
      </c>
      <c r="Q3" s="106">
        <f>IF(SER_hh_tes_in!Q3=0,0,1000000/0.086*SER_hh_tes_in!Q3/SER_hh_num_in!Q3)</f>
        <v>53332.815572396248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11741.557073468744</v>
      </c>
      <c r="D4" s="101">
        <f>IF(SER_hh_tes_in!D4=0,0,1000000/0.086*SER_hh_tes_in!D4/SER_hh_num_in!D4)</f>
        <v>12303.081522535653</v>
      </c>
      <c r="E4" s="101">
        <f>IF(SER_hh_tes_in!E4=0,0,1000000/0.086*SER_hh_tes_in!E4/SER_hh_num_in!E4)</f>
        <v>14268.22887651066</v>
      </c>
      <c r="F4" s="101">
        <f>IF(SER_hh_tes_in!F4=0,0,1000000/0.086*SER_hh_tes_in!F4/SER_hh_num_in!F4)</f>
        <v>15637.621848196883</v>
      </c>
      <c r="G4" s="101">
        <f>IF(SER_hh_tes_in!G4=0,0,1000000/0.086*SER_hh_tes_in!G4/SER_hh_num_in!G4)</f>
        <v>17954.737956903999</v>
      </c>
      <c r="H4" s="101">
        <f>IF(SER_hh_tes_in!H4=0,0,1000000/0.086*SER_hh_tes_in!H4/SER_hh_num_in!H4)</f>
        <v>19032.926242695426</v>
      </c>
      <c r="I4" s="101">
        <f>IF(SER_hh_tes_in!I4=0,0,1000000/0.086*SER_hh_tes_in!I4/SER_hh_num_in!I4)</f>
        <v>19202.147225513429</v>
      </c>
      <c r="J4" s="101">
        <f>IF(SER_hh_tes_in!J4=0,0,1000000/0.086*SER_hh_tes_in!J4/SER_hh_num_in!J4)</f>
        <v>20578.889920484788</v>
      </c>
      <c r="K4" s="101">
        <f>IF(SER_hh_tes_in!K4=0,0,1000000/0.086*SER_hh_tes_in!K4/SER_hh_num_in!K4)</f>
        <v>19469.869256410864</v>
      </c>
      <c r="L4" s="101">
        <f>IF(SER_hh_tes_in!L4=0,0,1000000/0.086*SER_hh_tes_in!L4/SER_hh_num_in!L4)</f>
        <v>15348.686739537066</v>
      </c>
      <c r="M4" s="101">
        <f>IF(SER_hh_tes_in!M4=0,0,1000000/0.086*SER_hh_tes_in!M4/SER_hh_num_in!M4)</f>
        <v>14802.273299117369</v>
      </c>
      <c r="N4" s="101">
        <f>IF(SER_hh_tes_in!N4=0,0,1000000/0.086*SER_hh_tes_in!N4/SER_hh_num_in!N4)</f>
        <v>13099.655349730188</v>
      </c>
      <c r="O4" s="101">
        <f>IF(SER_hh_tes_in!O4=0,0,1000000/0.086*SER_hh_tes_in!O4/SER_hh_num_in!O4)</f>
        <v>14343.719952074782</v>
      </c>
      <c r="P4" s="101">
        <f>IF(SER_hh_tes_in!P4=0,0,1000000/0.086*SER_hh_tes_in!P4/SER_hh_num_in!P4)</f>
        <v>12201.102927669492</v>
      </c>
      <c r="Q4" s="101">
        <f>IF(SER_hh_tes_in!Q4=0,0,1000000/0.086*SER_hh_tes_in!Q4/SER_hh_num_in!Q4)</f>
        <v>18451.091906453818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0</v>
      </c>
      <c r="D5" s="100">
        <f>IF(SER_hh_tes_in!D5=0,0,1000000/0.086*SER_hh_tes_in!D5/SER_hh_num_in!D5)</f>
        <v>0</v>
      </c>
      <c r="E5" s="100">
        <f>IF(SER_hh_tes_in!E5=0,0,1000000/0.086*SER_hh_tes_in!E5/SER_hh_num_in!E5)</f>
        <v>0</v>
      </c>
      <c r="F5" s="100">
        <f>IF(SER_hh_tes_in!F5=0,0,1000000/0.086*SER_hh_tes_in!F5/SER_hh_num_in!F5)</f>
        <v>0</v>
      </c>
      <c r="G5" s="100">
        <f>IF(SER_hh_tes_in!G5=0,0,1000000/0.086*SER_hh_tes_in!G5/SER_hh_num_in!G5)</f>
        <v>0</v>
      </c>
      <c r="H5" s="100">
        <f>IF(SER_hh_tes_in!H5=0,0,1000000/0.086*SER_hh_tes_in!H5/SER_hh_num_in!H5)</f>
        <v>0</v>
      </c>
      <c r="I5" s="100">
        <f>IF(SER_hh_tes_in!I5=0,0,1000000/0.086*SER_hh_tes_in!I5/SER_hh_num_in!I5)</f>
        <v>0</v>
      </c>
      <c r="J5" s="100">
        <f>IF(SER_hh_tes_in!J5=0,0,1000000/0.086*SER_hh_tes_in!J5/SER_hh_num_in!J5)</f>
        <v>0</v>
      </c>
      <c r="K5" s="100">
        <f>IF(SER_hh_tes_in!K5=0,0,1000000/0.086*SER_hh_tes_in!K5/SER_hh_num_in!K5)</f>
        <v>0</v>
      </c>
      <c r="L5" s="100">
        <f>IF(SER_hh_tes_in!L5=0,0,1000000/0.086*SER_hh_tes_in!L5/SER_hh_num_in!L5)</f>
        <v>0</v>
      </c>
      <c r="M5" s="100">
        <f>IF(SER_hh_tes_in!M5=0,0,1000000/0.086*SER_hh_tes_in!M5/SER_hh_num_in!M5)</f>
        <v>0</v>
      </c>
      <c r="N5" s="100">
        <f>IF(SER_hh_tes_in!N5=0,0,1000000/0.086*SER_hh_tes_in!N5/SER_hh_num_in!N5)</f>
        <v>0</v>
      </c>
      <c r="O5" s="100">
        <f>IF(SER_hh_tes_in!O5=0,0,1000000/0.086*SER_hh_tes_in!O5/SER_hh_num_in!O5)</f>
        <v>0</v>
      </c>
      <c r="P5" s="100">
        <f>IF(SER_hh_tes_in!P5=0,0,1000000/0.086*SER_hh_tes_in!P5/SER_hh_num_in!P5)</f>
        <v>0</v>
      </c>
      <c r="Q5" s="100">
        <f>IF(SER_hh_tes_in!Q5=0,0,1000000/0.086*SER_hh_tes_in!Q5/SER_hh_num_in!Q5)</f>
        <v>0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11517.720475927183</v>
      </c>
      <c r="D7" s="100">
        <f>IF(SER_hh_tes_in!D7=0,0,1000000/0.086*SER_hh_tes_in!D7/SER_hh_num_in!D7)</f>
        <v>12026.601742274521</v>
      </c>
      <c r="E7" s="100">
        <f>IF(SER_hh_tes_in!E7=0,0,1000000/0.086*SER_hh_tes_in!E7/SER_hh_num_in!E7)</f>
        <v>13706.246176729099</v>
      </c>
      <c r="F7" s="100">
        <f>IF(SER_hh_tes_in!F7=0,0,1000000/0.086*SER_hh_tes_in!F7/SER_hh_num_in!F7)</f>
        <v>13885.928878227929</v>
      </c>
      <c r="G7" s="100">
        <f>IF(SER_hh_tes_in!G7=0,0,1000000/0.086*SER_hh_tes_in!G7/SER_hh_num_in!G7)</f>
        <v>17863.118000229766</v>
      </c>
      <c r="H7" s="100">
        <f>IF(SER_hh_tes_in!H7=0,0,1000000/0.086*SER_hh_tes_in!H7/SER_hh_num_in!H7)</f>
        <v>18444.94365407756</v>
      </c>
      <c r="I7" s="100">
        <f>IF(SER_hh_tes_in!I7=0,0,1000000/0.086*SER_hh_tes_in!I7/SER_hh_num_in!I7)</f>
        <v>0</v>
      </c>
      <c r="J7" s="100">
        <f>IF(SER_hh_tes_in!J7=0,0,1000000/0.086*SER_hh_tes_in!J7/SER_hh_num_in!J7)</f>
        <v>0</v>
      </c>
      <c r="K7" s="100">
        <f>IF(SER_hh_tes_in!K7=0,0,1000000/0.086*SER_hh_tes_in!K7/SER_hh_num_in!K7)</f>
        <v>0</v>
      </c>
      <c r="L7" s="100">
        <f>IF(SER_hh_tes_in!L7=0,0,1000000/0.086*SER_hh_tes_in!L7/SER_hh_num_in!L7)</f>
        <v>15097.29881014674</v>
      </c>
      <c r="M7" s="100">
        <f>IF(SER_hh_tes_in!M7=0,0,1000000/0.086*SER_hh_tes_in!M7/SER_hh_num_in!M7)</f>
        <v>14309.328817166746</v>
      </c>
      <c r="N7" s="100">
        <f>IF(SER_hh_tes_in!N7=0,0,1000000/0.086*SER_hh_tes_in!N7/SER_hh_num_in!N7)</f>
        <v>0</v>
      </c>
      <c r="O7" s="100">
        <f>IF(SER_hh_tes_in!O7=0,0,1000000/0.086*SER_hh_tes_in!O7/SER_hh_num_in!O7)</f>
        <v>0</v>
      </c>
      <c r="P7" s="100">
        <f>IF(SER_hh_tes_in!P7=0,0,1000000/0.086*SER_hh_tes_in!P7/SER_hh_num_in!P7)</f>
        <v>0</v>
      </c>
      <c r="Q7" s="100">
        <f>IF(SER_hh_tes_in!Q7=0,0,1000000/0.086*SER_hh_tes_in!Q7/SER_hh_num_in!Q7)</f>
        <v>0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11620.31791539768</v>
      </c>
      <c r="D8" s="100">
        <f>IF(SER_hh_tes_in!D8=0,0,1000000/0.086*SER_hh_tes_in!D8/SER_hh_num_in!D8)</f>
        <v>12254.292259434138</v>
      </c>
      <c r="E8" s="100">
        <f>IF(SER_hh_tes_in!E8=0,0,1000000/0.086*SER_hh_tes_in!E8/SER_hh_num_in!E8)</f>
        <v>14131.167934905592</v>
      </c>
      <c r="F8" s="100">
        <f>IF(SER_hh_tes_in!F8=0,0,1000000/0.086*SER_hh_tes_in!F8/SER_hh_num_in!F8)</f>
        <v>15283.850931451039</v>
      </c>
      <c r="G8" s="100">
        <f>IF(SER_hh_tes_in!G8=0,0,1000000/0.086*SER_hh_tes_in!G8/SER_hh_num_in!G8)</f>
        <v>17558.942210895602</v>
      </c>
      <c r="H8" s="100">
        <f>IF(SER_hh_tes_in!H8=0,0,1000000/0.086*SER_hh_tes_in!H8/SER_hh_num_in!H8)</f>
        <v>19006.135658250554</v>
      </c>
      <c r="I8" s="100">
        <f>IF(SER_hh_tes_in!I8=0,0,1000000/0.086*SER_hh_tes_in!I8/SER_hh_num_in!I8)</f>
        <v>19029.619770834252</v>
      </c>
      <c r="J8" s="100">
        <f>IF(SER_hh_tes_in!J8=0,0,1000000/0.086*SER_hh_tes_in!J8/SER_hh_num_in!J8)</f>
        <v>20233.394718414078</v>
      </c>
      <c r="K8" s="100">
        <f>IF(SER_hh_tes_in!K8=0,0,1000000/0.086*SER_hh_tes_in!K8/SER_hh_num_in!K8)</f>
        <v>18778.450942597134</v>
      </c>
      <c r="L8" s="100">
        <f>IF(SER_hh_tes_in!L8=0,0,1000000/0.086*SER_hh_tes_in!L8/SER_hh_num_in!L8)</f>
        <v>14683.956882428996</v>
      </c>
      <c r="M8" s="100">
        <f>IF(SER_hh_tes_in!M8=0,0,1000000/0.086*SER_hh_tes_in!M8/SER_hh_num_in!M8)</f>
        <v>13447.335761676548</v>
      </c>
      <c r="N8" s="100">
        <f>IF(SER_hh_tes_in!N8=0,0,1000000/0.086*SER_hh_tes_in!N8/SER_hh_num_in!N8)</f>
        <v>16429.782536718714</v>
      </c>
      <c r="O8" s="100">
        <f>IF(SER_hh_tes_in!O8=0,0,1000000/0.086*SER_hh_tes_in!O8/SER_hh_num_in!O8)</f>
        <v>13264.774888737118</v>
      </c>
      <c r="P8" s="100">
        <f>IF(SER_hh_tes_in!P8=0,0,1000000/0.086*SER_hh_tes_in!P8/SER_hh_num_in!P8)</f>
        <v>10726.963032037727</v>
      </c>
      <c r="Q8" s="100">
        <f>IF(SER_hh_tes_in!Q8=0,0,1000000/0.086*SER_hh_tes_in!Q8/SER_hh_num_in!Q8)</f>
        <v>16593.717971951057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11583.218331199338</v>
      </c>
      <c r="D9" s="100">
        <f>IF(SER_hh_tes_in!D9=0,0,1000000/0.086*SER_hh_tes_in!D9/SER_hh_num_in!D9)</f>
        <v>12514.990205418782</v>
      </c>
      <c r="E9" s="100">
        <f>IF(SER_hh_tes_in!E9=0,0,1000000/0.086*SER_hh_tes_in!E9/SER_hh_num_in!E9)</f>
        <v>14652.894018930616</v>
      </c>
      <c r="F9" s="100">
        <f>IF(SER_hh_tes_in!F9=0,0,1000000/0.086*SER_hh_tes_in!F9/SER_hh_num_in!F9)</f>
        <v>15999.024779708783</v>
      </c>
      <c r="G9" s="100">
        <f>IF(SER_hh_tes_in!G9=0,0,1000000/0.086*SER_hh_tes_in!G9/SER_hh_num_in!G9)</f>
        <v>18483.619507955525</v>
      </c>
      <c r="H9" s="100">
        <f>IF(SER_hh_tes_in!H9=0,0,1000000/0.086*SER_hh_tes_in!H9/SER_hh_num_in!H9)</f>
        <v>20036.014602082229</v>
      </c>
      <c r="I9" s="100">
        <f>IF(SER_hh_tes_in!I9=0,0,1000000/0.086*SER_hh_tes_in!I9/SER_hh_num_in!I9)</f>
        <v>20082.275396143923</v>
      </c>
      <c r="J9" s="100">
        <f>IF(SER_hh_tes_in!J9=0,0,1000000/0.086*SER_hh_tes_in!J9/SER_hh_num_in!J9)</f>
        <v>21380.38525777356</v>
      </c>
      <c r="K9" s="100">
        <f>IF(SER_hh_tes_in!K9=0,0,1000000/0.086*SER_hh_tes_in!K9/SER_hh_num_in!K9)</f>
        <v>19869.238848283312</v>
      </c>
      <c r="L9" s="100">
        <f>IF(SER_hh_tes_in!L9=0,0,1000000/0.086*SER_hh_tes_in!L9/SER_hh_num_in!L9)</f>
        <v>15551.558168488509</v>
      </c>
      <c r="M9" s="100">
        <f>IF(SER_hh_tes_in!M9=0,0,1000000/0.086*SER_hh_tes_in!M9/SER_hh_num_in!M9)</f>
        <v>19264.71275126571</v>
      </c>
      <c r="N9" s="100">
        <f>IF(SER_hh_tes_in!N9=0,0,1000000/0.086*SER_hh_tes_in!N9/SER_hh_num_in!N9)</f>
        <v>15473.936308895527</v>
      </c>
      <c r="O9" s="100">
        <f>IF(SER_hh_tes_in!O9=0,0,1000000/0.086*SER_hh_tes_in!O9/SER_hh_num_in!O9)</f>
        <v>0</v>
      </c>
      <c r="P9" s="100">
        <f>IF(SER_hh_tes_in!P9=0,0,1000000/0.086*SER_hh_tes_in!P9/SER_hh_num_in!P9)</f>
        <v>11214.515034774038</v>
      </c>
      <c r="Q9" s="100">
        <f>IF(SER_hh_tes_in!Q9=0,0,1000000/0.086*SER_hh_tes_in!Q9/SER_hh_num_in!Q9)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0</v>
      </c>
      <c r="D10" s="100">
        <f>IF(SER_hh_tes_in!D10=0,0,1000000/0.086*SER_hh_tes_in!D10/SER_hh_num_in!D10)</f>
        <v>0</v>
      </c>
      <c r="E10" s="100">
        <f>IF(SER_hh_tes_in!E10=0,0,1000000/0.086*SER_hh_tes_in!E10/SER_hh_num_in!E10)</f>
        <v>0</v>
      </c>
      <c r="F10" s="100">
        <f>IF(SER_hh_tes_in!F10=0,0,1000000/0.086*SER_hh_tes_in!F10/SER_hh_num_in!F10)</f>
        <v>0</v>
      </c>
      <c r="G10" s="100">
        <f>IF(SER_hh_tes_in!G10=0,0,1000000/0.086*SER_hh_tes_in!G10/SER_hh_num_in!G10)</f>
        <v>0</v>
      </c>
      <c r="H10" s="100">
        <f>IF(SER_hh_tes_in!H10=0,0,1000000/0.086*SER_hh_tes_in!H10/SER_hh_num_in!H10)</f>
        <v>0</v>
      </c>
      <c r="I10" s="100">
        <f>IF(SER_hh_tes_in!I10=0,0,1000000/0.086*SER_hh_tes_in!I10/SER_hh_num_in!I10)</f>
        <v>0</v>
      </c>
      <c r="J10" s="100">
        <f>IF(SER_hh_tes_in!J10=0,0,1000000/0.086*SER_hh_tes_in!J10/SER_hh_num_in!J10)</f>
        <v>0</v>
      </c>
      <c r="K10" s="100">
        <f>IF(SER_hh_tes_in!K10=0,0,1000000/0.086*SER_hh_tes_in!K10/SER_hh_num_in!K10)</f>
        <v>0</v>
      </c>
      <c r="L10" s="100">
        <f>IF(SER_hh_tes_in!L10=0,0,1000000/0.086*SER_hh_tes_in!L10/SER_hh_num_in!L10)</f>
        <v>0</v>
      </c>
      <c r="M10" s="100">
        <f>IF(SER_hh_tes_in!M10=0,0,1000000/0.086*SER_hh_tes_in!M10/SER_hh_num_in!M10)</f>
        <v>0</v>
      </c>
      <c r="N10" s="100">
        <f>IF(SER_hh_tes_in!N10=0,0,1000000/0.086*SER_hh_tes_in!N10/SER_hh_num_in!N10)</f>
        <v>14497.783800328918</v>
      </c>
      <c r="O10" s="100">
        <f>IF(SER_hh_tes_in!O10=0,0,1000000/0.086*SER_hh_tes_in!O10/SER_hh_num_in!O10)</f>
        <v>0</v>
      </c>
      <c r="P10" s="100">
        <f>IF(SER_hh_tes_in!P10=0,0,1000000/0.086*SER_hh_tes_in!P10/SER_hh_num_in!P10)</f>
        <v>0</v>
      </c>
      <c r="Q10" s="100">
        <f>IF(SER_hh_tes_in!Q10=0,0,1000000/0.086*SER_hh_tes_in!Q10/SER_hh_num_in!Q10)</f>
        <v>14114.808293721544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16836.653459875539</v>
      </c>
      <c r="D11" s="100">
        <f>IF(SER_hh_tes_in!D11=0,0,1000000/0.086*SER_hh_tes_in!D11/SER_hh_num_in!D11)</f>
        <v>0</v>
      </c>
      <c r="E11" s="100">
        <f>IF(SER_hh_tes_in!E11=0,0,1000000/0.086*SER_hh_tes_in!E11/SER_hh_num_in!E11)</f>
        <v>0</v>
      </c>
      <c r="F11" s="100">
        <f>IF(SER_hh_tes_in!F11=0,0,1000000/0.086*SER_hh_tes_in!F11/SER_hh_num_in!F11)</f>
        <v>15435.746693210767</v>
      </c>
      <c r="G11" s="100">
        <f>IF(SER_hh_tes_in!G11=0,0,1000000/0.086*SER_hh_tes_in!G11/SER_hh_num_in!G11)</f>
        <v>0</v>
      </c>
      <c r="H11" s="100">
        <f>IF(SER_hh_tes_in!H11=0,0,1000000/0.086*SER_hh_tes_in!H11/SER_hh_num_in!H11)</f>
        <v>0</v>
      </c>
      <c r="I11" s="100">
        <f>IF(SER_hh_tes_in!I11=0,0,1000000/0.086*SER_hh_tes_in!I11/SER_hh_num_in!I11)</f>
        <v>0</v>
      </c>
      <c r="J11" s="100">
        <f>IF(SER_hh_tes_in!J11=0,0,1000000/0.086*SER_hh_tes_in!J11/SER_hh_num_in!J11)</f>
        <v>0</v>
      </c>
      <c r="K11" s="100">
        <f>IF(SER_hh_tes_in!K11=0,0,1000000/0.086*SER_hh_tes_in!K11/SER_hh_num_in!K11)</f>
        <v>18973.164939552153</v>
      </c>
      <c r="L11" s="100">
        <f>IF(SER_hh_tes_in!L11=0,0,1000000/0.086*SER_hh_tes_in!L11/SER_hh_num_in!L11)</f>
        <v>14853.060672753219</v>
      </c>
      <c r="M11" s="100">
        <f>IF(SER_hh_tes_in!M11=0,0,1000000/0.086*SER_hh_tes_in!M11/SER_hh_num_in!M11)</f>
        <v>0</v>
      </c>
      <c r="N11" s="100">
        <f>IF(SER_hh_tes_in!N11=0,0,1000000/0.086*SER_hh_tes_in!N11/SER_hh_num_in!N11)</f>
        <v>14517.107820412704</v>
      </c>
      <c r="O11" s="100">
        <f>IF(SER_hh_tes_in!O11=0,0,1000000/0.086*SER_hh_tes_in!O11/SER_hh_num_in!O11)</f>
        <v>13294.08811686712</v>
      </c>
      <c r="P11" s="100">
        <f>IF(SER_hh_tes_in!P11=0,0,1000000/0.086*SER_hh_tes_in!P11/SER_hh_num_in!P11)</f>
        <v>10924.779505390898</v>
      </c>
      <c r="Q11" s="100">
        <f>IF(SER_hh_tes_in!Q11=0,0,1000000/0.086*SER_hh_tes_in!Q11/SER_hh_num_in!Q11)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0</v>
      </c>
      <c r="D12" s="100">
        <f>IF(SER_hh_tes_in!D12=0,0,1000000/0.086*SER_hh_tes_in!D12/SER_hh_num_in!D12)</f>
        <v>0</v>
      </c>
      <c r="E12" s="100">
        <f>IF(SER_hh_tes_in!E12=0,0,1000000/0.086*SER_hh_tes_in!E12/SER_hh_num_in!E12)</f>
        <v>0</v>
      </c>
      <c r="F12" s="100">
        <f>IF(SER_hh_tes_in!F12=0,0,1000000/0.086*SER_hh_tes_in!F12/SER_hh_num_in!F12)</f>
        <v>0</v>
      </c>
      <c r="G12" s="100">
        <f>IF(SER_hh_tes_in!G12=0,0,1000000/0.086*SER_hh_tes_in!G12/SER_hh_num_in!G12)</f>
        <v>0</v>
      </c>
      <c r="H12" s="100">
        <f>IF(SER_hh_tes_in!H12=0,0,1000000/0.086*SER_hh_tes_in!H12/SER_hh_num_in!H12)</f>
        <v>0</v>
      </c>
      <c r="I12" s="100">
        <f>IF(SER_hh_tes_in!I12=0,0,1000000/0.086*SER_hh_tes_in!I12/SER_hh_num_in!I12)</f>
        <v>0</v>
      </c>
      <c r="J12" s="100">
        <f>IF(SER_hh_tes_in!J12=0,0,1000000/0.086*SER_hh_tes_in!J12/SER_hh_num_in!J12)</f>
        <v>0</v>
      </c>
      <c r="K12" s="100">
        <f>IF(SER_hh_tes_in!K12=0,0,1000000/0.086*SER_hh_tes_in!K12/SER_hh_num_in!K12)</f>
        <v>0</v>
      </c>
      <c r="L12" s="100">
        <f>IF(SER_hh_tes_in!L12=0,0,1000000/0.086*SER_hh_tes_in!L12/SER_hh_num_in!L12)</f>
        <v>0</v>
      </c>
      <c r="M12" s="100">
        <f>IF(SER_hh_tes_in!M12=0,0,1000000/0.086*SER_hh_tes_in!M12/SER_hh_num_in!M12)</f>
        <v>0</v>
      </c>
      <c r="N12" s="100">
        <f>IF(SER_hh_tes_in!N12=0,0,1000000/0.086*SER_hh_tes_in!N12/SER_hh_num_in!N12)</f>
        <v>0</v>
      </c>
      <c r="O12" s="100">
        <f>IF(SER_hh_tes_in!O12=0,0,1000000/0.086*SER_hh_tes_in!O12/SER_hh_num_in!O12)</f>
        <v>0</v>
      </c>
      <c r="P12" s="100">
        <f>IF(SER_hh_tes_in!P12=0,0,1000000/0.086*SER_hh_tes_in!P12/SER_hh_num_in!P12)</f>
        <v>0</v>
      </c>
      <c r="Q12" s="100">
        <f>IF(SER_hh_tes_in!Q12=0,0,1000000/0.086*SER_hh_tes_in!Q12/SER_hh_num_in!Q12)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11717.861844710415</v>
      </c>
      <c r="D13" s="100">
        <f>IF(SER_hh_tes_in!D13=0,0,1000000/0.086*SER_hh_tes_in!D13/SER_hh_num_in!D13)</f>
        <v>12255.667416028024</v>
      </c>
      <c r="E13" s="100">
        <f>IF(SER_hh_tes_in!E13=0,0,1000000/0.086*SER_hh_tes_in!E13/SER_hh_num_in!E13)</f>
        <v>14039.926966866573</v>
      </c>
      <c r="F13" s="100">
        <f>IF(SER_hh_tes_in!F13=0,0,1000000/0.086*SER_hh_tes_in!F13/SER_hh_num_in!F13)</f>
        <v>15121.025070039113</v>
      </c>
      <c r="G13" s="100">
        <f>IF(SER_hh_tes_in!G13=0,0,1000000/0.086*SER_hh_tes_in!G13/SER_hh_num_in!G13)</f>
        <v>17242.333685203375</v>
      </c>
      <c r="H13" s="100">
        <f>IF(SER_hh_tes_in!H13=0,0,1000000/0.086*SER_hh_tes_in!H13/SER_hh_num_in!H13)</f>
        <v>18649.379385967608</v>
      </c>
      <c r="I13" s="100">
        <f>IF(SER_hh_tes_in!I13=0,0,1000000/0.086*SER_hh_tes_in!I13/SER_hh_num_in!I13)</f>
        <v>18651.114073932353</v>
      </c>
      <c r="J13" s="100">
        <f>IF(SER_hh_tes_in!J13=0,0,1000000/0.086*SER_hh_tes_in!J13/SER_hh_num_in!J13)</f>
        <v>19759.805058861897</v>
      </c>
      <c r="K13" s="100">
        <f>IF(SER_hh_tes_in!K13=0,0,1000000/0.086*SER_hh_tes_in!K13/SER_hh_num_in!K13)</f>
        <v>18256.408881156505</v>
      </c>
      <c r="L13" s="100">
        <f>IF(SER_hh_tes_in!L13=0,0,1000000/0.086*SER_hh_tes_in!L13/SER_hh_num_in!L13)</f>
        <v>14591.938562558431</v>
      </c>
      <c r="M13" s="100">
        <f>IF(SER_hh_tes_in!M13=0,0,1000000/0.086*SER_hh_tes_in!M13/SER_hh_num_in!M13)</f>
        <v>14723.026328675329</v>
      </c>
      <c r="N13" s="100">
        <f>IF(SER_hh_tes_in!N13=0,0,1000000/0.086*SER_hh_tes_in!N13/SER_hh_num_in!N13)</f>
        <v>12262.790398327488</v>
      </c>
      <c r="O13" s="100">
        <f>IF(SER_hh_tes_in!O13=0,0,1000000/0.086*SER_hh_tes_in!O13/SER_hh_num_in!O13)</f>
        <v>15694.280327908969</v>
      </c>
      <c r="P13" s="100">
        <f>IF(SER_hh_tes_in!P13=0,0,1000000/0.086*SER_hh_tes_in!P13/SER_hh_num_in!P13)</f>
        <v>12446.558633087594</v>
      </c>
      <c r="Q13" s="100">
        <f>IF(SER_hh_tes_in!Q13=0,0,1000000/0.086*SER_hh_tes_in!Q13/SER_hh_num_in!Q13)</f>
        <v>19208.574583705424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11639.146825054399</v>
      </c>
      <c r="D14" s="22">
        <f>IF(SER_hh_tes_in!D14=0,0,1000000/0.086*SER_hh_tes_in!D14/SER_hh_num_in!D14)</f>
        <v>12230.259262556079</v>
      </c>
      <c r="E14" s="22">
        <f>IF(SER_hh_tes_in!E14=0,0,1000000/0.086*SER_hh_tes_in!E14/SER_hh_num_in!E14)</f>
        <v>14187.825899549698</v>
      </c>
      <c r="F14" s="22">
        <f>IF(SER_hh_tes_in!F14=0,0,1000000/0.086*SER_hh_tes_in!F14/SER_hh_num_in!F14)</f>
        <v>16431.593640763353</v>
      </c>
      <c r="G14" s="22">
        <f>IF(SER_hh_tes_in!G14=0,0,1000000/0.086*SER_hh_tes_in!G14/SER_hh_num_in!G14)</f>
        <v>16170.941983811232</v>
      </c>
      <c r="H14" s="22">
        <f>IF(SER_hh_tes_in!H14=0,0,1000000/0.086*SER_hh_tes_in!H14/SER_hh_num_in!H14)</f>
        <v>19041.470224777313</v>
      </c>
      <c r="I14" s="22">
        <f>IF(SER_hh_tes_in!I14=0,0,1000000/0.086*SER_hh_tes_in!I14/SER_hh_num_in!I14)</f>
        <v>19300.501041963751</v>
      </c>
      <c r="J14" s="22">
        <f>IF(SER_hh_tes_in!J14=0,0,1000000/0.086*SER_hh_tes_in!J14/SER_hh_num_in!J14)</f>
        <v>20645.971241281823</v>
      </c>
      <c r="K14" s="22">
        <f>IF(SER_hh_tes_in!K14=0,0,1000000/0.086*SER_hh_tes_in!K14/SER_hh_num_in!K14)</f>
        <v>20085.015116760613</v>
      </c>
      <c r="L14" s="22">
        <f>IF(SER_hh_tes_in!L14=0,0,1000000/0.086*SER_hh_tes_in!L14/SER_hh_num_in!L14)</f>
        <v>0</v>
      </c>
      <c r="M14" s="22">
        <f>IF(SER_hh_tes_in!M14=0,0,1000000/0.086*SER_hh_tes_in!M14/SER_hh_num_in!M14)</f>
        <v>0</v>
      </c>
      <c r="N14" s="22">
        <f>IF(SER_hh_tes_in!N14=0,0,1000000/0.086*SER_hh_tes_in!N14/SER_hh_num_in!N14)</f>
        <v>0</v>
      </c>
      <c r="O14" s="22">
        <f>IF(SER_hh_tes_in!O14=0,0,1000000/0.086*SER_hh_tes_in!O14/SER_hh_num_in!O14)</f>
        <v>13317.453174324315</v>
      </c>
      <c r="P14" s="22">
        <f>IF(SER_hh_tes_in!P14=0,0,1000000/0.086*SER_hh_tes_in!P14/SER_hh_num_in!P14)</f>
        <v>0</v>
      </c>
      <c r="Q14" s="22">
        <f>IF(SER_hh_tes_in!Q14=0,0,1000000/0.086*SER_hh_tes_in!Q14/SER_hh_num_in!Q14)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229.94712954256408</v>
      </c>
      <c r="D15" s="104">
        <f>IF(SER_hh_tes_in!D15=0,0,1000000/0.086*SER_hh_tes_in!D15/SER_hh_num_in!D15)</f>
        <v>243.6943660201689</v>
      </c>
      <c r="E15" s="104">
        <f>IF(SER_hh_tes_in!E15=0,0,1000000/0.086*SER_hh_tes_in!E15/SER_hh_num_in!E15)</f>
        <v>293.01422603545109</v>
      </c>
      <c r="F15" s="104">
        <f>IF(SER_hh_tes_in!F15=0,0,1000000/0.086*SER_hh_tes_in!F15/SER_hh_num_in!F15)</f>
        <v>239.72291226303616</v>
      </c>
      <c r="G15" s="104">
        <f>IF(SER_hh_tes_in!G15=0,0,1000000/0.086*SER_hh_tes_in!G15/SER_hh_num_in!G15)</f>
        <v>367.5972429820464</v>
      </c>
      <c r="H15" s="104">
        <f>IF(SER_hh_tes_in!H15=0,0,1000000/0.086*SER_hh_tes_in!H15/SER_hh_num_in!H15)</f>
        <v>381.98934841138288</v>
      </c>
      <c r="I15" s="104">
        <f>IF(SER_hh_tes_in!I15=0,0,1000000/0.086*SER_hh_tes_in!I15/SER_hh_num_in!I15)</f>
        <v>407.64081087517502</v>
      </c>
      <c r="J15" s="104">
        <f>IF(SER_hh_tes_in!J15=0,0,1000000/0.086*SER_hh_tes_in!J15/SER_hh_num_in!J15)</f>
        <v>433.20130358771547</v>
      </c>
      <c r="K15" s="104">
        <f>IF(SER_hh_tes_in!K15=0,0,1000000/0.086*SER_hh_tes_in!K15/SER_hh_num_in!K15)</f>
        <v>360.34311762645109</v>
      </c>
      <c r="L15" s="104">
        <f>IF(SER_hh_tes_in!L15=0,0,1000000/0.086*SER_hh_tes_in!L15/SER_hh_num_in!L15)</f>
        <v>286.17436368936728</v>
      </c>
      <c r="M15" s="104">
        <f>IF(SER_hh_tes_in!M15=0,0,1000000/0.086*SER_hh_tes_in!M15/SER_hh_num_in!M15)</f>
        <v>286.08949324770549</v>
      </c>
      <c r="N15" s="104">
        <f>IF(SER_hh_tes_in!N15=0,0,1000000/0.086*SER_hh_tes_in!N15/SER_hh_num_in!N15)</f>
        <v>207.85110032721965</v>
      </c>
      <c r="O15" s="104">
        <f>IF(SER_hh_tes_in!O15=0,0,1000000/0.086*SER_hh_tes_in!O15/SER_hh_num_in!O15)</f>
        <v>64.980964444603401</v>
      </c>
      <c r="P15" s="104">
        <f>IF(SER_hh_tes_in!P15=0,0,1000000/0.086*SER_hh_tes_in!P15/SER_hh_num_in!P15)</f>
        <v>148.47473350850223</v>
      </c>
      <c r="Q15" s="104">
        <f>IF(SER_hh_tes_in!Q15=0,0,1000000/0.086*SER_hh_tes_in!Q15/SER_hh_num_in!Q15)</f>
        <v>126.74010928211344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17401.303514124225</v>
      </c>
      <c r="D16" s="101">
        <f>IF(SER_hh_tes_in!D16=0,0,1000000/0.086*SER_hh_tes_in!D16/SER_hh_num_in!D16)</f>
        <v>17501.19705001984</v>
      </c>
      <c r="E16" s="101">
        <f>IF(SER_hh_tes_in!E16=0,0,1000000/0.086*SER_hh_tes_in!E16/SER_hh_num_in!E16)</f>
        <v>17203.527978543349</v>
      </c>
      <c r="F16" s="101">
        <f>IF(SER_hh_tes_in!F16=0,0,1000000/0.086*SER_hh_tes_in!F16/SER_hh_num_in!F16)</f>
        <v>17768.118354555256</v>
      </c>
      <c r="G16" s="101">
        <f>IF(SER_hh_tes_in!G16=0,0,1000000/0.086*SER_hh_tes_in!G16/SER_hh_num_in!G16)</f>
        <v>17506.648399915921</v>
      </c>
      <c r="H16" s="101">
        <f>IF(SER_hh_tes_in!H16=0,0,1000000/0.086*SER_hh_tes_in!H16/SER_hh_num_in!H16)</f>
        <v>17843.422267786354</v>
      </c>
      <c r="I16" s="101">
        <f>IF(SER_hh_tes_in!I16=0,0,1000000/0.086*SER_hh_tes_in!I16/SER_hh_num_in!I16)</f>
        <v>18191.047190285517</v>
      </c>
      <c r="J16" s="101">
        <f>IF(SER_hh_tes_in!J16=0,0,1000000/0.086*SER_hh_tes_in!J16/SER_hh_num_in!J16)</f>
        <v>17867.601720842911</v>
      </c>
      <c r="K16" s="101">
        <f>IF(SER_hh_tes_in!K16=0,0,1000000/0.086*SER_hh_tes_in!K16/SER_hh_num_in!K16)</f>
        <v>18255.4153249103</v>
      </c>
      <c r="L16" s="101">
        <f>IF(SER_hh_tes_in!L16=0,0,1000000/0.086*SER_hh_tes_in!L16/SER_hh_num_in!L16)</f>
        <v>18702.460760130492</v>
      </c>
      <c r="M16" s="101">
        <f>IF(SER_hh_tes_in!M16=0,0,1000000/0.086*SER_hh_tes_in!M16/SER_hh_num_in!M16)</f>
        <v>17442.119372867564</v>
      </c>
      <c r="N16" s="101">
        <f>IF(SER_hh_tes_in!N16=0,0,1000000/0.086*SER_hh_tes_in!N16/SER_hh_num_in!N16)</f>
        <v>16276.565151392855</v>
      </c>
      <c r="O16" s="101">
        <f>IF(SER_hh_tes_in!O16=0,0,1000000/0.086*SER_hh_tes_in!O16/SER_hh_num_in!O16)</f>
        <v>18465.377483736465</v>
      </c>
      <c r="P16" s="101">
        <f>IF(SER_hh_tes_in!P16=0,0,1000000/0.086*SER_hh_tes_in!P16/SER_hh_num_in!P16)</f>
        <v>19347.834850098247</v>
      </c>
      <c r="Q16" s="101">
        <f>IF(SER_hh_tes_in!Q16=0,0,1000000/0.086*SER_hh_tes_in!Q16/SER_hh_num_in!Q16)</f>
        <v>19912.904434862088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7094.2428902885622</v>
      </c>
      <c r="D17" s="103">
        <f>IF(SER_hh_tes_in!D17=0,0,1000000/0.086*SER_hh_tes_in!D17/SER_hh_num_in!D17)</f>
        <v>7326.5994726165136</v>
      </c>
      <c r="E17" s="103">
        <f>IF(SER_hh_tes_in!E17=0,0,1000000/0.086*SER_hh_tes_in!E17/SER_hh_num_in!E17)</f>
        <v>7272.1266113467582</v>
      </c>
      <c r="F17" s="103">
        <f>IF(SER_hh_tes_in!F17=0,0,1000000/0.086*SER_hh_tes_in!F17/SER_hh_num_in!F17)</f>
        <v>8022.0569968420195</v>
      </c>
      <c r="G17" s="103">
        <f>IF(SER_hh_tes_in!G17=0,0,1000000/0.086*SER_hh_tes_in!G17/SER_hh_num_in!G17)</f>
        <v>8247.8217529140402</v>
      </c>
      <c r="H17" s="103">
        <f>IF(SER_hh_tes_in!H17=0,0,1000000/0.086*SER_hh_tes_in!H17/SER_hh_num_in!H17)</f>
        <v>8824.7463023025721</v>
      </c>
      <c r="I17" s="103">
        <f>IF(SER_hh_tes_in!I17=0,0,1000000/0.086*SER_hh_tes_in!I17/SER_hh_num_in!I17)</f>
        <v>9851.9264432969467</v>
      </c>
      <c r="J17" s="103">
        <f>IF(SER_hh_tes_in!J17=0,0,1000000/0.086*SER_hh_tes_in!J17/SER_hh_num_in!J17)</f>
        <v>10043.844968885487</v>
      </c>
      <c r="K17" s="103">
        <f>IF(SER_hh_tes_in!K17=0,0,1000000/0.086*SER_hh_tes_in!K17/SER_hh_num_in!K17)</f>
        <v>10703.397641252868</v>
      </c>
      <c r="L17" s="103">
        <f>IF(SER_hh_tes_in!L17=0,0,1000000/0.086*SER_hh_tes_in!L17/SER_hh_num_in!L17)</f>
        <v>0</v>
      </c>
      <c r="M17" s="103">
        <f>IF(SER_hh_tes_in!M17=0,0,1000000/0.086*SER_hh_tes_in!M17/SER_hh_num_in!M17)</f>
        <v>13251.575527169989</v>
      </c>
      <c r="N17" s="103">
        <f>IF(SER_hh_tes_in!N17=0,0,1000000/0.086*SER_hh_tes_in!N17/SER_hh_num_in!N17)</f>
        <v>14354.629832439354</v>
      </c>
      <c r="O17" s="103">
        <f>IF(SER_hh_tes_in!O17=0,0,1000000/0.086*SER_hh_tes_in!O17/SER_hh_num_in!O17)</f>
        <v>15722.531070432231</v>
      </c>
      <c r="P17" s="103">
        <f>IF(SER_hh_tes_in!P17=0,0,1000000/0.086*SER_hh_tes_in!P17/SER_hh_num_in!P17)</f>
        <v>17338.671638770313</v>
      </c>
      <c r="Q17" s="103">
        <f>IF(SER_hh_tes_in!Q17=0,0,1000000/0.086*SER_hh_tes_in!Q17/SER_hh_num_in!Q17)</f>
        <v>19554.275781176482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17473.622038825579</v>
      </c>
      <c r="D18" s="103">
        <f>IF(SER_hh_tes_in!D18=0,0,1000000/0.086*SER_hh_tes_in!D18/SER_hh_num_in!D18)</f>
        <v>17533.183619845393</v>
      </c>
      <c r="E18" s="103">
        <f>IF(SER_hh_tes_in!E18=0,0,1000000/0.086*SER_hh_tes_in!E18/SER_hh_num_in!E18)</f>
        <v>17594.509094031026</v>
      </c>
      <c r="F18" s="103">
        <f>IF(SER_hh_tes_in!F18=0,0,1000000/0.086*SER_hh_tes_in!F18/SER_hh_num_in!F18)</f>
        <v>17805.784889144692</v>
      </c>
      <c r="G18" s="103">
        <f>IF(SER_hh_tes_in!G18=0,0,1000000/0.086*SER_hh_tes_in!G18/SER_hh_num_in!G18)</f>
        <v>17840.167185580289</v>
      </c>
      <c r="H18" s="103">
        <f>IF(SER_hh_tes_in!H18=0,0,1000000/0.086*SER_hh_tes_in!H18/SER_hh_num_in!H18)</f>
        <v>18062.891313414799</v>
      </c>
      <c r="I18" s="103">
        <f>IF(SER_hh_tes_in!I18=0,0,1000000/0.086*SER_hh_tes_in!I18/SER_hh_num_in!I18)</f>
        <v>18291.46788427974</v>
      </c>
      <c r="J18" s="103">
        <f>IF(SER_hh_tes_in!J18=0,0,1000000/0.086*SER_hh_tes_in!J18/SER_hh_num_in!J18)</f>
        <v>18341.684693440598</v>
      </c>
      <c r="K18" s="103">
        <f>IF(SER_hh_tes_in!K18=0,0,1000000/0.086*SER_hh_tes_in!K18/SER_hh_num_in!K18)</f>
        <v>18359.759867395063</v>
      </c>
      <c r="L18" s="103">
        <f>IF(SER_hh_tes_in!L18=0,0,1000000/0.086*SER_hh_tes_in!L18/SER_hh_num_in!L18)</f>
        <v>18702.460760130492</v>
      </c>
      <c r="M18" s="103">
        <f>IF(SER_hh_tes_in!M18=0,0,1000000/0.086*SER_hh_tes_in!M18/SER_hh_num_in!M18)</f>
        <v>18385.968302039553</v>
      </c>
      <c r="N18" s="103">
        <f>IF(SER_hh_tes_in!N18=0,0,1000000/0.086*SER_hh_tes_in!N18/SER_hh_num_in!N18)</f>
        <v>18880.779303426327</v>
      </c>
      <c r="O18" s="103">
        <f>IF(SER_hh_tes_in!O18=0,0,1000000/0.086*SER_hh_tes_in!O18/SER_hh_num_in!O18)</f>
        <v>18826.350006000415</v>
      </c>
      <c r="P18" s="103">
        <f>IF(SER_hh_tes_in!P18=0,0,1000000/0.086*SER_hh_tes_in!P18/SER_hh_num_in!P18)</f>
        <v>19819.591522125316</v>
      </c>
      <c r="Q18" s="103">
        <f>IF(SER_hh_tes_in!Q18=0,0,1000000/0.086*SER_hh_tes_in!Q18/SER_hh_num_in!Q18)</f>
        <v>20034.430896582096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5499.0504874805183</v>
      </c>
      <c r="D19" s="101">
        <f>IF(SER_hh_tes_in!D19=0,0,1000000/0.086*SER_hh_tes_in!D19/SER_hh_num_in!D19)</f>
        <v>5790.7439022279596</v>
      </c>
      <c r="E19" s="101">
        <f>IF(SER_hh_tes_in!E19=0,0,1000000/0.086*SER_hh_tes_in!E19/SER_hh_num_in!E19)</f>
        <v>5824.3580174341441</v>
      </c>
      <c r="F19" s="101">
        <f>IF(SER_hh_tes_in!F19=0,0,1000000/0.086*SER_hh_tes_in!F19/SER_hh_num_in!F19)</f>
        <v>6061.0532039231912</v>
      </c>
      <c r="G19" s="101">
        <f>IF(SER_hh_tes_in!G19=0,0,1000000/0.086*SER_hh_tes_in!G19/SER_hh_num_in!G19)</f>
        <v>6559.9296022173212</v>
      </c>
      <c r="H19" s="101">
        <f>IF(SER_hh_tes_in!H19=0,0,1000000/0.086*SER_hh_tes_in!H19/SER_hh_num_in!H19)</f>
        <v>6713.433194340354</v>
      </c>
      <c r="I19" s="101">
        <f>IF(SER_hh_tes_in!I19=0,0,1000000/0.086*SER_hh_tes_in!I19/SER_hh_num_in!I19)</f>
        <v>6895.8253156518322</v>
      </c>
      <c r="J19" s="101">
        <f>IF(SER_hh_tes_in!J19=0,0,1000000/0.086*SER_hh_tes_in!J19/SER_hh_num_in!J19)</f>
        <v>6955.2762544032466</v>
      </c>
      <c r="K19" s="101">
        <f>IF(SER_hh_tes_in!K19=0,0,1000000/0.086*SER_hh_tes_in!K19/SER_hh_num_in!K19)</f>
        <v>6868.4249011996453</v>
      </c>
      <c r="L19" s="101">
        <f>IF(SER_hh_tes_in!L19=0,0,1000000/0.086*SER_hh_tes_in!L19/SER_hh_num_in!L19)</f>
        <v>7048.3376287397514</v>
      </c>
      <c r="M19" s="101">
        <f>IF(SER_hh_tes_in!M19=0,0,1000000/0.086*SER_hh_tes_in!M19/SER_hh_num_in!M19)</f>
        <v>6983.321793204329</v>
      </c>
      <c r="N19" s="101">
        <f>IF(SER_hh_tes_in!N19=0,0,1000000/0.086*SER_hh_tes_in!N19/SER_hh_num_in!N19)</f>
        <v>7679.3649210441426</v>
      </c>
      <c r="O19" s="101">
        <f>IF(SER_hh_tes_in!O19=0,0,1000000/0.086*SER_hh_tes_in!O19/SER_hh_num_in!O19)</f>
        <v>7168.3539412774517</v>
      </c>
      <c r="P19" s="101">
        <f>IF(SER_hh_tes_in!P19=0,0,1000000/0.086*SER_hh_tes_in!P19/SER_hh_num_in!P19)</f>
        <v>7404.8060891542227</v>
      </c>
      <c r="Q19" s="101">
        <f>IF(SER_hh_tes_in!Q19=0,0,1000000/0.086*SER_hh_tes_in!Q19/SER_hh_num_in!Q19)</f>
        <v>7932.0844364970699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5453.2044425344084</v>
      </c>
      <c r="D21" s="100">
        <f>IF(SER_hh_tes_in!D21=0,0,1000000/0.086*SER_hh_tes_in!D21/SER_hh_num_in!D21)</f>
        <v>5706.9634862306129</v>
      </c>
      <c r="E21" s="100">
        <f>IF(SER_hh_tes_in!E21=0,0,1000000/0.086*SER_hh_tes_in!E21/SER_hh_num_in!E21)</f>
        <v>5680.617229235796</v>
      </c>
      <c r="F21" s="100">
        <f>IF(SER_hh_tes_in!F21=0,0,1000000/0.086*SER_hh_tes_in!F21/SER_hh_num_in!F21)</f>
        <v>5982.4706845656528</v>
      </c>
      <c r="G21" s="100">
        <f>IF(SER_hh_tes_in!G21=0,0,1000000/0.086*SER_hh_tes_in!G21/SER_hh_num_in!G21)</f>
        <v>6490.6346783786248</v>
      </c>
      <c r="H21" s="100">
        <f>IF(SER_hh_tes_in!H21=0,0,1000000/0.086*SER_hh_tes_in!H21/SER_hh_num_in!H21)</f>
        <v>6680.142420843742</v>
      </c>
      <c r="I21" s="100">
        <f>IF(SER_hh_tes_in!I21=0,0,1000000/0.086*SER_hh_tes_in!I21/SER_hh_num_in!I21)</f>
        <v>6635.2862603705535</v>
      </c>
      <c r="J21" s="100">
        <f>IF(SER_hh_tes_in!J21=0,0,1000000/0.086*SER_hh_tes_in!J21/SER_hh_num_in!J21)</f>
        <v>6915.0882537655571</v>
      </c>
      <c r="K21" s="100">
        <f>IF(SER_hh_tes_in!K21=0,0,1000000/0.086*SER_hh_tes_in!K21/SER_hh_num_in!K21)</f>
        <v>6801.4218299992772</v>
      </c>
      <c r="L21" s="100">
        <f>IF(SER_hh_tes_in!L21=0,0,1000000/0.086*SER_hh_tes_in!L21/SER_hh_num_in!L21)</f>
        <v>6754.8937365470438</v>
      </c>
      <c r="M21" s="100">
        <f>IF(SER_hh_tes_in!M21=0,0,1000000/0.086*SER_hh_tes_in!M21/SER_hh_num_in!M21)</f>
        <v>3298.2954629955634</v>
      </c>
      <c r="N21" s="100">
        <f>IF(SER_hh_tes_in!N21=0,0,1000000/0.086*SER_hh_tes_in!N21/SER_hh_num_in!N21)</f>
        <v>6913.840211764008</v>
      </c>
      <c r="O21" s="100">
        <f>IF(SER_hh_tes_in!O21=0,0,1000000/0.086*SER_hh_tes_in!O21/SER_hh_num_in!O21)</f>
        <v>7055.4687721393047</v>
      </c>
      <c r="P21" s="100">
        <f>IF(SER_hh_tes_in!P21=0,0,1000000/0.086*SER_hh_tes_in!P21/SER_hh_num_in!P21)</f>
        <v>7130.8740697324365</v>
      </c>
      <c r="Q21" s="100">
        <f>IF(SER_hh_tes_in!Q21=0,0,1000000/0.086*SER_hh_tes_in!Q21/SER_hh_num_in!Q21)</f>
        <v>7059.787766185731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5465.5696714489341</v>
      </c>
      <c r="D22" s="100">
        <f>IF(SER_hh_tes_in!D22=0,0,1000000/0.086*SER_hh_tes_in!D22/SER_hh_num_in!D22)</f>
        <v>5740.7104464441263</v>
      </c>
      <c r="E22" s="100">
        <f>IF(SER_hh_tes_in!E22=0,0,1000000/0.086*SER_hh_tes_in!E22/SER_hh_num_in!E22)</f>
        <v>5743.9735653132102</v>
      </c>
      <c r="F22" s="100">
        <f>IF(SER_hh_tes_in!F22=0,0,1000000/0.086*SER_hh_tes_in!F22/SER_hh_num_in!F22)</f>
        <v>6003.3458481526523</v>
      </c>
      <c r="G22" s="100">
        <f>IF(SER_hh_tes_in!G22=0,0,1000000/0.086*SER_hh_tes_in!G22/SER_hh_num_in!G22)</f>
        <v>6456.6326885552135</v>
      </c>
      <c r="H22" s="100">
        <f>IF(SER_hh_tes_in!H22=0,0,1000000/0.086*SER_hh_tes_in!H22/SER_hh_num_in!H22)</f>
        <v>6595.367835962199</v>
      </c>
      <c r="I22" s="100">
        <f>IF(SER_hh_tes_in!I22=0,0,1000000/0.086*SER_hh_tes_in!I22/SER_hh_num_in!I22)</f>
        <v>5993.8300209746294</v>
      </c>
      <c r="J22" s="100">
        <f>IF(SER_hh_tes_in!J22=0,0,1000000/0.086*SER_hh_tes_in!J22/SER_hh_num_in!J22)</f>
        <v>6777.0541473241155</v>
      </c>
      <c r="K22" s="100">
        <f>IF(SER_hh_tes_in!K22=0,0,1000000/0.086*SER_hh_tes_in!K22/SER_hh_num_in!K22)</f>
        <v>6632.5630329337782</v>
      </c>
      <c r="L22" s="100">
        <f>IF(SER_hh_tes_in!L22=0,0,1000000/0.086*SER_hh_tes_in!L22/SER_hh_num_in!L22)</f>
        <v>6618.6772791573967</v>
      </c>
      <c r="M22" s="100">
        <f>IF(SER_hh_tes_in!M22=0,0,1000000/0.086*SER_hh_tes_in!M22/SER_hh_num_in!M22)</f>
        <v>4526.4713740167044</v>
      </c>
      <c r="N22" s="100">
        <f>IF(SER_hh_tes_in!N22=0,0,1000000/0.086*SER_hh_tes_in!N22/SER_hh_num_in!N22)</f>
        <v>6888.5160010226082</v>
      </c>
      <c r="O22" s="100">
        <f>IF(SER_hh_tes_in!O22=0,0,1000000/0.086*SER_hh_tes_in!O22/SER_hh_num_in!O22)</f>
        <v>6980.5909535793708</v>
      </c>
      <c r="P22" s="100">
        <f>IF(SER_hh_tes_in!P22=0,0,1000000/0.086*SER_hh_tes_in!P22/SER_hh_num_in!P22)</f>
        <v>7085.4206304839499</v>
      </c>
      <c r="Q22" s="100">
        <f>IF(SER_hh_tes_in!Q22=0,0,1000000/0.086*SER_hh_tes_in!Q22/SER_hh_num_in!Q22)</f>
        <v>7164.6525901898194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5563.5513459558033</v>
      </c>
      <c r="D23" s="100">
        <f>IF(SER_hh_tes_in!D23=0,0,1000000/0.086*SER_hh_tes_in!D23/SER_hh_num_in!D23)</f>
        <v>5889.7992125947594</v>
      </c>
      <c r="E23" s="100">
        <f>IF(SER_hh_tes_in!E23=0,0,1000000/0.086*SER_hh_tes_in!E23/SER_hh_num_in!E23)</f>
        <v>5956.4658712432984</v>
      </c>
      <c r="F23" s="100">
        <f>IF(SER_hh_tes_in!F23=0,0,1000000/0.086*SER_hh_tes_in!F23/SER_hh_num_in!F23)</f>
        <v>6183.1212933853003</v>
      </c>
      <c r="G23" s="100">
        <f>IF(SER_hh_tes_in!G23=0,0,1000000/0.086*SER_hh_tes_in!G23/SER_hh_num_in!G23)</f>
        <v>6813.205398038046</v>
      </c>
      <c r="H23" s="100">
        <f>IF(SER_hh_tes_in!H23=0,0,1000000/0.086*SER_hh_tes_in!H23/SER_hh_num_in!H23)</f>
        <v>6971.7647934590595</v>
      </c>
      <c r="I23" s="100">
        <f>IF(SER_hh_tes_in!I23=0,0,1000000/0.086*SER_hh_tes_in!I23/SER_hh_num_in!I23)</f>
        <v>6805.5132965084804</v>
      </c>
      <c r="J23" s="100">
        <f>IF(SER_hh_tes_in!J23=0,0,1000000/0.086*SER_hh_tes_in!J23/SER_hh_num_in!J23)</f>
        <v>7088.9654816678531</v>
      </c>
      <c r="K23" s="100">
        <f>IF(SER_hh_tes_in!K23=0,0,1000000/0.086*SER_hh_tes_in!K23/SER_hh_num_in!K23)</f>
        <v>6952.4300003769558</v>
      </c>
      <c r="L23" s="100">
        <f>IF(SER_hh_tes_in!L23=0,0,1000000/0.086*SER_hh_tes_in!L23/SER_hh_num_in!L23)</f>
        <v>6965.1923564637191</v>
      </c>
      <c r="M23" s="100">
        <f>IF(SER_hh_tes_in!M23=0,0,1000000/0.086*SER_hh_tes_in!M23/SER_hh_num_in!M23)</f>
        <v>4433.2158198566003</v>
      </c>
      <c r="N23" s="100">
        <f>IF(SER_hh_tes_in!N23=0,0,1000000/0.086*SER_hh_tes_in!N23/SER_hh_num_in!N23)</f>
        <v>6972.0108436130322</v>
      </c>
      <c r="O23" s="100">
        <f>IF(SER_hh_tes_in!O23=0,0,1000000/0.086*SER_hh_tes_in!O23/SER_hh_num_in!O23)</f>
        <v>7045.1208053551782</v>
      </c>
      <c r="P23" s="100">
        <f>IF(SER_hh_tes_in!P23=0,0,1000000/0.086*SER_hh_tes_in!P23/SER_hh_num_in!P23)</f>
        <v>7096.8159046559949</v>
      </c>
      <c r="Q23" s="100">
        <f>IF(SER_hh_tes_in!Q23=0,0,1000000/0.086*SER_hh_tes_in!Q23/SER_hh_num_in!Q23)</f>
        <v>7056.4837290453779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0</v>
      </c>
      <c r="D24" s="100">
        <f>IF(SER_hh_tes_in!D24=0,0,1000000/0.086*SER_hh_tes_in!D24/SER_hh_num_in!D24)</f>
        <v>0</v>
      </c>
      <c r="E24" s="100">
        <f>IF(SER_hh_tes_in!E24=0,0,1000000/0.086*SER_hh_tes_in!E24/SER_hh_num_in!E24)</f>
        <v>0</v>
      </c>
      <c r="F24" s="100">
        <f>IF(SER_hh_tes_in!F24=0,0,1000000/0.086*SER_hh_tes_in!F24/SER_hh_num_in!F24)</f>
        <v>0</v>
      </c>
      <c r="G24" s="100">
        <f>IF(SER_hh_tes_in!G24=0,0,1000000/0.086*SER_hh_tes_in!G24/SER_hh_num_in!G24)</f>
        <v>0</v>
      </c>
      <c r="H24" s="100">
        <f>IF(SER_hh_tes_in!H24=0,0,1000000/0.086*SER_hh_tes_in!H24/SER_hh_num_in!H24)</f>
        <v>0</v>
      </c>
      <c r="I24" s="100">
        <f>IF(SER_hh_tes_in!I24=0,0,1000000/0.086*SER_hh_tes_in!I24/SER_hh_num_in!I24)</f>
        <v>0</v>
      </c>
      <c r="J24" s="100">
        <f>IF(SER_hh_tes_in!J24=0,0,1000000/0.086*SER_hh_tes_in!J24/SER_hh_num_in!J24)</f>
        <v>0</v>
      </c>
      <c r="K24" s="100">
        <f>IF(SER_hh_tes_in!K24=0,0,1000000/0.086*SER_hh_tes_in!K24/SER_hh_num_in!K24)</f>
        <v>0</v>
      </c>
      <c r="L24" s="100">
        <f>IF(SER_hh_tes_in!L24=0,0,1000000/0.086*SER_hh_tes_in!L24/SER_hh_num_in!L24)</f>
        <v>0</v>
      </c>
      <c r="M24" s="100">
        <f>IF(SER_hh_tes_in!M24=0,0,1000000/0.086*SER_hh_tes_in!M24/SER_hh_num_in!M24)</f>
        <v>0</v>
      </c>
      <c r="N24" s="100">
        <f>IF(SER_hh_tes_in!N24=0,0,1000000/0.086*SER_hh_tes_in!N24/SER_hh_num_in!N24)</f>
        <v>0</v>
      </c>
      <c r="O24" s="100">
        <f>IF(SER_hh_tes_in!O24=0,0,1000000/0.086*SER_hh_tes_in!O24/SER_hh_num_in!O24)</f>
        <v>0</v>
      </c>
      <c r="P24" s="100">
        <f>IF(SER_hh_tes_in!P24=0,0,1000000/0.086*SER_hh_tes_in!P24/SER_hh_num_in!P24)</f>
        <v>0</v>
      </c>
      <c r="Q24" s="100">
        <f>IF(SER_hh_tes_in!Q24=0,0,1000000/0.086*SER_hh_tes_in!Q24/SER_hh_num_in!Q24)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0</v>
      </c>
      <c r="D25" s="100">
        <f>IF(SER_hh_tes_in!D25=0,0,1000000/0.086*SER_hh_tes_in!D25/SER_hh_num_in!D25)</f>
        <v>0</v>
      </c>
      <c r="E25" s="100">
        <f>IF(SER_hh_tes_in!E25=0,0,1000000/0.086*SER_hh_tes_in!E25/SER_hh_num_in!E25)</f>
        <v>0</v>
      </c>
      <c r="F25" s="100">
        <f>IF(SER_hh_tes_in!F25=0,0,1000000/0.086*SER_hh_tes_in!F25/SER_hh_num_in!F25)</f>
        <v>0</v>
      </c>
      <c r="G25" s="100">
        <f>IF(SER_hh_tes_in!G25=0,0,1000000/0.086*SER_hh_tes_in!G25/SER_hh_num_in!G25)</f>
        <v>0</v>
      </c>
      <c r="H25" s="100">
        <f>IF(SER_hh_tes_in!H25=0,0,1000000/0.086*SER_hh_tes_in!H25/SER_hh_num_in!H25)</f>
        <v>0</v>
      </c>
      <c r="I25" s="100">
        <f>IF(SER_hh_tes_in!I25=0,0,1000000/0.086*SER_hh_tes_in!I25/SER_hh_num_in!I25)</f>
        <v>0</v>
      </c>
      <c r="J25" s="100">
        <f>IF(SER_hh_tes_in!J25=0,0,1000000/0.086*SER_hh_tes_in!J25/SER_hh_num_in!J25)</f>
        <v>0</v>
      </c>
      <c r="K25" s="100">
        <f>IF(SER_hh_tes_in!K25=0,0,1000000/0.086*SER_hh_tes_in!K25/SER_hh_num_in!K25)</f>
        <v>0</v>
      </c>
      <c r="L25" s="100">
        <f>IF(SER_hh_tes_in!L25=0,0,1000000/0.086*SER_hh_tes_in!L25/SER_hh_num_in!L25)</f>
        <v>0</v>
      </c>
      <c r="M25" s="100">
        <f>IF(SER_hh_tes_in!M25=0,0,1000000/0.086*SER_hh_tes_in!M25/SER_hh_num_in!M25)</f>
        <v>0</v>
      </c>
      <c r="N25" s="100">
        <f>IF(SER_hh_tes_in!N25=0,0,1000000/0.086*SER_hh_tes_in!N25/SER_hh_num_in!N25)</f>
        <v>0</v>
      </c>
      <c r="O25" s="100">
        <f>IF(SER_hh_tes_in!O25=0,0,1000000/0.086*SER_hh_tes_in!O25/SER_hh_num_in!O25)</f>
        <v>0</v>
      </c>
      <c r="P25" s="100">
        <f>IF(SER_hh_tes_in!P25=0,0,1000000/0.086*SER_hh_tes_in!P25/SER_hh_num_in!P25)</f>
        <v>0</v>
      </c>
      <c r="Q25" s="100">
        <f>IF(SER_hh_tes_in!Q25=0,0,1000000/0.086*SER_hh_tes_in!Q25/SER_hh_num_in!Q25)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5454.0629304185895</v>
      </c>
      <c r="D26" s="22">
        <f>IF(SER_hh_tes_in!D26=0,0,1000000/0.086*SER_hh_tes_in!D26/SER_hh_num_in!D26)</f>
        <v>5726.1016862419474</v>
      </c>
      <c r="E26" s="22">
        <f>IF(SER_hh_tes_in!E26=0,0,1000000/0.086*SER_hh_tes_in!E26/SER_hh_num_in!E26)</f>
        <v>5724.4162145897853</v>
      </c>
      <c r="F26" s="22">
        <f>IF(SER_hh_tes_in!F26=0,0,1000000/0.086*SER_hh_tes_in!F26/SER_hh_num_in!F26)</f>
        <v>5996.9672969226285</v>
      </c>
      <c r="G26" s="22">
        <f>IF(SER_hh_tes_in!G26=0,0,1000000/0.086*SER_hh_tes_in!G26/SER_hh_num_in!G26)</f>
        <v>6443.4985500256507</v>
      </c>
      <c r="H26" s="22">
        <f>IF(SER_hh_tes_in!H26=0,0,1000000/0.086*SER_hh_tes_in!H26/SER_hh_num_in!H26)</f>
        <v>6606.1704854910595</v>
      </c>
      <c r="I26" s="22">
        <f>IF(SER_hh_tes_in!I26=0,0,1000000/0.086*SER_hh_tes_in!I26/SER_hh_num_in!I26)</f>
        <v>5975.8479950076726</v>
      </c>
      <c r="J26" s="22">
        <f>IF(SER_hh_tes_in!J26=0,0,1000000/0.086*SER_hh_tes_in!J26/SER_hh_num_in!J26)</f>
        <v>6784.9290362382508</v>
      </c>
      <c r="K26" s="22">
        <f>IF(SER_hh_tes_in!K26=0,0,1000000/0.086*SER_hh_tes_in!K26/SER_hh_num_in!K26)</f>
        <v>6607.0295762797705</v>
      </c>
      <c r="L26" s="22">
        <f>IF(SER_hh_tes_in!L26=0,0,1000000/0.086*SER_hh_tes_in!L26/SER_hh_num_in!L26)</f>
        <v>3939.4744261209421</v>
      </c>
      <c r="M26" s="22">
        <f>IF(SER_hh_tes_in!M26=0,0,1000000/0.086*SER_hh_tes_in!M26/SER_hh_num_in!M26)</f>
        <v>1886.8879124907862</v>
      </c>
      <c r="N26" s="22">
        <f>IF(SER_hh_tes_in!N26=0,0,1000000/0.086*SER_hh_tes_in!N26/SER_hh_num_in!N26)</f>
        <v>7647.7930178161268</v>
      </c>
      <c r="O26" s="22">
        <f>IF(SER_hh_tes_in!O26=0,0,1000000/0.086*SER_hh_tes_in!O26/SER_hh_num_in!O26)</f>
        <v>7097.7872650358904</v>
      </c>
      <c r="P26" s="22">
        <f>IF(SER_hh_tes_in!P26=0,0,1000000/0.086*SER_hh_tes_in!P26/SER_hh_num_in!P26)</f>
        <v>7342.397942075916</v>
      </c>
      <c r="Q26" s="22">
        <f>IF(SER_hh_tes_in!Q26=0,0,1000000/0.086*SER_hh_tes_in!Q26/SER_hh_num_in!Q26)</f>
        <v>7806.9554901602496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40.781902201068682</v>
      </c>
      <c r="D27" s="116">
        <f>IF(SER_hh_tes_in!D27=0,0,1000000/0.086*SER_hh_tes_in!D27/SER_hh_num_in!D19)</f>
        <v>59.997772318421035</v>
      </c>
      <c r="E27" s="116">
        <f>IF(SER_hh_tes_in!E27=0,0,1000000/0.086*SER_hh_tes_in!E27/SER_hh_num_in!E19)</f>
        <v>91.340582694724048</v>
      </c>
      <c r="F27" s="116">
        <f>IF(SER_hh_tes_in!F27=0,0,1000000/0.086*SER_hh_tes_in!F27/SER_hh_num_in!F19)</f>
        <v>61.592621663202436</v>
      </c>
      <c r="G27" s="116">
        <f>IF(SER_hh_tes_in!G27=0,0,1000000/0.086*SER_hh_tes_in!G27/SER_hh_num_in!G19)</f>
        <v>66.982052187871389</v>
      </c>
      <c r="H27" s="116">
        <f>IF(SER_hh_tes_in!H27=0,0,1000000/0.086*SER_hh_tes_in!H27/SER_hh_num_in!H19)</f>
        <v>87.061511493119696</v>
      </c>
      <c r="I27" s="116">
        <f>IF(SER_hh_tes_in!I27=0,0,1000000/0.086*SER_hh_tes_in!I27/SER_hh_num_in!I19)</f>
        <v>814.34066899455343</v>
      </c>
      <c r="J27" s="116">
        <f>IF(SER_hh_tes_in!J27=0,0,1000000/0.086*SER_hh_tes_in!J27/SER_hh_num_in!J19)</f>
        <v>151.82088216690093</v>
      </c>
      <c r="K27" s="116">
        <f>IF(SER_hh_tes_in!K27=0,0,1000000/0.086*SER_hh_tes_in!K27/SER_hh_num_in!K19)</f>
        <v>210.7578123065073</v>
      </c>
      <c r="L27" s="116">
        <f>IF(SER_hh_tes_in!L27=0,0,1000000/0.086*SER_hh_tes_in!L27/SER_hh_num_in!L19)</f>
        <v>497.89787742193556</v>
      </c>
      <c r="M27" s="116">
        <f>IF(SER_hh_tes_in!M27=0,0,1000000/0.086*SER_hh_tes_in!M27/SER_hh_num_in!M19)</f>
        <v>4554.0018124370563</v>
      </c>
      <c r="N27" s="116">
        <f>IF(SER_hh_tes_in!N27=0,0,1000000/0.086*SER_hh_tes_in!N27/SER_hh_num_in!N19)</f>
        <v>167.92572892739395</v>
      </c>
      <c r="O27" s="116">
        <f>IF(SER_hh_tes_in!O27=0,0,1000000/0.086*SER_hh_tes_in!O27/SER_hh_num_in!O19)</f>
        <v>83.192877375441356</v>
      </c>
      <c r="P27" s="116">
        <f>IF(SER_hh_tes_in!P27=0,0,1000000/0.086*SER_hh_tes_in!P27/SER_hh_num_in!P19)</f>
        <v>96.880451199950343</v>
      </c>
      <c r="Q27" s="116">
        <f>IF(SER_hh_tes_in!Q27=0,0,1000000/0.086*SER_hh_tes_in!Q27/SER_hh_num_in!Q19)</f>
        <v>210.43013771258632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4304.6750468172904</v>
      </c>
      <c r="D28" s="117">
        <f>IF(SER_hh_tes_in!D27=0,0,1000000/0.086*SER_hh_tes_in!D27/SER_hh_num_in!D27)</f>
        <v>4259.4929037217298</v>
      </c>
      <c r="E28" s="117">
        <f>IF(SER_hh_tes_in!E27=0,0,1000000/0.086*SER_hh_tes_in!E27/SER_hh_num_in!E27)</f>
        <v>4103.1319915288259</v>
      </c>
      <c r="F28" s="117">
        <f>IF(SER_hh_tes_in!F27=0,0,1000000/0.086*SER_hh_tes_in!F27/SER_hh_num_in!F27)</f>
        <v>4215.6039440539744</v>
      </c>
      <c r="G28" s="117">
        <f>IF(SER_hh_tes_in!G27=0,0,1000000/0.086*SER_hh_tes_in!G27/SER_hh_num_in!G27)</f>
        <v>3879.1524748036786</v>
      </c>
      <c r="H28" s="117">
        <f>IF(SER_hh_tes_in!H27=0,0,1000000/0.086*SER_hh_tes_in!H27/SER_hh_num_in!H27)</f>
        <v>3459.5368096026818</v>
      </c>
      <c r="I28" s="117">
        <f>IF(SER_hh_tes_in!I27=0,0,1000000/0.086*SER_hh_tes_in!I27/SER_hh_num_in!I27)</f>
        <v>5079.7315978700717</v>
      </c>
      <c r="J28" s="117">
        <f>IF(SER_hh_tes_in!J27=0,0,1000000/0.086*SER_hh_tes_in!J27/SER_hh_num_in!J27)</f>
        <v>5130.2434276711829</v>
      </c>
      <c r="K28" s="117">
        <f>IF(SER_hh_tes_in!K27=0,0,1000000/0.086*SER_hh_tes_in!K27/SER_hh_num_in!K27)</f>
        <v>5121.4299935561658</v>
      </c>
      <c r="L28" s="117">
        <f>IF(SER_hh_tes_in!L27=0,0,1000000/0.086*SER_hh_tes_in!L27/SER_hh_num_in!L27)</f>
        <v>5085.2918156243531</v>
      </c>
      <c r="M28" s="117">
        <f>IF(SER_hh_tes_in!M27=0,0,1000000/0.086*SER_hh_tes_in!M27/SER_hh_num_in!M27)</f>
        <v>5065.4519483576023</v>
      </c>
      <c r="N28" s="117">
        <f>IF(SER_hh_tes_in!N27=0,0,1000000/0.086*SER_hh_tes_in!N27/SER_hh_num_in!N27)</f>
        <v>5024.7685412833716</v>
      </c>
      <c r="O28" s="117">
        <f>IF(SER_hh_tes_in!O27=0,0,1000000/0.086*SER_hh_tes_in!O27/SER_hh_num_in!O27)</f>
        <v>5147.838298145427</v>
      </c>
      <c r="P28" s="117">
        <f>IF(SER_hh_tes_in!P27=0,0,1000000/0.086*SER_hh_tes_in!P27/SER_hh_num_in!P27)</f>
        <v>5217.8495066138994</v>
      </c>
      <c r="Q28" s="117">
        <f>IF(SER_hh_tes_in!Q27=0,0,1000000/0.086*SER_hh_tes_in!Q27/SER_hh_num_in!Q27)</f>
        <v>5196.5465105427857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5642.8205420300837</v>
      </c>
      <c r="D29" s="101">
        <f>IF(SER_hh_tes_in!D29=0,0,1000000/0.086*SER_hh_tes_in!D29/SER_hh_num_in!D29)</f>
        <v>5785.0811773784735</v>
      </c>
      <c r="E29" s="101">
        <f>IF(SER_hh_tes_in!E29=0,0,1000000/0.086*SER_hh_tes_in!E29/SER_hh_num_in!E29)</f>
        <v>5795.5519381020822</v>
      </c>
      <c r="F29" s="101">
        <f>IF(SER_hh_tes_in!F29=0,0,1000000/0.086*SER_hh_tes_in!F29/SER_hh_num_in!F29)</f>
        <v>6090.8745171134469</v>
      </c>
      <c r="G29" s="101">
        <f>IF(SER_hh_tes_in!G29=0,0,1000000/0.086*SER_hh_tes_in!G29/SER_hh_num_in!G29)</f>
        <v>5835.5748531016179</v>
      </c>
      <c r="H29" s="101">
        <f>IF(SER_hh_tes_in!H29=0,0,1000000/0.086*SER_hh_tes_in!H29/SER_hh_num_in!H29)</f>
        <v>5842.2386438797421</v>
      </c>
      <c r="I29" s="101">
        <f>IF(SER_hh_tes_in!I29=0,0,1000000/0.086*SER_hh_tes_in!I29/SER_hh_num_in!I29)</f>
        <v>5874.5178518193025</v>
      </c>
      <c r="J29" s="101">
        <f>IF(SER_hh_tes_in!J29=0,0,1000000/0.086*SER_hh_tes_in!J29/SER_hh_num_in!J29)</f>
        <v>6017.6563458157561</v>
      </c>
      <c r="K29" s="101">
        <f>IF(SER_hh_tes_in!K29=0,0,1000000/0.086*SER_hh_tes_in!K29/SER_hh_num_in!K29)</f>
        <v>6161.7763906936998</v>
      </c>
      <c r="L29" s="101">
        <f>IF(SER_hh_tes_in!L29=0,0,1000000/0.086*SER_hh_tes_in!L29/SER_hh_num_in!L29)</f>
        <v>6320.6563863484953</v>
      </c>
      <c r="M29" s="101">
        <f>IF(SER_hh_tes_in!M29=0,0,1000000/0.086*SER_hh_tes_in!M29/SER_hh_num_in!M29)</f>
        <v>6555.4471491421809</v>
      </c>
      <c r="N29" s="101">
        <f>IF(SER_hh_tes_in!N29=0,0,1000000/0.086*SER_hh_tes_in!N29/SER_hh_num_in!N29)</f>
        <v>9848.2597639017604</v>
      </c>
      <c r="O29" s="101">
        <f>IF(SER_hh_tes_in!O29=0,0,1000000/0.086*SER_hh_tes_in!O29/SER_hh_num_in!O29)</f>
        <v>6318.4217786123718</v>
      </c>
      <c r="P29" s="101">
        <f>IF(SER_hh_tes_in!P29=0,0,1000000/0.086*SER_hh_tes_in!P29/SER_hh_num_in!P29)</f>
        <v>6762.1108010795342</v>
      </c>
      <c r="Q29" s="101">
        <f>IF(SER_hh_tes_in!Q29=0,0,1000000/0.086*SER_hh_tes_in!Q29/SER_hh_num_in!Q29)</f>
        <v>7036.7347945832744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5616.5719570296105</v>
      </c>
      <c r="D30" s="100">
        <f>IF(SER_hh_tes_in!D30=0,0,1000000/0.086*SER_hh_tes_in!D30/SER_hh_num_in!D30)</f>
        <v>0</v>
      </c>
      <c r="E30" s="100">
        <f>IF(SER_hh_tes_in!E30=0,0,1000000/0.086*SER_hh_tes_in!E30/SER_hh_num_in!E30)</f>
        <v>0</v>
      </c>
      <c r="F30" s="100">
        <f>IF(SER_hh_tes_in!F30=0,0,1000000/0.086*SER_hh_tes_in!F30/SER_hh_num_in!F30)</f>
        <v>6104.0023260881671</v>
      </c>
      <c r="G30" s="100">
        <f>IF(SER_hh_tes_in!G30=0,0,1000000/0.086*SER_hh_tes_in!G30/SER_hh_num_in!G30)</f>
        <v>0</v>
      </c>
      <c r="H30" s="100">
        <f>IF(SER_hh_tes_in!H30=0,0,1000000/0.086*SER_hh_tes_in!H30/SER_hh_num_in!H30)</f>
        <v>6107.8074844402199</v>
      </c>
      <c r="I30" s="100">
        <f>IF(SER_hh_tes_in!I30=0,0,1000000/0.086*SER_hh_tes_in!I30/SER_hh_num_in!I30)</f>
        <v>0</v>
      </c>
      <c r="J30" s="100">
        <f>IF(SER_hh_tes_in!J30=0,0,1000000/0.086*SER_hh_tes_in!J30/SER_hh_num_in!J30)</f>
        <v>6214.6514694753505</v>
      </c>
      <c r="K30" s="100">
        <f>IF(SER_hh_tes_in!K30=0,0,1000000/0.086*SER_hh_tes_in!K30/SER_hh_num_in!K30)</f>
        <v>6272.139010373724</v>
      </c>
      <c r="L30" s="100">
        <f>IF(SER_hh_tes_in!L30=0,0,1000000/0.086*SER_hh_tes_in!L30/SER_hh_num_in!L30)</f>
        <v>6316.910144987788</v>
      </c>
      <c r="M30" s="100">
        <f>IF(SER_hh_tes_in!M30=0,0,1000000/0.086*SER_hh_tes_in!M30/SER_hh_num_in!M30)</f>
        <v>5304.603985375491</v>
      </c>
      <c r="N30" s="100">
        <f>IF(SER_hh_tes_in!N30=0,0,1000000/0.086*SER_hh_tes_in!N30/SER_hh_num_in!N30)</f>
        <v>9947.8106720437954</v>
      </c>
      <c r="O30" s="100">
        <f>IF(SER_hh_tes_in!O30=0,0,1000000/0.086*SER_hh_tes_in!O30/SER_hh_num_in!O30)</f>
        <v>6205.1400544703183</v>
      </c>
      <c r="P30" s="100">
        <f>IF(SER_hh_tes_in!P30=0,0,1000000/0.086*SER_hh_tes_in!P30/SER_hh_num_in!P30)</f>
        <v>0</v>
      </c>
      <c r="Q30" s="100">
        <f>IF(SER_hh_tes_in!Q30=0,0,1000000/0.086*SER_hh_tes_in!Q30/SER_hh_num_in!Q30)</f>
        <v>0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5780.8750726713179</v>
      </c>
      <c r="D31" s="100">
        <f>IF(SER_hh_tes_in!D31=0,0,1000000/0.086*SER_hh_tes_in!D31/SER_hh_num_in!D31)</f>
        <v>5937.3618144912261</v>
      </c>
      <c r="E31" s="100">
        <f>IF(SER_hh_tes_in!E31=0,0,1000000/0.086*SER_hh_tes_in!E31/SER_hh_num_in!E31)</f>
        <v>6113.6599537280572</v>
      </c>
      <c r="F31" s="100">
        <f>IF(SER_hh_tes_in!F31=0,0,1000000/0.086*SER_hh_tes_in!F31/SER_hh_num_in!F31)</f>
        <v>6165.1006077985548</v>
      </c>
      <c r="G31" s="100">
        <f>IF(SER_hh_tes_in!G31=0,0,1000000/0.086*SER_hh_tes_in!G31/SER_hh_num_in!G31)</f>
        <v>6202.1914191943688</v>
      </c>
      <c r="H31" s="100">
        <f>IF(SER_hh_tes_in!H31=0,0,1000000/0.086*SER_hh_tes_in!H31/SER_hh_num_in!H31)</f>
        <v>6171.9301972731446</v>
      </c>
      <c r="I31" s="100">
        <f>IF(SER_hh_tes_in!I31=0,0,1000000/0.086*SER_hh_tes_in!I31/SER_hh_num_in!I31)</f>
        <v>6151.0920097436474</v>
      </c>
      <c r="J31" s="100">
        <f>IF(SER_hh_tes_in!J31=0,0,1000000/0.086*SER_hh_tes_in!J31/SER_hh_num_in!J31)</f>
        <v>6249.5497294024844</v>
      </c>
      <c r="K31" s="100">
        <f>IF(SER_hh_tes_in!K31=0,0,1000000/0.086*SER_hh_tes_in!K31/SER_hh_num_in!K31)</f>
        <v>6343.4070340524841</v>
      </c>
      <c r="L31" s="100">
        <f>IF(SER_hh_tes_in!L31=0,0,1000000/0.086*SER_hh_tes_in!L31/SER_hh_num_in!L31)</f>
        <v>6394.1131912082938</v>
      </c>
      <c r="M31" s="100">
        <f>IF(SER_hh_tes_in!M31=0,0,1000000/0.086*SER_hh_tes_in!M31/SER_hh_num_in!M31)</f>
        <v>8626.1655294189131</v>
      </c>
      <c r="N31" s="100">
        <f>IF(SER_hh_tes_in!N31=0,0,1000000/0.086*SER_hh_tes_in!N31/SER_hh_num_in!N31)</f>
        <v>6007.4643016609507</v>
      </c>
      <c r="O31" s="100">
        <f>IF(SER_hh_tes_in!O31=0,0,1000000/0.086*SER_hh_tes_in!O31/SER_hh_num_in!O31)</f>
        <v>6205.7424356869687</v>
      </c>
      <c r="P31" s="100">
        <f>IF(SER_hh_tes_in!P31=0,0,1000000/0.086*SER_hh_tes_in!P31/SER_hh_num_in!P31)</f>
        <v>6307.515552051108</v>
      </c>
      <c r="Q31" s="100">
        <f>IF(SER_hh_tes_in!Q31=0,0,1000000/0.086*SER_hh_tes_in!Q31/SER_hh_num_in!Q31)</f>
        <v>6313.4873946566186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0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0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0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5640.889573381296</v>
      </c>
      <c r="D33" s="18">
        <f>IF(SER_hh_tes_in!D33=0,0,1000000/0.086*SER_hh_tes_in!D33/SER_hh_num_in!D33)</f>
        <v>5778.4817976109625</v>
      </c>
      <c r="E33" s="18">
        <f>IF(SER_hh_tes_in!E33=0,0,1000000/0.086*SER_hh_tes_in!E33/SER_hh_num_in!E33)</f>
        <v>5774.0144901082658</v>
      </c>
      <c r="F33" s="18">
        <f>IF(SER_hh_tes_in!F33=0,0,1000000/0.086*SER_hh_tes_in!F33/SER_hh_num_in!F33)</f>
        <v>5741.6057531853776</v>
      </c>
      <c r="G33" s="18">
        <f>IF(SER_hh_tes_in!G33=0,0,1000000/0.086*SER_hh_tes_in!G33/SER_hh_num_in!G33)</f>
        <v>5782.9084025698421</v>
      </c>
      <c r="H33" s="18">
        <f>IF(SER_hh_tes_in!H33=0,0,1000000/0.086*SER_hh_tes_in!H33/SER_hh_num_in!H33)</f>
        <v>5817.2691495299314</v>
      </c>
      <c r="I33" s="18">
        <f>IF(SER_hh_tes_in!I33=0,0,1000000/0.086*SER_hh_tes_in!I33/SER_hh_num_in!I33)</f>
        <v>5851.4511179403025</v>
      </c>
      <c r="J33" s="18">
        <f>IF(SER_hh_tes_in!J33=0,0,1000000/0.086*SER_hh_tes_in!J33/SER_hh_num_in!J33)</f>
        <v>5990.2497082614027</v>
      </c>
      <c r="K33" s="18">
        <f>IF(SER_hh_tes_in!K33=0,0,1000000/0.086*SER_hh_tes_in!K33/SER_hh_num_in!K33)</f>
        <v>6106.3379685376158</v>
      </c>
      <c r="L33" s="18">
        <f>IF(SER_hh_tes_in!L33=0,0,1000000/0.086*SER_hh_tes_in!L33/SER_hh_num_in!L33)</f>
        <v>6180.6926839255211</v>
      </c>
      <c r="M33" s="18">
        <f>IF(SER_hh_tes_in!M33=0,0,1000000/0.086*SER_hh_tes_in!M33/SER_hh_num_in!M33)</f>
        <v>5919.4814395542517</v>
      </c>
      <c r="N33" s="18">
        <f>IF(SER_hh_tes_in!N33=0,0,1000000/0.086*SER_hh_tes_in!N33/SER_hh_num_in!N33)</f>
        <v>0</v>
      </c>
      <c r="O33" s="18">
        <f>IF(SER_hh_tes_in!O33=0,0,1000000/0.086*SER_hh_tes_in!O33/SER_hh_num_in!O33)</f>
        <v>6349.3642098981381</v>
      </c>
      <c r="P33" s="18">
        <f>IF(SER_hh_tes_in!P33=0,0,1000000/0.086*SER_hh_tes_in!P33/SER_hh_num_in!P33)</f>
        <v>6824.9130012308706</v>
      </c>
      <c r="Q33" s="18">
        <f>IF(SER_hh_tes_in!Q33=0,0,1000000/0.086*SER_hh_tes_in!Q33/SER_hh_num_in!Q33)</f>
        <v>7104.9871479015555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4586.0744813917509</v>
      </c>
      <c r="D3" s="106">
        <f>IF(SER_hh_emi_in!D3=0,0,1000000*SER_hh_emi_in!D3/SER_hh_num_in!D3)</f>
        <v>2716.0303523962116</v>
      </c>
      <c r="E3" s="106">
        <f>IF(SER_hh_emi_in!E3=0,0,1000000*SER_hh_emi_in!E3/SER_hh_num_in!E3)</f>
        <v>1257.0025234737016</v>
      </c>
      <c r="F3" s="106">
        <f>IF(SER_hh_emi_in!F3=0,0,1000000*SER_hh_emi_in!F3/SER_hh_num_in!F3)</f>
        <v>5068.5750683964752</v>
      </c>
      <c r="G3" s="106">
        <f>IF(SER_hh_emi_in!G3=0,0,1000000*SER_hh_emi_in!G3/SER_hh_num_in!G3)</f>
        <v>6008.8937411866755</v>
      </c>
      <c r="H3" s="106">
        <f>IF(SER_hh_emi_in!H3=0,0,1000000*SER_hh_emi_in!H3/SER_hh_num_in!H3)</f>
        <v>4394.9837757903942</v>
      </c>
      <c r="I3" s="106">
        <f>IF(SER_hh_emi_in!I3=0,0,1000000*SER_hh_emi_in!I3/SER_hh_num_in!I3)</f>
        <v>1431.6462871898514</v>
      </c>
      <c r="J3" s="106">
        <f>IF(SER_hh_emi_in!J3=0,0,1000000*SER_hh_emi_in!J3/SER_hh_num_in!J3)</f>
        <v>2091.8964034538203</v>
      </c>
      <c r="K3" s="106">
        <f>IF(SER_hh_emi_in!K3=0,0,1000000*SER_hh_emi_in!K3/SER_hh_num_in!K3)</f>
        <v>3040.8712395412404</v>
      </c>
      <c r="L3" s="106">
        <f>IF(SER_hh_emi_in!L3=0,0,1000000*SER_hh_emi_in!L3/SER_hh_num_in!L3)</f>
        <v>8915.6451488889998</v>
      </c>
      <c r="M3" s="106">
        <f>IF(SER_hh_emi_in!M3=0,0,1000000*SER_hh_emi_in!M3/SER_hh_num_in!M3)</f>
        <v>5547.735146730206</v>
      </c>
      <c r="N3" s="106">
        <f>IF(SER_hh_emi_in!N3=0,0,1000000*SER_hh_emi_in!N3/SER_hh_num_in!N3)</f>
        <v>6794.4996106218368</v>
      </c>
      <c r="O3" s="106">
        <f>IF(SER_hh_emi_in!O3=0,0,1000000*SER_hh_emi_in!O3/SER_hh_num_in!O3)</f>
        <v>1232.4950378927169</v>
      </c>
      <c r="P3" s="106">
        <f>IF(SER_hh_emi_in!P3=0,0,1000000*SER_hh_emi_in!P3/SER_hh_num_in!P3)</f>
        <v>1389.4821236773835</v>
      </c>
      <c r="Q3" s="106">
        <f>IF(SER_hh_emi_in!Q3=0,0,1000000*SER_hh_emi_in!Q3/SER_hh_num_in!Q3)</f>
        <v>1027.7447554166106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4069.269510170398</v>
      </c>
      <c r="D4" s="101">
        <f>IF(SER_hh_emi_in!D4=0,0,1000000*SER_hh_emi_in!D4/SER_hh_num_in!D4)</f>
        <v>2357.2487946649171</v>
      </c>
      <c r="E4" s="101">
        <f>IF(SER_hh_emi_in!E4=0,0,1000000*SER_hh_emi_in!E4/SER_hh_num_in!E4)</f>
        <v>827.77368804811249</v>
      </c>
      <c r="F4" s="101">
        <f>IF(SER_hh_emi_in!F4=0,0,1000000*SER_hh_emi_in!F4/SER_hh_num_in!F4)</f>
        <v>1803.1589568017473</v>
      </c>
      <c r="G4" s="101">
        <f>IF(SER_hh_emi_in!G4=0,0,1000000*SER_hh_emi_in!G4/SER_hh_num_in!G4)</f>
        <v>5104.1581121873614</v>
      </c>
      <c r="H4" s="101">
        <f>IF(SER_hh_emi_in!H4=0,0,1000000*SER_hh_emi_in!H4/SER_hh_num_in!H4)</f>
        <v>3844.9908487793991</v>
      </c>
      <c r="I4" s="101">
        <f>IF(SER_hh_emi_in!I4=0,0,1000000*SER_hh_emi_in!I4/SER_hh_num_in!I4)</f>
        <v>702.24539426190302</v>
      </c>
      <c r="J4" s="101">
        <f>IF(SER_hh_emi_in!J4=0,0,1000000*SER_hh_emi_in!J4/SER_hh_num_in!J4)</f>
        <v>1418.6795328144929</v>
      </c>
      <c r="K4" s="101">
        <f>IF(SER_hh_emi_in!K4=0,0,1000000*SER_hh_emi_in!K4/SER_hh_num_in!K4)</f>
        <v>1731.9014154555678</v>
      </c>
      <c r="L4" s="101">
        <f>IF(SER_hh_emi_in!L4=0,0,1000000*SER_hh_emi_in!L4/SER_hh_num_in!L4)</f>
        <v>4130.1832894876297</v>
      </c>
      <c r="M4" s="101">
        <f>IF(SER_hh_emi_in!M4=0,0,1000000*SER_hh_emi_in!M4/SER_hh_num_in!M4)</f>
        <v>3660.2503298707738</v>
      </c>
      <c r="N4" s="101">
        <f>IF(SER_hh_emi_in!N4=0,0,1000000*SER_hh_emi_in!N4/SER_hh_num_in!N4)</f>
        <v>563.46881644791392</v>
      </c>
      <c r="O4" s="101">
        <f>IF(SER_hh_emi_in!O4=0,0,1000000*SER_hh_emi_in!O4/SER_hh_num_in!O4)</f>
        <v>51.564180061469266</v>
      </c>
      <c r="P4" s="101">
        <f>IF(SER_hh_emi_in!P4=0,0,1000000*SER_hh_emi_in!P4/SER_hh_num_in!P4)</f>
        <v>419.93305665483757</v>
      </c>
      <c r="Q4" s="101">
        <f>IF(SER_hh_emi_in!Q4=0,0,1000000*SER_hh_emi_in!Q4/SER_hh_num_in!Q4)</f>
        <v>138.31187928318647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0</v>
      </c>
      <c r="D5" s="100">
        <f>IF(SER_hh_emi_in!D5=0,0,1000000*SER_hh_emi_in!D5/SER_hh_num_in!D5)</f>
        <v>0</v>
      </c>
      <c r="E5" s="100">
        <f>IF(SER_hh_emi_in!E5=0,0,1000000*SER_hh_emi_in!E5/SER_hh_num_in!E5)</f>
        <v>0</v>
      </c>
      <c r="F5" s="100">
        <f>IF(SER_hh_emi_in!F5=0,0,1000000*SER_hh_emi_in!F5/SER_hh_num_in!F5)</f>
        <v>0</v>
      </c>
      <c r="G5" s="100">
        <f>IF(SER_hh_emi_in!G5=0,0,1000000*SER_hh_emi_in!G5/SER_hh_num_in!G5)</f>
        <v>0</v>
      </c>
      <c r="H5" s="100">
        <f>IF(SER_hh_emi_in!H5=0,0,1000000*SER_hh_emi_in!H5/SER_hh_num_in!H5)</f>
        <v>0</v>
      </c>
      <c r="I5" s="100">
        <f>IF(SER_hh_emi_in!I5=0,0,1000000*SER_hh_emi_in!I5/SER_hh_num_in!I5)</f>
        <v>0</v>
      </c>
      <c r="J5" s="100">
        <f>IF(SER_hh_emi_in!J5=0,0,1000000*SER_hh_emi_in!J5/SER_hh_num_in!J5)</f>
        <v>0</v>
      </c>
      <c r="K5" s="100">
        <f>IF(SER_hh_emi_in!K5=0,0,1000000*SER_hh_emi_in!K5/SER_hh_num_in!K5)</f>
        <v>0</v>
      </c>
      <c r="L5" s="100">
        <f>IF(SER_hh_emi_in!L5=0,0,1000000*SER_hh_emi_in!L5/SER_hh_num_in!L5)</f>
        <v>0</v>
      </c>
      <c r="M5" s="100">
        <f>IF(SER_hh_emi_in!M5=0,0,1000000*SER_hh_emi_in!M5/SER_hh_num_in!M5)</f>
        <v>0</v>
      </c>
      <c r="N5" s="100">
        <f>IF(SER_hh_emi_in!N5=0,0,1000000*SER_hh_emi_in!N5/SER_hh_num_in!N5)</f>
        <v>0</v>
      </c>
      <c r="O5" s="100">
        <f>IF(SER_hh_emi_in!O5=0,0,1000000*SER_hh_emi_in!O5/SER_hh_num_in!O5)</f>
        <v>0</v>
      </c>
      <c r="P5" s="100">
        <f>IF(SER_hh_emi_in!P5=0,0,1000000*SER_hh_emi_in!P5/SER_hh_num_in!P5)</f>
        <v>0</v>
      </c>
      <c r="Q5" s="100">
        <f>IF(SER_hh_emi_in!Q5=0,0,1000000*SER_hh_emi_in!Q5/SER_hh_num_in!Q5)</f>
        <v>0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5693.4382494117244</v>
      </c>
      <c r="D7" s="100">
        <f>IF(SER_hh_emi_in!D7=0,0,1000000*SER_hh_emi_in!D7/SER_hh_num_in!D7)</f>
        <v>5890.6640524319391</v>
      </c>
      <c r="E7" s="100">
        <f>IF(SER_hh_emi_in!E7=0,0,1000000*SER_hh_emi_in!E7/SER_hh_num_in!E7)</f>
        <v>6648.5879035678145</v>
      </c>
      <c r="F7" s="100">
        <f>IF(SER_hh_emi_in!F7=0,0,1000000*SER_hh_emi_in!F7/SER_hh_num_in!F7)</f>
        <v>6677.1243463433184</v>
      </c>
      <c r="G7" s="100">
        <f>IF(SER_hh_emi_in!G7=0,0,1000000*SER_hh_emi_in!G7/SER_hh_num_in!G7)</f>
        <v>8507.5862046144648</v>
      </c>
      <c r="H7" s="100">
        <f>IF(SER_hh_emi_in!H7=0,0,1000000*SER_hh_emi_in!H7/SER_hh_num_in!H7)</f>
        <v>8695.9461272740937</v>
      </c>
      <c r="I7" s="100">
        <f>IF(SER_hh_emi_in!I7=0,0,1000000*SER_hh_emi_in!I7/SER_hh_num_in!I7)</f>
        <v>0</v>
      </c>
      <c r="J7" s="100">
        <f>IF(SER_hh_emi_in!J7=0,0,1000000*SER_hh_emi_in!J7/SER_hh_num_in!J7)</f>
        <v>0</v>
      </c>
      <c r="K7" s="100">
        <f>IF(SER_hh_emi_in!K7=0,0,1000000*SER_hh_emi_in!K7/SER_hh_num_in!K7)</f>
        <v>0</v>
      </c>
      <c r="L7" s="100">
        <f>IF(SER_hh_emi_in!L7=0,0,1000000*SER_hh_emi_in!L7/SER_hh_num_in!L7)</f>
        <v>6917.644750069132</v>
      </c>
      <c r="M7" s="100">
        <f>IF(SER_hh_emi_in!M7=0,0,1000000*SER_hh_emi_in!M7/SER_hh_num_in!M7)</f>
        <v>6525.5216894810465</v>
      </c>
      <c r="N7" s="100">
        <f>IF(SER_hh_emi_in!N7=0,0,1000000*SER_hh_emi_in!N7/SER_hh_num_in!N7)</f>
        <v>0</v>
      </c>
      <c r="O7" s="100">
        <f>IF(SER_hh_emi_in!O7=0,0,1000000*SER_hh_emi_in!O7/SER_hh_num_in!O7)</f>
        <v>0</v>
      </c>
      <c r="P7" s="100">
        <f>IF(SER_hh_emi_in!P7=0,0,1000000*SER_hh_emi_in!P7/SER_hh_num_in!P7)</f>
        <v>0</v>
      </c>
      <c r="Q7" s="100">
        <f>IF(SER_hh_emi_in!Q7=0,0,1000000*SER_hh_emi_in!Q7/SER_hh_num_in!Q7)</f>
        <v>0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2623.0137896630035</v>
      </c>
      <c r="D8" s="100">
        <f>IF(SER_hh_emi_in!D8=0,0,1000000*SER_hh_emi_in!D8/SER_hh_num_in!D8)</f>
        <v>2789.1758592660635</v>
      </c>
      <c r="E8" s="100">
        <f>IF(SER_hh_emi_in!E8=0,0,1000000*SER_hh_emi_in!E8/SER_hh_num_in!E8)</f>
        <v>3041.053706559273</v>
      </c>
      <c r="F8" s="100">
        <f>IF(SER_hh_emi_in!F8=0,0,1000000*SER_hh_emi_in!F8/SER_hh_num_in!F8)</f>
        <v>3365.6312422259452</v>
      </c>
      <c r="G8" s="100">
        <f>IF(SER_hh_emi_in!G8=0,0,1000000*SER_hh_emi_in!G8/SER_hh_num_in!G8)</f>
        <v>3903.7482924168521</v>
      </c>
      <c r="H8" s="100">
        <f>IF(SER_hh_emi_in!H8=0,0,1000000*SER_hh_emi_in!H8/SER_hh_num_in!H8)</f>
        <v>4203.7662303791067</v>
      </c>
      <c r="I8" s="100">
        <f>IF(SER_hh_emi_in!I8=0,0,1000000*SER_hh_emi_in!I8/SER_hh_num_in!I8)</f>
        <v>4355.4647378693007</v>
      </c>
      <c r="J8" s="100">
        <f>IF(SER_hh_emi_in!J8=0,0,1000000*SER_hh_emi_in!J8/SER_hh_num_in!J8)</f>
        <v>4683.357487164586</v>
      </c>
      <c r="K8" s="100">
        <f>IF(SER_hh_emi_in!K8=0,0,1000000*SER_hh_emi_in!K8/SER_hh_num_in!K8)</f>
        <v>4311.4372081137126</v>
      </c>
      <c r="L8" s="100">
        <f>IF(SER_hh_emi_in!L8=0,0,1000000*SER_hh_emi_in!L8/SER_hh_num_in!L8)</f>
        <v>3349.1370429029985</v>
      </c>
      <c r="M8" s="100">
        <f>IF(SER_hh_emi_in!M8=0,0,1000000*SER_hh_emi_in!M8/SER_hh_num_in!M8)</f>
        <v>2839.723635519676</v>
      </c>
      <c r="N8" s="100">
        <f>IF(SER_hh_emi_in!N8=0,0,1000000*SER_hh_emi_in!N8/SER_hh_num_in!N8)</f>
        <v>3401.5465034404547</v>
      </c>
      <c r="O8" s="100">
        <f>IF(SER_hh_emi_in!O8=0,0,1000000*SER_hh_emi_in!O8/SER_hh_num_in!O8)</f>
        <v>2673.2149548264856</v>
      </c>
      <c r="P8" s="100">
        <f>IF(SER_hh_emi_in!P8=0,0,1000000*SER_hh_emi_in!P8/SER_hh_num_in!P8)</f>
        <v>2157.4194262159476</v>
      </c>
      <c r="Q8" s="100">
        <f>IF(SER_hh_emi_in!Q8=0,0,1000000*SER_hh_emi_in!Q8/SER_hh_num_in!Q8)</f>
        <v>3345.5631437327006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3707.9451068249614</v>
      </c>
      <c r="D9" s="100">
        <f>IF(SER_hh_emi_in!D9=0,0,1000000*SER_hh_emi_in!D9/SER_hh_num_in!D9)</f>
        <v>4022.8445410316622</v>
      </c>
      <c r="E9" s="100">
        <f>IF(SER_hh_emi_in!E9=0,0,1000000*SER_hh_emi_in!E9/SER_hh_num_in!E9)</f>
        <v>4446.453123200894</v>
      </c>
      <c r="F9" s="100">
        <f>IF(SER_hh_emi_in!F9=0,0,1000000*SER_hh_emi_in!F9/SER_hh_num_in!F9)</f>
        <v>4965.6408797412732</v>
      </c>
      <c r="G9" s="100">
        <f>IF(SER_hh_emi_in!G9=0,0,1000000*SER_hh_emi_in!G9/SER_hh_num_in!G9)</f>
        <v>5791.6924594711927</v>
      </c>
      <c r="H9" s="100">
        <f>IF(SER_hh_emi_in!H9=0,0,1000000*SER_hh_emi_in!H9/SER_hh_num_in!H9)</f>
        <v>6246.0810931616643</v>
      </c>
      <c r="I9" s="100">
        <f>IF(SER_hh_emi_in!I9=0,0,1000000*SER_hh_emi_in!I9/SER_hh_num_in!I9)</f>
        <v>6478.6959975144709</v>
      </c>
      <c r="J9" s="100">
        <f>IF(SER_hh_emi_in!J9=0,0,1000000*SER_hh_emi_in!J9/SER_hh_num_in!J9)</f>
        <v>6975.8343488861874</v>
      </c>
      <c r="K9" s="100">
        <f>IF(SER_hh_emi_in!K9=0,0,1000000*SER_hh_emi_in!K9/SER_hh_num_in!K9)</f>
        <v>6430.7504365172681</v>
      </c>
      <c r="L9" s="100">
        <f>IF(SER_hh_emi_in!L9=0,0,1000000*SER_hh_emi_in!L9/SER_hh_num_in!L9)</f>
        <v>5000.4242121819198</v>
      </c>
      <c r="M9" s="100">
        <f>IF(SER_hh_emi_in!M9=0,0,1000000*SER_hh_emi_in!M9/SER_hh_num_in!M9)</f>
        <v>5742.8452131773784</v>
      </c>
      <c r="N9" s="100">
        <f>IF(SER_hh_emi_in!N9=0,0,1000000*SER_hh_emi_in!N9/SER_hh_num_in!N9)</f>
        <v>4535.5488817155565</v>
      </c>
      <c r="O9" s="100">
        <f>IF(SER_hh_emi_in!O9=0,0,1000000*SER_hh_emi_in!O9/SER_hh_num_in!O9)</f>
        <v>0</v>
      </c>
      <c r="P9" s="100">
        <f>IF(SER_hh_emi_in!P9=0,0,1000000*SER_hh_emi_in!P9/SER_hh_num_in!P9)</f>
        <v>3234.4026939922437</v>
      </c>
      <c r="Q9" s="100">
        <f>IF(SER_hh_emi_in!Q9=0,0,1000000*SER_hh_emi_in!Q9/SER_hh_num_in!Q9)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0</v>
      </c>
      <c r="D10" s="100">
        <f>IF(SER_hh_emi_in!D10=0,0,1000000*SER_hh_emi_in!D10/SER_hh_num_in!D10)</f>
        <v>0</v>
      </c>
      <c r="E10" s="100">
        <f>IF(SER_hh_emi_in!E10=0,0,1000000*SER_hh_emi_in!E10/SER_hh_num_in!E10)</f>
        <v>0</v>
      </c>
      <c r="F10" s="100">
        <f>IF(SER_hh_emi_in!F10=0,0,1000000*SER_hh_emi_in!F10/SER_hh_num_in!F10)</f>
        <v>0</v>
      </c>
      <c r="G10" s="100">
        <f>IF(SER_hh_emi_in!G10=0,0,1000000*SER_hh_emi_in!G10/SER_hh_num_in!G10)</f>
        <v>0</v>
      </c>
      <c r="H10" s="100">
        <f>IF(SER_hh_emi_in!H10=0,0,1000000*SER_hh_emi_in!H10/SER_hh_num_in!H10)</f>
        <v>0</v>
      </c>
      <c r="I10" s="100">
        <f>IF(SER_hh_emi_in!I10=0,0,1000000*SER_hh_emi_in!I10/SER_hh_num_in!I10)</f>
        <v>0</v>
      </c>
      <c r="J10" s="100">
        <f>IF(SER_hh_emi_in!J10=0,0,1000000*SER_hh_emi_in!J10/SER_hh_num_in!J10)</f>
        <v>0</v>
      </c>
      <c r="K10" s="100">
        <f>IF(SER_hh_emi_in!K10=0,0,1000000*SER_hh_emi_in!K10/SER_hh_num_in!K10)</f>
        <v>0</v>
      </c>
      <c r="L10" s="100">
        <f>IF(SER_hh_emi_in!L10=0,0,1000000*SER_hh_emi_in!L10/SER_hh_num_in!L10)</f>
        <v>0</v>
      </c>
      <c r="M10" s="100">
        <f>IF(SER_hh_emi_in!M10=0,0,1000000*SER_hh_emi_in!M10/SER_hh_num_in!M10)</f>
        <v>0</v>
      </c>
      <c r="N10" s="100">
        <f>IF(SER_hh_emi_in!N10=0,0,1000000*SER_hh_emi_in!N10/SER_hh_num_in!N10)</f>
        <v>0</v>
      </c>
      <c r="O10" s="100">
        <f>IF(SER_hh_emi_in!O10=0,0,1000000*SER_hh_emi_in!O10/SER_hh_num_in!O10)</f>
        <v>0</v>
      </c>
      <c r="P10" s="100">
        <f>IF(SER_hh_emi_in!P10=0,0,1000000*SER_hh_emi_in!P10/SER_hh_num_in!P10)</f>
        <v>0</v>
      </c>
      <c r="Q10" s="100">
        <f>IF(SER_hh_emi_in!Q10=0,0,1000000*SER_hh_emi_in!Q10/SER_hh_num_in!Q10)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5.1894021742415104</v>
      </c>
      <c r="D16" s="101">
        <f>IF(SER_hh_emi_in!D16=0,0,1000000*SER_hh_emi_in!D16/SER_hh_num_in!D16)</f>
        <v>2.4305410071985287</v>
      </c>
      <c r="E16" s="101">
        <f>IF(SER_hh_emi_in!E16=0,0,1000000*SER_hh_emi_in!E16/SER_hh_num_in!E16)</f>
        <v>27.564766920518363</v>
      </c>
      <c r="F16" s="101">
        <f>IF(SER_hh_emi_in!F16=0,0,1000000*SER_hh_emi_in!F16/SER_hh_num_in!F16)</f>
        <v>3.1578152459251587</v>
      </c>
      <c r="G16" s="101">
        <f>IF(SER_hh_emi_in!G16=0,0,1000000*SER_hh_emi_in!G16/SER_hh_num_in!G16)</f>
        <v>29.473678238877699</v>
      </c>
      <c r="H16" s="101">
        <f>IF(SER_hh_emi_in!H16=0,0,1000000*SER_hh_emi_in!H16/SER_hh_num_in!H16)</f>
        <v>21.32059511903805</v>
      </c>
      <c r="I16" s="101">
        <f>IF(SER_hh_emi_in!I16=0,0,1000000*SER_hh_emi_in!I16/SER_hh_num_in!I16)</f>
        <v>12.21127078518456</v>
      </c>
      <c r="J16" s="101">
        <f>IF(SER_hh_emi_in!J16=0,0,1000000*SER_hh_emi_in!J16/SER_hh_num_in!J16)</f>
        <v>59.491429945758192</v>
      </c>
      <c r="K16" s="101">
        <f>IF(SER_hh_emi_in!K16=0,0,1000000*SER_hh_emi_in!K16/SER_hh_num_in!K16)</f>
        <v>14.686112775491249</v>
      </c>
      <c r="L16" s="101">
        <f>IF(SER_hh_emi_in!L16=0,0,1000000*SER_hh_emi_in!L16/SER_hh_num_in!L16)</f>
        <v>0</v>
      </c>
      <c r="M16" s="101">
        <f>IF(SER_hh_emi_in!M16=0,0,1000000*SER_hh_emi_in!M16/SER_hh_num_in!M16)</f>
        <v>212.15206213771336</v>
      </c>
      <c r="N16" s="101">
        <f>IF(SER_hh_emi_in!N16=0,0,1000000*SER_hh_emi_in!N16/SER_hh_num_in!N16)</f>
        <v>673.79598133249362</v>
      </c>
      <c r="O16" s="101">
        <f>IF(SER_hh_emi_in!O16=0,0,1000000*SER_hh_emi_in!O16/SER_hh_num_in!O16)</f>
        <v>136.91443339039822</v>
      </c>
      <c r="P16" s="101">
        <f>IF(SER_hh_emi_in!P16=0,0,1000000*SER_hh_emi_in!P16/SER_hh_num_in!P16)</f>
        <v>227.95859179944964</v>
      </c>
      <c r="Q16" s="101">
        <f>IF(SER_hh_emi_in!Q16=0,0,1000000*SER_hh_emi_in!Q16/SER_hh_num_in!Q16)</f>
        <v>309.67664680083709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744.7991084321327</v>
      </c>
      <c r="D17" s="103">
        <f>IF(SER_hh_emi_in!D17=0,0,1000000*SER_hh_emi_in!D17/SER_hh_num_in!D17)</f>
        <v>775.5605383307626</v>
      </c>
      <c r="E17" s="103">
        <f>IF(SER_hh_emi_in!E17=0,0,1000000*SER_hh_emi_in!E17/SER_hh_num_in!E17)</f>
        <v>727.74376032134023</v>
      </c>
      <c r="F17" s="103">
        <f>IF(SER_hh_emi_in!F17=0,0,1000000*SER_hh_emi_in!F17/SER_hh_num_in!F17)</f>
        <v>820.22956019318394</v>
      </c>
      <c r="G17" s="103">
        <f>IF(SER_hh_emi_in!G17=0,0,1000000*SER_hh_emi_in!G17/SER_hh_num_in!G17)</f>
        <v>847.69348831548291</v>
      </c>
      <c r="H17" s="103">
        <f>IF(SER_hh_emi_in!H17=0,0,1000000*SER_hh_emi_in!H17/SER_hh_num_in!H17)</f>
        <v>897.45115931445196</v>
      </c>
      <c r="I17" s="103">
        <f>IF(SER_hh_emi_in!I17=0,0,1000000*SER_hh_emi_in!I17/SER_hh_num_in!I17)</f>
        <v>1026.2578532324569</v>
      </c>
      <c r="J17" s="103">
        <f>IF(SER_hh_emi_in!J17=0,0,1000000*SER_hh_emi_in!J17/SER_hh_num_in!J17)</f>
        <v>1041.2741634013876</v>
      </c>
      <c r="K17" s="103">
        <f>IF(SER_hh_emi_in!K17=0,0,1000000*SER_hh_emi_in!K17/SER_hh_num_in!K17)</f>
        <v>1077.6049846550668</v>
      </c>
      <c r="L17" s="103">
        <f>IF(SER_hh_emi_in!L17=0,0,1000000*SER_hh_emi_in!L17/SER_hh_num_in!L17)</f>
        <v>0</v>
      </c>
      <c r="M17" s="103">
        <f>IF(SER_hh_emi_in!M17=0,0,1000000*SER_hh_emi_in!M17/SER_hh_num_in!M17)</f>
        <v>1154.0745360268011</v>
      </c>
      <c r="N17" s="103">
        <f>IF(SER_hh_emi_in!N17=0,0,1000000*SER_hh_emi_in!N17/SER_hh_num_in!N17)</f>
        <v>1171.0639549669484</v>
      </c>
      <c r="O17" s="103">
        <f>IF(SER_hh_emi_in!O17=0,0,1000000*SER_hh_emi_in!O17/SER_hh_num_in!O17)</f>
        <v>1177.2575049326697</v>
      </c>
      <c r="P17" s="103">
        <f>IF(SER_hh_emi_in!P17=0,0,1000000*SER_hh_emi_in!P17/SER_hh_num_in!P17)</f>
        <v>1198.8108203044369</v>
      </c>
      <c r="Q17" s="103">
        <f>IF(SER_hh_emi_in!Q17=0,0,1000000*SER_hh_emi_in!Q17/SER_hh_num_in!Q17)</f>
        <v>1223.5427904225846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288.84109683527424</v>
      </c>
      <c r="D19" s="101">
        <f>IF(SER_hh_emi_in!D19=0,0,1000000*SER_hh_emi_in!D19/SER_hh_num_in!D19)</f>
        <v>254.80880045319535</v>
      </c>
      <c r="E19" s="101">
        <f>IF(SER_hh_emi_in!E19=0,0,1000000*SER_hh_emi_in!E19/SER_hh_num_in!E19)</f>
        <v>273.61624289035359</v>
      </c>
      <c r="F19" s="101">
        <f>IF(SER_hh_emi_in!F19=0,0,1000000*SER_hh_emi_in!F19/SER_hh_num_in!F19)</f>
        <v>231.49874674174174</v>
      </c>
      <c r="G19" s="101">
        <f>IF(SER_hh_emi_in!G19=0,0,1000000*SER_hh_emi_in!G19/SER_hh_num_in!G19)</f>
        <v>577.01639990803881</v>
      </c>
      <c r="H19" s="101">
        <f>IF(SER_hh_emi_in!H19=0,0,1000000*SER_hh_emi_in!H19/SER_hh_num_in!H19)</f>
        <v>347.67892306010538</v>
      </c>
      <c r="I19" s="101">
        <f>IF(SER_hh_emi_in!I19=0,0,1000000*SER_hh_emi_in!I19/SER_hh_num_in!I19)</f>
        <v>517.5764444227018</v>
      </c>
      <c r="J19" s="101">
        <f>IF(SER_hh_emi_in!J19=0,0,1000000*SER_hh_emi_in!J19/SER_hh_num_in!J19)</f>
        <v>368.55892333560581</v>
      </c>
      <c r="K19" s="101">
        <f>IF(SER_hh_emi_in!K19=0,0,1000000*SER_hh_emi_in!K19/SER_hh_num_in!K19)</f>
        <v>660.20059111193223</v>
      </c>
      <c r="L19" s="101">
        <f>IF(SER_hh_emi_in!L19=0,0,1000000*SER_hh_emi_in!L19/SER_hh_num_in!L19)</f>
        <v>2497.4364835585216</v>
      </c>
      <c r="M19" s="101">
        <f>IF(SER_hh_emi_in!M19=0,0,1000000*SER_hh_emi_in!M19/SER_hh_num_in!M19)</f>
        <v>422.10670735644464</v>
      </c>
      <c r="N19" s="101">
        <f>IF(SER_hh_emi_in!N19=0,0,1000000*SER_hh_emi_in!N19/SER_hh_num_in!N19)</f>
        <v>528.22945539319471</v>
      </c>
      <c r="O19" s="101">
        <f>IF(SER_hh_emi_in!O19=0,0,1000000*SER_hh_emi_in!O19/SER_hh_num_in!O19)</f>
        <v>450.25110697042106</v>
      </c>
      <c r="P19" s="101">
        <f>IF(SER_hh_emi_in!P19=0,0,1000000*SER_hh_emi_in!P19/SER_hh_num_in!P19)</f>
        <v>448.66625274669093</v>
      </c>
      <c r="Q19" s="101">
        <f>IF(SER_hh_emi_in!Q19=0,0,1000000*SER_hh_emi_in!Q19/SER_hh_num_in!Q19)</f>
        <v>367.49816548256945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2523.0143139405909</v>
      </c>
      <c r="D21" s="100">
        <f>IF(SER_hh_emi_in!D21=0,0,1000000*SER_hh_emi_in!D21/SER_hh_num_in!D21)</f>
        <v>2619.6045360830894</v>
      </c>
      <c r="E21" s="100">
        <f>IF(SER_hh_emi_in!E21=0,0,1000000*SER_hh_emi_in!E21/SER_hh_num_in!E21)</f>
        <v>2584.8594332641433</v>
      </c>
      <c r="F21" s="100">
        <f>IF(SER_hh_emi_in!F21=0,0,1000000*SER_hh_emi_in!F21/SER_hh_num_in!F21)</f>
        <v>2689.1276131476889</v>
      </c>
      <c r="G21" s="100">
        <f>IF(SER_hh_emi_in!G21=0,0,1000000*SER_hh_emi_in!G21/SER_hh_num_in!G21)</f>
        <v>2893.3804193102396</v>
      </c>
      <c r="H21" s="100">
        <f>IF(SER_hh_emi_in!H21=0,0,1000000*SER_hh_emi_in!H21/SER_hh_num_in!H21)</f>
        <v>2950.9977044391294</v>
      </c>
      <c r="I21" s="100">
        <f>IF(SER_hh_emi_in!I21=0,0,1000000*SER_hh_emi_in!I21/SER_hh_num_in!I21)</f>
        <v>2906.1432862085053</v>
      </c>
      <c r="J21" s="100">
        <f>IF(SER_hh_emi_in!J21=0,0,1000000*SER_hh_emi_in!J21/SER_hh_num_in!J21)</f>
        <v>3008.95946157239</v>
      </c>
      <c r="K21" s="100">
        <f>IF(SER_hh_emi_in!K21=0,0,1000000*SER_hh_emi_in!K21/SER_hh_num_in!K21)</f>
        <v>2947.3265534091224</v>
      </c>
      <c r="L21" s="100">
        <f>IF(SER_hh_emi_in!L21=0,0,1000000*SER_hh_emi_in!L21/SER_hh_num_in!L21)</f>
        <v>2915.7062524025418</v>
      </c>
      <c r="M21" s="100">
        <f>IF(SER_hh_emi_in!M21=0,0,1000000*SER_hh_emi_in!M21/SER_hh_num_in!M21)</f>
        <v>1434.2453228573495</v>
      </c>
      <c r="N21" s="100">
        <f>IF(SER_hh_emi_in!N21=0,0,1000000*SER_hh_emi_in!N21/SER_hh_num_in!N21)</f>
        <v>2976.8588462454186</v>
      </c>
      <c r="O21" s="100">
        <f>IF(SER_hh_emi_in!O21=0,0,1000000*SER_hh_emi_in!O21/SER_hh_num_in!O21)</f>
        <v>3037.5180895448052</v>
      </c>
      <c r="P21" s="100">
        <f>IF(SER_hh_emi_in!P21=0,0,1000000*SER_hh_emi_in!P21/SER_hh_num_in!P21)</f>
        <v>3071.1804129840043</v>
      </c>
      <c r="Q21" s="100">
        <f>IF(SER_hh_emi_in!Q21=0,0,1000000*SER_hh_emi_in!Q21/SER_hh_num_in!Q21)</f>
        <v>3042.5884411155253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3061.0383944518117</v>
      </c>
      <c r="D22" s="100">
        <f>IF(SER_hh_emi_in!D22=0,0,1000000*SER_hh_emi_in!D22/SER_hh_num_in!D22)</f>
        <v>3188.4394654325115</v>
      </c>
      <c r="E22" s="100">
        <f>IF(SER_hh_emi_in!E22=0,0,1000000*SER_hh_emi_in!E22/SER_hh_num_in!E22)</f>
        <v>3159.7107878314664</v>
      </c>
      <c r="F22" s="100">
        <f>IF(SER_hh_emi_in!F22=0,0,1000000*SER_hh_emi_in!F22/SER_hh_num_in!F22)</f>
        <v>3269.4545227343856</v>
      </c>
      <c r="G22" s="100">
        <f>IF(SER_hh_emi_in!G22=0,0,1000000*SER_hh_emi_in!G22/SER_hh_num_in!G22)</f>
        <v>3488.152851488795</v>
      </c>
      <c r="H22" s="100">
        <f>IF(SER_hh_emi_in!H22=0,0,1000000*SER_hh_emi_in!H22/SER_hh_num_in!H22)</f>
        <v>3535.4673725367593</v>
      </c>
      <c r="I22" s="100">
        <f>IF(SER_hh_emi_in!I22=0,0,1000000*SER_hh_emi_in!I22/SER_hh_num_in!I22)</f>
        <v>3196.4137093184336</v>
      </c>
      <c r="J22" s="100">
        <f>IF(SER_hh_emi_in!J22=0,0,1000000*SER_hh_emi_in!J22/SER_hh_num_in!J22)</f>
        <v>3572.1537291874047</v>
      </c>
      <c r="K22" s="100">
        <f>IF(SER_hh_emi_in!K22=0,0,1000000*SER_hh_emi_in!K22/SER_hh_num_in!K22)</f>
        <v>3480.3601784935431</v>
      </c>
      <c r="L22" s="100">
        <f>IF(SER_hh_emi_in!L22=0,0,1000000*SER_hh_emi_in!L22/SER_hh_num_in!L22)</f>
        <v>3449.6602932292203</v>
      </c>
      <c r="M22" s="100">
        <f>IF(SER_hh_emi_in!M22=0,0,1000000*SER_hh_emi_in!M22/SER_hh_num_in!M22)</f>
        <v>2368.2181001349068</v>
      </c>
      <c r="N22" s="100">
        <f>IF(SER_hh_emi_in!N22=0,0,1000000*SER_hh_emi_in!N22/SER_hh_num_in!N22)</f>
        <v>3179.1499538529515</v>
      </c>
      <c r="O22" s="100">
        <f>IF(SER_hh_emi_in!O22=0,0,1000000*SER_hh_emi_in!O22/SER_hh_num_in!O22)</f>
        <v>3432.9615107737063</v>
      </c>
      <c r="P22" s="100">
        <f>IF(SER_hh_emi_in!P22=0,0,1000000*SER_hh_emi_in!P22/SER_hh_num_in!P22)</f>
        <v>3698.3460789865362</v>
      </c>
      <c r="Q22" s="100">
        <f>IF(SER_hh_emi_in!Q22=0,0,1000000*SER_hh_emi_in!Q22/SER_hh_num_in!Q22)</f>
        <v>3571.8648697931694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2011.5848924078214</v>
      </c>
      <c r="D23" s="100">
        <f>IF(SER_hh_emi_in!D23=0,0,1000000*SER_hh_emi_in!D23/SER_hh_num_in!D23)</f>
        <v>2147.0638406687349</v>
      </c>
      <c r="E23" s="100">
        <f>IF(SER_hh_emi_in!E23=0,0,1000000*SER_hh_emi_in!E23/SER_hh_num_in!E23)</f>
        <v>2052.2966849091381</v>
      </c>
      <c r="F23" s="100">
        <f>IF(SER_hh_emi_in!F23=0,0,1000000*SER_hh_emi_in!F23/SER_hh_num_in!F23)</f>
        <v>2179.4979583581789</v>
      </c>
      <c r="G23" s="100">
        <f>IF(SER_hh_emi_in!G23=0,0,1000000*SER_hh_emi_in!G23/SER_hh_num_in!G23)</f>
        <v>2424.6969407522479</v>
      </c>
      <c r="H23" s="100">
        <f>IF(SER_hh_emi_in!H23=0,0,1000000*SER_hh_emi_in!H23/SER_hh_num_in!H23)</f>
        <v>2469.7215173385789</v>
      </c>
      <c r="I23" s="100">
        <f>IF(SER_hh_emi_in!I23=0,0,1000000*SER_hh_emi_in!I23/SER_hh_num_in!I23)</f>
        <v>2495.6611477764463</v>
      </c>
      <c r="J23" s="100">
        <f>IF(SER_hh_emi_in!J23=0,0,1000000*SER_hh_emi_in!J23/SER_hh_num_in!J23)</f>
        <v>2628.6467830892539</v>
      </c>
      <c r="K23" s="100">
        <f>IF(SER_hh_emi_in!K23=0,0,1000000*SER_hh_emi_in!K23/SER_hh_num_in!K23)</f>
        <v>2557.9645638686138</v>
      </c>
      <c r="L23" s="100">
        <f>IF(SER_hh_emi_in!L23=0,0,1000000*SER_hh_emi_in!L23/SER_hh_num_in!L23)</f>
        <v>2546.5887238976584</v>
      </c>
      <c r="M23" s="100">
        <f>IF(SER_hh_emi_in!M23=0,0,1000000*SER_hh_emi_in!M23/SER_hh_num_in!M23)</f>
        <v>1508.6637540746294</v>
      </c>
      <c r="N23" s="100">
        <f>IF(SER_hh_emi_in!N23=0,0,1000000*SER_hh_emi_in!N23/SER_hh_num_in!N23)</f>
        <v>2338.1151246062332</v>
      </c>
      <c r="O23" s="100">
        <f>IF(SER_hh_emi_in!O23=0,0,1000000*SER_hh_emi_in!O23/SER_hh_num_in!O23)</f>
        <v>2321.0235018005606</v>
      </c>
      <c r="P23" s="100">
        <f>IF(SER_hh_emi_in!P23=0,0,1000000*SER_hh_emi_in!P23/SER_hh_num_in!P23)</f>
        <v>2362.6028654817064</v>
      </c>
      <c r="Q23" s="100">
        <f>IF(SER_hh_emi_in!Q23=0,0,1000000*SER_hh_emi_in!Q23/SER_hh_num_in!Q23)</f>
        <v>2394.2026331421625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0</v>
      </c>
      <c r="D24" s="100">
        <f>IF(SER_hh_emi_in!D24=0,0,1000000*SER_hh_emi_in!D24/SER_hh_num_in!D24)</f>
        <v>0</v>
      </c>
      <c r="E24" s="100">
        <f>IF(SER_hh_emi_in!E24=0,0,1000000*SER_hh_emi_in!E24/SER_hh_num_in!E24)</f>
        <v>0</v>
      </c>
      <c r="F24" s="100">
        <f>IF(SER_hh_emi_in!F24=0,0,1000000*SER_hh_emi_in!F24/SER_hh_num_in!F24)</f>
        <v>0</v>
      </c>
      <c r="G24" s="100">
        <f>IF(SER_hh_emi_in!G24=0,0,1000000*SER_hh_emi_in!G24/SER_hh_num_in!G24)</f>
        <v>0</v>
      </c>
      <c r="H24" s="100">
        <f>IF(SER_hh_emi_in!H24=0,0,1000000*SER_hh_emi_in!H24/SER_hh_num_in!H24)</f>
        <v>0</v>
      </c>
      <c r="I24" s="100">
        <f>IF(SER_hh_emi_in!I24=0,0,1000000*SER_hh_emi_in!I24/SER_hh_num_in!I24)</f>
        <v>0</v>
      </c>
      <c r="J24" s="100">
        <f>IF(SER_hh_emi_in!J24=0,0,1000000*SER_hh_emi_in!J24/SER_hh_num_in!J24)</f>
        <v>0</v>
      </c>
      <c r="K24" s="100">
        <f>IF(SER_hh_emi_in!K24=0,0,1000000*SER_hh_emi_in!K24/SER_hh_num_in!K24)</f>
        <v>0</v>
      </c>
      <c r="L24" s="100">
        <f>IF(SER_hh_emi_in!L24=0,0,1000000*SER_hh_emi_in!L24/SER_hh_num_in!L24)</f>
        <v>0</v>
      </c>
      <c r="M24" s="100">
        <f>IF(SER_hh_emi_in!M24=0,0,1000000*SER_hh_emi_in!M24/SER_hh_num_in!M24)</f>
        <v>0</v>
      </c>
      <c r="N24" s="100">
        <f>IF(SER_hh_emi_in!N24=0,0,1000000*SER_hh_emi_in!N24/SER_hh_num_in!N24)</f>
        <v>0</v>
      </c>
      <c r="O24" s="100">
        <f>IF(SER_hh_emi_in!O24=0,0,1000000*SER_hh_emi_in!O24/SER_hh_num_in!O24)</f>
        <v>0</v>
      </c>
      <c r="P24" s="100">
        <f>IF(SER_hh_emi_in!P24=0,0,1000000*SER_hh_emi_in!P24/SER_hh_num_in!P24)</f>
        <v>0</v>
      </c>
      <c r="Q24" s="100">
        <f>IF(SER_hh_emi_in!Q24=0,0,1000000*SER_hh_emi_in!Q24/SER_hh_num_in!Q24)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226.39509006663445</v>
      </c>
      <c r="D29" s="101">
        <f>IF(SER_hh_emi_in!D29=0,0,1000000*SER_hh_emi_in!D29/SER_hh_num_in!D29)</f>
        <v>103.08951848369571</v>
      </c>
      <c r="E29" s="101">
        <f>IF(SER_hh_emi_in!E29=0,0,1000000*SER_hh_emi_in!E29/SER_hh_num_in!E29)</f>
        <v>153.34402411097153</v>
      </c>
      <c r="F29" s="101">
        <f>IF(SER_hh_emi_in!F29=0,0,1000000*SER_hh_emi_in!F29/SER_hh_num_in!F29)</f>
        <v>3031.6734798906923</v>
      </c>
      <c r="G29" s="101">
        <f>IF(SER_hh_emi_in!G29=0,0,1000000*SER_hh_emi_in!G29/SER_hh_num_in!G29)</f>
        <v>318.82503447657484</v>
      </c>
      <c r="H29" s="101">
        <f>IF(SER_hh_emi_in!H29=0,0,1000000*SER_hh_emi_in!H29/SER_hh_num_in!H29)</f>
        <v>190.4658343285212</v>
      </c>
      <c r="I29" s="101">
        <f>IF(SER_hh_emi_in!I29=0,0,1000000*SER_hh_emi_in!I29/SER_hh_num_in!I29)</f>
        <v>199.61317772006237</v>
      </c>
      <c r="J29" s="101">
        <f>IF(SER_hh_emi_in!J29=0,0,1000000*SER_hh_emi_in!J29/SER_hh_num_in!J29)</f>
        <v>282.61042591294853</v>
      </c>
      <c r="K29" s="101">
        <f>IF(SER_hh_emi_in!K29=0,0,1000000*SER_hh_emi_in!K29/SER_hh_num_in!K29)</f>
        <v>634.08312019824905</v>
      </c>
      <c r="L29" s="101">
        <f>IF(SER_hh_emi_in!L29=0,0,1000000*SER_hh_emi_in!L29/SER_hh_num_in!L29)</f>
        <v>2288.0253758428498</v>
      </c>
      <c r="M29" s="101">
        <f>IF(SER_hh_emi_in!M29=0,0,1000000*SER_hh_emi_in!M29/SER_hh_num_in!M29)</f>
        <v>1253.2260473652741</v>
      </c>
      <c r="N29" s="101">
        <f>IF(SER_hh_emi_in!N29=0,0,1000000*SER_hh_emi_in!N29/SER_hh_num_in!N29)</f>
        <v>5029.0053574482336</v>
      </c>
      <c r="O29" s="101">
        <f>IF(SER_hh_emi_in!O29=0,0,1000000*SER_hh_emi_in!O29/SER_hh_num_in!O29)</f>
        <v>593.76531747042839</v>
      </c>
      <c r="P29" s="101">
        <f>IF(SER_hh_emi_in!P29=0,0,1000000*SER_hh_emi_in!P29/SER_hh_num_in!P29)</f>
        <v>292.92422247640519</v>
      </c>
      <c r="Q29" s="101">
        <f>IF(SER_hh_emi_in!Q29=0,0,1000000*SER_hh_emi_in!Q29/SER_hh_num_in!Q29)</f>
        <v>212.25806385001758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3080.8541679912696</v>
      </c>
      <c r="D30" s="100">
        <f>IF(SER_hh_emi_in!D30=0,0,1000000*SER_hh_emi_in!D30/SER_hh_num_in!D30)</f>
        <v>0</v>
      </c>
      <c r="E30" s="100">
        <f>IF(SER_hh_emi_in!E30=0,0,1000000*SER_hh_emi_in!E30/SER_hh_num_in!E30)</f>
        <v>0</v>
      </c>
      <c r="F30" s="100">
        <f>IF(SER_hh_emi_in!F30=0,0,1000000*SER_hh_emi_in!F30/SER_hh_num_in!F30)</f>
        <v>3250.5776080463229</v>
      </c>
      <c r="G30" s="100">
        <f>IF(SER_hh_emi_in!G30=0,0,1000000*SER_hh_emi_in!G30/SER_hh_num_in!G30)</f>
        <v>0</v>
      </c>
      <c r="H30" s="100">
        <f>IF(SER_hh_emi_in!H30=0,0,1000000*SER_hh_emi_in!H30/SER_hh_num_in!H30)</f>
        <v>3205.0487788493306</v>
      </c>
      <c r="I30" s="100">
        <f>IF(SER_hh_emi_in!I30=0,0,1000000*SER_hh_emi_in!I30/SER_hh_num_in!I30)</f>
        <v>0</v>
      </c>
      <c r="J30" s="100">
        <f>IF(SER_hh_emi_in!J30=0,0,1000000*SER_hh_emi_in!J30/SER_hh_num_in!J30)</f>
        <v>3225.731699104203</v>
      </c>
      <c r="K30" s="100">
        <f>IF(SER_hh_emi_in!K30=0,0,1000000*SER_hh_emi_in!K30/SER_hh_num_in!K30)</f>
        <v>3241.4345066857309</v>
      </c>
      <c r="L30" s="100">
        <f>IF(SER_hh_emi_in!L30=0,0,1000000*SER_hh_emi_in!L30/SER_hh_num_in!L30)</f>
        <v>3249.6990942830857</v>
      </c>
      <c r="M30" s="100">
        <f>IF(SER_hh_emi_in!M30=0,0,1000000*SER_hh_emi_in!M30/SER_hh_num_in!M30)</f>
        <v>2722.7153946942967</v>
      </c>
      <c r="N30" s="100">
        <f>IF(SER_hh_emi_in!N30=0,0,1000000*SER_hh_emi_in!N30/SER_hh_num_in!N30)</f>
        <v>5099.3285783404408</v>
      </c>
      <c r="O30" s="100">
        <f>IF(SER_hh_emi_in!O30=0,0,1000000*SER_hh_emi_in!O30/SER_hh_num_in!O30)</f>
        <v>3179.0679595631937</v>
      </c>
      <c r="P30" s="100">
        <f>IF(SER_hh_emi_in!P30=0,0,1000000*SER_hh_emi_in!P30/SER_hh_num_in!P30)</f>
        <v>0</v>
      </c>
      <c r="Q30" s="100">
        <f>IF(SER_hh_emi_in!Q30=0,0,1000000*SER_hh_emi_in!Q30/SER_hh_num_in!Q30)</f>
        <v>0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2396.7069833063642</v>
      </c>
      <c r="D31" s="100">
        <f>IF(SER_hh_emi_in!D31=0,0,1000000*SER_hh_emi_in!D31/SER_hh_num_in!D31)</f>
        <v>2481.8793604665811</v>
      </c>
      <c r="E31" s="100">
        <f>IF(SER_hh_emi_in!E31=0,0,1000000*SER_hh_emi_in!E31/SER_hh_num_in!E31)</f>
        <v>2418.2346105930678</v>
      </c>
      <c r="F31" s="100">
        <f>IF(SER_hh_emi_in!F31=0,0,1000000*SER_hh_emi_in!F31/SER_hh_num_in!F31)</f>
        <v>2497.2607831218315</v>
      </c>
      <c r="G31" s="100">
        <f>IF(SER_hh_emi_in!G31=0,0,1000000*SER_hh_emi_in!G31/SER_hh_num_in!G31)</f>
        <v>2538.1988131154085</v>
      </c>
      <c r="H31" s="100">
        <f>IF(SER_hh_emi_in!H31=0,0,1000000*SER_hh_emi_in!H31/SER_hh_num_in!H31)</f>
        <v>2513.6101688886088</v>
      </c>
      <c r="I31" s="100">
        <f>IF(SER_hh_emi_in!I31=0,0,1000000*SER_hh_emi_in!I31/SER_hh_num_in!I31)</f>
        <v>2593.0099554403014</v>
      </c>
      <c r="J31" s="100">
        <f>IF(SER_hh_emi_in!J31=0,0,1000000*SER_hh_emi_in!J31/SER_hh_num_in!J31)</f>
        <v>2664.9715422087497</v>
      </c>
      <c r="K31" s="100">
        <f>IF(SER_hh_emi_in!K31=0,0,1000000*SER_hh_emi_in!K31/SER_hh_num_in!K31)</f>
        <v>2683.7469508166928</v>
      </c>
      <c r="L31" s="100">
        <f>IF(SER_hh_emi_in!L31=0,0,1000000*SER_hh_emi_in!L31/SER_hh_num_in!L31)</f>
        <v>2687.8478389444344</v>
      </c>
      <c r="M31" s="100">
        <f>IF(SER_hh_emi_in!M31=0,0,1000000*SER_hh_emi_in!M31/SER_hh_num_in!M31)</f>
        <v>3369.8305697491846</v>
      </c>
      <c r="N31" s="100">
        <f>IF(SER_hh_emi_in!N31=0,0,1000000*SER_hh_emi_in!N31/SER_hh_num_in!N31)</f>
        <v>2315.8497194546276</v>
      </c>
      <c r="O31" s="100">
        <f>IF(SER_hh_emi_in!O31=0,0,1000000*SER_hh_emi_in!O31/SER_hh_num_in!O31)</f>
        <v>2349.9165441487744</v>
      </c>
      <c r="P31" s="100">
        <f>IF(SER_hh_emi_in!P31=0,0,1000000*SER_hh_emi_in!P31/SER_hh_num_in!P31)</f>
        <v>2413.2633115885278</v>
      </c>
      <c r="Q31" s="100">
        <f>IF(SER_hh_emi_in!Q31=0,0,1000000*SER_hh_emi_in!Q31/SER_hh_num_in!Q31)</f>
        <v>2461.4858974619301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93.885065124439933</v>
      </c>
      <c r="D3" s="106">
        <f>IF(SER_hh_fech_in!D3=0,0,SER_hh_fech_in!D3/SER_summary!D$27)</f>
        <v>94.855228285319242</v>
      </c>
      <c r="E3" s="106">
        <f>IF(SER_hh_fech_in!E3=0,0,SER_hh_fech_in!E3/SER_summary!E$27)</f>
        <v>90.644134646037301</v>
      </c>
      <c r="F3" s="106">
        <f>IF(SER_hh_fech_in!F3=0,0,SER_hh_fech_in!F3/SER_summary!F$27)</f>
        <v>117.4352603185765</v>
      </c>
      <c r="G3" s="106">
        <f>IF(SER_hh_fech_in!G3=0,0,SER_hh_fech_in!G3/SER_summary!G$27)</f>
        <v>115.98879064173536</v>
      </c>
      <c r="H3" s="106">
        <f>IF(SER_hh_fech_in!H3=0,0,SER_hh_fech_in!H3/SER_summary!H$27)</f>
        <v>119.24192480247278</v>
      </c>
      <c r="I3" s="106">
        <f>IF(SER_hh_fech_in!I3=0,0,SER_hh_fech_in!I3/SER_summary!I$27)</f>
        <v>123.61916516517206</v>
      </c>
      <c r="J3" s="106">
        <f>IF(SER_hh_fech_in!J3=0,0,SER_hh_fech_in!J3/SER_summary!J$27)</f>
        <v>114.35678727036483</v>
      </c>
      <c r="K3" s="106">
        <f>IF(SER_hh_fech_in!K3=0,0,SER_hh_fech_in!K3/SER_summary!K$27)</f>
        <v>126.15856744522023</v>
      </c>
      <c r="L3" s="106">
        <f>IF(SER_hh_fech_in!L3=0,0,SER_hh_fech_in!L3/SER_summary!L$27)</f>
        <v>125.51499219244722</v>
      </c>
      <c r="M3" s="106">
        <f>IF(SER_hh_fech_in!M3=0,0,SER_hh_fech_in!M3/SER_summary!M$27)</f>
        <v>103.97489711546777</v>
      </c>
      <c r="N3" s="106">
        <f>IF(SER_hh_fech_in!N3=0,0,SER_hh_fech_in!N3/SER_summary!N$27)</f>
        <v>117.0746108268159</v>
      </c>
      <c r="O3" s="106">
        <f>IF(SER_hh_fech_in!O3=0,0,SER_hh_fech_in!O3/SER_summary!O$27)</f>
        <v>96.481845283665649</v>
      </c>
      <c r="P3" s="106">
        <f>IF(SER_hh_fech_in!P3=0,0,SER_hh_fech_in!P3/SER_summary!P$27)</f>
        <v>82.160764207942691</v>
      </c>
      <c r="Q3" s="106">
        <f>IF(SER_hh_fech_in!Q3=0,0,SER_hh_fech_in!Q3/SER_summary!Q$27)</f>
        <v>89.45139045704218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43.920030574635717</v>
      </c>
      <c r="D4" s="101">
        <f>IF(SER_hh_fech_in!D4=0,0,SER_hh_fech_in!D4/SER_summary!D$27)</f>
        <v>42.870261367734358</v>
      </c>
      <c r="E4" s="101">
        <f>IF(SER_hh_fech_in!E4=0,0,SER_hh_fech_in!E4/SER_summary!E$27)</f>
        <v>46.473342297735606</v>
      </c>
      <c r="F4" s="101">
        <f>IF(SER_hh_fech_in!F4=0,0,SER_hh_fech_in!F4/SER_summary!F$27)</f>
        <v>47.12020997916548</v>
      </c>
      <c r="G4" s="101">
        <f>IF(SER_hh_fech_in!G4=0,0,SER_hh_fech_in!G4/SER_summary!G$27)</f>
        <v>63.608618974543489</v>
      </c>
      <c r="H4" s="101">
        <f>IF(SER_hh_fech_in!H4=0,0,SER_hh_fech_in!H4/SER_summary!H$27)</f>
        <v>61.791761974074404</v>
      </c>
      <c r="I4" s="101">
        <f>IF(SER_hh_fech_in!I4=0,0,SER_hh_fech_in!I4/SER_summary!I$27)</f>
        <v>56.165739595493363</v>
      </c>
      <c r="J4" s="101">
        <f>IF(SER_hh_fech_in!J4=0,0,SER_hh_fech_in!J4/SER_summary!J$27)</f>
        <v>60.867322605088248</v>
      </c>
      <c r="K4" s="101">
        <f>IF(SER_hh_fech_in!K4=0,0,SER_hh_fech_in!K4/SER_summary!K$27)</f>
        <v>57.442954295990099</v>
      </c>
      <c r="L4" s="101">
        <f>IF(SER_hh_fech_in!L4=0,0,SER_hh_fech_in!L4/SER_summary!L$27)</f>
        <v>47.514117274668905</v>
      </c>
      <c r="M4" s="101">
        <f>IF(SER_hh_fech_in!M4=0,0,SER_hh_fech_in!M4/SER_summary!M$27)</f>
        <v>39.165407105176996</v>
      </c>
      <c r="N4" s="101">
        <f>IF(SER_hh_fech_in!N4=0,0,SER_hh_fech_in!N4/SER_summary!N$27)</f>
        <v>24.739675470695495</v>
      </c>
      <c r="O4" s="101">
        <f>IF(SER_hh_fech_in!O4=0,0,SER_hh_fech_in!O4/SER_summary!O$27)</f>
        <v>29.789980826890016</v>
      </c>
      <c r="P4" s="101">
        <f>IF(SER_hh_fech_in!P4=0,0,SER_hh_fech_in!P4/SER_summary!P$27)</f>
        <v>15.111331828334849</v>
      </c>
      <c r="Q4" s="101">
        <f>IF(SER_hh_fech_in!Q4=0,0,SER_hh_fech_in!Q4/SER_summary!Q$27)</f>
        <v>21.634232780829016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0</v>
      </c>
      <c r="D5" s="100">
        <f>IF(SER_hh_fech_in!D5=0,0,SER_hh_fech_in!D5/SER_summary!D$27)</f>
        <v>0</v>
      </c>
      <c r="E5" s="100">
        <f>IF(SER_hh_fech_in!E5=0,0,SER_hh_fech_in!E5/SER_summary!E$27)</f>
        <v>0</v>
      </c>
      <c r="F5" s="100">
        <f>IF(SER_hh_fech_in!F5=0,0,SER_hh_fech_in!F5/SER_summary!F$27)</f>
        <v>0</v>
      </c>
      <c r="G5" s="100">
        <f>IF(SER_hh_fech_in!G5=0,0,SER_hh_fech_in!G5/SER_summary!G$27)</f>
        <v>0</v>
      </c>
      <c r="H5" s="100">
        <f>IF(SER_hh_fech_in!H5=0,0,SER_hh_fech_in!H5/SER_summary!H$27)</f>
        <v>0</v>
      </c>
      <c r="I5" s="100">
        <f>IF(SER_hh_fech_in!I5=0,0,SER_hh_fech_in!I5/SER_summary!I$27)</f>
        <v>0</v>
      </c>
      <c r="J5" s="100">
        <f>IF(SER_hh_fech_in!J5=0,0,SER_hh_fech_in!J5/SER_summary!J$27)</f>
        <v>0</v>
      </c>
      <c r="K5" s="100">
        <f>IF(SER_hh_fech_in!K5=0,0,SER_hh_fech_in!K5/SER_summary!K$27)</f>
        <v>0</v>
      </c>
      <c r="L5" s="100">
        <f>IF(SER_hh_fech_in!L5=0,0,SER_hh_fech_in!L5/SER_summary!L$27)</f>
        <v>0</v>
      </c>
      <c r="M5" s="100">
        <f>IF(SER_hh_fech_in!M5=0,0,SER_hh_fech_in!M5/SER_summary!M$27)</f>
        <v>0</v>
      </c>
      <c r="N5" s="100">
        <f>IF(SER_hh_fech_in!N5=0,0,SER_hh_fech_in!N5/SER_summary!N$27)</f>
        <v>0</v>
      </c>
      <c r="O5" s="100">
        <f>IF(SER_hh_fech_in!O5=0,0,SER_hh_fech_in!O5/SER_summary!O$27)</f>
        <v>0</v>
      </c>
      <c r="P5" s="100">
        <f>IF(SER_hh_fech_in!P5=0,0,SER_hh_fech_in!P5/SER_summary!P$27)</f>
        <v>0</v>
      </c>
      <c r="Q5" s="100">
        <f>IF(SER_hh_fech_in!Q5=0,0,SER_hh_fech_in!Q5/SER_summary!Q$27)</f>
        <v>0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47.309781808216179</v>
      </c>
      <c r="D7" s="100">
        <f>IF(SER_hh_fech_in!D7=0,0,SER_hh_fech_in!D7/SER_summary!D$27)</f>
        <v>48.945572803736326</v>
      </c>
      <c r="E7" s="100">
        <f>IF(SER_hh_fech_in!E7=0,0,SER_hh_fech_in!E7/SER_summary!E$27)</f>
        <v>55.252343789268672</v>
      </c>
      <c r="F7" s="100">
        <f>IF(SER_hh_fech_in!F7=0,0,SER_hh_fech_in!F7/SER_summary!F$27)</f>
        <v>55.440611715455319</v>
      </c>
      <c r="G7" s="100">
        <f>IF(SER_hh_fech_in!G7=0,0,SER_hh_fech_in!G7/SER_summary!G$27)</f>
        <v>70.677163603254527</v>
      </c>
      <c r="H7" s="100">
        <f>IF(SER_hh_fech_in!H7=0,0,SER_hh_fech_in!H7/SER_summary!H$27)</f>
        <v>72.209415769139028</v>
      </c>
      <c r="I7" s="100">
        <f>IF(SER_hh_fech_in!I7=0,0,SER_hh_fech_in!I7/SER_summary!I$27)</f>
        <v>0</v>
      </c>
      <c r="J7" s="100">
        <f>IF(SER_hh_fech_in!J7=0,0,SER_hh_fech_in!J7/SER_summary!J$27)</f>
        <v>0</v>
      </c>
      <c r="K7" s="100">
        <f>IF(SER_hh_fech_in!K7=0,0,SER_hh_fech_in!K7/SER_summary!K$27)</f>
        <v>0</v>
      </c>
      <c r="L7" s="100">
        <f>IF(SER_hh_fech_in!L7=0,0,SER_hh_fech_in!L7/SER_summary!L$27)</f>
        <v>57.616499209488957</v>
      </c>
      <c r="M7" s="100">
        <f>IF(SER_hh_fech_in!M7=0,0,SER_hh_fech_in!M7/SER_summary!M$27)</f>
        <v>54.350538203010551</v>
      </c>
      <c r="N7" s="100">
        <f>IF(SER_hh_fech_in!N7=0,0,SER_hh_fech_in!N7/SER_summary!N$27)</f>
        <v>0</v>
      </c>
      <c r="O7" s="100">
        <f>IF(SER_hh_fech_in!O7=0,0,SER_hh_fech_in!O7/SER_summary!O$27)</f>
        <v>0</v>
      </c>
      <c r="P7" s="100">
        <f>IF(SER_hh_fech_in!P7=0,0,SER_hh_fech_in!P7/SER_summary!P$27)</f>
        <v>0</v>
      </c>
      <c r="Q7" s="100">
        <f>IF(SER_hh_fech_in!Q7=0,0,SER_hh_fech_in!Q7/SER_summary!Q$27)</f>
        <v>0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31.458226754266725</v>
      </c>
      <c r="D8" s="100">
        <f>IF(SER_hh_fech_in!D8=0,0,SER_hh_fech_in!D8/SER_summary!D$27)</f>
        <v>32.884479788522547</v>
      </c>
      <c r="E8" s="100">
        <f>IF(SER_hh_fech_in!E8=0,0,SER_hh_fech_in!E8/SER_summary!E$27)</f>
        <v>37.563641518655373</v>
      </c>
      <c r="F8" s="100">
        <f>IF(SER_hh_fech_in!F8=0,0,SER_hh_fech_in!F8/SER_summary!F$27)</f>
        <v>40.261105434392363</v>
      </c>
      <c r="G8" s="100">
        <f>IF(SER_hh_fech_in!G8=0,0,SER_hh_fech_in!G8/SER_summary!G$27)</f>
        <v>45.905707643154059</v>
      </c>
      <c r="H8" s="100">
        <f>IF(SER_hh_fech_in!H8=0,0,SER_hh_fech_in!H8/SER_summary!H$27)</f>
        <v>49.240171748056461</v>
      </c>
      <c r="I8" s="100">
        <f>IF(SER_hh_fech_in!I8=0,0,SER_hh_fech_in!I8/SER_summary!I$27)</f>
        <v>48.919708096445206</v>
      </c>
      <c r="J8" s="100">
        <f>IF(SER_hh_fech_in!J8=0,0,SER_hh_fech_in!J8/SER_summary!J$27)</f>
        <v>51.723026324416736</v>
      </c>
      <c r="K8" s="100">
        <f>IF(SER_hh_fech_in!K8=0,0,SER_hh_fech_in!K8/SER_summary!K$27)</f>
        <v>47.791693688809389</v>
      </c>
      <c r="L8" s="100">
        <f>IF(SER_hh_fech_in!L8=0,0,SER_hh_fech_in!L8/SER_summary!L$27)</f>
        <v>37.205834254069927</v>
      </c>
      <c r="M8" s="100">
        <f>IF(SER_hh_fech_in!M8=0,0,SER_hh_fech_in!M8/SER_summary!M$27)</f>
        <v>33.876071566096634</v>
      </c>
      <c r="N8" s="100">
        <f>IF(SER_hh_fech_in!N8=0,0,SER_hh_fech_in!N8/SER_summary!N$27)</f>
        <v>41.081146985055689</v>
      </c>
      <c r="O8" s="100">
        <f>IF(SER_hh_fech_in!O8=0,0,SER_hh_fech_in!O8/SER_summary!O$27)</f>
        <v>32.851794226163925</v>
      </c>
      <c r="P8" s="100">
        <f>IF(SER_hh_fech_in!P8=0,0,SER_hh_fech_in!P8/SER_summary!P$27)</f>
        <v>26.236337973685242</v>
      </c>
      <c r="Q8" s="100">
        <f>IF(SER_hh_fech_in!Q8=0,0,SER_hh_fech_in!Q8/SER_summary!Q$27)</f>
        <v>39.924394838527881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44.469982743727634</v>
      </c>
      <c r="D9" s="100">
        <f>IF(SER_hh_fech_in!D9=0,0,SER_hh_fech_in!D9/SER_summary!D$27)</f>
        <v>47.429476188258043</v>
      </c>
      <c r="E9" s="100">
        <f>IF(SER_hh_fech_in!E9=0,0,SER_hh_fech_in!E9/SER_summary!E$27)</f>
        <v>54.92338750518168</v>
      </c>
      <c r="F9" s="100">
        <f>IF(SER_hh_fech_in!F9=0,0,SER_hh_fech_in!F9/SER_summary!F$27)</f>
        <v>59.401097927878951</v>
      </c>
      <c r="G9" s="100">
        <f>IF(SER_hh_fech_in!G9=0,0,SER_hh_fech_in!G9/SER_summary!G$27)</f>
        <v>68.106783759600575</v>
      </c>
      <c r="H9" s="100">
        <f>IF(SER_hh_fech_in!H9=0,0,SER_hh_fech_in!H9/SER_summary!H$27)</f>
        <v>73.162514023010317</v>
      </c>
      <c r="I9" s="100">
        <f>IF(SER_hh_fech_in!I9=0,0,SER_hh_fech_in!I9/SER_summary!I$27)</f>
        <v>72.767416594689578</v>
      </c>
      <c r="J9" s="100">
        <f>IF(SER_hh_fech_in!J9=0,0,SER_hh_fech_in!J9/SER_summary!J$27)</f>
        <v>77.041153627726658</v>
      </c>
      <c r="K9" s="100">
        <f>IF(SER_hh_fech_in!K9=0,0,SER_hh_fech_in!K9/SER_summary!K$27)</f>
        <v>71.28399190711454</v>
      </c>
      <c r="L9" s="100">
        <f>IF(SER_hh_fech_in!L9=0,0,SER_hh_fech_in!L9/SER_summary!L$27)</f>
        <v>55.550116957058528</v>
      </c>
      <c r="M9" s="100">
        <f>IF(SER_hh_fech_in!M9=0,0,SER_hh_fech_in!M9/SER_summary!M$27)</f>
        <v>68.508439695051578</v>
      </c>
      <c r="N9" s="100">
        <f>IF(SER_hh_fech_in!N9=0,0,SER_hh_fech_in!N9/SER_summary!N$27)</f>
        <v>54.776717025389758</v>
      </c>
      <c r="O9" s="100">
        <f>IF(SER_hh_fech_in!O9=0,0,SER_hh_fech_in!O9/SER_summary!O$27)</f>
        <v>0</v>
      </c>
      <c r="P9" s="100">
        <f>IF(SER_hh_fech_in!P9=0,0,SER_hh_fech_in!P9/SER_summary!P$27)</f>
        <v>39.333511690593532</v>
      </c>
      <c r="Q9" s="100">
        <f>IF(SER_hh_fech_in!Q9=0,0,SER_hh_fech_in!Q9/SER_summary!Q$27)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0</v>
      </c>
      <c r="D10" s="100">
        <f>IF(SER_hh_fech_in!D10=0,0,SER_hh_fech_in!D10/SER_summary!D$27)</f>
        <v>0</v>
      </c>
      <c r="E10" s="100">
        <f>IF(SER_hh_fech_in!E10=0,0,SER_hh_fech_in!E10/SER_summary!E$27)</f>
        <v>0</v>
      </c>
      <c r="F10" s="100">
        <f>IF(SER_hh_fech_in!F10=0,0,SER_hh_fech_in!F10/SER_summary!F$27)</f>
        <v>0</v>
      </c>
      <c r="G10" s="100">
        <f>IF(SER_hh_fech_in!G10=0,0,SER_hh_fech_in!G10/SER_summary!G$27)</f>
        <v>0</v>
      </c>
      <c r="H10" s="100">
        <f>IF(SER_hh_fech_in!H10=0,0,SER_hh_fech_in!H10/SER_summary!H$27)</f>
        <v>0</v>
      </c>
      <c r="I10" s="100">
        <f>IF(SER_hh_fech_in!I10=0,0,SER_hh_fech_in!I10/SER_summary!I$27)</f>
        <v>0</v>
      </c>
      <c r="J10" s="100">
        <f>IF(SER_hh_fech_in!J10=0,0,SER_hh_fech_in!J10/SER_summary!J$27)</f>
        <v>0</v>
      </c>
      <c r="K10" s="100">
        <f>IF(SER_hh_fech_in!K10=0,0,SER_hh_fech_in!K10/SER_summary!K$27)</f>
        <v>0</v>
      </c>
      <c r="L10" s="100">
        <f>IF(SER_hh_fech_in!L10=0,0,SER_hh_fech_in!L10/SER_summary!L$27)</f>
        <v>0</v>
      </c>
      <c r="M10" s="100">
        <f>IF(SER_hh_fech_in!M10=0,0,SER_hh_fech_in!M10/SER_summary!M$27)</f>
        <v>0</v>
      </c>
      <c r="N10" s="100">
        <f>IF(SER_hh_fech_in!N10=0,0,SER_hh_fech_in!N10/SER_summary!N$27)</f>
        <v>55.761974922131721</v>
      </c>
      <c r="O10" s="100">
        <f>IF(SER_hh_fech_in!O10=0,0,SER_hh_fech_in!O10/SER_summary!O$27)</f>
        <v>0</v>
      </c>
      <c r="P10" s="100">
        <f>IF(SER_hh_fech_in!P10=0,0,SER_hh_fech_in!P10/SER_summary!P$27)</f>
        <v>0</v>
      </c>
      <c r="Q10" s="100">
        <f>IF(SER_hh_fech_in!Q10=0,0,SER_hh_fech_in!Q10/SER_summary!Q$27)</f>
        <v>53.99123604747497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43.769197371635094</v>
      </c>
      <c r="D11" s="100">
        <f>IF(SER_hh_fech_in!D11=0,0,SER_hh_fech_in!D11/SER_summary!D$27)</f>
        <v>0</v>
      </c>
      <c r="E11" s="100">
        <f>IF(SER_hh_fech_in!E11=0,0,SER_hh_fech_in!E11/SER_summary!E$27)</f>
        <v>0</v>
      </c>
      <c r="F11" s="100">
        <f>IF(SER_hh_fech_in!F11=0,0,SER_hh_fech_in!F11/SER_summary!F$27)</f>
        <v>37.964892006481492</v>
      </c>
      <c r="G11" s="100">
        <f>IF(SER_hh_fech_in!G11=0,0,SER_hh_fech_in!G11/SER_summary!G$27)</f>
        <v>0</v>
      </c>
      <c r="H11" s="100">
        <f>IF(SER_hh_fech_in!H11=0,0,SER_hh_fech_in!H11/SER_summary!H$27)</f>
        <v>0</v>
      </c>
      <c r="I11" s="100">
        <f>IF(SER_hh_fech_in!I11=0,0,SER_hh_fech_in!I11/SER_summary!I$27)</f>
        <v>0</v>
      </c>
      <c r="J11" s="100">
        <f>IF(SER_hh_fech_in!J11=0,0,SER_hh_fech_in!J11/SER_summary!J$27)</f>
        <v>0</v>
      </c>
      <c r="K11" s="100">
        <f>IF(SER_hh_fech_in!K11=0,0,SER_hh_fech_in!K11/SER_summary!K$27)</f>
        <v>45.850555361135129</v>
      </c>
      <c r="L11" s="100">
        <f>IF(SER_hh_fech_in!L11=0,0,SER_hh_fech_in!L11/SER_summary!L$27)</f>
        <v>35.766948284032495</v>
      </c>
      <c r="M11" s="100">
        <f>IF(SER_hh_fech_in!M11=0,0,SER_hh_fech_in!M11/SER_summary!M$27)</f>
        <v>0</v>
      </c>
      <c r="N11" s="100">
        <f>IF(SER_hh_fech_in!N11=0,0,SER_hh_fech_in!N11/SER_summary!N$27)</f>
        <v>34.812096069938498</v>
      </c>
      <c r="O11" s="100">
        <f>IF(SER_hh_fech_in!O11=0,0,SER_hh_fech_in!O11/SER_summary!O$27)</f>
        <v>31.840607508531889</v>
      </c>
      <c r="P11" s="100">
        <f>IF(SER_hh_fech_in!P11=0,0,SER_hh_fech_in!P11/SER_summary!P$27)</f>
        <v>26.142787870767343</v>
      </c>
      <c r="Q11" s="100">
        <f>IF(SER_hh_fech_in!Q11=0,0,SER_hh_fech_in!Q11/SER_summary!Q$27)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0</v>
      </c>
      <c r="D12" s="100">
        <f>IF(SER_hh_fech_in!D12=0,0,SER_hh_fech_in!D12/SER_summary!D$27)</f>
        <v>0</v>
      </c>
      <c r="E12" s="100">
        <f>IF(SER_hh_fech_in!E12=0,0,SER_hh_fech_in!E12/SER_summary!E$27)</f>
        <v>0</v>
      </c>
      <c r="F12" s="100">
        <f>IF(SER_hh_fech_in!F12=0,0,SER_hh_fech_in!F12/SER_summary!F$27)</f>
        <v>0</v>
      </c>
      <c r="G12" s="100">
        <f>IF(SER_hh_fech_in!G12=0,0,SER_hh_fech_in!G12/SER_summary!G$27)</f>
        <v>0</v>
      </c>
      <c r="H12" s="100">
        <f>IF(SER_hh_fech_in!H12=0,0,SER_hh_fech_in!H12/SER_summary!H$27)</f>
        <v>0</v>
      </c>
      <c r="I12" s="100">
        <f>IF(SER_hh_fech_in!I12=0,0,SER_hh_fech_in!I12/SER_summary!I$27)</f>
        <v>0</v>
      </c>
      <c r="J12" s="100">
        <f>IF(SER_hh_fech_in!J12=0,0,SER_hh_fech_in!J12/SER_summary!J$27)</f>
        <v>0</v>
      </c>
      <c r="K12" s="100">
        <f>IF(SER_hh_fech_in!K12=0,0,SER_hh_fech_in!K12/SER_summary!K$27)</f>
        <v>0</v>
      </c>
      <c r="L12" s="100">
        <f>IF(SER_hh_fech_in!L12=0,0,SER_hh_fech_in!L12/SER_summary!L$27)</f>
        <v>0</v>
      </c>
      <c r="M12" s="100">
        <f>IF(SER_hh_fech_in!M12=0,0,SER_hh_fech_in!M12/SER_summary!M$27)</f>
        <v>0</v>
      </c>
      <c r="N12" s="100">
        <f>IF(SER_hh_fech_in!N12=0,0,SER_hh_fech_in!N12/SER_summary!N$27)</f>
        <v>0</v>
      </c>
      <c r="O12" s="100">
        <f>IF(SER_hh_fech_in!O12=0,0,SER_hh_fech_in!O12/SER_summary!O$27)</f>
        <v>0</v>
      </c>
      <c r="P12" s="100">
        <f>IF(SER_hh_fech_in!P12=0,0,SER_hh_fech_in!P12/SER_summary!P$27)</f>
        <v>0</v>
      </c>
      <c r="Q12" s="100">
        <f>IF(SER_hh_fech_in!Q12=0,0,SER_hh_fech_in!Q12/SER_summary!Q$27)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25.561882835023155</v>
      </c>
      <c r="D13" s="100">
        <f>IF(SER_hh_fech_in!D13=0,0,SER_hh_fech_in!D13/SER_summary!D$27)</f>
        <v>26.731284821656878</v>
      </c>
      <c r="E13" s="100">
        <f>IF(SER_hh_fech_in!E13=0,0,SER_hh_fech_in!E13/SER_summary!E$27)</f>
        <v>30.622667399804953</v>
      </c>
      <c r="F13" s="100">
        <f>IF(SER_hh_fech_in!F13=0,0,SER_hh_fech_in!F13/SER_summary!F$27)</f>
        <v>32.983831290594409</v>
      </c>
      <c r="G13" s="100">
        <f>IF(SER_hh_fech_in!G13=0,0,SER_hh_fech_in!G13/SER_summary!G$27)</f>
        <v>37.612880495981564</v>
      </c>
      <c r="H13" s="100">
        <f>IF(SER_hh_fech_in!H13=0,0,SER_hh_fech_in!H13/SER_summary!H$27)</f>
        <v>40.685929026468052</v>
      </c>
      <c r="I13" s="100">
        <f>IF(SER_hh_fech_in!I13=0,0,SER_hh_fech_in!I13/SER_summary!I$27)</f>
        <v>40.693319457001159</v>
      </c>
      <c r="J13" s="100">
        <f>IF(SER_hh_fech_in!J13=0,0,SER_hh_fech_in!J13/SER_summary!J$27)</f>
        <v>43.114789511005362</v>
      </c>
      <c r="K13" s="100">
        <f>IF(SER_hh_fech_in!K13=0,0,SER_hh_fech_in!K13/SER_summary!K$27)</f>
        <v>39.836342241766403</v>
      </c>
      <c r="L13" s="100">
        <f>IF(SER_hh_fech_in!L13=0,0,SER_hh_fech_in!L13/SER_summary!L$27)</f>
        <v>22.125839332205196</v>
      </c>
      <c r="M13" s="100">
        <f>IF(SER_hh_fech_in!M13=0,0,SER_hh_fech_in!M13/SER_summary!M$27)</f>
        <v>17.69654671009625</v>
      </c>
      <c r="N13" s="100">
        <f>IF(SER_hh_fech_in!N13=0,0,SER_hh_fech_in!N13/SER_summary!N$27)</f>
        <v>12.070499559646901</v>
      </c>
      <c r="O13" s="100">
        <f>IF(SER_hh_fech_in!O13=0,0,SER_hh_fech_in!O13/SER_summary!O$27)</f>
        <v>14.135501236734243</v>
      </c>
      <c r="P13" s="100">
        <f>IF(SER_hh_fech_in!P13=0,0,SER_hh_fech_in!P13/SER_summary!P$27)</f>
        <v>10.411261126244613</v>
      </c>
      <c r="Q13" s="100">
        <f>IF(SER_hh_fech_in!Q13=0,0,SER_hh_fech_in!Q13/SER_summary!Q$27)</f>
        <v>15.503680162918759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39.909535890095157</v>
      </c>
      <c r="D14" s="22">
        <f>IF(SER_hh_fech_in!D14=0,0,SER_hh_fech_in!D14/SER_summary!D$27)</f>
        <v>41.54973876608841</v>
      </c>
      <c r="E14" s="22">
        <f>IF(SER_hh_fech_in!E14=0,0,SER_hh_fech_in!E14/SER_summary!E$27)</f>
        <v>47.696843898932677</v>
      </c>
      <c r="F14" s="22">
        <f>IF(SER_hh_fech_in!F14=0,0,SER_hh_fech_in!F14/SER_summary!F$27)</f>
        <v>54.725827994468524</v>
      </c>
      <c r="G14" s="22">
        <f>IF(SER_hh_fech_in!G14=0,0,SER_hh_fech_in!G14/SER_summary!G$27)</f>
        <v>53.437823740675327</v>
      </c>
      <c r="H14" s="22">
        <f>IF(SER_hh_fech_in!H14=0,0,SER_hh_fech_in!H14/SER_summary!H$27)</f>
        <v>62.333367305108943</v>
      </c>
      <c r="I14" s="22">
        <f>IF(SER_hh_fech_in!I14=0,0,SER_hh_fech_in!I14/SER_summary!I$27)</f>
        <v>62.665138736890036</v>
      </c>
      <c r="J14" s="22">
        <f>IF(SER_hh_fech_in!J14=0,0,SER_hh_fech_in!J14/SER_summary!J$27)</f>
        <v>66.656344206441716</v>
      </c>
      <c r="K14" s="22">
        <f>IF(SER_hh_fech_in!K14=0,0,SER_hh_fech_in!K14/SER_summary!K$27)</f>
        <v>64.567799269797035</v>
      </c>
      <c r="L14" s="22">
        <f>IF(SER_hh_fech_in!L14=0,0,SER_hh_fech_in!L14/SER_summary!L$27)</f>
        <v>0</v>
      </c>
      <c r="M14" s="22">
        <f>IF(SER_hh_fech_in!M14=0,0,SER_hh_fech_in!M14/SER_summary!M$27)</f>
        <v>0</v>
      </c>
      <c r="N14" s="22">
        <f>IF(SER_hh_fech_in!N14=0,0,SER_hh_fech_in!N14/SER_summary!N$27)</f>
        <v>0</v>
      </c>
      <c r="O14" s="22">
        <f>IF(SER_hh_fech_in!O14=0,0,SER_hh_fech_in!O14/SER_summary!O$27)</f>
        <v>42.273545260513643</v>
      </c>
      <c r="P14" s="22">
        <f>IF(SER_hh_fech_in!P14=0,0,SER_hh_fech_in!P14/SER_summary!P$27)</f>
        <v>0</v>
      </c>
      <c r="Q14" s="22">
        <f>IF(SER_hh_fech_in!Q14=0,0,SER_hh_fech_in!Q14/SER_summary!Q$27)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0.46486241899926023</v>
      </c>
      <c r="D15" s="104">
        <f>IF(SER_hh_fech_in!D15=0,0,SER_hh_fech_in!D15/SER_summary!D$27)</f>
        <v>0.49572070276907781</v>
      </c>
      <c r="E15" s="104">
        <f>IF(SER_hh_fech_in!E15=0,0,SER_hh_fech_in!E15/SER_summary!E$27)</f>
        <v>0.61675831287649896</v>
      </c>
      <c r="F15" s="104">
        <f>IF(SER_hh_fech_in!F15=0,0,SER_hh_fech_in!F15/SER_summary!F$27)</f>
        <v>0.50661311205255544</v>
      </c>
      <c r="G15" s="104">
        <f>IF(SER_hh_fech_in!G15=0,0,SER_hh_fech_in!G15/SER_summary!G$27)</f>
        <v>0.76337135580081772</v>
      </c>
      <c r="H15" s="104">
        <f>IF(SER_hh_fech_in!H15=0,0,SER_hh_fech_in!H15/SER_summary!H$27)</f>
        <v>0.77914819759238207</v>
      </c>
      <c r="I15" s="104">
        <f>IF(SER_hh_fech_in!I15=0,0,SER_hh_fech_in!I15/SER_summary!I$27)</f>
        <v>0.87715987983065347</v>
      </c>
      <c r="J15" s="104">
        <f>IF(SER_hh_fech_in!J15=0,0,SER_hh_fech_in!J15/SER_summary!J$27)</f>
        <v>0.93294434090175304</v>
      </c>
      <c r="K15" s="104">
        <f>IF(SER_hh_fech_in!K15=0,0,SER_hh_fech_in!K15/SER_summary!K$27)</f>
        <v>0.77842153729037811</v>
      </c>
      <c r="L15" s="104">
        <f>IF(SER_hh_fech_in!L15=0,0,SER_hh_fech_in!L15/SER_summary!L$27)</f>
        <v>0.60055094696526312</v>
      </c>
      <c r="M15" s="104">
        <f>IF(SER_hh_fech_in!M15=0,0,SER_hh_fech_in!M15/SER_summary!M$27)</f>
        <v>0.58729212638919015</v>
      </c>
      <c r="N15" s="104">
        <f>IF(SER_hh_fech_in!N15=0,0,SER_hh_fech_in!N15/SER_summary!N$27)</f>
        <v>0.45270891692528648</v>
      </c>
      <c r="O15" s="104">
        <f>IF(SER_hh_fech_in!O15=0,0,SER_hh_fech_in!O15/SER_summary!O$27)</f>
        <v>0.14251258438194028</v>
      </c>
      <c r="P15" s="104">
        <f>IF(SER_hh_fech_in!P15=0,0,SER_hh_fech_in!P15/SER_summary!P$27)</f>
        <v>0.31943188328324934</v>
      </c>
      <c r="Q15" s="104">
        <f>IF(SER_hh_fech_in!Q15=0,0,SER_hh_fech_in!Q15/SER_summary!Q$27)</f>
        <v>0.2804982789482568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28.326885202011589</v>
      </c>
      <c r="D16" s="101">
        <f>IF(SER_hh_fech_in!D16=0,0,SER_hh_fech_in!D16/SER_summary!D$27)</f>
        <v>27.185346827581036</v>
      </c>
      <c r="E16" s="101">
        <f>IF(SER_hh_fech_in!E16=0,0,SER_hh_fech_in!E16/SER_summary!E$27)</f>
        <v>25.754779298124429</v>
      </c>
      <c r="F16" s="101">
        <f>IF(SER_hh_fech_in!F16=0,0,SER_hh_fech_in!F16/SER_summary!F$27)</f>
        <v>25.280836139622128</v>
      </c>
      <c r="G16" s="101">
        <f>IF(SER_hh_fech_in!G16=0,0,SER_hh_fech_in!G16/SER_summary!G$27)</f>
        <v>24.025030184156904</v>
      </c>
      <c r="H16" s="101">
        <f>IF(SER_hh_fech_in!H16=0,0,SER_hh_fech_in!H16/SER_summary!H$27)</f>
        <v>23.558456093654257</v>
      </c>
      <c r="I16" s="101">
        <f>IF(SER_hh_fech_in!I16=0,0,SER_hh_fech_in!I16/SER_summary!I$27)</f>
        <v>23.082506326736837</v>
      </c>
      <c r="J16" s="101">
        <f>IF(SER_hh_fech_in!J16=0,0,SER_hh_fech_in!J16/SER_summary!J$27)</f>
        <v>21.972238909674591</v>
      </c>
      <c r="K16" s="101">
        <f>IF(SER_hh_fech_in!K16=0,0,SER_hh_fech_in!K16/SER_summary!K$27)</f>
        <v>21.749649049233952</v>
      </c>
      <c r="L16" s="101">
        <f>IF(SER_hh_fech_in!L16=0,0,SER_hh_fech_in!L16/SER_summary!L$27)</f>
        <v>21.483203195392978</v>
      </c>
      <c r="M16" s="101">
        <f>IF(SER_hh_fech_in!M16=0,0,SER_hh_fech_in!M16/SER_summary!M$27)</f>
        <v>19.268823264582988</v>
      </c>
      <c r="N16" s="101">
        <f>IF(SER_hh_fech_in!N16=0,0,SER_hh_fech_in!N16/SER_summary!N$27)</f>
        <v>16.743623434214019</v>
      </c>
      <c r="O16" s="101">
        <f>IF(SER_hh_fech_in!O16=0,0,SER_hh_fech_in!O16/SER_summary!O$27)</f>
        <v>18.722823654609158</v>
      </c>
      <c r="P16" s="101">
        <f>IF(SER_hh_fech_in!P16=0,0,SER_hh_fech_in!P16/SER_summary!P$27)</f>
        <v>17.767389846858826</v>
      </c>
      <c r="Q16" s="101">
        <f>IF(SER_hh_fech_in!Q16=0,0,SER_hh_fech_in!Q16/SER_summary!Q$27)</f>
        <v>16.378065556713626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8.932495639850961</v>
      </c>
      <c r="D17" s="103">
        <f>IF(SER_hh_fech_in!D17=0,0,SER_hh_fech_in!D17/SER_summary!D$27)</f>
        <v>9.1438855541452497</v>
      </c>
      <c r="E17" s="103">
        <f>IF(SER_hh_fech_in!E17=0,0,SER_hh_fech_in!E17/SER_summary!E$27)</f>
        <v>8.9892216211724012</v>
      </c>
      <c r="F17" s="103">
        <f>IF(SER_hh_fech_in!F17=0,0,SER_hh_fech_in!F17/SER_summary!F$27)</f>
        <v>9.8119331639856764</v>
      </c>
      <c r="G17" s="103">
        <f>IF(SER_hh_fech_in!G17=0,0,SER_hh_fech_in!G17/SER_summary!G$27)</f>
        <v>9.9683602862427243</v>
      </c>
      <c r="H17" s="103">
        <f>IF(SER_hh_fech_in!H17=0,0,SER_hh_fech_in!H17/SER_summary!H$27)</f>
        <v>10.512156670555578</v>
      </c>
      <c r="I17" s="103">
        <f>IF(SER_hh_fech_in!I17=0,0,SER_hh_fech_in!I17/SER_summary!I$27)</f>
        <v>11.526722780076113</v>
      </c>
      <c r="J17" s="103">
        <f>IF(SER_hh_fech_in!J17=0,0,SER_hh_fech_in!J17/SER_summary!J$27)</f>
        <v>11.499837693823322</v>
      </c>
      <c r="K17" s="103">
        <f>IF(SER_hh_fech_in!K17=0,0,SER_hh_fech_in!K17/SER_summary!K$27)</f>
        <v>11.945104348788831</v>
      </c>
      <c r="L17" s="103">
        <f>IF(SER_hh_fech_in!L17=0,0,SER_hh_fech_in!L17/SER_summary!L$27)</f>
        <v>0</v>
      </c>
      <c r="M17" s="103">
        <f>IF(SER_hh_fech_in!M17=0,0,SER_hh_fech_in!M17/SER_summary!M$27)</f>
        <v>13.767364924544538</v>
      </c>
      <c r="N17" s="103">
        <f>IF(SER_hh_fech_in!N17=0,0,SER_hh_fech_in!N17/SER_summary!N$27)</f>
        <v>14.143170000539142</v>
      </c>
      <c r="O17" s="103">
        <f>IF(SER_hh_fech_in!O17=0,0,SER_hh_fech_in!O17/SER_summary!O$27)</f>
        <v>14.467606218283171</v>
      </c>
      <c r="P17" s="103">
        <f>IF(SER_hh_fech_in!P17=0,0,SER_hh_fech_in!P17/SER_summary!P$27)</f>
        <v>14.578716343156639</v>
      </c>
      <c r="Q17" s="103">
        <f>IF(SER_hh_fech_in!Q17=0,0,SER_hh_fech_in!Q17/SER_summary!Q$27)</f>
        <v>14.60119070183311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28.462964118378416</v>
      </c>
      <c r="D18" s="103">
        <f>IF(SER_hh_fech_in!D18=0,0,SER_hh_fech_in!D18/SER_summary!D$27)</f>
        <v>27.242064988312968</v>
      </c>
      <c r="E18" s="103">
        <f>IF(SER_hh_fech_in!E18=0,0,SER_hh_fech_in!E18/SER_summary!E$27)</f>
        <v>26.414808653494042</v>
      </c>
      <c r="F18" s="103">
        <f>IF(SER_hh_fech_in!F18=0,0,SER_hh_fech_in!F18/SER_summary!F$27)</f>
        <v>25.340620287044036</v>
      </c>
      <c r="G18" s="103">
        <f>IF(SER_hh_fech_in!G18=0,0,SER_hh_fech_in!G18/SER_summary!G$27)</f>
        <v>24.531375496967712</v>
      </c>
      <c r="H18" s="103">
        <f>IF(SER_hh_fech_in!H18=0,0,SER_hh_fech_in!H18/SER_summary!H$27)</f>
        <v>23.875937162308752</v>
      </c>
      <c r="I18" s="103">
        <f>IF(SER_hh_fech_in!I18=0,0,SER_hh_fech_in!I18/SER_summary!I$27)</f>
        <v>23.221662460652013</v>
      </c>
      <c r="J18" s="103">
        <f>IF(SER_hh_fech_in!J18=0,0,SER_hh_fech_in!J18/SER_summary!J$27)</f>
        <v>22.606817316960097</v>
      </c>
      <c r="K18" s="103">
        <f>IF(SER_hh_fech_in!K18=0,0,SER_hh_fech_in!K18/SER_summary!K$27)</f>
        <v>21.885116254674063</v>
      </c>
      <c r="L18" s="103">
        <f>IF(SER_hh_fech_in!L18=0,0,SER_hh_fech_in!L18/SER_summary!L$27)</f>
        <v>21.483203195392978</v>
      </c>
      <c r="M18" s="103">
        <f>IF(SER_hh_fech_in!M18=0,0,SER_hh_fech_in!M18/SER_summary!M$27)</f>
        <v>20.507933450355356</v>
      </c>
      <c r="N18" s="103">
        <f>IF(SER_hh_fech_in!N18=0,0,SER_hh_fech_in!N18/SER_summary!N$27)</f>
        <v>20.267226734957557</v>
      </c>
      <c r="O18" s="103">
        <f>IF(SER_hh_fech_in!O18=0,0,SER_hh_fech_in!O18/SER_summary!O$27)</f>
        <v>19.282831886685745</v>
      </c>
      <c r="P18" s="103">
        <f>IF(SER_hh_fech_in!P18=0,0,SER_hh_fech_in!P18/SER_summary!P$27)</f>
        <v>18.516098558926672</v>
      </c>
      <c r="Q18" s="103">
        <f>IF(SER_hh_fech_in!Q18=0,0,SER_hh_fech_in!Q18/SER_summary!Q$27)</f>
        <v>16.98018508010837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20.040561273987294</v>
      </c>
      <c r="D19" s="101">
        <f>IF(SER_hh_fech_in!D19=0,0,SER_hh_fech_in!D19/SER_summary!D$27)</f>
        <v>20.808005803954817</v>
      </c>
      <c r="E19" s="101">
        <f>IF(SER_hh_fech_in!E19=0,0,SER_hh_fech_in!E19/SER_summary!E$27)</f>
        <v>20.747387334712549</v>
      </c>
      <c r="F19" s="101">
        <f>IF(SER_hh_fech_in!F19=0,0,SER_hh_fech_in!F19/SER_summary!F$27)</f>
        <v>21.267808126976544</v>
      </c>
      <c r="G19" s="101">
        <f>IF(SER_hh_fech_in!G19=0,0,SER_hh_fech_in!G19/SER_summary!G$27)</f>
        <v>23.546994312453069</v>
      </c>
      <c r="H19" s="101">
        <f>IF(SER_hh_fech_in!H19=0,0,SER_hh_fech_in!H19/SER_summary!H$27)</f>
        <v>23.351641553664098</v>
      </c>
      <c r="I19" s="101">
        <f>IF(SER_hh_fech_in!I19=0,0,SER_hh_fech_in!I19/SER_summary!I$27)</f>
        <v>23.406867675703097</v>
      </c>
      <c r="J19" s="101">
        <f>IF(SER_hh_fech_in!J19=0,0,SER_hh_fech_in!J19/SER_summary!J$27)</f>
        <v>23.760026506366579</v>
      </c>
      <c r="K19" s="101">
        <f>IF(SER_hh_fech_in!K19=0,0,SER_hh_fech_in!K19/SER_summary!K$27)</f>
        <v>23.916434818105671</v>
      </c>
      <c r="L19" s="101">
        <f>IF(SER_hh_fech_in!L19=0,0,SER_hh_fech_in!L19/SER_summary!L$27)</f>
        <v>27.916450709319562</v>
      </c>
      <c r="M19" s="101">
        <f>IF(SER_hh_fech_in!M19=0,0,SER_hh_fech_in!M19/SER_summary!M$27)</f>
        <v>19.164559863638363</v>
      </c>
      <c r="N19" s="101">
        <f>IF(SER_hh_fech_in!N19=0,0,SER_hh_fech_in!N19/SER_summary!N$27)</f>
        <v>26.268911909217806</v>
      </c>
      <c r="O19" s="101">
        <f>IF(SER_hh_fech_in!O19=0,0,SER_hh_fech_in!O19/SER_summary!O$27)</f>
        <v>24.477305637459256</v>
      </c>
      <c r="P19" s="101">
        <f>IF(SER_hh_fech_in!P19=0,0,SER_hh_fech_in!P19/SER_summary!P$27)</f>
        <v>25.213060394216747</v>
      </c>
      <c r="Q19" s="101">
        <f>IF(SER_hh_fech_in!Q19=0,0,SER_hh_fech_in!Q19/SER_summary!Q$27)</f>
        <v>26.703883215241802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24.677273513480788</v>
      </c>
      <c r="D21" s="100">
        <f>IF(SER_hh_fech_in!D21=0,0,SER_hh_fech_in!D21/SER_summary!D$27)</f>
        <v>25.622009862128564</v>
      </c>
      <c r="E21" s="100">
        <f>IF(SER_hh_fech_in!E21=0,0,SER_hh_fech_in!E21/SER_summary!E$27)</f>
        <v>25.282172548967228</v>
      </c>
      <c r="F21" s="100">
        <f>IF(SER_hh_fech_in!F21=0,0,SER_hh_fech_in!F21/SER_summary!F$27)</f>
        <v>26.302005999583024</v>
      </c>
      <c r="G21" s="100">
        <f>IF(SER_hh_fech_in!G21=0,0,SER_hh_fech_in!G21/SER_summary!G$27)</f>
        <v>28.29977602241609</v>
      </c>
      <c r="H21" s="100">
        <f>IF(SER_hh_fech_in!H21=0,0,SER_hh_fech_in!H21/SER_summary!H$27)</f>
        <v>28.863323163775391</v>
      </c>
      <c r="I21" s="100">
        <f>IF(SER_hh_fech_in!I21=0,0,SER_hh_fech_in!I21/SER_summary!I$27)</f>
        <v>28.424607956790936</v>
      </c>
      <c r="J21" s="100">
        <f>IF(SER_hh_fech_in!J21=0,0,SER_hh_fech_in!J21/SER_summary!J$27)</f>
        <v>29.430239540823369</v>
      </c>
      <c r="K21" s="100">
        <f>IF(SER_hh_fech_in!K21=0,0,SER_hh_fech_in!K21/SER_summary!K$27)</f>
        <v>28.827416114982128</v>
      </c>
      <c r="L21" s="100">
        <f>IF(SER_hh_fech_in!L21=0,0,SER_hh_fech_in!L21/SER_summary!L$27)</f>
        <v>28.518142080266383</v>
      </c>
      <c r="M21" s="100">
        <f>IF(SER_hh_fech_in!M21=0,0,SER_hh_fech_in!M21/SER_summary!M$27)</f>
        <v>14.02816619866976</v>
      </c>
      <c r="N21" s="100">
        <f>IF(SER_hh_fech_in!N21=0,0,SER_hh_fech_in!N21/SER_summary!N$27)</f>
        <v>29.116267614466175</v>
      </c>
      <c r="O21" s="100">
        <f>IF(SER_hh_fech_in!O21=0,0,SER_hh_fech_in!O21/SER_summary!O$27)</f>
        <v>29.709567751428864</v>
      </c>
      <c r="P21" s="100">
        <f>IF(SER_hh_fech_in!P21=0,0,SER_hh_fech_in!P21/SER_summary!P$27)</f>
        <v>30.038814540881646</v>
      </c>
      <c r="Q21" s="100">
        <f>IF(SER_hh_fech_in!Q21=0,0,SER_hh_fech_in!Q21/SER_summary!Q$27)</f>
        <v>29.759160197983288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25.435782773801193</v>
      </c>
      <c r="D22" s="100">
        <f>IF(SER_hh_fech_in!D22=0,0,SER_hh_fech_in!D22/SER_summary!D$27)</f>
        <v>26.492767979393474</v>
      </c>
      <c r="E22" s="100">
        <f>IF(SER_hh_fech_in!E22=0,0,SER_hh_fech_in!E22/SER_summary!E$27)</f>
        <v>26.258421977129906</v>
      </c>
      <c r="F22" s="100">
        <f>IF(SER_hh_fech_in!F22=0,0,SER_hh_fech_in!F22/SER_summary!F$27)</f>
        <v>27.146500396614965</v>
      </c>
      <c r="G22" s="100">
        <f>IF(SER_hh_fech_in!G22=0,0,SER_hh_fech_in!G22/SER_summary!G$27)</f>
        <v>28.977990211149951</v>
      </c>
      <c r="H22" s="100">
        <f>IF(SER_hh_fech_in!H22=0,0,SER_hh_fech_in!H22/SER_summary!H$27)</f>
        <v>29.357821415317233</v>
      </c>
      <c r="I22" s="100">
        <f>IF(SER_hh_fech_in!I22=0,0,SER_hh_fech_in!I22/SER_summary!I$27)</f>
        <v>26.533700993796913</v>
      </c>
      <c r="J22" s="100">
        <f>IF(SER_hh_fech_in!J22=0,0,SER_hh_fech_in!J22/SER_summary!J$27)</f>
        <v>29.672882600663645</v>
      </c>
      <c r="K22" s="100">
        <f>IF(SER_hh_fech_in!K22=0,0,SER_hh_fech_in!K22/SER_summary!K$27)</f>
        <v>28.914386812992813</v>
      </c>
      <c r="L22" s="100">
        <f>IF(SER_hh_fech_in!L22=0,0,SER_hh_fech_in!L22/SER_summary!L$27)</f>
        <v>28.731939372264026</v>
      </c>
      <c r="M22" s="100">
        <f>IF(SER_hh_fech_in!M22=0,0,SER_hh_fech_in!M22/SER_summary!M$27)</f>
        <v>19.72469550318505</v>
      </c>
      <c r="N22" s="100">
        <f>IF(SER_hh_fech_in!N22=0,0,SER_hh_fech_in!N22/SER_summary!N$27)</f>
        <v>29.812023407764034</v>
      </c>
      <c r="O22" s="100">
        <f>IF(SER_hh_fech_in!O22=0,0,SER_hh_fech_in!O22/SER_summary!O$27)</f>
        <v>30.209960423025716</v>
      </c>
      <c r="P22" s="100">
        <f>IF(SER_hh_fech_in!P22=0,0,SER_hh_fech_in!P22/SER_summary!P$27)</f>
        <v>30.679591793747498</v>
      </c>
      <c r="Q22" s="100">
        <f>IF(SER_hh_fech_in!Q22=0,0,SER_hh_fech_in!Q22/SER_summary!Q$27)</f>
        <v>31.048276840510546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24.125261533204753</v>
      </c>
      <c r="D23" s="100">
        <f>IF(SER_hh_fech_in!D23=0,0,SER_hh_fech_in!D23/SER_summary!D$27)</f>
        <v>25.313956894678348</v>
      </c>
      <c r="E23" s="100">
        <f>IF(SER_hh_fech_in!E23=0,0,SER_hh_fech_in!E23/SER_summary!E$27)</f>
        <v>25.350337218830408</v>
      </c>
      <c r="F23" s="100">
        <f>IF(SER_hh_fech_in!F23=0,0,SER_hh_fech_in!F23/SER_summary!F$27)</f>
        <v>26.072077057814141</v>
      </c>
      <c r="G23" s="100">
        <f>IF(SER_hh_fech_in!G23=0,0,SER_hh_fech_in!G23/SER_summary!G$27)</f>
        <v>28.512962554896475</v>
      </c>
      <c r="H23" s="100">
        <f>IF(SER_hh_fech_in!H23=0,0,SER_hh_fech_in!H23/SER_summary!H$27)</f>
        <v>28.928704646988702</v>
      </c>
      <c r="I23" s="100">
        <f>IF(SER_hh_fech_in!I23=0,0,SER_hh_fech_in!I23/SER_summary!I$27)</f>
        <v>28.03076645193741</v>
      </c>
      <c r="J23" s="100">
        <f>IF(SER_hh_fech_in!J23=0,0,SER_hh_fech_in!J23/SER_summary!J$27)</f>
        <v>29.030789798118349</v>
      </c>
      <c r="K23" s="100">
        <f>IF(SER_hh_fech_in!K23=0,0,SER_hh_fech_in!K23/SER_summary!K$27)</f>
        <v>28.354688472135443</v>
      </c>
      <c r="L23" s="100">
        <f>IF(SER_hh_fech_in!L23=0,0,SER_hh_fech_in!L23/SER_summary!L$27)</f>
        <v>28.290260076217468</v>
      </c>
      <c r="M23" s="100">
        <f>IF(SER_hh_fech_in!M23=0,0,SER_hh_fech_in!M23/SER_summary!M$27)</f>
        <v>17.997385612792336</v>
      </c>
      <c r="N23" s="100">
        <f>IF(SER_hh_fech_in!N23=0,0,SER_hh_fech_in!N23/SER_summary!N$27)</f>
        <v>28.237876802442464</v>
      </c>
      <c r="O23" s="100">
        <f>IF(SER_hh_fech_in!O23=0,0,SER_hh_fech_in!O23/SER_summary!O$27)</f>
        <v>28.523627079660606</v>
      </c>
      <c r="P23" s="100">
        <f>IF(SER_hh_fech_in!P23=0,0,SER_hh_fech_in!P23/SER_summary!P$27)</f>
        <v>28.731570005882919</v>
      </c>
      <c r="Q23" s="100">
        <f>IF(SER_hh_fech_in!Q23=0,0,SER_hh_fech_in!Q23/SER_summary!Q$27)</f>
        <v>28.571300896853703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0</v>
      </c>
      <c r="D24" s="100">
        <f>IF(SER_hh_fech_in!D24=0,0,SER_hh_fech_in!D24/SER_summary!D$27)</f>
        <v>0</v>
      </c>
      <c r="E24" s="100">
        <f>IF(SER_hh_fech_in!E24=0,0,SER_hh_fech_in!E24/SER_summary!E$27)</f>
        <v>0</v>
      </c>
      <c r="F24" s="100">
        <f>IF(SER_hh_fech_in!F24=0,0,SER_hh_fech_in!F24/SER_summary!F$27)</f>
        <v>0</v>
      </c>
      <c r="G24" s="100">
        <f>IF(SER_hh_fech_in!G24=0,0,SER_hh_fech_in!G24/SER_summary!G$27)</f>
        <v>0</v>
      </c>
      <c r="H24" s="100">
        <f>IF(SER_hh_fech_in!H24=0,0,SER_hh_fech_in!H24/SER_summary!H$27)</f>
        <v>0</v>
      </c>
      <c r="I24" s="100">
        <f>IF(SER_hh_fech_in!I24=0,0,SER_hh_fech_in!I24/SER_summary!I$27)</f>
        <v>0</v>
      </c>
      <c r="J24" s="100">
        <f>IF(SER_hh_fech_in!J24=0,0,SER_hh_fech_in!J24/SER_summary!J$27)</f>
        <v>0</v>
      </c>
      <c r="K24" s="100">
        <f>IF(SER_hh_fech_in!K24=0,0,SER_hh_fech_in!K24/SER_summary!K$27)</f>
        <v>0</v>
      </c>
      <c r="L24" s="100">
        <f>IF(SER_hh_fech_in!L24=0,0,SER_hh_fech_in!L24/SER_summary!L$27)</f>
        <v>0</v>
      </c>
      <c r="M24" s="100">
        <f>IF(SER_hh_fech_in!M24=0,0,SER_hh_fech_in!M24/SER_summary!M$27)</f>
        <v>0</v>
      </c>
      <c r="N24" s="100">
        <f>IF(SER_hh_fech_in!N24=0,0,SER_hh_fech_in!N24/SER_summary!N$27)</f>
        <v>0</v>
      </c>
      <c r="O24" s="100">
        <f>IF(SER_hh_fech_in!O24=0,0,SER_hh_fech_in!O24/SER_summary!O$27)</f>
        <v>0</v>
      </c>
      <c r="P24" s="100">
        <f>IF(SER_hh_fech_in!P24=0,0,SER_hh_fech_in!P24/SER_summary!P$27)</f>
        <v>0</v>
      </c>
      <c r="Q24" s="100">
        <f>IF(SER_hh_fech_in!Q24=0,0,SER_hh_fech_in!Q24/SER_summary!Q$27)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0</v>
      </c>
      <c r="D25" s="100">
        <f>IF(SER_hh_fech_in!D25=0,0,SER_hh_fech_in!D25/SER_summary!D$27)</f>
        <v>0</v>
      </c>
      <c r="E25" s="100">
        <f>IF(SER_hh_fech_in!E25=0,0,SER_hh_fech_in!E25/SER_summary!E$27)</f>
        <v>0</v>
      </c>
      <c r="F25" s="100">
        <f>IF(SER_hh_fech_in!F25=0,0,SER_hh_fech_in!F25/SER_summary!F$27)</f>
        <v>0</v>
      </c>
      <c r="G25" s="100">
        <f>IF(SER_hh_fech_in!G25=0,0,SER_hh_fech_in!G25/SER_summary!G$27)</f>
        <v>0</v>
      </c>
      <c r="H25" s="100">
        <f>IF(SER_hh_fech_in!H25=0,0,SER_hh_fech_in!H25/SER_summary!H$27)</f>
        <v>0</v>
      </c>
      <c r="I25" s="100">
        <f>IF(SER_hh_fech_in!I25=0,0,SER_hh_fech_in!I25/SER_summary!I$27)</f>
        <v>0</v>
      </c>
      <c r="J25" s="100">
        <f>IF(SER_hh_fech_in!J25=0,0,SER_hh_fech_in!J25/SER_summary!J$27)</f>
        <v>0</v>
      </c>
      <c r="K25" s="100">
        <f>IF(SER_hh_fech_in!K25=0,0,SER_hh_fech_in!K25/SER_summary!K$27)</f>
        <v>0</v>
      </c>
      <c r="L25" s="100">
        <f>IF(SER_hh_fech_in!L25=0,0,SER_hh_fech_in!L25/SER_summary!L$27)</f>
        <v>0</v>
      </c>
      <c r="M25" s="100">
        <f>IF(SER_hh_fech_in!M25=0,0,SER_hh_fech_in!M25/SER_summary!M$27)</f>
        <v>0</v>
      </c>
      <c r="N25" s="100">
        <f>IF(SER_hh_fech_in!N25=0,0,SER_hh_fech_in!N25/SER_summary!N$27)</f>
        <v>0</v>
      </c>
      <c r="O25" s="100">
        <f>IF(SER_hh_fech_in!O25=0,0,SER_hh_fech_in!O25/SER_summary!O$27)</f>
        <v>0</v>
      </c>
      <c r="P25" s="100">
        <f>IF(SER_hh_fech_in!P25=0,0,SER_hh_fech_in!P25/SER_summary!P$27)</f>
        <v>0</v>
      </c>
      <c r="Q25" s="100">
        <f>IF(SER_hh_fech_in!Q25=0,0,SER_hh_fech_in!Q25/SER_summary!Q$27)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19.305448218299404</v>
      </c>
      <c r="D26" s="22">
        <f>IF(SER_hh_fech_in!D26=0,0,SER_hh_fech_in!D26/SER_summary!D$27)</f>
        <v>20.095135473566973</v>
      </c>
      <c r="E26" s="22">
        <f>IF(SER_hh_fech_in!E26=0,0,SER_hh_fech_in!E26/SER_summary!E$27)</f>
        <v>19.898204901156053</v>
      </c>
      <c r="F26" s="22">
        <f>IF(SER_hh_fech_in!F26=0,0,SER_hh_fech_in!F26/SER_summary!F$27)</f>
        <v>20.62170524164199</v>
      </c>
      <c r="G26" s="22">
        <f>IF(SER_hh_fech_in!G26=0,0,SER_hh_fech_in!G26/SER_summary!G$27)</f>
        <v>21.990406758695229</v>
      </c>
      <c r="H26" s="22">
        <f>IF(SER_hh_fech_in!H26=0,0,SER_hh_fech_in!H26/SER_summary!H$27)</f>
        <v>22.343709949725042</v>
      </c>
      <c r="I26" s="22">
        <f>IF(SER_hh_fech_in!I26=0,0,SER_hh_fech_in!I26/SER_summary!I$27)</f>
        <v>20.098817040642075</v>
      </c>
      <c r="J26" s="22">
        <f>IF(SER_hh_fech_in!J26=0,0,SER_hh_fech_in!J26/SER_summary!J$27)</f>
        <v>22.595991216947212</v>
      </c>
      <c r="K26" s="22">
        <f>IF(SER_hh_fech_in!K26=0,0,SER_hh_fech_in!K26/SER_summary!K$27)</f>
        <v>21.911125557778433</v>
      </c>
      <c r="L26" s="22">
        <f>IF(SER_hh_fech_in!L26=0,0,SER_hh_fech_in!L26/SER_summary!L$27)</f>
        <v>13.189763133423748</v>
      </c>
      <c r="M26" s="22">
        <f>IF(SER_hh_fech_in!M26=0,0,SER_hh_fech_in!M26/SER_summary!M$27)</f>
        <v>6.3847150522662552</v>
      </c>
      <c r="N26" s="22">
        <f>IF(SER_hh_fech_in!N26=0,0,SER_hh_fech_in!N26/SER_summary!N$27)</f>
        <v>25.17943126557801</v>
      </c>
      <c r="O26" s="22">
        <f>IF(SER_hh_fech_in!O26=0,0,SER_hh_fech_in!O26/SER_summary!O$27)</f>
        <v>23.366343431542003</v>
      </c>
      <c r="P26" s="22">
        <f>IF(SER_hh_fech_in!P26=0,0,SER_hh_fech_in!P26/SER_summary!P$27)</f>
        <v>24.185020791625199</v>
      </c>
      <c r="Q26" s="22">
        <f>IF(SER_hh_fech_in!Q26=0,0,SER_hh_fech_in!Q26/SER_summary!Q$27)</f>
        <v>25.73979073757026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0.1250284838085495</v>
      </c>
      <c r="D27" s="116">
        <f>IF(SER_hh_fech_in!D27=0,0,SER_hh_fech_in!D27/SER_summary!D$27)</f>
        <v>0.17445666374807864</v>
      </c>
      <c r="E27" s="116">
        <f>IF(SER_hh_fech_in!E27=0,0,SER_hh_fech_in!E27/SER_summary!E$27)</f>
        <v>0.24933834812235342</v>
      </c>
      <c r="F27" s="116">
        <f>IF(SER_hh_fech_in!F27=0,0,SER_hh_fech_in!F27/SER_summary!F$27)</f>
        <v>0.16197570113374027</v>
      </c>
      <c r="G27" s="116">
        <f>IF(SER_hh_fech_in!G27=0,0,SER_hh_fech_in!G27/SER_summary!G$27)</f>
        <v>0.16980847793407253</v>
      </c>
      <c r="H27" s="116">
        <f>IF(SER_hh_fech_in!H27=0,0,SER_hh_fech_in!H27/SER_summary!H$27)</f>
        <v>0.21354525388409529</v>
      </c>
      <c r="I27" s="116">
        <f>IF(SER_hh_fech_in!I27=0,0,SER_hh_fech_in!I27/SER_summary!I$27)</f>
        <v>1.8883370554872976</v>
      </c>
      <c r="J27" s="116">
        <f>IF(SER_hh_fech_in!J27=0,0,SER_hh_fech_in!J27/SER_summary!J$27)</f>
        <v>0.34733937345699867</v>
      </c>
      <c r="K27" s="116">
        <f>IF(SER_hh_fech_in!K27=0,0,SER_hh_fech_in!K27/SER_summary!K$27)</f>
        <v>0.47689781275690679</v>
      </c>
      <c r="L27" s="116">
        <f>IF(SER_hh_fech_in!L27=0,0,SER_hh_fech_in!L27/SER_summary!L$27)</f>
        <v>1.1145024817629134</v>
      </c>
      <c r="M27" s="116">
        <f>IF(SER_hh_fech_in!M27=0,0,SER_hh_fech_in!M27/SER_summary!M$27)</f>
        <v>10.134313590280144</v>
      </c>
      <c r="N27" s="116">
        <f>IF(SER_hh_fech_in!N27=0,0,SER_hh_fech_in!N27/SER_summary!N$27)</f>
        <v>0.37225725729532433</v>
      </c>
      <c r="O27" s="116">
        <f>IF(SER_hh_fech_in!O27=0,0,SER_hh_fech_in!O27/SER_summary!O$27)</f>
        <v>0.18396131108558536</v>
      </c>
      <c r="P27" s="116">
        <f>IF(SER_hh_fech_in!P27=0,0,SER_hh_fech_in!P27/SER_summary!P$27)</f>
        <v>0.21364517583454903</v>
      </c>
      <c r="Q27" s="116">
        <f>IF(SER_hh_fech_in!Q27=0,0,SER_hh_fech_in!Q27/SER_summary!Q$27)</f>
        <v>0.46288740579261339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13.197201830815017</v>
      </c>
      <c r="D28" s="117">
        <f>IF(SER_hh_fech_in!D28=0,0,SER_hh_fech_in!D28/SER_summary!D$27)</f>
        <v>12.385408533139103</v>
      </c>
      <c r="E28" s="117">
        <f>IF(SER_hh_fech_in!E28=0,0,SER_hh_fech_in!E28/SER_summary!E$27)</f>
        <v>11.200587107212241</v>
      </c>
      <c r="F28" s="117">
        <f>IF(SER_hh_fech_in!F28=0,0,SER_hh_fech_in!F28/SER_summary!F$27)</f>
        <v>11.086155875521804</v>
      </c>
      <c r="G28" s="117">
        <f>IF(SER_hh_fech_in!G28=0,0,SER_hh_fech_in!G28/SER_summary!G$27)</f>
        <v>9.8341713325391069</v>
      </c>
      <c r="H28" s="117">
        <f>IF(SER_hh_fech_in!H28=0,0,SER_hh_fech_in!H28/SER_summary!H$27)</f>
        <v>8.4855828213637317</v>
      </c>
      <c r="I28" s="117">
        <f>IF(SER_hh_fech_in!I28=0,0,SER_hh_fech_in!I28/SER_summary!I$27)</f>
        <v>11.779155546819329</v>
      </c>
      <c r="J28" s="117">
        <f>IF(SER_hh_fech_in!J28=0,0,SER_hh_fech_in!J28/SER_summary!J$27)</f>
        <v>11.737091185455386</v>
      </c>
      <c r="K28" s="117">
        <f>IF(SER_hh_fech_in!K28=0,0,SER_hh_fech_in!K28/SER_summary!K$27)</f>
        <v>11.588651141256619</v>
      </c>
      <c r="L28" s="117">
        <f>IF(SER_hh_fech_in!L28=0,0,SER_hh_fech_in!L28/SER_summary!L$27)</f>
        <v>11.382997610570412</v>
      </c>
      <c r="M28" s="117">
        <f>IF(SER_hh_fech_in!M28=0,0,SER_hh_fech_in!M28/SER_summary!M$27)</f>
        <v>11.272476524044206</v>
      </c>
      <c r="N28" s="117">
        <f>IF(SER_hh_fech_in!N28=0,0,SER_hh_fech_in!N28/SER_summary!N$27)</f>
        <v>11.138891983197682</v>
      </c>
      <c r="O28" s="117">
        <f>IF(SER_hh_fech_in!O28=0,0,SER_hh_fech_in!O28/SER_summary!O$27)</f>
        <v>11.383223089035479</v>
      </c>
      <c r="P28" s="117">
        <f>IF(SER_hh_fech_in!P28=0,0,SER_hh_fech_in!P28/SER_summary!P$27)</f>
        <v>11.506638971137582</v>
      </c>
      <c r="Q28" s="117">
        <f>IF(SER_hh_fech_in!Q28=0,0,SER_hh_fech_in!Q28/SER_summary!Q$27)</f>
        <v>11.430947864660046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21.361102808173758</v>
      </c>
      <c r="D29" s="101">
        <f>IF(SER_hh_fech_in!D29=0,0,SER_hh_fech_in!D29/SER_summary!D$27)</f>
        <v>21.298027622556759</v>
      </c>
      <c r="E29" s="101">
        <f>IF(SER_hh_fech_in!E29=0,0,SER_hh_fech_in!E29/SER_summary!E$27)</f>
        <v>21.303797789697835</v>
      </c>
      <c r="F29" s="101">
        <f>IF(SER_hh_fech_in!F29=0,0,SER_hh_fech_in!F29/SER_summary!F$27)</f>
        <v>31.083148802880803</v>
      </c>
      <c r="G29" s="101">
        <f>IF(SER_hh_fech_in!G29=0,0,SER_hh_fech_in!G29/SER_summary!G$27)</f>
        <v>21.583206979473591</v>
      </c>
      <c r="H29" s="101">
        <f>IF(SER_hh_fech_in!H29=0,0,SER_hh_fech_in!H29/SER_summary!H$27)</f>
        <v>21.0067392545646</v>
      </c>
      <c r="I29" s="101">
        <f>IF(SER_hh_fech_in!I29=0,0,SER_hh_fech_in!I29/SER_summary!I$27)</f>
        <v>20.964051567238773</v>
      </c>
      <c r="J29" s="101">
        <f>IF(SER_hh_fech_in!J29=0,0,SER_hh_fech_in!J29/SER_summary!J$27)</f>
        <v>21.58652735972591</v>
      </c>
      <c r="K29" s="101">
        <f>IF(SER_hh_fech_in!K29=0,0,SER_hh_fech_in!K29/SER_summary!K$27)</f>
        <v>23.049529281890543</v>
      </c>
      <c r="L29" s="101">
        <f>IF(SER_hh_fech_in!L29=0,0,SER_hh_fech_in!L29/SER_summary!L$27)</f>
        <v>28.601221013065771</v>
      </c>
      <c r="M29" s="101">
        <f>IF(SER_hh_fech_in!M29=0,0,SER_hh_fech_in!M29/SER_summary!M$27)</f>
        <v>26.376106882069422</v>
      </c>
      <c r="N29" s="101">
        <f>IF(SER_hh_fech_in!N29=0,0,SER_hh_fech_in!N29/SER_summary!N$27)</f>
        <v>49.322400012688568</v>
      </c>
      <c r="O29" s="101">
        <f>IF(SER_hh_fech_in!O29=0,0,SER_hh_fech_in!O29/SER_summary!O$27)</f>
        <v>23.491735164707226</v>
      </c>
      <c r="P29" s="101">
        <f>IF(SER_hh_fech_in!P29=0,0,SER_hh_fech_in!P29/SER_summary!P$27)</f>
        <v>24.068982138532267</v>
      </c>
      <c r="Q29" s="101">
        <f>IF(SER_hh_fech_in!Q29=0,0,SER_hh_fech_in!Q29/SER_summary!Q$27)</f>
        <v>24.73520890425775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30.133432275270888</v>
      </c>
      <c r="D30" s="100">
        <f>IF(SER_hh_fech_in!D30=0,0,SER_hh_fech_in!D30/SER_summary!D$27)</f>
        <v>0</v>
      </c>
      <c r="E30" s="100">
        <f>IF(SER_hh_fech_in!E30=0,0,SER_hh_fech_in!E30/SER_summary!E$27)</f>
        <v>0</v>
      </c>
      <c r="F30" s="100">
        <f>IF(SER_hh_fech_in!F30=0,0,SER_hh_fech_in!F30/SER_summary!F$27)</f>
        <v>31.793475077543324</v>
      </c>
      <c r="G30" s="100">
        <f>IF(SER_hh_fech_in!G30=0,0,SER_hh_fech_in!G30/SER_summary!G$27)</f>
        <v>0</v>
      </c>
      <c r="H30" s="100">
        <f>IF(SER_hh_fech_in!H30=0,0,SER_hh_fech_in!H30/SER_summary!H$27)</f>
        <v>31.34816354497103</v>
      </c>
      <c r="I30" s="100">
        <f>IF(SER_hh_fech_in!I30=0,0,SER_hh_fech_in!I30/SER_summary!I$27)</f>
        <v>0</v>
      </c>
      <c r="J30" s="100">
        <f>IF(SER_hh_fech_in!J30=0,0,SER_hh_fech_in!J30/SER_summary!J$27)</f>
        <v>31.550460486913394</v>
      </c>
      <c r="K30" s="100">
        <f>IF(SER_hh_fech_in!K30=0,0,SER_hh_fech_in!K30/SER_summary!K$27)</f>
        <v>31.704047597171879</v>
      </c>
      <c r="L30" s="100">
        <f>IF(SER_hh_fech_in!L30=0,0,SER_hh_fech_in!L30/SER_summary!L$27)</f>
        <v>31.784882449153965</v>
      </c>
      <c r="M30" s="100">
        <f>IF(SER_hh_fech_in!M30=0,0,SER_hh_fech_in!M30/SER_summary!M$27)</f>
        <v>26.630523704519117</v>
      </c>
      <c r="N30" s="100">
        <f>IF(SER_hh_fech_in!N30=0,0,SER_hh_fech_in!N30/SER_summary!N$27)</f>
        <v>49.875866881736322</v>
      </c>
      <c r="O30" s="100">
        <f>IF(SER_hh_fech_in!O30=0,0,SER_hh_fech_in!O30/SER_summary!O$27)</f>
        <v>31.094048544479048</v>
      </c>
      <c r="P30" s="100">
        <f>IF(SER_hh_fech_in!P30=0,0,SER_hh_fech_in!P30/SER_summary!P$27)</f>
        <v>0</v>
      </c>
      <c r="Q30" s="100">
        <f>IF(SER_hh_fech_in!Q30=0,0,SER_hh_fech_in!Q30/SER_summary!Q$27)</f>
        <v>0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28.744092784229252</v>
      </c>
      <c r="D31" s="100">
        <f>IF(SER_hh_fech_in!D31=0,0,SER_hh_fech_in!D31/SER_summary!D$27)</f>
        <v>29.261443445982852</v>
      </c>
      <c r="E31" s="100">
        <f>IF(SER_hh_fech_in!E31=0,0,SER_hh_fech_in!E31/SER_summary!E$27)</f>
        <v>29.870468194755865</v>
      </c>
      <c r="F31" s="100">
        <f>IF(SER_hh_fech_in!F31=0,0,SER_hh_fech_in!F31/SER_summary!F$27)</f>
        <v>29.873290461834738</v>
      </c>
      <c r="G31" s="100">
        <f>IF(SER_hh_fech_in!G31=0,0,SER_hh_fech_in!G31/SER_summary!G$27)</f>
        <v>29.847675599734725</v>
      </c>
      <c r="H31" s="100">
        <f>IF(SER_hh_fech_in!H31=0,0,SER_hh_fech_in!H31/SER_summary!H$27)</f>
        <v>29.442787643444756</v>
      </c>
      <c r="I31" s="100">
        <f>IF(SER_hh_fech_in!I31=0,0,SER_hh_fech_in!I31/SER_summary!I$27)</f>
        <v>29.124168773174542</v>
      </c>
      <c r="J31" s="100">
        <f>IF(SER_hh_fech_in!J31=0,0,SER_hh_fech_in!J31/SER_summary!J$27)</f>
        <v>29.431960641325379</v>
      </c>
      <c r="K31" s="100">
        <f>IF(SER_hh_fech_in!K31=0,0,SER_hh_fech_in!K31/SER_summary!K$27)</f>
        <v>29.748969083982711</v>
      </c>
      <c r="L31" s="100">
        <f>IF(SER_hh_fech_in!L31=0,0,SER_hh_fech_in!L31/SER_summary!L$27)</f>
        <v>29.859519008886103</v>
      </c>
      <c r="M31" s="100">
        <f>IF(SER_hh_fech_in!M31=0,0,SER_hh_fech_in!M31/SER_summary!M$27)</f>
        <v>40.199905412821138</v>
      </c>
      <c r="N31" s="100">
        <f>IF(SER_hh_fech_in!N31=0,0,SER_hh_fech_in!N31/SER_summary!N$27)</f>
        <v>27.968973119723508</v>
      </c>
      <c r="O31" s="100">
        <f>IF(SER_hh_fech_in!O31=0,0,SER_hh_fech_in!O31/SER_summary!O$27)</f>
        <v>28.878700763532386</v>
      </c>
      <c r="P31" s="100">
        <f>IF(SER_hh_fech_in!P31=0,0,SER_hh_fech_in!P31/SER_summary!P$27)</f>
        <v>29.347650759493042</v>
      </c>
      <c r="Q31" s="100">
        <f>IF(SER_hh_fech_in!Q31=0,0,SER_hh_fech_in!Q31/SER_summary!Q$27)</f>
        <v>29.374228085886035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0</v>
      </c>
      <c r="I32" s="100">
        <f>IF(SER_hh_fech_in!I32=0,0,SER_hh_fech_in!I32/SER_summary!I$27)</f>
        <v>0</v>
      </c>
      <c r="J32" s="100">
        <f>IF(SER_hh_fech_in!J32=0,0,SER_hh_fech_in!J32/SER_summary!J$27)</f>
        <v>0</v>
      </c>
      <c r="K32" s="100">
        <f>IF(SER_hh_fech_in!K32=0,0,SER_hh_fech_in!K32/SER_summary!K$27)</f>
        <v>0</v>
      </c>
      <c r="L32" s="100">
        <f>IF(SER_hh_fech_in!L32=0,0,SER_hh_fech_in!L32/SER_summary!L$27)</f>
        <v>0</v>
      </c>
      <c r="M32" s="100">
        <f>IF(SER_hh_fech_in!M32=0,0,SER_hh_fech_in!M32/SER_summary!M$27)</f>
        <v>0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0</v>
      </c>
      <c r="Q32" s="100">
        <f>IF(SER_hh_fech_in!Q32=0,0,SER_hh_fech_in!Q32/SER_summary!Q$27)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20.647233204077764</v>
      </c>
      <c r="D33" s="18">
        <f>IF(SER_hh_fech_in!D33=0,0,SER_hh_fech_in!D33/SER_summary!D$27)</f>
        <v>20.952917395401037</v>
      </c>
      <c r="E33" s="18">
        <f>IF(SER_hh_fech_in!E33=0,0,SER_hh_fech_in!E33/SER_summary!E$27)</f>
        <v>20.723792856574612</v>
      </c>
      <c r="F33" s="18">
        <f>IF(SER_hh_fech_in!F33=0,0,SER_hh_fech_in!F33/SER_summary!F$27)</f>
        <v>20.41952455680617</v>
      </c>
      <c r="G33" s="18">
        <f>IF(SER_hh_fech_in!G33=0,0,SER_hh_fech_in!G33/SER_summary!G$27)</f>
        <v>20.395971409626789</v>
      </c>
      <c r="H33" s="18">
        <f>IF(SER_hh_fech_in!H33=0,0,SER_hh_fech_in!H33/SER_summary!H$27)</f>
        <v>20.322789108754449</v>
      </c>
      <c r="I33" s="18">
        <f>IF(SER_hh_fech_in!I33=0,0,SER_hh_fech_in!I33/SER_summary!I$27)</f>
        <v>20.283484541659117</v>
      </c>
      <c r="J33" s="18">
        <f>IF(SER_hh_fech_in!J33=0,0,SER_hh_fech_in!J33/SER_summary!J$27)</f>
        <v>20.655543642236157</v>
      </c>
      <c r="K33" s="18">
        <f>IF(SER_hh_fech_in!K33=0,0,SER_hh_fech_in!K33/SER_summary!K$27)</f>
        <v>20.976170812571766</v>
      </c>
      <c r="L33" s="18">
        <f>IF(SER_hh_fech_in!L33=0,0,SER_hh_fech_in!L33/SER_summary!L$27)</f>
        <v>21.156275549684775</v>
      </c>
      <c r="M33" s="18">
        <f>IF(SER_hh_fech_in!M33=0,0,SER_hh_fech_in!M33/SER_summary!M$27)</f>
        <v>20.241824088730258</v>
      </c>
      <c r="N33" s="18">
        <f>IF(SER_hh_fech_in!N33=0,0,SER_hh_fech_in!N33/SER_summary!N$27)</f>
        <v>0</v>
      </c>
      <c r="O33" s="18">
        <f>IF(SER_hh_fech_in!O33=0,0,SER_hh_fech_in!O33/SER_summary!O$27)</f>
        <v>21.714996998919077</v>
      </c>
      <c r="P33" s="18">
        <f>IF(SER_hh_fech_in!P33=0,0,SER_hh_fech_in!P33/SER_summary!P$27)</f>
        <v>23.339735618744236</v>
      </c>
      <c r="Q33" s="18">
        <f>IF(SER_hh_fech_in!Q33=0,0,SER_hh_fech_in!Q33/SER_summary!Q$27)</f>
        <v>24.297427895619652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62.542080416421598</v>
      </c>
      <c r="D3" s="106">
        <f>IF(SER_hh_tesh_in!D3=0,0,SER_hh_tesh_in!D3/SER_summary!D$27)</f>
        <v>67.197108854894552</v>
      </c>
      <c r="E3" s="106">
        <f>IF(SER_hh_tesh_in!E3=0,0,SER_hh_tesh_in!E3/SER_summary!E$27)</f>
        <v>60.675515026492768</v>
      </c>
      <c r="F3" s="106">
        <f>IF(SER_hh_tesh_in!F3=0,0,SER_hh_tesh_in!F3/SER_summary!F$27)</f>
        <v>89.811655599440599</v>
      </c>
      <c r="G3" s="106">
        <f>IF(SER_hh_tesh_in!G3=0,0,SER_hh_tesh_in!G3/SER_summary!G$27)</f>
        <v>79.184839566403497</v>
      </c>
      <c r="H3" s="106">
        <f>IF(SER_hh_tesh_in!H3=0,0,SER_hh_tesh_in!H3/SER_summary!H$27)</f>
        <v>92.2321142009921</v>
      </c>
      <c r="I3" s="106">
        <f>IF(SER_hh_tesh_in!I3=0,0,SER_hh_tesh_in!I3/SER_summary!I$27)</f>
        <v>111.47452796282241</v>
      </c>
      <c r="J3" s="106">
        <f>IF(SER_hh_tesh_in!J3=0,0,SER_hh_tesh_in!J3/SER_summary!J$27)</f>
        <v>89.274566563215288</v>
      </c>
      <c r="K3" s="106">
        <f>IF(SER_hh_tesh_in!K3=0,0,SER_hh_tesh_in!K3/SER_summary!K$27)</f>
        <v>112.78996860714335</v>
      </c>
      <c r="L3" s="106">
        <f>IF(SER_hh_tesh_in!L3=0,0,SER_hh_tesh_in!L3/SER_summary!L$27)</f>
        <v>105.37809225501292</v>
      </c>
      <c r="M3" s="106">
        <f>IF(SER_hh_tesh_in!M3=0,0,SER_hh_tesh_in!M3/SER_summary!M$27)</f>
        <v>101.74035914295875</v>
      </c>
      <c r="N3" s="106">
        <f>IF(SER_hh_tesh_in!N3=0,0,SER_hh_tesh_in!N3/SER_summary!N$27)</f>
        <v>104.2307670801532</v>
      </c>
      <c r="O3" s="106">
        <f>IF(SER_hh_tesh_in!O3=0,0,SER_hh_tesh_in!O3/SER_summary!O$27)</f>
        <v>102.87971812378018</v>
      </c>
      <c r="P3" s="106">
        <f>IF(SER_hh_tesh_in!P3=0,0,SER_hh_tesh_in!P3/SER_summary!P$27)</f>
        <v>101.59078815111442</v>
      </c>
      <c r="Q3" s="106">
        <f>IF(SER_hh_tesh_in!Q3=0,0,SER_hh_tesh_in!Q3/SER_summary!Q$27)</f>
        <v>118.5173679386583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26.092349052152766</v>
      </c>
      <c r="D4" s="101">
        <f>IF(SER_hh_tesh_in!D4=0,0,SER_hh_tesh_in!D4/SER_summary!D$27)</f>
        <v>27.34018116119034</v>
      </c>
      <c r="E4" s="101">
        <f>IF(SER_hh_tesh_in!E4=0,0,SER_hh_tesh_in!E4/SER_summary!E$27)</f>
        <v>31.707175281134806</v>
      </c>
      <c r="F4" s="101">
        <f>IF(SER_hh_tesh_in!F4=0,0,SER_hh_tesh_in!F4/SER_summary!F$27)</f>
        <v>34.750270773770843</v>
      </c>
      <c r="G4" s="101">
        <f>IF(SER_hh_tesh_in!G4=0,0,SER_hh_tesh_in!G4/SER_summary!G$27)</f>
        <v>39.899417682008888</v>
      </c>
      <c r="H4" s="101">
        <f>IF(SER_hh_tesh_in!H4=0,0,SER_hh_tesh_in!H4/SER_summary!H$27)</f>
        <v>42.295391650434283</v>
      </c>
      <c r="I4" s="101">
        <f>IF(SER_hh_tesh_in!I4=0,0,SER_hh_tesh_in!I4/SER_summary!I$27)</f>
        <v>42.671438278918728</v>
      </c>
      <c r="J4" s="101">
        <f>IF(SER_hh_tesh_in!J4=0,0,SER_hh_tesh_in!J4/SER_summary!J$27)</f>
        <v>45.730866489966196</v>
      </c>
      <c r="K4" s="101">
        <f>IF(SER_hh_tesh_in!K4=0,0,SER_hh_tesh_in!K4/SER_summary!K$27)</f>
        <v>43.266376125357482</v>
      </c>
      <c r="L4" s="101">
        <f>IF(SER_hh_tesh_in!L4=0,0,SER_hh_tesh_in!L4/SER_summary!L$27)</f>
        <v>34.108192754526819</v>
      </c>
      <c r="M4" s="101">
        <f>IF(SER_hh_tesh_in!M4=0,0,SER_hh_tesh_in!M4/SER_summary!M$27)</f>
        <v>32.893940664705262</v>
      </c>
      <c r="N4" s="101">
        <f>IF(SER_hh_tesh_in!N4=0,0,SER_hh_tesh_in!N4/SER_summary!N$27)</f>
        <v>29.110345221622641</v>
      </c>
      <c r="O4" s="101">
        <f>IF(SER_hh_tesh_in!O4=0,0,SER_hh_tesh_in!O4/SER_summary!O$27)</f>
        <v>31.874933226832852</v>
      </c>
      <c r="P4" s="101">
        <f>IF(SER_hh_tesh_in!P4=0,0,SER_hh_tesh_in!P4/SER_summary!P$27)</f>
        <v>27.113562061487755</v>
      </c>
      <c r="Q4" s="101">
        <f>IF(SER_hh_tesh_in!Q4=0,0,SER_hh_tesh_in!Q4/SER_summary!Q$27)</f>
        <v>41.002426458786253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0</v>
      </c>
      <c r="D5" s="100">
        <f>IF(SER_hh_tesh_in!D5=0,0,SER_hh_tesh_in!D5/SER_summary!D$27)</f>
        <v>0</v>
      </c>
      <c r="E5" s="100">
        <f>IF(SER_hh_tesh_in!E5=0,0,SER_hh_tesh_in!E5/SER_summary!E$27)</f>
        <v>0</v>
      </c>
      <c r="F5" s="100">
        <f>IF(SER_hh_tesh_in!F5=0,0,SER_hh_tesh_in!F5/SER_summary!F$27)</f>
        <v>0</v>
      </c>
      <c r="G5" s="100">
        <f>IF(SER_hh_tesh_in!G5=0,0,SER_hh_tesh_in!G5/SER_summary!G$27)</f>
        <v>0</v>
      </c>
      <c r="H5" s="100">
        <f>IF(SER_hh_tesh_in!H5=0,0,SER_hh_tesh_in!H5/SER_summary!H$27)</f>
        <v>0</v>
      </c>
      <c r="I5" s="100">
        <f>IF(SER_hh_tesh_in!I5=0,0,SER_hh_tesh_in!I5/SER_summary!I$27)</f>
        <v>0</v>
      </c>
      <c r="J5" s="100">
        <f>IF(SER_hh_tesh_in!J5=0,0,SER_hh_tesh_in!J5/SER_summary!J$27)</f>
        <v>0</v>
      </c>
      <c r="K5" s="100">
        <f>IF(SER_hh_tesh_in!K5=0,0,SER_hh_tesh_in!K5/SER_summary!K$27)</f>
        <v>0</v>
      </c>
      <c r="L5" s="100">
        <f>IF(SER_hh_tesh_in!L5=0,0,SER_hh_tesh_in!L5/SER_summary!L$27)</f>
        <v>0</v>
      </c>
      <c r="M5" s="100">
        <f>IF(SER_hh_tesh_in!M5=0,0,SER_hh_tesh_in!M5/SER_summary!M$27)</f>
        <v>0</v>
      </c>
      <c r="N5" s="100">
        <f>IF(SER_hh_tesh_in!N5=0,0,SER_hh_tesh_in!N5/SER_summary!N$27)</f>
        <v>0</v>
      </c>
      <c r="O5" s="100">
        <f>IF(SER_hh_tesh_in!O5=0,0,SER_hh_tesh_in!O5/SER_summary!O$27)</f>
        <v>0</v>
      </c>
      <c r="P5" s="100">
        <f>IF(SER_hh_tesh_in!P5=0,0,SER_hh_tesh_in!P5/SER_summary!P$27)</f>
        <v>0</v>
      </c>
      <c r="Q5" s="100">
        <f>IF(SER_hh_tesh_in!Q5=0,0,SER_hh_tesh_in!Q5/SER_summary!Q$27)</f>
        <v>0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25.594934390949295</v>
      </c>
      <c r="D7" s="100">
        <f>IF(SER_hh_tesh_in!D7=0,0,SER_hh_tesh_in!D7/SER_summary!D$27)</f>
        <v>26.725781649498934</v>
      </c>
      <c r="E7" s="100">
        <f>IF(SER_hh_tesh_in!E7=0,0,SER_hh_tesh_in!E7/SER_summary!E$27)</f>
        <v>30.45832483717578</v>
      </c>
      <c r="F7" s="100">
        <f>IF(SER_hh_tesh_in!F7=0,0,SER_hh_tesh_in!F7/SER_summary!F$27)</f>
        <v>30.857619729395395</v>
      </c>
      <c r="G7" s="100">
        <f>IF(SER_hh_tesh_in!G7=0,0,SER_hh_tesh_in!G7/SER_summary!G$27)</f>
        <v>39.695817778288372</v>
      </c>
      <c r="H7" s="100">
        <f>IF(SER_hh_tesh_in!H7=0,0,SER_hh_tesh_in!H7/SER_summary!H$27)</f>
        <v>40.98876367572791</v>
      </c>
      <c r="I7" s="100">
        <f>IF(SER_hh_tesh_in!I7=0,0,SER_hh_tesh_in!I7/SER_summary!I$27)</f>
        <v>0</v>
      </c>
      <c r="J7" s="100">
        <f>IF(SER_hh_tesh_in!J7=0,0,SER_hh_tesh_in!J7/SER_summary!J$27)</f>
        <v>0</v>
      </c>
      <c r="K7" s="100">
        <f>IF(SER_hh_tesh_in!K7=0,0,SER_hh_tesh_in!K7/SER_summary!K$27)</f>
        <v>0</v>
      </c>
      <c r="L7" s="100">
        <f>IF(SER_hh_tesh_in!L7=0,0,SER_hh_tesh_in!L7/SER_summary!L$27)</f>
        <v>33.549552911437203</v>
      </c>
      <c r="M7" s="100">
        <f>IF(SER_hh_tesh_in!M7=0,0,SER_hh_tesh_in!M7/SER_summary!M$27)</f>
        <v>31.798508482592769</v>
      </c>
      <c r="N7" s="100">
        <f>IF(SER_hh_tesh_in!N7=0,0,SER_hh_tesh_in!N7/SER_summary!N$27)</f>
        <v>0</v>
      </c>
      <c r="O7" s="100">
        <f>IF(SER_hh_tesh_in!O7=0,0,SER_hh_tesh_in!O7/SER_summary!O$27)</f>
        <v>0</v>
      </c>
      <c r="P7" s="100">
        <f>IF(SER_hh_tesh_in!P7=0,0,SER_hh_tesh_in!P7/SER_summary!P$27)</f>
        <v>0</v>
      </c>
      <c r="Q7" s="100">
        <f>IF(SER_hh_tesh_in!Q7=0,0,SER_hh_tesh_in!Q7/SER_summary!Q$27)</f>
        <v>0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25.822928700883732</v>
      </c>
      <c r="D8" s="100">
        <f>IF(SER_hh_tesh_in!D8=0,0,SER_hh_tesh_in!D8/SER_summary!D$27)</f>
        <v>27.231760576520308</v>
      </c>
      <c r="E8" s="100">
        <f>IF(SER_hh_tesh_in!E8=0,0,SER_hh_tesh_in!E8/SER_summary!E$27)</f>
        <v>31.40259541090132</v>
      </c>
      <c r="F8" s="100">
        <f>IF(SER_hh_tesh_in!F8=0,0,SER_hh_tesh_in!F8/SER_summary!F$27)</f>
        <v>33.964113181002304</v>
      </c>
      <c r="G8" s="100">
        <f>IF(SER_hh_tesh_in!G8=0,0,SER_hh_tesh_in!G8/SER_summary!G$27)</f>
        <v>39.019871579768008</v>
      </c>
      <c r="H8" s="100">
        <f>IF(SER_hh_tesh_in!H8=0,0,SER_hh_tesh_in!H8/SER_summary!H$27)</f>
        <v>42.235857018334563</v>
      </c>
      <c r="I8" s="100">
        <f>IF(SER_hh_tesh_in!I8=0,0,SER_hh_tesh_in!I8/SER_summary!I$27)</f>
        <v>42.288043935187225</v>
      </c>
      <c r="J8" s="100">
        <f>IF(SER_hh_tesh_in!J8=0,0,SER_hh_tesh_in!J8/SER_summary!J$27)</f>
        <v>44.96309937425351</v>
      </c>
      <c r="K8" s="100">
        <f>IF(SER_hh_tesh_in!K8=0,0,SER_hh_tesh_in!K8/SER_summary!K$27)</f>
        <v>41.72989098354919</v>
      </c>
      <c r="L8" s="100">
        <f>IF(SER_hh_tesh_in!L8=0,0,SER_hh_tesh_in!L8/SER_summary!L$27)</f>
        <v>32.631015294286662</v>
      </c>
      <c r="M8" s="100">
        <f>IF(SER_hh_tesh_in!M8=0,0,SER_hh_tesh_in!M8/SER_summary!M$27)</f>
        <v>29.882968359281218</v>
      </c>
      <c r="N8" s="100">
        <f>IF(SER_hh_tesh_in!N8=0,0,SER_hh_tesh_in!N8/SER_summary!N$27)</f>
        <v>36.510627859374921</v>
      </c>
      <c r="O8" s="100">
        <f>IF(SER_hh_tesh_in!O8=0,0,SER_hh_tesh_in!O8/SER_summary!O$27)</f>
        <v>29.477277530526933</v>
      </c>
      <c r="P8" s="100">
        <f>IF(SER_hh_tesh_in!P8=0,0,SER_hh_tesh_in!P8/SER_summary!P$27)</f>
        <v>23.837695626750502</v>
      </c>
      <c r="Q8" s="100">
        <f>IF(SER_hh_tesh_in!Q8=0,0,SER_hh_tesh_in!Q8/SER_summary!Q$27)</f>
        <v>36.874928826557898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25.740485180442974</v>
      </c>
      <c r="D9" s="100">
        <f>IF(SER_hh_tesh_in!D9=0,0,SER_hh_tesh_in!D9/SER_summary!D$27)</f>
        <v>27.811089345375073</v>
      </c>
      <c r="E9" s="100">
        <f>IF(SER_hh_tesh_in!E9=0,0,SER_hh_tesh_in!E9/SER_summary!E$27)</f>
        <v>32.561986708734707</v>
      </c>
      <c r="F9" s="100">
        <f>IF(SER_hh_tesh_in!F9=0,0,SER_hh_tesh_in!F9/SER_summary!F$27)</f>
        <v>35.553388399352848</v>
      </c>
      <c r="G9" s="100">
        <f>IF(SER_hh_tesh_in!G9=0,0,SER_hh_tesh_in!G9/SER_summary!G$27)</f>
        <v>41.074710017678946</v>
      </c>
      <c r="H9" s="100">
        <f>IF(SER_hh_tesh_in!H9=0,0,SER_hh_tesh_in!H9/SER_summary!H$27)</f>
        <v>44.524476893516066</v>
      </c>
      <c r="I9" s="100">
        <f>IF(SER_hh_tesh_in!I9=0,0,SER_hh_tesh_in!I9/SER_summary!I$27)</f>
        <v>44.627278658097609</v>
      </c>
      <c r="J9" s="100">
        <f>IF(SER_hh_tesh_in!J9=0,0,SER_hh_tesh_in!J9/SER_summary!J$27)</f>
        <v>47.511967239496798</v>
      </c>
      <c r="K9" s="100">
        <f>IF(SER_hh_tesh_in!K9=0,0,SER_hh_tesh_in!K9/SER_summary!K$27)</f>
        <v>44.153864107296258</v>
      </c>
      <c r="L9" s="100">
        <f>IF(SER_hh_tesh_in!L9=0,0,SER_hh_tesh_in!L9/SER_summary!L$27)</f>
        <v>34.559018152196693</v>
      </c>
      <c r="M9" s="100">
        <f>IF(SER_hh_tesh_in!M9=0,0,SER_hh_tesh_in!M9/SER_summary!M$27)</f>
        <v>42.810472780590466</v>
      </c>
      <c r="N9" s="100">
        <f>IF(SER_hh_tesh_in!N9=0,0,SER_hh_tesh_in!N9/SER_summary!N$27)</f>
        <v>34.386525130878951</v>
      </c>
      <c r="O9" s="100">
        <f>IF(SER_hh_tesh_in!O9=0,0,SER_hh_tesh_in!O9/SER_summary!O$27)</f>
        <v>0</v>
      </c>
      <c r="P9" s="100">
        <f>IF(SER_hh_tesh_in!P9=0,0,SER_hh_tesh_in!P9/SER_summary!P$27)</f>
        <v>24.92114452172008</v>
      </c>
      <c r="Q9" s="100">
        <f>IF(SER_hh_tesh_in!Q9=0,0,SER_hh_tesh_in!Q9/SER_summary!Q$27)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0</v>
      </c>
      <c r="D10" s="100">
        <f>IF(SER_hh_tesh_in!D10=0,0,SER_hh_tesh_in!D10/SER_summary!D$27)</f>
        <v>0</v>
      </c>
      <c r="E10" s="100">
        <f>IF(SER_hh_tesh_in!E10=0,0,SER_hh_tesh_in!E10/SER_summary!E$27)</f>
        <v>0</v>
      </c>
      <c r="F10" s="100">
        <f>IF(SER_hh_tesh_in!F10=0,0,SER_hh_tesh_in!F10/SER_summary!F$27)</f>
        <v>0</v>
      </c>
      <c r="G10" s="100">
        <f>IF(SER_hh_tesh_in!G10=0,0,SER_hh_tesh_in!G10/SER_summary!G$27)</f>
        <v>0</v>
      </c>
      <c r="H10" s="100">
        <f>IF(SER_hh_tesh_in!H10=0,0,SER_hh_tesh_in!H10/SER_summary!H$27)</f>
        <v>0</v>
      </c>
      <c r="I10" s="100">
        <f>IF(SER_hh_tesh_in!I10=0,0,SER_hh_tesh_in!I10/SER_summary!I$27)</f>
        <v>0</v>
      </c>
      <c r="J10" s="100">
        <f>IF(SER_hh_tesh_in!J10=0,0,SER_hh_tesh_in!J10/SER_summary!J$27)</f>
        <v>0</v>
      </c>
      <c r="K10" s="100">
        <f>IF(SER_hh_tesh_in!K10=0,0,SER_hh_tesh_in!K10/SER_summary!K$27)</f>
        <v>0</v>
      </c>
      <c r="L10" s="100">
        <f>IF(SER_hh_tesh_in!L10=0,0,SER_hh_tesh_in!L10/SER_summary!L$27)</f>
        <v>0</v>
      </c>
      <c r="M10" s="100">
        <f>IF(SER_hh_tesh_in!M10=0,0,SER_hh_tesh_in!M10/SER_summary!M$27)</f>
        <v>0</v>
      </c>
      <c r="N10" s="100">
        <f>IF(SER_hh_tesh_in!N10=0,0,SER_hh_tesh_in!N10/SER_summary!N$27)</f>
        <v>32.217297334064263</v>
      </c>
      <c r="O10" s="100">
        <f>IF(SER_hh_tesh_in!O10=0,0,SER_hh_tesh_in!O10/SER_summary!O$27)</f>
        <v>0</v>
      </c>
      <c r="P10" s="100">
        <f>IF(SER_hh_tesh_in!P10=0,0,SER_hh_tesh_in!P10/SER_summary!P$27)</f>
        <v>0</v>
      </c>
      <c r="Q10" s="100">
        <f>IF(SER_hh_tesh_in!Q10=0,0,SER_hh_tesh_in!Q10/SER_summary!Q$27)</f>
        <v>31.366240652714534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37.414785466390086</v>
      </c>
      <c r="D11" s="100">
        <f>IF(SER_hh_tesh_in!D11=0,0,SER_hh_tesh_in!D11/SER_summary!D$27)</f>
        <v>0</v>
      </c>
      <c r="E11" s="100">
        <f>IF(SER_hh_tesh_in!E11=0,0,SER_hh_tesh_in!E11/SER_summary!E$27)</f>
        <v>0</v>
      </c>
      <c r="F11" s="100">
        <f>IF(SER_hh_tesh_in!F11=0,0,SER_hh_tesh_in!F11/SER_summary!F$27)</f>
        <v>34.301659318246145</v>
      </c>
      <c r="G11" s="100">
        <f>IF(SER_hh_tesh_in!G11=0,0,SER_hh_tesh_in!G11/SER_summary!G$27)</f>
        <v>0</v>
      </c>
      <c r="H11" s="100">
        <f>IF(SER_hh_tesh_in!H11=0,0,SER_hh_tesh_in!H11/SER_summary!H$27)</f>
        <v>0</v>
      </c>
      <c r="I11" s="100">
        <f>IF(SER_hh_tesh_in!I11=0,0,SER_hh_tesh_in!I11/SER_summary!I$27)</f>
        <v>0</v>
      </c>
      <c r="J11" s="100">
        <f>IF(SER_hh_tesh_in!J11=0,0,SER_hh_tesh_in!J11/SER_summary!J$27)</f>
        <v>0</v>
      </c>
      <c r="K11" s="100">
        <f>IF(SER_hh_tesh_in!K11=0,0,SER_hh_tesh_in!K11/SER_summary!K$27)</f>
        <v>42.162588754560346</v>
      </c>
      <c r="L11" s="100">
        <f>IF(SER_hh_tesh_in!L11=0,0,SER_hh_tesh_in!L11/SER_summary!L$27)</f>
        <v>33.00680149500716</v>
      </c>
      <c r="M11" s="100">
        <f>IF(SER_hh_tesh_in!M11=0,0,SER_hh_tesh_in!M11/SER_summary!M$27)</f>
        <v>0</v>
      </c>
      <c r="N11" s="100">
        <f>IF(SER_hh_tesh_in!N11=0,0,SER_hh_tesh_in!N11/SER_summary!N$27)</f>
        <v>32.260239600917117</v>
      </c>
      <c r="O11" s="100">
        <f>IF(SER_hh_tesh_in!O11=0,0,SER_hh_tesh_in!O11/SER_summary!O$27)</f>
        <v>29.542418037482495</v>
      </c>
      <c r="P11" s="100">
        <f>IF(SER_hh_tesh_in!P11=0,0,SER_hh_tesh_in!P11/SER_summary!P$27)</f>
        <v>24.277287789757548</v>
      </c>
      <c r="Q11" s="100">
        <f>IF(SER_hh_tesh_in!Q11=0,0,SER_hh_tesh_in!Q11/SER_summary!Q$27)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0</v>
      </c>
      <c r="D12" s="100">
        <f>IF(SER_hh_tesh_in!D12=0,0,SER_hh_tesh_in!D12/SER_summary!D$27)</f>
        <v>0</v>
      </c>
      <c r="E12" s="100">
        <f>IF(SER_hh_tesh_in!E12=0,0,SER_hh_tesh_in!E12/SER_summary!E$27)</f>
        <v>0</v>
      </c>
      <c r="F12" s="100">
        <f>IF(SER_hh_tesh_in!F12=0,0,SER_hh_tesh_in!F12/SER_summary!F$27)</f>
        <v>0</v>
      </c>
      <c r="G12" s="100">
        <f>IF(SER_hh_tesh_in!G12=0,0,SER_hh_tesh_in!G12/SER_summary!G$27)</f>
        <v>0</v>
      </c>
      <c r="H12" s="100">
        <f>IF(SER_hh_tesh_in!H12=0,0,SER_hh_tesh_in!H12/SER_summary!H$27)</f>
        <v>0</v>
      </c>
      <c r="I12" s="100">
        <f>IF(SER_hh_tesh_in!I12=0,0,SER_hh_tesh_in!I12/SER_summary!I$27)</f>
        <v>0</v>
      </c>
      <c r="J12" s="100">
        <f>IF(SER_hh_tesh_in!J12=0,0,SER_hh_tesh_in!J12/SER_summary!J$27)</f>
        <v>0</v>
      </c>
      <c r="K12" s="100">
        <f>IF(SER_hh_tesh_in!K12=0,0,SER_hh_tesh_in!K12/SER_summary!K$27)</f>
        <v>0</v>
      </c>
      <c r="L12" s="100">
        <f>IF(SER_hh_tesh_in!L12=0,0,SER_hh_tesh_in!L12/SER_summary!L$27)</f>
        <v>0</v>
      </c>
      <c r="M12" s="100">
        <f>IF(SER_hh_tesh_in!M12=0,0,SER_hh_tesh_in!M12/SER_summary!M$27)</f>
        <v>0</v>
      </c>
      <c r="N12" s="100">
        <f>IF(SER_hh_tesh_in!N12=0,0,SER_hh_tesh_in!N12/SER_summary!N$27)</f>
        <v>0</v>
      </c>
      <c r="O12" s="100">
        <f>IF(SER_hh_tesh_in!O12=0,0,SER_hh_tesh_in!O12/SER_summary!O$27)</f>
        <v>0</v>
      </c>
      <c r="P12" s="100">
        <f>IF(SER_hh_tesh_in!P12=0,0,SER_hh_tesh_in!P12/SER_summary!P$27)</f>
        <v>0</v>
      </c>
      <c r="Q12" s="100">
        <f>IF(SER_hh_tesh_in!Q12=0,0,SER_hh_tesh_in!Q12/SER_summary!Q$27)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26.039692988245367</v>
      </c>
      <c r="D13" s="100">
        <f>IF(SER_hh_tesh_in!D13=0,0,SER_hh_tesh_in!D13/SER_summary!D$27)</f>
        <v>27.234816480062275</v>
      </c>
      <c r="E13" s="100">
        <f>IF(SER_hh_tesh_in!E13=0,0,SER_hh_tesh_in!E13/SER_summary!E$27)</f>
        <v>31.199837704147942</v>
      </c>
      <c r="F13" s="100">
        <f>IF(SER_hh_tesh_in!F13=0,0,SER_hh_tesh_in!F13/SER_summary!F$27)</f>
        <v>33.602277933420247</v>
      </c>
      <c r="G13" s="100">
        <f>IF(SER_hh_tesh_in!G13=0,0,SER_hh_tesh_in!G13/SER_summary!G$27)</f>
        <v>38.316297078229724</v>
      </c>
      <c r="H13" s="100">
        <f>IF(SER_hh_tesh_in!H13=0,0,SER_hh_tesh_in!H13/SER_summary!H$27)</f>
        <v>41.443065302150238</v>
      </c>
      <c r="I13" s="100">
        <f>IF(SER_hh_tesh_in!I13=0,0,SER_hh_tesh_in!I13/SER_summary!I$27)</f>
        <v>41.44692016429412</v>
      </c>
      <c r="J13" s="100">
        <f>IF(SER_hh_tesh_in!J13=0,0,SER_hh_tesh_in!J13/SER_summary!J$27)</f>
        <v>43.910677908581995</v>
      </c>
      <c r="K13" s="100">
        <f>IF(SER_hh_tesh_in!K13=0,0,SER_hh_tesh_in!K13/SER_summary!K$27)</f>
        <v>40.569797513681131</v>
      </c>
      <c r="L13" s="100">
        <f>IF(SER_hh_tesh_in!L13=0,0,SER_hh_tesh_in!L13/SER_summary!L$27)</f>
        <v>32.426530139018737</v>
      </c>
      <c r="M13" s="100">
        <f>IF(SER_hh_tesh_in!M13=0,0,SER_hh_tesh_in!M13/SER_summary!M$27)</f>
        <v>32.717836285945175</v>
      </c>
      <c r="N13" s="100">
        <f>IF(SER_hh_tesh_in!N13=0,0,SER_hh_tesh_in!N13/SER_summary!N$27)</f>
        <v>27.250645329616642</v>
      </c>
      <c r="O13" s="100">
        <f>IF(SER_hh_tesh_in!O13=0,0,SER_hh_tesh_in!O13/SER_summary!O$27)</f>
        <v>34.876178506464377</v>
      </c>
      <c r="P13" s="100">
        <f>IF(SER_hh_tesh_in!P13=0,0,SER_hh_tesh_in!P13/SER_summary!P$27)</f>
        <v>27.659019184639096</v>
      </c>
      <c r="Q13" s="100">
        <f>IF(SER_hh_tesh_in!Q13=0,0,SER_hh_tesh_in!Q13/SER_summary!Q$27)</f>
        <v>42.685721297123152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25.864770722343106</v>
      </c>
      <c r="D14" s="22">
        <f>IF(SER_hh_tesh_in!D14=0,0,SER_hh_tesh_in!D14/SER_summary!D$27)</f>
        <v>27.178353916791288</v>
      </c>
      <c r="E14" s="22">
        <f>IF(SER_hh_tesh_in!E14=0,0,SER_hh_tesh_in!E14/SER_summary!E$27)</f>
        <v>31.528501998999332</v>
      </c>
      <c r="F14" s="22">
        <f>IF(SER_hh_tesh_in!F14=0,0,SER_hh_tesh_in!F14/SER_summary!F$27)</f>
        <v>36.514652535029668</v>
      </c>
      <c r="G14" s="22">
        <f>IF(SER_hh_tesh_in!G14=0,0,SER_hh_tesh_in!G14/SER_summary!G$27)</f>
        <v>35.935426630691623</v>
      </c>
      <c r="H14" s="22">
        <f>IF(SER_hh_tesh_in!H14=0,0,SER_hh_tesh_in!H14/SER_summary!H$27)</f>
        <v>42.31437827728292</v>
      </c>
      <c r="I14" s="22">
        <f>IF(SER_hh_tesh_in!I14=0,0,SER_hh_tesh_in!I14/SER_summary!I$27)</f>
        <v>42.890002315475002</v>
      </c>
      <c r="J14" s="22">
        <f>IF(SER_hh_tesh_in!J14=0,0,SER_hh_tesh_in!J14/SER_summary!J$27)</f>
        <v>45.879936091737385</v>
      </c>
      <c r="K14" s="22">
        <f>IF(SER_hh_tesh_in!K14=0,0,SER_hh_tesh_in!K14/SER_summary!K$27)</f>
        <v>44.633366926134698</v>
      </c>
      <c r="L14" s="22">
        <f>IF(SER_hh_tesh_in!L14=0,0,SER_hh_tesh_in!L14/SER_summary!L$27)</f>
        <v>0</v>
      </c>
      <c r="M14" s="22">
        <f>IF(SER_hh_tesh_in!M14=0,0,SER_hh_tesh_in!M14/SER_summary!M$27)</f>
        <v>0</v>
      </c>
      <c r="N14" s="22">
        <f>IF(SER_hh_tesh_in!N14=0,0,SER_hh_tesh_in!N14/SER_summary!N$27)</f>
        <v>0</v>
      </c>
      <c r="O14" s="22">
        <f>IF(SER_hh_tesh_in!O14=0,0,SER_hh_tesh_in!O14/SER_summary!O$27)</f>
        <v>29.594340387387369</v>
      </c>
      <c r="P14" s="22">
        <f>IF(SER_hh_tesh_in!P14=0,0,SER_hh_tesh_in!P14/SER_summary!P$27)</f>
        <v>0</v>
      </c>
      <c r="Q14" s="22">
        <f>IF(SER_hh_tesh_in!Q14=0,0,SER_hh_tesh_in!Q14/SER_summary!Q$27)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0.51099362120569791</v>
      </c>
      <c r="D15" s="104">
        <f>IF(SER_hh_tesh_in!D15=0,0,SER_hh_tesh_in!D15/SER_summary!D$27)</f>
        <v>0.54154303560037531</v>
      </c>
      <c r="E15" s="104">
        <f>IF(SER_hh_tesh_in!E15=0,0,SER_hh_tesh_in!E15/SER_summary!E$27)</f>
        <v>0.65114272452322475</v>
      </c>
      <c r="F15" s="104">
        <f>IF(SER_hh_tesh_in!F15=0,0,SER_hh_tesh_in!F15/SER_summary!F$27)</f>
        <v>0.53271758280674697</v>
      </c>
      <c r="G15" s="104">
        <f>IF(SER_hh_tesh_in!G15=0,0,SER_hh_tesh_in!G15/SER_summary!G$27)</f>
        <v>0.81688276218232536</v>
      </c>
      <c r="H15" s="104">
        <f>IF(SER_hh_tesh_in!H15=0,0,SER_hh_tesh_in!H15/SER_summary!H$27)</f>
        <v>0.84886521869196196</v>
      </c>
      <c r="I15" s="104">
        <f>IF(SER_hh_tesh_in!I15=0,0,SER_hh_tesh_in!I15/SER_summary!I$27)</f>
        <v>0.90586846861150006</v>
      </c>
      <c r="J15" s="104">
        <f>IF(SER_hh_tesh_in!J15=0,0,SER_hh_tesh_in!J15/SER_summary!J$27)</f>
        <v>0.96266956352825661</v>
      </c>
      <c r="K15" s="104">
        <f>IF(SER_hh_tesh_in!K15=0,0,SER_hh_tesh_in!K15/SER_summary!K$27)</f>
        <v>0.80076248361433588</v>
      </c>
      <c r="L15" s="104">
        <f>IF(SER_hh_tesh_in!L15=0,0,SER_hh_tesh_in!L15/SER_summary!L$27)</f>
        <v>0.63594303042081624</v>
      </c>
      <c r="M15" s="104">
        <f>IF(SER_hh_tesh_in!M15=0,0,SER_hh_tesh_in!M15/SER_summary!M$27)</f>
        <v>0.63575442943934557</v>
      </c>
      <c r="N15" s="104">
        <f>IF(SER_hh_tesh_in!N15=0,0,SER_hh_tesh_in!N15/SER_summary!N$27)</f>
        <v>0.4618913340604881</v>
      </c>
      <c r="O15" s="104">
        <f>IF(SER_hh_tesh_in!O15=0,0,SER_hh_tesh_in!O15/SER_summary!O$27)</f>
        <v>0.14440214321022979</v>
      </c>
      <c r="P15" s="104">
        <f>IF(SER_hh_tesh_in!P15=0,0,SER_hh_tesh_in!P15/SER_summary!P$27)</f>
        <v>0.329943852241116</v>
      </c>
      <c r="Q15" s="104">
        <f>IF(SER_hh_tesh_in!Q15=0,0,SER_hh_tesh_in!Q15/SER_summary!Q$27)</f>
        <v>0.28164468729358533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38.669563364720503</v>
      </c>
      <c r="D16" s="101">
        <f>IF(SER_hh_tesh_in!D16=0,0,SER_hh_tesh_in!D16/SER_summary!D$27)</f>
        <v>38.891549000044087</v>
      </c>
      <c r="E16" s="101">
        <f>IF(SER_hh_tesh_in!E16=0,0,SER_hh_tesh_in!E16/SER_summary!E$27)</f>
        <v>38.230062174540777</v>
      </c>
      <c r="F16" s="101">
        <f>IF(SER_hh_tesh_in!F16=0,0,SER_hh_tesh_in!F16/SER_summary!F$27)</f>
        <v>39.484707454567229</v>
      </c>
      <c r="G16" s="101">
        <f>IF(SER_hh_tesh_in!G16=0,0,SER_hh_tesh_in!G16/SER_summary!G$27)</f>
        <v>38.903663110924271</v>
      </c>
      <c r="H16" s="101">
        <f>IF(SER_hh_tesh_in!H16=0,0,SER_hh_tesh_in!H16/SER_summary!H$27)</f>
        <v>39.652049483969677</v>
      </c>
      <c r="I16" s="101">
        <f>IF(SER_hh_tesh_in!I16=0,0,SER_hh_tesh_in!I16/SER_summary!I$27)</f>
        <v>40.424549311745594</v>
      </c>
      <c r="J16" s="101">
        <f>IF(SER_hh_tesh_in!J16=0,0,SER_hh_tesh_in!J16/SER_summary!J$27)</f>
        <v>39.705781601873134</v>
      </c>
      <c r="K16" s="101">
        <f>IF(SER_hh_tesh_in!K16=0,0,SER_hh_tesh_in!K16/SER_summary!K$27)</f>
        <v>40.567589610911782</v>
      </c>
      <c r="L16" s="101">
        <f>IF(SER_hh_tesh_in!L16=0,0,SER_hh_tesh_in!L16/SER_summary!L$27)</f>
        <v>41.561023911401101</v>
      </c>
      <c r="M16" s="101">
        <f>IF(SER_hh_tesh_in!M16=0,0,SER_hh_tesh_in!M16/SER_summary!M$27)</f>
        <v>38.760265273039032</v>
      </c>
      <c r="N16" s="101">
        <f>IF(SER_hh_tesh_in!N16=0,0,SER_hh_tesh_in!N16/SER_summary!N$27)</f>
        <v>36.170144780873009</v>
      </c>
      <c r="O16" s="101">
        <f>IF(SER_hh_tesh_in!O16=0,0,SER_hh_tesh_in!O16/SER_summary!O$27)</f>
        <v>41.034172186081037</v>
      </c>
      <c r="P16" s="101">
        <f>IF(SER_hh_tesh_in!P16=0,0,SER_hh_tesh_in!P16/SER_summary!P$27)</f>
        <v>42.995188555773879</v>
      </c>
      <c r="Q16" s="101">
        <f>IF(SER_hh_tesh_in!Q16=0,0,SER_hh_tesh_in!Q16/SER_summary!Q$27)</f>
        <v>44.250898744137963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15.76498420064125</v>
      </c>
      <c r="D17" s="103">
        <f>IF(SER_hh_tesh_in!D17=0,0,SER_hh_tesh_in!D17/SER_summary!D$27)</f>
        <v>16.281332161370031</v>
      </c>
      <c r="E17" s="103">
        <f>IF(SER_hh_tesh_in!E17=0,0,SER_hh_tesh_in!E17/SER_summary!E$27)</f>
        <v>16.160281358548353</v>
      </c>
      <c r="F17" s="103">
        <f>IF(SER_hh_tesh_in!F17=0,0,SER_hh_tesh_in!F17/SER_summary!F$27)</f>
        <v>17.826793326315595</v>
      </c>
      <c r="G17" s="103">
        <f>IF(SER_hh_tesh_in!G17=0,0,SER_hh_tesh_in!G17/SER_summary!G$27)</f>
        <v>18.328492784253424</v>
      </c>
      <c r="H17" s="103">
        <f>IF(SER_hh_tesh_in!H17=0,0,SER_hh_tesh_in!H17/SER_summary!H$27)</f>
        <v>19.610547338450161</v>
      </c>
      <c r="I17" s="103">
        <f>IF(SER_hh_tesh_in!I17=0,0,SER_hh_tesh_in!I17/SER_summary!I$27)</f>
        <v>21.893169873993216</v>
      </c>
      <c r="J17" s="103">
        <f>IF(SER_hh_tesh_in!J17=0,0,SER_hh_tesh_in!J17/SER_summary!J$27)</f>
        <v>22.319655486412195</v>
      </c>
      <c r="K17" s="103">
        <f>IF(SER_hh_tesh_in!K17=0,0,SER_hh_tesh_in!K17/SER_summary!K$27)</f>
        <v>23.785328091673044</v>
      </c>
      <c r="L17" s="103">
        <f>IF(SER_hh_tesh_in!L17=0,0,SER_hh_tesh_in!L17/SER_summary!L$27)</f>
        <v>0</v>
      </c>
      <c r="M17" s="103">
        <f>IF(SER_hh_tesh_in!M17=0,0,SER_hh_tesh_in!M17/SER_summary!M$27)</f>
        <v>29.44794561593331</v>
      </c>
      <c r="N17" s="103">
        <f>IF(SER_hh_tesh_in!N17=0,0,SER_hh_tesh_in!N17/SER_summary!N$27)</f>
        <v>31.899177405420787</v>
      </c>
      <c r="O17" s="103">
        <f>IF(SER_hh_tesh_in!O17=0,0,SER_hh_tesh_in!O17/SER_summary!O$27)</f>
        <v>34.938957934293853</v>
      </c>
      <c r="P17" s="103">
        <f>IF(SER_hh_tesh_in!P17=0,0,SER_hh_tesh_in!P17/SER_summary!P$27)</f>
        <v>38.530381419489579</v>
      </c>
      <c r="Q17" s="103">
        <f>IF(SER_hh_tesh_in!Q17=0,0,SER_hh_tesh_in!Q17/SER_summary!Q$27)</f>
        <v>43.453946180392172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38.830271197390175</v>
      </c>
      <c r="D18" s="103">
        <f>IF(SER_hh_tesh_in!D18=0,0,SER_hh_tesh_in!D18/SER_summary!D$27)</f>
        <v>38.962630266323096</v>
      </c>
      <c r="E18" s="103">
        <f>IF(SER_hh_tesh_in!E18=0,0,SER_hh_tesh_in!E18/SER_summary!E$27)</f>
        <v>39.098909097846729</v>
      </c>
      <c r="F18" s="103">
        <f>IF(SER_hh_tesh_in!F18=0,0,SER_hh_tesh_in!F18/SER_summary!F$27)</f>
        <v>39.56841086476598</v>
      </c>
      <c r="G18" s="103">
        <f>IF(SER_hh_tesh_in!G18=0,0,SER_hh_tesh_in!G18/SER_summary!G$27)</f>
        <v>39.644815967956198</v>
      </c>
      <c r="H18" s="103">
        <f>IF(SER_hh_tesh_in!H18=0,0,SER_hh_tesh_in!H18/SER_summary!H$27)</f>
        <v>40.13975847425511</v>
      </c>
      <c r="I18" s="103">
        <f>IF(SER_hh_tesh_in!I18=0,0,SER_hh_tesh_in!I18/SER_summary!I$27)</f>
        <v>40.647706409510533</v>
      </c>
      <c r="J18" s="103">
        <f>IF(SER_hh_tesh_in!J18=0,0,SER_hh_tesh_in!J18/SER_summary!J$27)</f>
        <v>40.759299318756888</v>
      </c>
      <c r="K18" s="103">
        <f>IF(SER_hh_tesh_in!K18=0,0,SER_hh_tesh_in!K18/SER_summary!K$27)</f>
        <v>40.799466371989034</v>
      </c>
      <c r="L18" s="103">
        <f>IF(SER_hh_tesh_in!L18=0,0,SER_hh_tesh_in!L18/SER_summary!L$27)</f>
        <v>41.561023911401101</v>
      </c>
      <c r="M18" s="103">
        <f>IF(SER_hh_tesh_in!M18=0,0,SER_hh_tesh_in!M18/SER_summary!M$27)</f>
        <v>40.857707337865676</v>
      </c>
      <c r="N18" s="103">
        <f>IF(SER_hh_tesh_in!N18=0,0,SER_hh_tesh_in!N18/SER_summary!N$27)</f>
        <v>41.957287340947396</v>
      </c>
      <c r="O18" s="103">
        <f>IF(SER_hh_tesh_in!O18=0,0,SER_hh_tesh_in!O18/SER_summary!O$27)</f>
        <v>41.836333346667594</v>
      </c>
      <c r="P18" s="103">
        <f>IF(SER_hh_tesh_in!P18=0,0,SER_hh_tesh_in!P18/SER_summary!P$27)</f>
        <v>44.04353671583403</v>
      </c>
      <c r="Q18" s="103">
        <f>IF(SER_hh_tesh_in!Q18=0,0,SER_hh_tesh_in!Q18/SER_summary!Q$27)</f>
        <v>44.520957547960201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12.220112194401151</v>
      </c>
      <c r="D19" s="101">
        <f>IF(SER_hh_tesh_in!D19=0,0,SER_hh_tesh_in!D19/SER_summary!D$27)</f>
        <v>12.868319782728799</v>
      </c>
      <c r="E19" s="101">
        <f>IF(SER_hh_tesh_in!E19=0,0,SER_hh_tesh_in!E19/SER_summary!E$27)</f>
        <v>12.943017816520323</v>
      </c>
      <c r="F19" s="101">
        <f>IF(SER_hh_tesh_in!F19=0,0,SER_hh_tesh_in!F19/SER_summary!F$27)</f>
        <v>13.469007119829312</v>
      </c>
      <c r="G19" s="101">
        <f>IF(SER_hh_tesh_in!G19=0,0,SER_hh_tesh_in!G19/SER_summary!G$27)</f>
        <v>14.577621338260714</v>
      </c>
      <c r="H19" s="101">
        <f>IF(SER_hh_tesh_in!H19=0,0,SER_hh_tesh_in!H19/SER_summary!H$27)</f>
        <v>14.918740431867453</v>
      </c>
      <c r="I19" s="101">
        <f>IF(SER_hh_tesh_in!I19=0,0,SER_hh_tesh_in!I19/SER_summary!I$27)</f>
        <v>15.324056257004072</v>
      </c>
      <c r="J19" s="101">
        <f>IF(SER_hh_tesh_in!J19=0,0,SER_hh_tesh_in!J19/SER_summary!J$27)</f>
        <v>15.456169454229437</v>
      </c>
      <c r="K19" s="101">
        <f>IF(SER_hh_tesh_in!K19=0,0,SER_hh_tesh_in!K19/SER_summary!K$27)</f>
        <v>15.263166447110326</v>
      </c>
      <c r="L19" s="101">
        <f>IF(SER_hh_tesh_in!L19=0,0,SER_hh_tesh_in!L19/SER_summary!L$27)</f>
        <v>15.66297250831056</v>
      </c>
      <c r="M19" s="101">
        <f>IF(SER_hh_tesh_in!M19=0,0,SER_hh_tesh_in!M19/SER_summary!M$27)</f>
        <v>15.518492873787398</v>
      </c>
      <c r="N19" s="101">
        <f>IF(SER_hh_tesh_in!N19=0,0,SER_hh_tesh_in!N19/SER_summary!N$27)</f>
        <v>17.065255380098094</v>
      </c>
      <c r="O19" s="101">
        <f>IF(SER_hh_tesh_in!O19=0,0,SER_hh_tesh_in!O19/SER_summary!O$27)</f>
        <v>15.929675425061006</v>
      </c>
      <c r="P19" s="101">
        <f>IF(SER_hh_tesh_in!P19=0,0,SER_hh_tesh_in!P19/SER_summary!P$27)</f>
        <v>16.455124642564936</v>
      </c>
      <c r="Q19" s="101">
        <f>IF(SER_hh_tesh_in!Q19=0,0,SER_hh_tesh_in!Q19/SER_summary!Q$27)</f>
        <v>17.626854303326816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12.118232094520907</v>
      </c>
      <c r="D21" s="100">
        <f>IF(SER_hh_tesh_in!D21=0,0,SER_hh_tesh_in!D21/SER_summary!D$27)</f>
        <v>12.682141080512473</v>
      </c>
      <c r="E21" s="100">
        <f>IF(SER_hh_tesh_in!E21=0,0,SER_hh_tesh_in!E21/SER_summary!E$27)</f>
        <v>12.623593842746216</v>
      </c>
      <c r="F21" s="100">
        <f>IF(SER_hh_tesh_in!F21=0,0,SER_hh_tesh_in!F21/SER_summary!F$27)</f>
        <v>13.294379299034782</v>
      </c>
      <c r="G21" s="100">
        <f>IF(SER_hh_tesh_in!G21=0,0,SER_hh_tesh_in!G21/SER_summary!G$27)</f>
        <v>14.423632618619166</v>
      </c>
      <c r="H21" s="100">
        <f>IF(SER_hh_tesh_in!H21=0,0,SER_hh_tesh_in!H21/SER_summary!H$27)</f>
        <v>14.844760935208315</v>
      </c>
      <c r="I21" s="100">
        <f>IF(SER_hh_tesh_in!I21=0,0,SER_hh_tesh_in!I21/SER_summary!I$27)</f>
        <v>14.745080578601231</v>
      </c>
      <c r="J21" s="100">
        <f>IF(SER_hh_tesh_in!J21=0,0,SER_hh_tesh_in!J21/SER_summary!J$27)</f>
        <v>15.366862786145683</v>
      </c>
      <c r="K21" s="100">
        <f>IF(SER_hh_tesh_in!K21=0,0,SER_hh_tesh_in!K21/SER_summary!K$27)</f>
        <v>15.114270733331729</v>
      </c>
      <c r="L21" s="100">
        <f>IF(SER_hh_tesh_in!L21=0,0,SER_hh_tesh_in!L21/SER_summary!L$27)</f>
        <v>15.010874970104544</v>
      </c>
      <c r="M21" s="100">
        <f>IF(SER_hh_tesh_in!M21=0,0,SER_hh_tesh_in!M21/SER_summary!M$27)</f>
        <v>7.3295454733234742</v>
      </c>
      <c r="N21" s="100">
        <f>IF(SER_hh_tesh_in!N21=0,0,SER_hh_tesh_in!N21/SER_summary!N$27)</f>
        <v>15.364089359475573</v>
      </c>
      <c r="O21" s="100">
        <f>IF(SER_hh_tesh_in!O21=0,0,SER_hh_tesh_in!O21/SER_summary!O$27)</f>
        <v>15.678819493642902</v>
      </c>
      <c r="P21" s="100">
        <f>IF(SER_hh_tesh_in!P21=0,0,SER_hh_tesh_in!P21/SER_summary!P$27)</f>
        <v>15.846386821627634</v>
      </c>
      <c r="Q21" s="100">
        <f>IF(SER_hh_tesh_in!Q21=0,0,SER_hh_tesh_in!Q21/SER_summary!Q$27)</f>
        <v>15.68841725819051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12.145710380997631</v>
      </c>
      <c r="D22" s="100">
        <f>IF(SER_hh_tesh_in!D22=0,0,SER_hh_tesh_in!D22/SER_summary!D$27)</f>
        <v>12.757134325431393</v>
      </c>
      <c r="E22" s="100">
        <f>IF(SER_hh_tesh_in!E22=0,0,SER_hh_tesh_in!E22/SER_summary!E$27)</f>
        <v>12.764385700696025</v>
      </c>
      <c r="F22" s="100">
        <f>IF(SER_hh_tesh_in!F22=0,0,SER_hh_tesh_in!F22/SER_summary!F$27)</f>
        <v>13.340768551450337</v>
      </c>
      <c r="G22" s="100">
        <f>IF(SER_hh_tesh_in!G22=0,0,SER_hh_tesh_in!G22/SER_summary!G$27)</f>
        <v>14.348072641233808</v>
      </c>
      <c r="H22" s="100">
        <f>IF(SER_hh_tesh_in!H22=0,0,SER_hh_tesh_in!H22/SER_summary!H$27)</f>
        <v>14.656372968804886</v>
      </c>
      <c r="I22" s="100">
        <f>IF(SER_hh_tesh_in!I22=0,0,SER_hh_tesh_in!I22/SER_summary!I$27)</f>
        <v>13.319622268832509</v>
      </c>
      <c r="J22" s="100">
        <f>IF(SER_hh_tesh_in!J22=0,0,SER_hh_tesh_in!J22/SER_summary!J$27)</f>
        <v>15.060120327386924</v>
      </c>
      <c r="K22" s="100">
        <f>IF(SER_hh_tesh_in!K22=0,0,SER_hh_tesh_in!K22/SER_summary!K$27)</f>
        <v>14.739028962075064</v>
      </c>
      <c r="L22" s="100">
        <f>IF(SER_hh_tesh_in!L22=0,0,SER_hh_tesh_in!L22/SER_summary!L$27)</f>
        <v>14.708171731460883</v>
      </c>
      <c r="M22" s="100">
        <f>IF(SER_hh_tesh_in!M22=0,0,SER_hh_tesh_in!M22/SER_summary!M$27)</f>
        <v>10.058825275592676</v>
      </c>
      <c r="N22" s="100">
        <f>IF(SER_hh_tesh_in!N22=0,0,SER_hh_tesh_in!N22/SER_summary!N$27)</f>
        <v>15.307813335605797</v>
      </c>
      <c r="O22" s="100">
        <f>IF(SER_hh_tesh_in!O22=0,0,SER_hh_tesh_in!O22/SER_summary!O$27)</f>
        <v>15.512424341287492</v>
      </c>
      <c r="P22" s="100">
        <f>IF(SER_hh_tesh_in!P22=0,0,SER_hh_tesh_in!P22/SER_summary!P$27)</f>
        <v>15.74537917885322</v>
      </c>
      <c r="Q22" s="100">
        <f>IF(SER_hh_tesh_in!Q22=0,0,SER_hh_tesh_in!Q22/SER_summary!Q$27)</f>
        <v>15.921450200421816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12.36344743545734</v>
      </c>
      <c r="D23" s="100">
        <f>IF(SER_hh_tesh_in!D23=0,0,SER_hh_tesh_in!D23/SER_summary!D$27)</f>
        <v>13.08844269465502</v>
      </c>
      <c r="E23" s="100">
        <f>IF(SER_hh_tesh_in!E23=0,0,SER_hh_tesh_in!E23/SER_summary!E$27)</f>
        <v>13.236590824985109</v>
      </c>
      <c r="F23" s="100">
        <f>IF(SER_hh_tesh_in!F23=0,0,SER_hh_tesh_in!F23/SER_summary!F$27)</f>
        <v>13.740269540856222</v>
      </c>
      <c r="G23" s="100">
        <f>IF(SER_hh_tesh_in!G23=0,0,SER_hh_tesh_in!G23/SER_summary!G$27)</f>
        <v>15.140456440084547</v>
      </c>
      <c r="H23" s="100">
        <f>IF(SER_hh_tesh_in!H23=0,0,SER_hh_tesh_in!H23/SER_summary!H$27)</f>
        <v>15.492810652131244</v>
      </c>
      <c r="I23" s="100">
        <f>IF(SER_hh_tesh_in!I23=0,0,SER_hh_tesh_in!I23/SER_summary!I$27)</f>
        <v>15.123362881129957</v>
      </c>
      <c r="J23" s="100">
        <f>IF(SER_hh_tesh_in!J23=0,0,SER_hh_tesh_in!J23/SER_summary!J$27)</f>
        <v>15.753256625928563</v>
      </c>
      <c r="K23" s="100">
        <f>IF(SER_hh_tesh_in!K23=0,0,SER_hh_tesh_in!K23/SER_summary!K$27)</f>
        <v>15.449844445282126</v>
      </c>
      <c r="L23" s="100">
        <f>IF(SER_hh_tesh_in!L23=0,0,SER_hh_tesh_in!L23/SER_summary!L$27)</f>
        <v>15.478205236586044</v>
      </c>
      <c r="M23" s="100">
        <f>IF(SER_hh_tesh_in!M23=0,0,SER_hh_tesh_in!M23/SER_summary!M$27)</f>
        <v>9.8515907107924452</v>
      </c>
      <c r="N23" s="100">
        <f>IF(SER_hh_tesh_in!N23=0,0,SER_hh_tesh_in!N23/SER_summary!N$27)</f>
        <v>15.493357430251182</v>
      </c>
      <c r="O23" s="100">
        <f>IF(SER_hh_tesh_in!O23=0,0,SER_hh_tesh_in!O23/SER_summary!O$27)</f>
        <v>15.655824011900398</v>
      </c>
      <c r="P23" s="100">
        <f>IF(SER_hh_tesh_in!P23=0,0,SER_hh_tesh_in!P23/SER_summary!P$27)</f>
        <v>15.770702010346653</v>
      </c>
      <c r="Q23" s="100">
        <f>IF(SER_hh_tesh_in!Q23=0,0,SER_hh_tesh_in!Q23/SER_summary!Q$27)</f>
        <v>15.68107495343417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0</v>
      </c>
      <c r="D24" s="100">
        <f>IF(SER_hh_tesh_in!D24=0,0,SER_hh_tesh_in!D24/SER_summary!D$27)</f>
        <v>0</v>
      </c>
      <c r="E24" s="100">
        <f>IF(SER_hh_tesh_in!E24=0,0,SER_hh_tesh_in!E24/SER_summary!E$27)</f>
        <v>0</v>
      </c>
      <c r="F24" s="100">
        <f>IF(SER_hh_tesh_in!F24=0,0,SER_hh_tesh_in!F24/SER_summary!F$27)</f>
        <v>0</v>
      </c>
      <c r="G24" s="100">
        <f>IF(SER_hh_tesh_in!G24=0,0,SER_hh_tesh_in!G24/SER_summary!G$27)</f>
        <v>0</v>
      </c>
      <c r="H24" s="100">
        <f>IF(SER_hh_tesh_in!H24=0,0,SER_hh_tesh_in!H24/SER_summary!H$27)</f>
        <v>0</v>
      </c>
      <c r="I24" s="100">
        <f>IF(SER_hh_tesh_in!I24=0,0,SER_hh_tesh_in!I24/SER_summary!I$27)</f>
        <v>0</v>
      </c>
      <c r="J24" s="100">
        <f>IF(SER_hh_tesh_in!J24=0,0,SER_hh_tesh_in!J24/SER_summary!J$27)</f>
        <v>0</v>
      </c>
      <c r="K24" s="100">
        <f>IF(SER_hh_tesh_in!K24=0,0,SER_hh_tesh_in!K24/SER_summary!K$27)</f>
        <v>0</v>
      </c>
      <c r="L24" s="100">
        <f>IF(SER_hh_tesh_in!L24=0,0,SER_hh_tesh_in!L24/SER_summary!L$27)</f>
        <v>0</v>
      </c>
      <c r="M24" s="100">
        <f>IF(SER_hh_tesh_in!M24=0,0,SER_hh_tesh_in!M24/SER_summary!M$27)</f>
        <v>0</v>
      </c>
      <c r="N24" s="100">
        <f>IF(SER_hh_tesh_in!N24=0,0,SER_hh_tesh_in!N24/SER_summary!N$27)</f>
        <v>0</v>
      </c>
      <c r="O24" s="100">
        <f>IF(SER_hh_tesh_in!O24=0,0,SER_hh_tesh_in!O24/SER_summary!O$27)</f>
        <v>0</v>
      </c>
      <c r="P24" s="100">
        <f>IF(SER_hh_tesh_in!P24=0,0,SER_hh_tesh_in!P24/SER_summary!P$27)</f>
        <v>0</v>
      </c>
      <c r="Q24" s="100">
        <f>IF(SER_hh_tesh_in!Q24=0,0,SER_hh_tesh_in!Q24/SER_summary!Q$27)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0</v>
      </c>
      <c r="D25" s="100">
        <f>IF(SER_hh_tesh_in!D25=0,0,SER_hh_tesh_in!D25/SER_summary!D$27)</f>
        <v>0</v>
      </c>
      <c r="E25" s="100">
        <f>IF(SER_hh_tesh_in!E25=0,0,SER_hh_tesh_in!E25/SER_summary!E$27)</f>
        <v>0</v>
      </c>
      <c r="F25" s="100">
        <f>IF(SER_hh_tesh_in!F25=0,0,SER_hh_tesh_in!F25/SER_summary!F$27)</f>
        <v>0</v>
      </c>
      <c r="G25" s="100">
        <f>IF(SER_hh_tesh_in!G25=0,0,SER_hh_tesh_in!G25/SER_summary!G$27)</f>
        <v>0</v>
      </c>
      <c r="H25" s="100">
        <f>IF(SER_hh_tesh_in!H25=0,0,SER_hh_tesh_in!H25/SER_summary!H$27)</f>
        <v>0</v>
      </c>
      <c r="I25" s="100">
        <f>IF(SER_hh_tesh_in!I25=0,0,SER_hh_tesh_in!I25/SER_summary!I$27)</f>
        <v>0</v>
      </c>
      <c r="J25" s="100">
        <f>IF(SER_hh_tesh_in!J25=0,0,SER_hh_tesh_in!J25/SER_summary!J$27)</f>
        <v>0</v>
      </c>
      <c r="K25" s="100">
        <f>IF(SER_hh_tesh_in!K25=0,0,SER_hh_tesh_in!K25/SER_summary!K$27)</f>
        <v>0</v>
      </c>
      <c r="L25" s="100">
        <f>IF(SER_hh_tesh_in!L25=0,0,SER_hh_tesh_in!L25/SER_summary!L$27)</f>
        <v>0</v>
      </c>
      <c r="M25" s="100">
        <f>IF(SER_hh_tesh_in!M25=0,0,SER_hh_tesh_in!M25/SER_summary!M$27)</f>
        <v>0</v>
      </c>
      <c r="N25" s="100">
        <f>IF(SER_hh_tesh_in!N25=0,0,SER_hh_tesh_in!N25/SER_summary!N$27)</f>
        <v>0</v>
      </c>
      <c r="O25" s="100">
        <f>IF(SER_hh_tesh_in!O25=0,0,SER_hh_tesh_in!O25/SER_summary!O$27)</f>
        <v>0</v>
      </c>
      <c r="P25" s="100">
        <f>IF(SER_hh_tesh_in!P25=0,0,SER_hh_tesh_in!P25/SER_summary!P$27)</f>
        <v>0</v>
      </c>
      <c r="Q25" s="100">
        <f>IF(SER_hh_tesh_in!Q25=0,0,SER_hh_tesh_in!Q25/SER_summary!Q$27)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12.120139845374643</v>
      </c>
      <c r="D26" s="22">
        <f>IF(SER_hh_tesh_in!D26=0,0,SER_hh_tesh_in!D26/SER_summary!D$27)</f>
        <v>12.724670413870994</v>
      </c>
      <c r="E26" s="22">
        <f>IF(SER_hh_tesh_in!E26=0,0,SER_hh_tesh_in!E26/SER_summary!E$27)</f>
        <v>12.720924921310635</v>
      </c>
      <c r="F26" s="22">
        <f>IF(SER_hh_tesh_in!F26=0,0,SER_hh_tesh_in!F26/SER_summary!F$27)</f>
        <v>13.326593993161396</v>
      </c>
      <c r="G26" s="22">
        <f>IF(SER_hh_tesh_in!G26=0,0,SER_hh_tesh_in!G26/SER_summary!G$27)</f>
        <v>14.318885666723668</v>
      </c>
      <c r="H26" s="22">
        <f>IF(SER_hh_tesh_in!H26=0,0,SER_hh_tesh_in!H26/SER_summary!H$27)</f>
        <v>14.680378856646799</v>
      </c>
      <c r="I26" s="22">
        <f>IF(SER_hh_tesh_in!I26=0,0,SER_hh_tesh_in!I26/SER_summary!I$27)</f>
        <v>13.279662211128162</v>
      </c>
      <c r="J26" s="22">
        <f>IF(SER_hh_tesh_in!J26=0,0,SER_hh_tesh_in!J26/SER_summary!J$27)</f>
        <v>15.077620080529446</v>
      </c>
      <c r="K26" s="22">
        <f>IF(SER_hh_tesh_in!K26=0,0,SER_hh_tesh_in!K26/SER_summary!K$27)</f>
        <v>14.68228794728838</v>
      </c>
      <c r="L26" s="22">
        <f>IF(SER_hh_tesh_in!L26=0,0,SER_hh_tesh_in!L26/SER_summary!L$27)</f>
        <v>8.7543876136020948</v>
      </c>
      <c r="M26" s="22">
        <f>IF(SER_hh_tesh_in!M26=0,0,SER_hh_tesh_in!M26/SER_summary!M$27)</f>
        <v>4.1930842499795249</v>
      </c>
      <c r="N26" s="22">
        <f>IF(SER_hh_tesh_in!N26=0,0,SER_hh_tesh_in!N26/SER_summary!N$27)</f>
        <v>16.99509559514695</v>
      </c>
      <c r="O26" s="22">
        <f>IF(SER_hh_tesh_in!O26=0,0,SER_hh_tesh_in!O26/SER_summary!O$27)</f>
        <v>15.772860588968648</v>
      </c>
      <c r="P26" s="22">
        <f>IF(SER_hh_tesh_in!P26=0,0,SER_hh_tesh_in!P26/SER_summary!P$27)</f>
        <v>16.316439871279812</v>
      </c>
      <c r="Q26" s="22">
        <f>IF(SER_hh_tesh_in!Q26=0,0,SER_hh_tesh_in!Q26/SER_summary!Q$27)</f>
        <v>17.348789978133883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9.0626449335708181E-2</v>
      </c>
      <c r="D27" s="116">
        <f>IF(SER_hh_tesh_in!D27=0,0,SER_hh_tesh_in!D27/SER_summary!D$27)</f>
        <v>0.13332838292982452</v>
      </c>
      <c r="E27" s="116">
        <f>IF(SER_hh_tesh_in!E27=0,0,SER_hh_tesh_in!E27/SER_summary!E$27)</f>
        <v>0.20297907265494236</v>
      </c>
      <c r="F27" s="116">
        <f>IF(SER_hh_tesh_in!F27=0,0,SER_hh_tesh_in!F27/SER_summary!F$27)</f>
        <v>0.13687249258489428</v>
      </c>
      <c r="G27" s="116">
        <f>IF(SER_hh_tesh_in!G27=0,0,SER_hh_tesh_in!G27/SER_summary!G$27)</f>
        <v>0.14884900486193642</v>
      </c>
      <c r="H27" s="116">
        <f>IF(SER_hh_tesh_in!H27=0,0,SER_hh_tesh_in!H27/SER_summary!H$27)</f>
        <v>0.19347002554026599</v>
      </c>
      <c r="I27" s="116">
        <f>IF(SER_hh_tesh_in!I27=0,0,SER_hh_tesh_in!I27/SER_summary!I$27)</f>
        <v>1.8096459310990076</v>
      </c>
      <c r="J27" s="116">
        <f>IF(SER_hh_tesh_in!J27=0,0,SER_hh_tesh_in!J27/SER_summary!J$27)</f>
        <v>0.33737973814866873</v>
      </c>
      <c r="K27" s="116">
        <f>IF(SER_hh_tesh_in!K27=0,0,SER_hh_tesh_in!K27/SER_summary!K$27)</f>
        <v>0.46835069401446072</v>
      </c>
      <c r="L27" s="116">
        <f>IF(SER_hh_tesh_in!L27=0,0,SER_hh_tesh_in!L27/SER_summary!L$27)</f>
        <v>1.1064397276043014</v>
      </c>
      <c r="M27" s="116">
        <f>IF(SER_hh_tesh_in!M27=0,0,SER_hh_tesh_in!M27/SER_summary!M$27)</f>
        <v>10.120004027637902</v>
      </c>
      <c r="N27" s="116">
        <f>IF(SER_hh_tesh_in!N27=0,0,SER_hh_tesh_in!N27/SER_summary!N$27)</f>
        <v>0.37316828650531986</v>
      </c>
      <c r="O27" s="116">
        <f>IF(SER_hh_tesh_in!O27=0,0,SER_hh_tesh_in!O27/SER_summary!O$27)</f>
        <v>0.18487306083431415</v>
      </c>
      <c r="P27" s="116">
        <f>IF(SER_hh_tesh_in!P27=0,0,SER_hh_tesh_in!P27/SER_summary!P$27)</f>
        <v>0.21528989155544517</v>
      </c>
      <c r="Q27" s="116">
        <f>IF(SER_hh_tesh_in!Q27=0,0,SER_hh_tesh_in!Q27/SER_summary!Q$27)</f>
        <v>0.46762252825019168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9.565944548482868</v>
      </c>
      <c r="D28" s="117">
        <f>IF(SER_hh_tesh_in!D28=0,0,SER_hh_tesh_in!D28/SER_summary!D$27)</f>
        <v>9.4655397860482893</v>
      </c>
      <c r="E28" s="117">
        <f>IF(SER_hh_tesh_in!E28=0,0,SER_hh_tesh_in!E28/SER_summary!E$27)</f>
        <v>9.1180710922862804</v>
      </c>
      <c r="F28" s="117">
        <f>IF(SER_hh_tesh_in!F28=0,0,SER_hh_tesh_in!F28/SER_summary!F$27)</f>
        <v>9.3680087645643866</v>
      </c>
      <c r="G28" s="117">
        <f>IF(SER_hh_tesh_in!G28=0,0,SER_hh_tesh_in!G28/SER_summary!G$27)</f>
        <v>8.6203388328970636</v>
      </c>
      <c r="H28" s="117">
        <f>IF(SER_hh_tesh_in!H28=0,0,SER_hh_tesh_in!H28/SER_summary!H$27)</f>
        <v>7.6878595768948488</v>
      </c>
      <c r="I28" s="117">
        <f>IF(SER_hh_tesh_in!I28=0,0,SER_hh_tesh_in!I28/SER_summary!I$27)</f>
        <v>11.28829243971127</v>
      </c>
      <c r="J28" s="117">
        <f>IF(SER_hh_tesh_in!J28=0,0,SER_hh_tesh_in!J28/SER_summary!J$27)</f>
        <v>11.400540950380407</v>
      </c>
      <c r="K28" s="117">
        <f>IF(SER_hh_tesh_in!K28=0,0,SER_hh_tesh_in!K28/SER_summary!K$27)</f>
        <v>11.380955541235926</v>
      </c>
      <c r="L28" s="117">
        <f>IF(SER_hh_tesh_in!L28=0,0,SER_hh_tesh_in!L28/SER_summary!L$27)</f>
        <v>11.300648479165231</v>
      </c>
      <c r="M28" s="117">
        <f>IF(SER_hh_tesh_in!M28=0,0,SER_hh_tesh_in!M28/SER_summary!M$27)</f>
        <v>11.256559885239117</v>
      </c>
      <c r="N28" s="117">
        <f>IF(SER_hh_tesh_in!N28=0,0,SER_hh_tesh_in!N28/SER_summary!N$27)</f>
        <v>11.166152313963048</v>
      </c>
      <c r="O28" s="117">
        <f>IF(SER_hh_tesh_in!O28=0,0,SER_hh_tesh_in!O28/SER_summary!O$27)</f>
        <v>11.439640662545395</v>
      </c>
      <c r="P28" s="117">
        <f>IF(SER_hh_tesh_in!P28=0,0,SER_hh_tesh_in!P28/SER_summary!P$27)</f>
        <v>11.595221125808663</v>
      </c>
      <c r="Q28" s="117">
        <f>IF(SER_hh_tesh_in!Q28=0,0,SER_hh_tesh_in!Q28/SER_summary!Q$27)</f>
        <v>11.547881134539521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12.539601204511298</v>
      </c>
      <c r="D29" s="101">
        <f>IF(SER_hh_tesh_in!D29=0,0,SER_hh_tesh_in!D29/SER_summary!D$27)</f>
        <v>12.855735949729942</v>
      </c>
      <c r="E29" s="101">
        <f>IF(SER_hh_tesh_in!E29=0,0,SER_hh_tesh_in!E29/SER_summary!E$27)</f>
        <v>12.879004306893517</v>
      </c>
      <c r="F29" s="101">
        <f>IF(SER_hh_tesh_in!F29=0,0,SER_hh_tesh_in!F29/SER_summary!F$27)</f>
        <v>13.535276704696548</v>
      </c>
      <c r="G29" s="101">
        <f>IF(SER_hh_tesh_in!G29=0,0,SER_hh_tesh_in!G29/SER_summary!G$27)</f>
        <v>12.967944118003595</v>
      </c>
      <c r="H29" s="101">
        <f>IF(SER_hh_tesh_in!H29=0,0,SER_hh_tesh_in!H29/SER_summary!H$27)</f>
        <v>12.982752541954982</v>
      </c>
      <c r="I29" s="101">
        <f>IF(SER_hh_tesh_in!I29=0,0,SER_hh_tesh_in!I29/SER_summary!I$27)</f>
        <v>13.054484115154006</v>
      </c>
      <c r="J29" s="101">
        <f>IF(SER_hh_tesh_in!J29=0,0,SER_hh_tesh_in!J29/SER_summary!J$27)</f>
        <v>13.372569657368347</v>
      </c>
      <c r="K29" s="101">
        <f>IF(SER_hh_tesh_in!K29=0,0,SER_hh_tesh_in!K29/SER_summary!K$27)</f>
        <v>13.692836423763779</v>
      </c>
      <c r="L29" s="101">
        <f>IF(SER_hh_tesh_in!L29=0,0,SER_hh_tesh_in!L29/SER_summary!L$27)</f>
        <v>14.045903080774435</v>
      </c>
      <c r="M29" s="101">
        <f>IF(SER_hh_tesh_in!M29=0,0,SER_hh_tesh_in!M29/SER_summary!M$27)</f>
        <v>14.567660331427069</v>
      </c>
      <c r="N29" s="101">
        <f>IF(SER_hh_tesh_in!N29=0,0,SER_hh_tesh_in!N29/SER_summary!N$27)</f>
        <v>21.885021697559466</v>
      </c>
      <c r="O29" s="101">
        <f>IF(SER_hh_tesh_in!O29=0,0,SER_hh_tesh_in!O29/SER_summary!O$27)</f>
        <v>14.040937285805272</v>
      </c>
      <c r="P29" s="101">
        <f>IF(SER_hh_tesh_in!P29=0,0,SER_hh_tesh_in!P29/SER_summary!P$27)</f>
        <v>15.026912891287852</v>
      </c>
      <c r="Q29" s="101">
        <f>IF(SER_hh_tesh_in!Q29=0,0,SER_hh_tesh_in!Q29/SER_summary!Q$27)</f>
        <v>15.637188432407273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12.481271015621356</v>
      </c>
      <c r="D30" s="100">
        <f>IF(SER_hh_tesh_in!D30=0,0,SER_hh_tesh_in!D30/SER_summary!D$27)</f>
        <v>0</v>
      </c>
      <c r="E30" s="100">
        <f>IF(SER_hh_tesh_in!E30=0,0,SER_hh_tesh_in!E30/SER_summary!E$27)</f>
        <v>0</v>
      </c>
      <c r="F30" s="100">
        <f>IF(SER_hh_tesh_in!F30=0,0,SER_hh_tesh_in!F30/SER_summary!F$27)</f>
        <v>13.564449613529259</v>
      </c>
      <c r="G30" s="100">
        <f>IF(SER_hh_tesh_in!G30=0,0,SER_hh_tesh_in!G30/SER_summary!G$27)</f>
        <v>0</v>
      </c>
      <c r="H30" s="100">
        <f>IF(SER_hh_tesh_in!H30=0,0,SER_hh_tesh_in!H30/SER_summary!H$27)</f>
        <v>13.572905520978267</v>
      </c>
      <c r="I30" s="100">
        <f>IF(SER_hh_tesh_in!I30=0,0,SER_hh_tesh_in!I30/SER_summary!I$27)</f>
        <v>0</v>
      </c>
      <c r="J30" s="100">
        <f>IF(SER_hh_tesh_in!J30=0,0,SER_hh_tesh_in!J30/SER_summary!J$27)</f>
        <v>13.810336598834112</v>
      </c>
      <c r="K30" s="100">
        <f>IF(SER_hh_tesh_in!K30=0,0,SER_hh_tesh_in!K30/SER_summary!K$27)</f>
        <v>13.938086689719388</v>
      </c>
      <c r="L30" s="100">
        <f>IF(SER_hh_tesh_in!L30=0,0,SER_hh_tesh_in!L30/SER_summary!L$27)</f>
        <v>14.037578099972864</v>
      </c>
      <c r="M30" s="100">
        <f>IF(SER_hh_tesh_in!M30=0,0,SER_hh_tesh_in!M30/SER_summary!M$27)</f>
        <v>11.788008856389981</v>
      </c>
      <c r="N30" s="100">
        <f>IF(SER_hh_tesh_in!N30=0,0,SER_hh_tesh_in!N30/SER_summary!N$27)</f>
        <v>22.106245937875102</v>
      </c>
      <c r="O30" s="100">
        <f>IF(SER_hh_tesh_in!O30=0,0,SER_hh_tesh_in!O30/SER_summary!O$27)</f>
        <v>13.789200121045154</v>
      </c>
      <c r="P30" s="100">
        <f>IF(SER_hh_tesh_in!P30=0,0,SER_hh_tesh_in!P30/SER_summary!P$27)</f>
        <v>0</v>
      </c>
      <c r="Q30" s="100">
        <f>IF(SER_hh_tesh_in!Q30=0,0,SER_hh_tesh_in!Q30/SER_summary!Q$27)</f>
        <v>0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12.846389050380706</v>
      </c>
      <c r="D31" s="100">
        <f>IF(SER_hh_tesh_in!D31=0,0,SER_hh_tesh_in!D31/SER_summary!D$27)</f>
        <v>13.194137365536058</v>
      </c>
      <c r="E31" s="100">
        <f>IF(SER_hh_tesh_in!E31=0,0,SER_hh_tesh_in!E31/SER_summary!E$27)</f>
        <v>13.585911008284572</v>
      </c>
      <c r="F31" s="100">
        <f>IF(SER_hh_tesh_in!F31=0,0,SER_hh_tesh_in!F31/SER_summary!F$27)</f>
        <v>13.700223572885676</v>
      </c>
      <c r="G31" s="100">
        <f>IF(SER_hh_tesh_in!G31=0,0,SER_hh_tesh_in!G31/SER_summary!G$27)</f>
        <v>13.782647598209708</v>
      </c>
      <c r="H31" s="100">
        <f>IF(SER_hh_tesh_in!H31=0,0,SER_hh_tesh_in!H31/SER_summary!H$27)</f>
        <v>13.715400438384766</v>
      </c>
      <c r="I31" s="100">
        <f>IF(SER_hh_tesh_in!I31=0,0,SER_hh_tesh_in!I31/SER_summary!I$27)</f>
        <v>13.669093354985883</v>
      </c>
      <c r="J31" s="100">
        <f>IF(SER_hh_tesh_in!J31=0,0,SER_hh_tesh_in!J31/SER_summary!J$27)</f>
        <v>13.887888287561077</v>
      </c>
      <c r="K31" s="100">
        <f>IF(SER_hh_tesh_in!K31=0,0,SER_hh_tesh_in!K31/SER_summary!K$27)</f>
        <v>14.096460075672189</v>
      </c>
      <c r="L31" s="100">
        <f>IF(SER_hh_tesh_in!L31=0,0,SER_hh_tesh_in!L31/SER_summary!L$27)</f>
        <v>14.209140424907321</v>
      </c>
      <c r="M31" s="100">
        <f>IF(SER_hh_tesh_in!M31=0,0,SER_hh_tesh_in!M31/SER_summary!M$27)</f>
        <v>19.16925673204203</v>
      </c>
      <c r="N31" s="100">
        <f>IF(SER_hh_tesh_in!N31=0,0,SER_hh_tesh_in!N31/SER_summary!N$27)</f>
        <v>13.349920670357669</v>
      </c>
      <c r="O31" s="100">
        <f>IF(SER_hh_tesh_in!O31=0,0,SER_hh_tesh_in!O31/SER_summary!O$27)</f>
        <v>13.790538745971043</v>
      </c>
      <c r="P31" s="100">
        <f>IF(SER_hh_tesh_in!P31=0,0,SER_hh_tesh_in!P31/SER_summary!P$27)</f>
        <v>14.016701226780238</v>
      </c>
      <c r="Q31" s="100">
        <f>IF(SER_hh_tesh_in!Q31=0,0,SER_hh_tesh_in!Q31/SER_summary!Q$27)</f>
        <v>14.029971988125816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0</v>
      </c>
      <c r="I32" s="100">
        <f>IF(SER_hh_tesh_in!I32=0,0,SER_hh_tesh_in!I32/SER_summary!I$27)</f>
        <v>0</v>
      </c>
      <c r="J32" s="100">
        <f>IF(SER_hh_tesh_in!J32=0,0,SER_hh_tesh_in!J32/SER_summary!J$27)</f>
        <v>0</v>
      </c>
      <c r="K32" s="100">
        <f>IF(SER_hh_tesh_in!K32=0,0,SER_hh_tesh_in!K32/SER_summary!K$27)</f>
        <v>0</v>
      </c>
      <c r="L32" s="100">
        <f>IF(SER_hh_tesh_in!L32=0,0,SER_hh_tesh_in!L32/SER_summary!L$27)</f>
        <v>0</v>
      </c>
      <c r="M32" s="100">
        <f>IF(SER_hh_tesh_in!M32=0,0,SER_hh_tesh_in!M32/SER_summary!M$27)</f>
        <v>0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0</v>
      </c>
      <c r="Q32" s="100">
        <f>IF(SER_hh_tesh_in!Q32=0,0,SER_hh_tesh_in!Q32/SER_summary!Q$27)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12.535310163069546</v>
      </c>
      <c r="D33" s="18">
        <f>IF(SER_hh_tesh_in!D33=0,0,SER_hh_tesh_in!D33/SER_summary!D$27)</f>
        <v>12.841070661357694</v>
      </c>
      <c r="E33" s="18">
        <f>IF(SER_hh_tesh_in!E33=0,0,SER_hh_tesh_in!E33/SER_summary!E$27)</f>
        <v>12.831143311351703</v>
      </c>
      <c r="F33" s="18">
        <f>IF(SER_hh_tesh_in!F33=0,0,SER_hh_tesh_in!F33/SER_summary!F$27)</f>
        <v>12.759123895967504</v>
      </c>
      <c r="G33" s="18">
        <f>IF(SER_hh_tesh_in!G33=0,0,SER_hh_tesh_in!G33/SER_summary!G$27)</f>
        <v>12.850907561266316</v>
      </c>
      <c r="H33" s="18">
        <f>IF(SER_hh_tesh_in!H33=0,0,SER_hh_tesh_in!H33/SER_summary!H$27)</f>
        <v>12.92726477673318</v>
      </c>
      <c r="I33" s="18">
        <f>IF(SER_hh_tesh_in!I33=0,0,SER_hh_tesh_in!I33/SER_summary!I$27)</f>
        <v>13.003224706534006</v>
      </c>
      <c r="J33" s="18">
        <f>IF(SER_hh_tesh_in!J33=0,0,SER_hh_tesh_in!J33/SER_summary!J$27)</f>
        <v>13.311666018358673</v>
      </c>
      <c r="K33" s="18">
        <f>IF(SER_hh_tesh_in!K33=0,0,SER_hh_tesh_in!K33/SER_summary!K$27)</f>
        <v>13.569639930083593</v>
      </c>
      <c r="L33" s="18">
        <f>IF(SER_hh_tesh_in!L33=0,0,SER_hh_tesh_in!L33/SER_summary!L$27)</f>
        <v>13.734872630945604</v>
      </c>
      <c r="M33" s="18">
        <f>IF(SER_hh_tesh_in!M33=0,0,SER_hh_tesh_in!M33/SER_summary!M$27)</f>
        <v>13.154403199009447</v>
      </c>
      <c r="N33" s="18">
        <f>IF(SER_hh_tesh_in!N33=0,0,SER_hh_tesh_in!N33/SER_summary!N$27)</f>
        <v>0</v>
      </c>
      <c r="O33" s="18">
        <f>IF(SER_hh_tesh_in!O33=0,0,SER_hh_tesh_in!O33/SER_summary!O$27)</f>
        <v>14.109698244218087</v>
      </c>
      <c r="P33" s="18">
        <f>IF(SER_hh_tesh_in!P33=0,0,SER_hh_tesh_in!P33/SER_summary!P$27)</f>
        <v>15.166473336068599</v>
      </c>
      <c r="Q33" s="18">
        <f>IF(SER_hh_tesh_in!Q33=0,0,SER_hh_tesh_in!Q33/SER_summary!Q$27)</f>
        <v>15.78886032867012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10.191276625315002</v>
      </c>
      <c r="D3" s="106">
        <f>IF(SER_hh_emih_in!D3=0,0,SER_hh_emih_in!D3/SER_summary!D$27)</f>
        <v>6.0356230053249149</v>
      </c>
      <c r="E3" s="106">
        <f>IF(SER_hh_emih_in!E3=0,0,SER_hh_emih_in!E3/SER_summary!E$27)</f>
        <v>2.7933389410526703</v>
      </c>
      <c r="F3" s="106">
        <f>IF(SER_hh_emih_in!F3=0,0,SER_hh_emih_in!F3/SER_summary!F$27)</f>
        <v>11.263500151992165</v>
      </c>
      <c r="G3" s="106">
        <f>IF(SER_hh_emih_in!G3=0,0,SER_hh_emih_in!G3/SER_summary!G$27)</f>
        <v>13.353097202637057</v>
      </c>
      <c r="H3" s="106">
        <f>IF(SER_hh_emih_in!H3=0,0,SER_hh_emih_in!H3/SER_summary!H$27)</f>
        <v>9.7666306128675426</v>
      </c>
      <c r="I3" s="106">
        <f>IF(SER_hh_emih_in!I3=0,0,SER_hh_emih_in!I3/SER_summary!I$27)</f>
        <v>3.1814361937552254</v>
      </c>
      <c r="J3" s="106">
        <f>IF(SER_hh_emih_in!J3=0,0,SER_hh_emih_in!J3/SER_summary!J$27)</f>
        <v>4.6486586743418226</v>
      </c>
      <c r="K3" s="106">
        <f>IF(SER_hh_emih_in!K3=0,0,SER_hh_emih_in!K3/SER_summary!K$27)</f>
        <v>6.757491643424979</v>
      </c>
      <c r="L3" s="106">
        <f>IF(SER_hh_emih_in!L3=0,0,SER_hh_emih_in!L3/SER_summary!L$27)</f>
        <v>19.81254477530889</v>
      </c>
      <c r="M3" s="106">
        <f>IF(SER_hh_emih_in!M3=0,0,SER_hh_emih_in!M3/SER_summary!M$27)</f>
        <v>12.328300326067124</v>
      </c>
      <c r="N3" s="106">
        <f>IF(SER_hh_emih_in!N3=0,0,SER_hh_emih_in!N3/SER_summary!N$27)</f>
        <v>15.098888023604081</v>
      </c>
      <c r="O3" s="106">
        <f>IF(SER_hh_emih_in!O3=0,0,SER_hh_emih_in!O3/SER_summary!O$27)</f>
        <v>2.7388778619838159</v>
      </c>
      <c r="P3" s="106">
        <f>IF(SER_hh_emih_in!P3=0,0,SER_hh_emih_in!P3/SER_summary!P$27)</f>
        <v>3.0877380526164071</v>
      </c>
      <c r="Q3" s="106">
        <f>IF(SER_hh_emih_in!Q3=0,0,SER_hh_emih_in!Q3/SER_summary!Q$27)</f>
        <v>2.2838772342591342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9.0428211337119961</v>
      </c>
      <c r="D4" s="101">
        <f>IF(SER_hh_emih_in!D4=0,0,SER_hh_emih_in!D4/SER_summary!D$27)</f>
        <v>5.2383306548109267</v>
      </c>
      <c r="E4" s="101">
        <f>IF(SER_hh_emih_in!E4=0,0,SER_hh_emih_in!E4/SER_summary!E$27)</f>
        <v>1.8394970845513614</v>
      </c>
      <c r="F4" s="101">
        <f>IF(SER_hh_emih_in!F4=0,0,SER_hh_emih_in!F4/SER_summary!F$27)</f>
        <v>4.0070199040038821</v>
      </c>
      <c r="G4" s="101">
        <f>IF(SER_hh_emih_in!G4=0,0,SER_hh_emih_in!G4/SER_summary!G$27)</f>
        <v>11.342573582638581</v>
      </c>
      <c r="H4" s="101">
        <f>IF(SER_hh_emih_in!H4=0,0,SER_hh_emih_in!H4/SER_summary!H$27)</f>
        <v>8.5444241083986654</v>
      </c>
      <c r="I4" s="101">
        <f>IF(SER_hh_emih_in!I4=0,0,SER_hh_emih_in!I4/SER_summary!I$27)</f>
        <v>1.5605453205820068</v>
      </c>
      <c r="J4" s="101">
        <f>IF(SER_hh_emih_in!J4=0,0,SER_hh_emih_in!J4/SER_summary!J$27)</f>
        <v>3.1526211840322063</v>
      </c>
      <c r="K4" s="101">
        <f>IF(SER_hh_emih_in!K4=0,0,SER_hh_emih_in!K4/SER_summary!K$27)</f>
        <v>3.8486698121234846</v>
      </c>
      <c r="L4" s="101">
        <f>IF(SER_hh_emih_in!L4=0,0,SER_hh_emih_in!L4/SER_summary!L$27)</f>
        <v>9.1781850877502897</v>
      </c>
      <c r="M4" s="101">
        <f>IF(SER_hh_emih_in!M4=0,0,SER_hh_emih_in!M4/SER_summary!M$27)</f>
        <v>8.1338896219350527</v>
      </c>
      <c r="N4" s="101">
        <f>IF(SER_hh_emih_in!N4=0,0,SER_hh_emih_in!N4/SER_summary!N$27)</f>
        <v>1.2521529254398087</v>
      </c>
      <c r="O4" s="101">
        <f>IF(SER_hh_emih_in!O4=0,0,SER_hh_emih_in!O4/SER_summary!O$27)</f>
        <v>0.11458706680326505</v>
      </c>
      <c r="P4" s="101">
        <f>IF(SER_hh_emih_in!P4=0,0,SER_hh_emih_in!P4/SER_summary!P$27)</f>
        <v>0.93318457034408342</v>
      </c>
      <c r="Q4" s="101">
        <f>IF(SER_hh_emih_in!Q4=0,0,SER_hh_emih_in!Q4/SER_summary!Q$27)</f>
        <v>0.30735973174041431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0</v>
      </c>
      <c r="D5" s="100">
        <f>IF(SER_hh_emih_in!D5=0,0,SER_hh_emih_in!D5/SER_summary!D$27)</f>
        <v>0</v>
      </c>
      <c r="E5" s="100">
        <f>IF(SER_hh_emih_in!E5=0,0,SER_hh_emih_in!E5/SER_summary!E$27)</f>
        <v>0</v>
      </c>
      <c r="F5" s="100">
        <f>IF(SER_hh_emih_in!F5=0,0,SER_hh_emih_in!F5/SER_summary!F$27)</f>
        <v>0</v>
      </c>
      <c r="G5" s="100">
        <f>IF(SER_hh_emih_in!G5=0,0,SER_hh_emih_in!G5/SER_summary!G$27)</f>
        <v>0</v>
      </c>
      <c r="H5" s="100">
        <f>IF(SER_hh_emih_in!H5=0,0,SER_hh_emih_in!H5/SER_summary!H$27)</f>
        <v>0</v>
      </c>
      <c r="I5" s="100">
        <f>IF(SER_hh_emih_in!I5=0,0,SER_hh_emih_in!I5/SER_summary!I$27)</f>
        <v>0</v>
      </c>
      <c r="J5" s="100">
        <f>IF(SER_hh_emih_in!J5=0,0,SER_hh_emih_in!J5/SER_summary!J$27)</f>
        <v>0</v>
      </c>
      <c r="K5" s="100">
        <f>IF(SER_hh_emih_in!K5=0,0,SER_hh_emih_in!K5/SER_summary!K$27)</f>
        <v>0</v>
      </c>
      <c r="L5" s="100">
        <f>IF(SER_hh_emih_in!L5=0,0,SER_hh_emih_in!L5/SER_summary!L$27)</f>
        <v>0</v>
      </c>
      <c r="M5" s="100">
        <f>IF(SER_hh_emih_in!M5=0,0,SER_hh_emih_in!M5/SER_summary!M$27)</f>
        <v>0</v>
      </c>
      <c r="N5" s="100">
        <f>IF(SER_hh_emih_in!N5=0,0,SER_hh_emih_in!N5/SER_summary!N$27)</f>
        <v>0</v>
      </c>
      <c r="O5" s="100">
        <f>IF(SER_hh_emih_in!O5=0,0,SER_hh_emih_in!O5/SER_summary!O$27)</f>
        <v>0</v>
      </c>
      <c r="P5" s="100">
        <f>IF(SER_hh_emih_in!P5=0,0,SER_hh_emih_in!P5/SER_summary!P$27)</f>
        <v>0</v>
      </c>
      <c r="Q5" s="100">
        <f>IF(SER_hh_emih_in!Q5=0,0,SER_hh_emih_in!Q5/SER_summary!Q$27)</f>
        <v>0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12.652084998692722</v>
      </c>
      <c r="D7" s="100">
        <f>IF(SER_hh_emih_in!D7=0,0,SER_hh_emih_in!D7/SER_summary!D$27)</f>
        <v>13.090364560959864</v>
      </c>
      <c r="E7" s="100">
        <f>IF(SER_hh_emih_in!E7=0,0,SER_hh_emih_in!E7/SER_summary!E$27)</f>
        <v>14.774639785706256</v>
      </c>
      <c r="F7" s="100">
        <f>IF(SER_hh_emih_in!F7=0,0,SER_hh_emih_in!F7/SER_summary!F$27)</f>
        <v>14.838054102985151</v>
      </c>
      <c r="G7" s="100">
        <f>IF(SER_hh_emih_in!G7=0,0,SER_hh_emih_in!G7/SER_summary!G$27)</f>
        <v>18.905747121365476</v>
      </c>
      <c r="H7" s="100">
        <f>IF(SER_hh_emih_in!H7=0,0,SER_hh_emih_in!H7/SER_summary!H$27)</f>
        <v>19.324324727275762</v>
      </c>
      <c r="I7" s="100">
        <f>IF(SER_hh_emih_in!I7=0,0,SER_hh_emih_in!I7/SER_summary!I$27)</f>
        <v>0</v>
      </c>
      <c r="J7" s="100">
        <f>IF(SER_hh_emih_in!J7=0,0,SER_hh_emih_in!J7/SER_summary!J$27)</f>
        <v>0</v>
      </c>
      <c r="K7" s="100">
        <f>IF(SER_hh_emih_in!K7=0,0,SER_hh_emih_in!K7/SER_summary!K$27)</f>
        <v>0</v>
      </c>
      <c r="L7" s="100">
        <f>IF(SER_hh_emih_in!L7=0,0,SER_hh_emih_in!L7/SER_summary!L$27)</f>
        <v>15.372543889042518</v>
      </c>
      <c r="M7" s="100">
        <f>IF(SER_hh_emih_in!M7=0,0,SER_hh_emih_in!M7/SER_summary!M$27)</f>
        <v>14.501159309957881</v>
      </c>
      <c r="N7" s="100">
        <f>IF(SER_hh_emih_in!N7=0,0,SER_hh_emih_in!N7/SER_summary!N$27)</f>
        <v>0</v>
      </c>
      <c r="O7" s="100">
        <f>IF(SER_hh_emih_in!O7=0,0,SER_hh_emih_in!O7/SER_summary!O$27)</f>
        <v>0</v>
      </c>
      <c r="P7" s="100">
        <f>IF(SER_hh_emih_in!P7=0,0,SER_hh_emih_in!P7/SER_summary!P$27)</f>
        <v>0</v>
      </c>
      <c r="Q7" s="100">
        <f>IF(SER_hh_emih_in!Q7=0,0,SER_hh_emih_in!Q7/SER_summary!Q$27)</f>
        <v>0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5.8289195325844521</v>
      </c>
      <c r="D8" s="100">
        <f>IF(SER_hh_emih_in!D8=0,0,SER_hh_emih_in!D8/SER_summary!D$27)</f>
        <v>6.1981685761468075</v>
      </c>
      <c r="E8" s="100">
        <f>IF(SER_hh_emih_in!E8=0,0,SER_hh_emih_in!E8/SER_summary!E$27)</f>
        <v>6.7578971256872737</v>
      </c>
      <c r="F8" s="100">
        <f>IF(SER_hh_emih_in!F8=0,0,SER_hh_emih_in!F8/SER_summary!F$27)</f>
        <v>7.4791805382798771</v>
      </c>
      <c r="G8" s="100">
        <f>IF(SER_hh_emih_in!G8=0,0,SER_hh_emih_in!G8/SER_summary!G$27)</f>
        <v>8.6749962053707819</v>
      </c>
      <c r="H8" s="100">
        <f>IF(SER_hh_emih_in!H8=0,0,SER_hh_emih_in!H8/SER_summary!H$27)</f>
        <v>9.3417027341757919</v>
      </c>
      <c r="I8" s="100">
        <f>IF(SER_hh_emih_in!I8=0,0,SER_hh_emih_in!I8/SER_summary!I$27)</f>
        <v>9.6788105285984454</v>
      </c>
      <c r="J8" s="100">
        <f>IF(SER_hh_emih_in!J8=0,0,SER_hh_emih_in!J8/SER_summary!J$27)</f>
        <v>10.407461082587968</v>
      </c>
      <c r="K8" s="100">
        <f>IF(SER_hh_emih_in!K8=0,0,SER_hh_emih_in!K8/SER_summary!K$27)</f>
        <v>9.5809715735860284</v>
      </c>
      <c r="L8" s="100">
        <f>IF(SER_hh_emih_in!L8=0,0,SER_hh_emih_in!L8/SER_summary!L$27)</f>
        <v>7.442526762006664</v>
      </c>
      <c r="M8" s="100">
        <f>IF(SER_hh_emih_in!M8=0,0,SER_hh_emih_in!M8/SER_summary!M$27)</f>
        <v>6.3104969678215026</v>
      </c>
      <c r="N8" s="100">
        <f>IF(SER_hh_emih_in!N8=0,0,SER_hh_emih_in!N8/SER_summary!N$27)</f>
        <v>7.5589922298676768</v>
      </c>
      <c r="O8" s="100">
        <f>IF(SER_hh_emih_in!O8=0,0,SER_hh_emih_in!O8/SER_summary!O$27)</f>
        <v>5.9404776773921908</v>
      </c>
      <c r="P8" s="100">
        <f>IF(SER_hh_emih_in!P8=0,0,SER_hh_emih_in!P8/SER_summary!P$27)</f>
        <v>4.7942653915909945</v>
      </c>
      <c r="Q8" s="100">
        <f>IF(SER_hh_emih_in!Q8=0,0,SER_hh_emih_in!Q8/SER_summary!Q$27)</f>
        <v>7.4345847638504443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8.23987801516658</v>
      </c>
      <c r="D9" s="100">
        <f>IF(SER_hh_emih_in!D9=0,0,SER_hh_emih_in!D9/SER_summary!D$27)</f>
        <v>8.9396545356259161</v>
      </c>
      <c r="E9" s="100">
        <f>IF(SER_hh_emih_in!E9=0,0,SER_hh_emih_in!E9/SER_summary!E$27)</f>
        <v>9.8810069404464329</v>
      </c>
      <c r="F9" s="100">
        <f>IF(SER_hh_emih_in!F9=0,0,SER_hh_emih_in!F9/SER_summary!F$27)</f>
        <v>11.034757510536162</v>
      </c>
      <c r="G9" s="100">
        <f>IF(SER_hh_emih_in!G9=0,0,SER_hh_emih_in!G9/SER_summary!G$27)</f>
        <v>12.870427687713761</v>
      </c>
      <c r="H9" s="100">
        <f>IF(SER_hh_emih_in!H9=0,0,SER_hh_emih_in!H9/SER_summary!H$27)</f>
        <v>13.880180207025921</v>
      </c>
      <c r="I9" s="100">
        <f>IF(SER_hh_emih_in!I9=0,0,SER_hh_emih_in!I9/SER_summary!I$27)</f>
        <v>14.397102216698825</v>
      </c>
      <c r="J9" s="100">
        <f>IF(SER_hh_emih_in!J9=0,0,SER_hh_emih_in!J9/SER_summary!J$27)</f>
        <v>15.501854108635971</v>
      </c>
      <c r="K9" s="100">
        <f>IF(SER_hh_emih_in!K9=0,0,SER_hh_emih_in!K9/SER_summary!K$27)</f>
        <v>14.290556525593932</v>
      </c>
      <c r="L9" s="100">
        <f>IF(SER_hh_emih_in!L9=0,0,SER_hh_emih_in!L9/SER_summary!L$27)</f>
        <v>11.112053804848712</v>
      </c>
      <c r="M9" s="100">
        <f>IF(SER_hh_emih_in!M9=0,0,SER_hh_emih_in!M9/SER_summary!M$27)</f>
        <v>12.761878251505285</v>
      </c>
      <c r="N9" s="100">
        <f>IF(SER_hh_emih_in!N9=0,0,SER_hh_emih_in!N9/SER_summary!N$27)</f>
        <v>10.07899751492346</v>
      </c>
      <c r="O9" s="100">
        <f>IF(SER_hh_emih_in!O9=0,0,SER_hh_emih_in!O9/SER_summary!O$27)</f>
        <v>0</v>
      </c>
      <c r="P9" s="100">
        <f>IF(SER_hh_emih_in!P9=0,0,SER_hh_emih_in!P9/SER_summary!P$27)</f>
        <v>7.1875615422049854</v>
      </c>
      <c r="Q9" s="100">
        <f>IF(SER_hh_emih_in!Q9=0,0,SER_hh_emih_in!Q9/SER_summary!Q$27)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0</v>
      </c>
      <c r="D10" s="100">
        <f>IF(SER_hh_emih_in!D10=0,0,SER_hh_emih_in!D10/SER_summary!D$27)</f>
        <v>0</v>
      </c>
      <c r="E10" s="100">
        <f>IF(SER_hh_emih_in!E10=0,0,SER_hh_emih_in!E10/SER_summary!E$27)</f>
        <v>0</v>
      </c>
      <c r="F10" s="100">
        <f>IF(SER_hh_emih_in!F10=0,0,SER_hh_emih_in!F10/SER_summary!F$27)</f>
        <v>0</v>
      </c>
      <c r="G10" s="100">
        <f>IF(SER_hh_emih_in!G10=0,0,SER_hh_emih_in!G10/SER_summary!G$27)</f>
        <v>0</v>
      </c>
      <c r="H10" s="100">
        <f>IF(SER_hh_emih_in!H10=0,0,SER_hh_emih_in!H10/SER_summary!H$27)</f>
        <v>0</v>
      </c>
      <c r="I10" s="100">
        <f>IF(SER_hh_emih_in!I10=0,0,SER_hh_emih_in!I10/SER_summary!I$27)</f>
        <v>0</v>
      </c>
      <c r="J10" s="100">
        <f>IF(SER_hh_emih_in!J10=0,0,SER_hh_emih_in!J10/SER_summary!J$27)</f>
        <v>0</v>
      </c>
      <c r="K10" s="100">
        <f>IF(SER_hh_emih_in!K10=0,0,SER_hh_emih_in!K10/SER_summary!K$27)</f>
        <v>0</v>
      </c>
      <c r="L10" s="100">
        <f>IF(SER_hh_emih_in!L10=0,0,SER_hh_emih_in!L10/SER_summary!L$27)</f>
        <v>0</v>
      </c>
      <c r="M10" s="100">
        <f>IF(SER_hh_emih_in!M10=0,0,SER_hh_emih_in!M10/SER_summary!M$27)</f>
        <v>0</v>
      </c>
      <c r="N10" s="100">
        <f>IF(SER_hh_emih_in!N10=0,0,SER_hh_emih_in!N10/SER_summary!N$27)</f>
        <v>0</v>
      </c>
      <c r="O10" s="100">
        <f>IF(SER_hh_emih_in!O10=0,0,SER_hh_emih_in!O10/SER_summary!O$27)</f>
        <v>0</v>
      </c>
      <c r="P10" s="100">
        <f>IF(SER_hh_emih_in!P10=0,0,SER_hh_emih_in!P10/SER_summary!P$27)</f>
        <v>0</v>
      </c>
      <c r="Q10" s="100">
        <f>IF(SER_hh_emih_in!Q10=0,0,SER_hh_emih_in!Q10/SER_summary!Q$27)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1.1532004831647801E-2</v>
      </c>
      <c r="D16" s="101">
        <f>IF(SER_hh_emih_in!D16=0,0,SER_hh_emih_in!D16/SER_summary!D$27)</f>
        <v>5.4012022382189523E-3</v>
      </c>
      <c r="E16" s="101">
        <f>IF(SER_hh_emih_in!E16=0,0,SER_hh_emih_in!E16/SER_summary!E$27)</f>
        <v>6.1255037601151925E-2</v>
      </c>
      <c r="F16" s="101">
        <f>IF(SER_hh_emih_in!F16=0,0,SER_hh_emih_in!F16/SER_summary!F$27)</f>
        <v>7.0173672131670188E-3</v>
      </c>
      <c r="G16" s="101">
        <f>IF(SER_hh_emih_in!G16=0,0,SER_hh_emih_in!G16/SER_summary!G$27)</f>
        <v>6.5497062753061552E-2</v>
      </c>
      <c r="H16" s="101">
        <f>IF(SER_hh_emih_in!H16=0,0,SER_hh_emih_in!H16/SER_summary!H$27)</f>
        <v>4.7379100264528996E-2</v>
      </c>
      <c r="I16" s="101">
        <f>IF(SER_hh_emih_in!I16=0,0,SER_hh_emih_in!I16/SER_summary!I$27)</f>
        <v>2.7136157300410132E-2</v>
      </c>
      <c r="J16" s="101">
        <f>IF(SER_hh_emih_in!J16=0,0,SER_hh_emih_in!J16/SER_summary!J$27)</f>
        <v>0.13220317765724043</v>
      </c>
      <c r="K16" s="101">
        <f>IF(SER_hh_emih_in!K16=0,0,SER_hh_emih_in!K16/SER_summary!K$27)</f>
        <v>3.2635806167758338E-2</v>
      </c>
      <c r="L16" s="101">
        <f>IF(SER_hh_emih_in!L16=0,0,SER_hh_emih_in!L16/SER_summary!L$27)</f>
        <v>0</v>
      </c>
      <c r="M16" s="101">
        <f>IF(SER_hh_emih_in!M16=0,0,SER_hh_emih_in!M16/SER_summary!M$27)</f>
        <v>0.47144902697269636</v>
      </c>
      <c r="N16" s="101">
        <f>IF(SER_hh_emih_in!N16=0,0,SER_hh_emih_in!N16/SER_summary!N$27)</f>
        <v>1.497324402961097</v>
      </c>
      <c r="O16" s="101">
        <f>IF(SER_hh_emih_in!O16=0,0,SER_hh_emih_in!O16/SER_summary!O$27)</f>
        <v>0.3042542964231072</v>
      </c>
      <c r="P16" s="101">
        <f>IF(SER_hh_emih_in!P16=0,0,SER_hh_emih_in!P16/SER_summary!P$27)</f>
        <v>0.50657464844322131</v>
      </c>
      <c r="Q16" s="101">
        <f>IF(SER_hh_emih_in!Q16=0,0,SER_hh_emih_in!Q16/SER_summary!Q$27)</f>
        <v>0.68817032622408225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1.6551091298491838</v>
      </c>
      <c r="D17" s="103">
        <f>IF(SER_hh_emih_in!D17=0,0,SER_hh_emih_in!D17/SER_summary!D$27)</f>
        <v>1.7234678629572502</v>
      </c>
      <c r="E17" s="103">
        <f>IF(SER_hh_emih_in!E17=0,0,SER_hh_emih_in!E17/SER_summary!E$27)</f>
        <v>1.6172083562696451</v>
      </c>
      <c r="F17" s="103">
        <f>IF(SER_hh_emih_in!F17=0,0,SER_hh_emih_in!F17/SER_summary!F$27)</f>
        <v>1.8227323559848529</v>
      </c>
      <c r="G17" s="103">
        <f>IF(SER_hh_emih_in!G17=0,0,SER_hh_emih_in!G17/SER_summary!G$27)</f>
        <v>1.8837633073677398</v>
      </c>
      <c r="H17" s="103">
        <f>IF(SER_hh_emih_in!H17=0,0,SER_hh_emih_in!H17/SER_summary!H$27)</f>
        <v>1.9943359095876709</v>
      </c>
      <c r="I17" s="103">
        <f>IF(SER_hh_emih_in!I17=0,0,SER_hh_emih_in!I17/SER_summary!I$27)</f>
        <v>2.2805730071832375</v>
      </c>
      <c r="J17" s="103">
        <f>IF(SER_hh_emih_in!J17=0,0,SER_hh_emih_in!J17/SER_summary!J$27)</f>
        <v>2.3139425853364166</v>
      </c>
      <c r="K17" s="103">
        <f>IF(SER_hh_emih_in!K17=0,0,SER_hh_emih_in!K17/SER_summary!K$27)</f>
        <v>2.3946777436779265</v>
      </c>
      <c r="L17" s="103">
        <f>IF(SER_hh_emih_in!L17=0,0,SER_hh_emih_in!L17/SER_summary!L$27)</f>
        <v>0</v>
      </c>
      <c r="M17" s="103">
        <f>IF(SER_hh_emih_in!M17=0,0,SER_hh_emih_in!M17/SER_summary!M$27)</f>
        <v>2.5646100800595582</v>
      </c>
      <c r="N17" s="103">
        <f>IF(SER_hh_emih_in!N17=0,0,SER_hh_emih_in!N17/SER_summary!N$27)</f>
        <v>2.6023643443709963</v>
      </c>
      <c r="O17" s="103">
        <f>IF(SER_hh_emih_in!O17=0,0,SER_hh_emih_in!O17/SER_summary!O$27)</f>
        <v>2.6161277887392664</v>
      </c>
      <c r="P17" s="103">
        <f>IF(SER_hh_emih_in!P17=0,0,SER_hh_emih_in!P17/SER_summary!P$27)</f>
        <v>2.6640240451209705</v>
      </c>
      <c r="Q17" s="103">
        <f>IF(SER_hh_emih_in!Q17=0,0,SER_hh_emih_in!Q17/SER_summary!Q$27)</f>
        <v>2.7189839787168539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0.64186910407838715</v>
      </c>
      <c r="D19" s="101">
        <f>IF(SER_hh_emih_in!D19=0,0,SER_hh_emih_in!D19/SER_summary!D$27)</f>
        <v>0.56624177878487858</v>
      </c>
      <c r="E19" s="101">
        <f>IF(SER_hh_emih_in!E19=0,0,SER_hh_emih_in!E19/SER_summary!E$27)</f>
        <v>0.60803609531189695</v>
      </c>
      <c r="F19" s="101">
        <f>IF(SER_hh_emih_in!F19=0,0,SER_hh_emih_in!F19/SER_summary!F$27)</f>
        <v>0.51444165942609266</v>
      </c>
      <c r="G19" s="101">
        <f>IF(SER_hh_emih_in!G19=0,0,SER_hh_emih_in!G19/SER_summary!G$27)</f>
        <v>1.2822586664623083</v>
      </c>
      <c r="H19" s="101">
        <f>IF(SER_hh_emih_in!H19=0,0,SER_hh_emih_in!H19/SER_summary!H$27)</f>
        <v>0.77261982902245641</v>
      </c>
      <c r="I19" s="101">
        <f>IF(SER_hh_emih_in!I19=0,0,SER_hh_emih_in!I19/SER_summary!I$27)</f>
        <v>1.1501698764948929</v>
      </c>
      <c r="J19" s="101">
        <f>IF(SER_hh_emih_in!J19=0,0,SER_hh_emih_in!J19/SER_summary!J$27)</f>
        <v>0.81901982963467956</v>
      </c>
      <c r="K19" s="101">
        <f>IF(SER_hh_emih_in!K19=0,0,SER_hh_emih_in!K19/SER_summary!K$27)</f>
        <v>1.4671124246931828</v>
      </c>
      <c r="L19" s="101">
        <f>IF(SER_hh_emih_in!L19=0,0,SER_hh_emih_in!L19/SER_summary!L$27)</f>
        <v>5.5498588523522709</v>
      </c>
      <c r="M19" s="101">
        <f>IF(SER_hh_emih_in!M19=0,0,SER_hh_emih_in!M19/SER_summary!M$27)</f>
        <v>0.93801490523654363</v>
      </c>
      <c r="N19" s="101">
        <f>IF(SER_hh_emih_in!N19=0,0,SER_hh_emih_in!N19/SER_summary!N$27)</f>
        <v>1.1738432342070995</v>
      </c>
      <c r="O19" s="101">
        <f>IF(SER_hh_emih_in!O19=0,0,SER_hh_emih_in!O19/SER_summary!O$27)</f>
        <v>1.0005580154898248</v>
      </c>
      <c r="P19" s="101">
        <f>IF(SER_hh_emih_in!P19=0,0,SER_hh_emih_in!P19/SER_summary!P$27)</f>
        <v>0.99703611721486862</v>
      </c>
      <c r="Q19" s="101">
        <f>IF(SER_hh_emih_in!Q19=0,0,SER_hh_emih_in!Q19/SER_summary!Q$27)</f>
        <v>0.81666258996126528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5.6066984754235349</v>
      </c>
      <c r="D21" s="100">
        <f>IF(SER_hh_emih_in!D21=0,0,SER_hh_emih_in!D21/SER_summary!D$27)</f>
        <v>5.8213434135179769</v>
      </c>
      <c r="E21" s="100">
        <f>IF(SER_hh_emih_in!E21=0,0,SER_hh_emih_in!E21/SER_summary!E$27)</f>
        <v>5.7441320739203192</v>
      </c>
      <c r="F21" s="100">
        <f>IF(SER_hh_emih_in!F21=0,0,SER_hh_emih_in!F21/SER_summary!F$27)</f>
        <v>5.9758391403281967</v>
      </c>
      <c r="G21" s="100">
        <f>IF(SER_hh_emih_in!G21=0,0,SER_hh_emih_in!G21/SER_summary!G$27)</f>
        <v>6.4297342651338658</v>
      </c>
      <c r="H21" s="100">
        <f>IF(SER_hh_emih_in!H21=0,0,SER_hh_emih_in!H21/SER_summary!H$27)</f>
        <v>6.5577726765313988</v>
      </c>
      <c r="I21" s="100">
        <f>IF(SER_hh_emih_in!I21=0,0,SER_hh_emih_in!I21/SER_summary!I$27)</f>
        <v>6.4580961915744561</v>
      </c>
      <c r="J21" s="100">
        <f>IF(SER_hh_emih_in!J21=0,0,SER_hh_emih_in!J21/SER_summary!J$27)</f>
        <v>6.6865765812719777</v>
      </c>
      <c r="K21" s="100">
        <f>IF(SER_hh_emih_in!K21=0,0,SER_hh_emih_in!K21/SER_summary!K$27)</f>
        <v>6.5496145631313842</v>
      </c>
      <c r="L21" s="100">
        <f>IF(SER_hh_emih_in!L21=0,0,SER_hh_emih_in!L21/SER_summary!L$27)</f>
        <v>6.4793472275612052</v>
      </c>
      <c r="M21" s="100">
        <f>IF(SER_hh_emih_in!M21=0,0,SER_hh_emih_in!M21/SER_summary!M$27)</f>
        <v>3.1872118285718876</v>
      </c>
      <c r="N21" s="100">
        <f>IF(SER_hh_emih_in!N21=0,0,SER_hh_emih_in!N21/SER_summary!N$27)</f>
        <v>6.6152418805453745</v>
      </c>
      <c r="O21" s="100">
        <f>IF(SER_hh_emih_in!O21=0,0,SER_hh_emih_in!O21/SER_summary!O$27)</f>
        <v>6.7500401989884571</v>
      </c>
      <c r="P21" s="100">
        <f>IF(SER_hh_emih_in!P21=0,0,SER_hh_emih_in!P21/SER_summary!P$27)</f>
        <v>6.8248453621866751</v>
      </c>
      <c r="Q21" s="100">
        <f>IF(SER_hh_emih_in!Q21=0,0,SER_hh_emih_in!Q21/SER_summary!Q$27)</f>
        <v>6.7613076469233881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6.8023075432262479</v>
      </c>
      <c r="D22" s="100">
        <f>IF(SER_hh_emih_in!D22=0,0,SER_hh_emih_in!D22/SER_summary!D$27)</f>
        <v>7.0854210342944697</v>
      </c>
      <c r="E22" s="100">
        <f>IF(SER_hh_emih_in!E22=0,0,SER_hh_emih_in!E22/SER_summary!E$27)</f>
        <v>7.0215795285143709</v>
      </c>
      <c r="F22" s="100">
        <f>IF(SER_hh_emih_in!F22=0,0,SER_hh_emih_in!F22/SER_summary!F$27)</f>
        <v>7.2654544949653008</v>
      </c>
      <c r="G22" s="100">
        <f>IF(SER_hh_emih_in!G22=0,0,SER_hh_emih_in!G22/SER_summary!G$27)</f>
        <v>7.751450781086211</v>
      </c>
      <c r="H22" s="100">
        <f>IF(SER_hh_emih_in!H22=0,0,SER_hh_emih_in!H22/SER_summary!H$27)</f>
        <v>7.8565941611927981</v>
      </c>
      <c r="I22" s="100">
        <f>IF(SER_hh_emih_in!I22=0,0,SER_hh_emih_in!I22/SER_summary!I$27)</f>
        <v>7.1031415762631855</v>
      </c>
      <c r="J22" s="100">
        <f>IF(SER_hh_emih_in!J22=0,0,SER_hh_emih_in!J22/SER_summary!J$27)</f>
        <v>7.9381193981942326</v>
      </c>
      <c r="K22" s="100">
        <f>IF(SER_hh_emih_in!K22=0,0,SER_hh_emih_in!K22/SER_summary!K$27)</f>
        <v>7.7341337299856523</v>
      </c>
      <c r="L22" s="100">
        <f>IF(SER_hh_emih_in!L22=0,0,SER_hh_emih_in!L22/SER_summary!L$27)</f>
        <v>7.6659117627316018</v>
      </c>
      <c r="M22" s="100">
        <f>IF(SER_hh_emih_in!M22=0,0,SER_hh_emih_in!M22/SER_summary!M$27)</f>
        <v>5.2627068891886815</v>
      </c>
      <c r="N22" s="100">
        <f>IF(SER_hh_emih_in!N22=0,0,SER_hh_emih_in!N22/SER_summary!N$27)</f>
        <v>7.0647776752287808</v>
      </c>
      <c r="O22" s="100">
        <f>IF(SER_hh_emih_in!O22=0,0,SER_hh_emih_in!O22/SER_summary!O$27)</f>
        <v>7.6288033572749043</v>
      </c>
      <c r="P22" s="100">
        <f>IF(SER_hh_emih_in!P22=0,0,SER_hh_emih_in!P22/SER_summary!P$27)</f>
        <v>8.2185468421923016</v>
      </c>
      <c r="Q22" s="100">
        <f>IF(SER_hh_emih_in!Q22=0,0,SER_hh_emih_in!Q22/SER_summary!Q$27)</f>
        <v>7.9374774884292636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4.4701886497951584</v>
      </c>
      <c r="D23" s="100">
        <f>IF(SER_hh_emih_in!D23=0,0,SER_hh_emih_in!D23/SER_summary!D$27)</f>
        <v>4.7712529792638554</v>
      </c>
      <c r="E23" s="100">
        <f>IF(SER_hh_emih_in!E23=0,0,SER_hh_emih_in!E23/SER_summary!E$27)</f>
        <v>4.5606592997980853</v>
      </c>
      <c r="F23" s="100">
        <f>IF(SER_hh_emih_in!F23=0,0,SER_hh_emih_in!F23/SER_summary!F$27)</f>
        <v>4.8433287963515079</v>
      </c>
      <c r="G23" s="100">
        <f>IF(SER_hh_emih_in!G23=0,0,SER_hh_emih_in!G23/SER_summary!G$27)</f>
        <v>5.3882154238938842</v>
      </c>
      <c r="H23" s="100">
        <f>IF(SER_hh_emih_in!H23=0,0,SER_hh_emih_in!H23/SER_summary!H$27)</f>
        <v>5.4882700385301755</v>
      </c>
      <c r="I23" s="100">
        <f>IF(SER_hh_emih_in!I23=0,0,SER_hh_emih_in!I23/SER_summary!I$27)</f>
        <v>5.5459136617254359</v>
      </c>
      <c r="J23" s="100">
        <f>IF(SER_hh_emih_in!J23=0,0,SER_hh_emih_in!J23/SER_summary!J$27)</f>
        <v>5.8414372957538978</v>
      </c>
      <c r="K23" s="100">
        <f>IF(SER_hh_emih_in!K23=0,0,SER_hh_emih_in!K23/SER_summary!K$27)</f>
        <v>5.6843656974858092</v>
      </c>
      <c r="L23" s="100">
        <f>IF(SER_hh_emih_in!L23=0,0,SER_hh_emih_in!L23/SER_summary!L$27)</f>
        <v>5.6590860531059084</v>
      </c>
      <c r="M23" s="100">
        <f>IF(SER_hh_emih_in!M23=0,0,SER_hh_emih_in!M23/SER_summary!M$27)</f>
        <v>3.3525861201658431</v>
      </c>
      <c r="N23" s="100">
        <f>IF(SER_hh_emih_in!N23=0,0,SER_hh_emih_in!N23/SER_summary!N$27)</f>
        <v>5.1958113880138512</v>
      </c>
      <c r="O23" s="100">
        <f>IF(SER_hh_emih_in!O23=0,0,SER_hh_emih_in!O23/SER_summary!O$27)</f>
        <v>5.1578300040012461</v>
      </c>
      <c r="P23" s="100">
        <f>IF(SER_hh_emih_in!P23=0,0,SER_hh_emih_in!P23/SER_summary!P$27)</f>
        <v>5.250228589959347</v>
      </c>
      <c r="Q23" s="100">
        <f>IF(SER_hh_emih_in!Q23=0,0,SER_hh_emih_in!Q23/SER_summary!Q$27)</f>
        <v>5.3204502958714706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</v>
      </c>
      <c r="D24" s="100">
        <f>IF(SER_hh_emih_in!D24=0,0,SER_hh_emih_in!D24/SER_summary!D$27)</f>
        <v>0</v>
      </c>
      <c r="E24" s="100">
        <f>IF(SER_hh_emih_in!E24=0,0,SER_hh_emih_in!E24/SER_summary!E$27)</f>
        <v>0</v>
      </c>
      <c r="F24" s="100">
        <f>IF(SER_hh_emih_in!F24=0,0,SER_hh_emih_in!F24/SER_summary!F$27)</f>
        <v>0</v>
      </c>
      <c r="G24" s="100">
        <f>IF(SER_hh_emih_in!G24=0,0,SER_hh_emih_in!G24/SER_summary!G$27)</f>
        <v>0</v>
      </c>
      <c r="H24" s="100">
        <f>IF(SER_hh_emih_in!H24=0,0,SER_hh_emih_in!H24/SER_summary!H$27)</f>
        <v>0</v>
      </c>
      <c r="I24" s="100">
        <f>IF(SER_hh_emih_in!I24=0,0,SER_hh_emih_in!I24/SER_summary!I$27)</f>
        <v>0</v>
      </c>
      <c r="J24" s="100">
        <f>IF(SER_hh_emih_in!J24=0,0,SER_hh_emih_in!J24/SER_summary!J$27)</f>
        <v>0</v>
      </c>
      <c r="K24" s="100">
        <f>IF(SER_hh_emih_in!K24=0,0,SER_hh_emih_in!K24/SER_summary!K$27)</f>
        <v>0</v>
      </c>
      <c r="L24" s="100">
        <f>IF(SER_hh_emih_in!L24=0,0,SER_hh_emih_in!L24/SER_summary!L$27)</f>
        <v>0</v>
      </c>
      <c r="M24" s="100">
        <f>IF(SER_hh_emih_in!M24=0,0,SER_hh_emih_in!M24/SER_summary!M$27)</f>
        <v>0</v>
      </c>
      <c r="N24" s="100">
        <f>IF(SER_hh_emih_in!N24=0,0,SER_hh_emih_in!N24/SER_summary!N$27)</f>
        <v>0</v>
      </c>
      <c r="O24" s="100">
        <f>IF(SER_hh_emih_in!O24=0,0,SER_hh_emih_in!O24/SER_summary!O$27)</f>
        <v>0</v>
      </c>
      <c r="P24" s="100">
        <f>IF(SER_hh_emih_in!P24=0,0,SER_hh_emih_in!P24/SER_summary!P$27)</f>
        <v>0</v>
      </c>
      <c r="Q24" s="100">
        <f>IF(SER_hh_emih_in!Q24=0,0,SER_hh_emih_in!Q24/SER_summary!Q$27)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0.50310020014807655</v>
      </c>
      <c r="D29" s="101">
        <f>IF(SER_hh_emih_in!D29=0,0,SER_hh_emih_in!D29/SER_summary!D$27)</f>
        <v>0.22908781885265714</v>
      </c>
      <c r="E29" s="101">
        <f>IF(SER_hh_emih_in!E29=0,0,SER_hh_emih_in!E29/SER_summary!E$27)</f>
        <v>0.34076449802438125</v>
      </c>
      <c r="F29" s="101">
        <f>IF(SER_hh_emih_in!F29=0,0,SER_hh_emih_in!F29/SER_summary!F$27)</f>
        <v>6.7370521775348706</v>
      </c>
      <c r="G29" s="101">
        <f>IF(SER_hh_emih_in!G29=0,0,SER_hh_emih_in!G29/SER_summary!G$27)</f>
        <v>0.70850007661461079</v>
      </c>
      <c r="H29" s="101">
        <f>IF(SER_hh_emih_in!H29=0,0,SER_hh_emih_in!H29/SER_summary!H$27)</f>
        <v>0.42325740961893599</v>
      </c>
      <c r="I29" s="101">
        <f>IF(SER_hh_emih_in!I29=0,0,SER_hh_emih_in!I29/SER_summary!I$27)</f>
        <v>0.44358483937791637</v>
      </c>
      <c r="J29" s="101">
        <f>IF(SER_hh_emih_in!J29=0,0,SER_hh_emih_in!J29/SER_summary!J$27)</f>
        <v>0.62802316869544117</v>
      </c>
      <c r="K29" s="101">
        <f>IF(SER_hh_emih_in!K29=0,0,SER_hh_emih_in!K29/SER_summary!K$27)</f>
        <v>1.4090736004405535</v>
      </c>
      <c r="L29" s="101">
        <f>IF(SER_hh_emih_in!L29=0,0,SER_hh_emih_in!L29/SER_summary!L$27)</f>
        <v>5.0845008352063337</v>
      </c>
      <c r="M29" s="101">
        <f>IF(SER_hh_emih_in!M29=0,0,SER_hh_emih_in!M29/SER_summary!M$27)</f>
        <v>2.7849467719228311</v>
      </c>
      <c r="N29" s="101">
        <f>IF(SER_hh_emih_in!N29=0,0,SER_hh_emih_in!N29/SER_summary!N$27)</f>
        <v>11.175567460996074</v>
      </c>
      <c r="O29" s="101">
        <f>IF(SER_hh_emih_in!O29=0,0,SER_hh_emih_in!O29/SER_summary!O$27)</f>
        <v>1.3194784832676187</v>
      </c>
      <c r="P29" s="101">
        <f>IF(SER_hh_emih_in!P29=0,0,SER_hh_emih_in!P29/SER_summary!P$27)</f>
        <v>0.65094271661423364</v>
      </c>
      <c r="Q29" s="101">
        <f>IF(SER_hh_emih_in!Q29=0,0,SER_hh_emih_in!Q29/SER_summary!Q$27)</f>
        <v>0.47168458633337229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6.8463425955361545</v>
      </c>
      <c r="D30" s="100">
        <f>IF(SER_hh_emih_in!D30=0,0,SER_hh_emih_in!D30/SER_summary!D$27)</f>
        <v>0</v>
      </c>
      <c r="E30" s="100">
        <f>IF(SER_hh_emih_in!E30=0,0,SER_hh_emih_in!E30/SER_summary!E$27)</f>
        <v>0</v>
      </c>
      <c r="F30" s="100">
        <f>IF(SER_hh_emih_in!F30=0,0,SER_hh_emih_in!F30/SER_summary!F$27)</f>
        <v>7.223505795658494</v>
      </c>
      <c r="G30" s="100">
        <f>IF(SER_hh_emih_in!G30=0,0,SER_hh_emih_in!G30/SER_summary!G$27)</f>
        <v>0</v>
      </c>
      <c r="H30" s="100">
        <f>IF(SER_hh_emih_in!H30=0,0,SER_hh_emih_in!H30/SER_summary!H$27)</f>
        <v>7.1223306196651794</v>
      </c>
      <c r="I30" s="100">
        <f>IF(SER_hh_emih_in!I30=0,0,SER_hh_emih_in!I30/SER_summary!I$27)</f>
        <v>0</v>
      </c>
      <c r="J30" s="100">
        <f>IF(SER_hh_emih_in!J30=0,0,SER_hh_emih_in!J30/SER_summary!J$27)</f>
        <v>7.1682926646760068</v>
      </c>
      <c r="K30" s="100">
        <f>IF(SER_hh_emih_in!K30=0,0,SER_hh_emih_in!K30/SER_summary!K$27)</f>
        <v>7.2031877926349583</v>
      </c>
      <c r="L30" s="100">
        <f>IF(SER_hh_emih_in!L30=0,0,SER_hh_emih_in!L30/SER_summary!L$27)</f>
        <v>7.2215535428513027</v>
      </c>
      <c r="M30" s="100">
        <f>IF(SER_hh_emih_in!M30=0,0,SER_hh_emih_in!M30/SER_summary!M$27)</f>
        <v>6.0504786548762146</v>
      </c>
      <c r="N30" s="100">
        <f>IF(SER_hh_emih_in!N30=0,0,SER_hh_emih_in!N30/SER_summary!N$27)</f>
        <v>11.33184128520098</v>
      </c>
      <c r="O30" s="100">
        <f>IF(SER_hh_emih_in!O30=0,0,SER_hh_emih_in!O30/SER_summary!O$27)</f>
        <v>7.0645954656959864</v>
      </c>
      <c r="P30" s="100">
        <f>IF(SER_hh_emih_in!P30=0,0,SER_hh_emih_in!P30/SER_summary!P$27)</f>
        <v>0</v>
      </c>
      <c r="Q30" s="100">
        <f>IF(SER_hh_emih_in!Q30=0,0,SER_hh_emih_in!Q30/SER_summary!Q$27)</f>
        <v>0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5.3260155184585871</v>
      </c>
      <c r="D31" s="100">
        <f>IF(SER_hh_emih_in!D31=0,0,SER_hh_emih_in!D31/SER_summary!D$27)</f>
        <v>5.515287467703514</v>
      </c>
      <c r="E31" s="100">
        <f>IF(SER_hh_emih_in!E31=0,0,SER_hh_emih_in!E31/SER_summary!E$27)</f>
        <v>5.3738546902068185</v>
      </c>
      <c r="F31" s="100">
        <f>IF(SER_hh_emih_in!F31=0,0,SER_hh_emih_in!F31/SER_summary!F$27)</f>
        <v>5.549468406937403</v>
      </c>
      <c r="G31" s="100">
        <f>IF(SER_hh_emih_in!G31=0,0,SER_hh_emih_in!G31/SER_summary!G$27)</f>
        <v>5.6404418069231301</v>
      </c>
      <c r="H31" s="100">
        <f>IF(SER_hh_emih_in!H31=0,0,SER_hh_emih_in!H31/SER_summary!H$27)</f>
        <v>5.5858003753080192</v>
      </c>
      <c r="I31" s="100">
        <f>IF(SER_hh_emih_in!I31=0,0,SER_hh_emih_in!I31/SER_summary!I$27)</f>
        <v>5.762244345422892</v>
      </c>
      <c r="J31" s="100">
        <f>IF(SER_hh_emih_in!J31=0,0,SER_hh_emih_in!J31/SER_summary!J$27)</f>
        <v>5.9221589826861107</v>
      </c>
      <c r="K31" s="100">
        <f>IF(SER_hh_emih_in!K31=0,0,SER_hh_emih_in!K31/SER_summary!K$27)</f>
        <v>5.9638821129259849</v>
      </c>
      <c r="L31" s="100">
        <f>IF(SER_hh_emih_in!L31=0,0,SER_hh_emih_in!L31/SER_summary!L$27)</f>
        <v>5.9729951976542992</v>
      </c>
      <c r="M31" s="100">
        <f>IF(SER_hh_emih_in!M31=0,0,SER_hh_emih_in!M31/SER_summary!M$27)</f>
        <v>7.4885123772204105</v>
      </c>
      <c r="N31" s="100">
        <f>IF(SER_hh_emih_in!N31=0,0,SER_hh_emih_in!N31/SER_summary!N$27)</f>
        <v>5.1463327098991725</v>
      </c>
      <c r="O31" s="100">
        <f>IF(SER_hh_emih_in!O31=0,0,SER_hh_emih_in!O31/SER_summary!O$27)</f>
        <v>5.222036764775055</v>
      </c>
      <c r="P31" s="100">
        <f>IF(SER_hh_emih_in!P31=0,0,SER_hh_emih_in!P31/SER_summary!P$27)</f>
        <v>5.3628073590856165</v>
      </c>
      <c r="Q31" s="100">
        <f>IF(SER_hh_emih_in!Q31=0,0,SER_hh_emih_in!Q31/SER_summary!Q$27)</f>
        <v>5.4699686610265097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540.06115022790584</v>
      </c>
      <c r="C3" s="129">
        <f t="shared" ref="C3" si="1">SUM(C4:C9)</f>
        <v>560.83586747625168</v>
      </c>
      <c r="D3" s="129">
        <f t="shared" ref="D3:Q3" si="2">SUM(D4:D9)</f>
        <v>581.8772459820799</v>
      </c>
      <c r="E3" s="129">
        <f t="shared" si="2"/>
        <v>607.16612692426304</v>
      </c>
      <c r="F3" s="129">
        <f t="shared" si="2"/>
        <v>633.72588649577494</v>
      </c>
      <c r="G3" s="129">
        <f t="shared" si="2"/>
        <v>658.76562279531231</v>
      </c>
      <c r="H3" s="129">
        <f t="shared" si="2"/>
        <v>688.76428751788728</v>
      </c>
      <c r="I3" s="129">
        <f t="shared" si="2"/>
        <v>713.38334638027061</v>
      </c>
      <c r="J3" s="129">
        <f t="shared" si="2"/>
        <v>733.44355054880089</v>
      </c>
      <c r="K3" s="129">
        <f t="shared" si="2"/>
        <v>740.08682361906438</v>
      </c>
      <c r="L3" s="129">
        <f t="shared" si="2"/>
        <v>729.65948355775208</v>
      </c>
      <c r="M3" s="129">
        <f t="shared" si="2"/>
        <v>722.03844468120542</v>
      </c>
      <c r="N3" s="129">
        <f t="shared" si="2"/>
        <v>722.43225851190846</v>
      </c>
      <c r="O3" s="129">
        <f t="shared" si="2"/>
        <v>718.853805100057</v>
      </c>
      <c r="P3" s="129">
        <f t="shared" si="2"/>
        <v>717.32743117584528</v>
      </c>
      <c r="Q3" s="129">
        <f t="shared" si="2"/>
        <v>715.59336831247015</v>
      </c>
    </row>
    <row r="4" spans="1:17" ht="12" customHeight="1" x14ac:dyDescent="0.25">
      <c r="A4" s="88" t="s">
        <v>9</v>
      </c>
      <c r="B4" s="128">
        <v>63.932515697760437</v>
      </c>
      <c r="C4" s="128">
        <v>66.975909925628144</v>
      </c>
      <c r="D4" s="128">
        <v>69.78435717428853</v>
      </c>
      <c r="E4" s="128">
        <v>73.162086335359717</v>
      </c>
      <c r="F4" s="128">
        <v>76.90309891320949</v>
      </c>
      <c r="G4" s="128">
        <v>80.223989547561189</v>
      </c>
      <c r="H4" s="128">
        <v>83.883543762953011</v>
      </c>
      <c r="I4" s="128">
        <v>87.308456023841643</v>
      </c>
      <c r="J4" s="128">
        <v>89.463077499062223</v>
      </c>
      <c r="K4" s="128">
        <v>90.169399507409125</v>
      </c>
      <c r="L4" s="128">
        <v>87.76508486536396</v>
      </c>
      <c r="M4" s="128">
        <v>86.522557413308789</v>
      </c>
      <c r="N4" s="128">
        <v>87.385053892114399</v>
      </c>
      <c r="O4" s="128">
        <v>87.816298068162425</v>
      </c>
      <c r="P4" s="128">
        <v>88.345975796242655</v>
      </c>
      <c r="Q4" s="128">
        <v>89.039085683117946</v>
      </c>
    </row>
    <row r="5" spans="1:17" ht="12" customHeight="1" x14ac:dyDescent="0.25">
      <c r="A5" s="88" t="s">
        <v>8</v>
      </c>
      <c r="B5" s="128">
        <v>72.691565327752627</v>
      </c>
      <c r="C5" s="128">
        <v>72.746450096632429</v>
      </c>
      <c r="D5" s="128">
        <v>73.507838632206756</v>
      </c>
      <c r="E5" s="128">
        <v>74.23858322845301</v>
      </c>
      <c r="F5" s="128">
        <v>74.971755325146063</v>
      </c>
      <c r="G5" s="128">
        <v>76.349027108648301</v>
      </c>
      <c r="H5" s="128">
        <v>77.707390368582281</v>
      </c>
      <c r="I5" s="128">
        <v>78.368961395634301</v>
      </c>
      <c r="J5" s="128">
        <v>79.053814542575878</v>
      </c>
      <c r="K5" s="128">
        <v>79.80724071384418</v>
      </c>
      <c r="L5" s="128">
        <v>80.247703375047081</v>
      </c>
      <c r="M5" s="128">
        <v>80.396441420834208</v>
      </c>
      <c r="N5" s="128">
        <v>80.247229411223884</v>
      </c>
      <c r="O5" s="128">
        <v>79.764424934765884</v>
      </c>
      <c r="P5" s="128">
        <v>79.322259860714624</v>
      </c>
      <c r="Q5" s="128">
        <v>78.935459687780508</v>
      </c>
    </row>
    <row r="6" spans="1:17" ht="12" customHeight="1" x14ac:dyDescent="0.25">
      <c r="A6" s="88" t="s">
        <v>7</v>
      </c>
      <c r="B6" s="128">
        <v>213.61111303129974</v>
      </c>
      <c r="C6" s="128">
        <v>224.04237840656597</v>
      </c>
      <c r="D6" s="128">
        <v>231.7670088390438</v>
      </c>
      <c r="E6" s="128">
        <v>240.87864214423098</v>
      </c>
      <c r="F6" s="128">
        <v>248.36721562089465</v>
      </c>
      <c r="G6" s="128">
        <v>253.43685990899561</v>
      </c>
      <c r="H6" s="128">
        <v>261.03292292751064</v>
      </c>
      <c r="I6" s="128">
        <v>266.9205694154042</v>
      </c>
      <c r="J6" s="128">
        <v>270.80339898816499</v>
      </c>
      <c r="K6" s="128">
        <v>268.85602841670777</v>
      </c>
      <c r="L6" s="128">
        <v>258.10357978992852</v>
      </c>
      <c r="M6" s="128">
        <v>250.40641457321101</v>
      </c>
      <c r="N6" s="128">
        <v>248.25962064311321</v>
      </c>
      <c r="O6" s="128">
        <v>244.75829379079713</v>
      </c>
      <c r="P6" s="128">
        <v>242.14183276247223</v>
      </c>
      <c r="Q6" s="128">
        <v>239.11701225583926</v>
      </c>
    </row>
    <row r="7" spans="1:17" ht="12" customHeight="1" x14ac:dyDescent="0.25">
      <c r="A7" s="88" t="s">
        <v>39</v>
      </c>
      <c r="B7" s="128">
        <v>122.25598401077515</v>
      </c>
      <c r="C7" s="128">
        <v>122.98530450545422</v>
      </c>
      <c r="D7" s="128">
        <v>125.07319812755007</v>
      </c>
      <c r="E7" s="128">
        <v>127.61459034092969</v>
      </c>
      <c r="F7" s="128">
        <v>132.0840287540571</v>
      </c>
      <c r="G7" s="128">
        <v>136.7468611848704</v>
      </c>
      <c r="H7" s="128">
        <v>142.60231331897953</v>
      </c>
      <c r="I7" s="128">
        <v>147.0883851049222</v>
      </c>
      <c r="J7" s="128">
        <v>150.51908762564875</v>
      </c>
      <c r="K7" s="128">
        <v>151.81894420925886</v>
      </c>
      <c r="L7" s="128">
        <v>152.48031583416127</v>
      </c>
      <c r="M7" s="128">
        <v>152.61308600863742</v>
      </c>
      <c r="N7" s="128">
        <v>152.18801651341269</v>
      </c>
      <c r="O7" s="128">
        <v>151.13915627950536</v>
      </c>
      <c r="P7" s="128">
        <v>150.17682546320751</v>
      </c>
      <c r="Q7" s="128">
        <v>149.32909218919457</v>
      </c>
    </row>
    <row r="8" spans="1:17" ht="12" customHeight="1" x14ac:dyDescent="0.25">
      <c r="A8" s="51" t="s">
        <v>6</v>
      </c>
      <c r="B8" s="50">
        <v>39.046436021677465</v>
      </c>
      <c r="C8" s="50">
        <v>43.048057497301933</v>
      </c>
      <c r="D8" s="50">
        <v>46.951005182740637</v>
      </c>
      <c r="E8" s="50">
        <v>51.936466278379115</v>
      </c>
      <c r="F8" s="50">
        <v>57.507171091374559</v>
      </c>
      <c r="G8" s="50">
        <v>63.749848720620832</v>
      </c>
      <c r="H8" s="50">
        <v>70.801438221737939</v>
      </c>
      <c r="I8" s="50">
        <v>77.413265741664361</v>
      </c>
      <c r="J8" s="50">
        <v>82.688215143810567</v>
      </c>
      <c r="K8" s="50">
        <v>85.73522784089235</v>
      </c>
      <c r="L8" s="50">
        <v>85.746483528502253</v>
      </c>
      <c r="M8" s="50">
        <v>86.043700687360754</v>
      </c>
      <c r="N8" s="50">
        <v>87.794648493126147</v>
      </c>
      <c r="O8" s="50">
        <v>88.5916432009289</v>
      </c>
      <c r="P8" s="50">
        <v>89.652150693473217</v>
      </c>
      <c r="Q8" s="50">
        <v>90.539103158565638</v>
      </c>
    </row>
    <row r="9" spans="1:17" ht="12" customHeight="1" x14ac:dyDescent="0.25">
      <c r="A9" s="49" t="s">
        <v>5</v>
      </c>
      <c r="B9" s="48">
        <v>28.523536138640427</v>
      </c>
      <c r="C9" s="48">
        <v>31.037767044668957</v>
      </c>
      <c r="D9" s="48">
        <v>34.793838026250128</v>
      </c>
      <c r="E9" s="48">
        <v>39.335758596910516</v>
      </c>
      <c r="F9" s="48">
        <v>43.89261679109314</v>
      </c>
      <c r="G9" s="48">
        <v>48.259036324616034</v>
      </c>
      <c r="H9" s="48">
        <v>52.736678918123864</v>
      </c>
      <c r="I9" s="48">
        <v>56.28370869880397</v>
      </c>
      <c r="J9" s="48">
        <v>60.915956749538466</v>
      </c>
      <c r="K9" s="48">
        <v>63.699982930952167</v>
      </c>
      <c r="L9" s="48">
        <v>65.316316164748983</v>
      </c>
      <c r="M9" s="48">
        <v>66.056244577853192</v>
      </c>
      <c r="N9" s="48">
        <v>66.557689558918099</v>
      </c>
      <c r="O9" s="48">
        <v>66.783988825897183</v>
      </c>
      <c r="P9" s="48">
        <v>67.688386599735011</v>
      </c>
      <c r="Q9" s="48">
        <v>68.633615337972302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2256.3439247986998</v>
      </c>
      <c r="C11" s="129">
        <f t="shared" ref="C11" si="4">SUM(C12:C17)</f>
        <v>2367.0696467385683</v>
      </c>
      <c r="D11" s="129">
        <f t="shared" ref="D11" si="5">SUM(D12:D17)</f>
        <v>2470.5688465629182</v>
      </c>
      <c r="E11" s="129">
        <f t="shared" ref="E11" si="6">SUM(E12:E17)</f>
        <v>2600.621500381103</v>
      </c>
      <c r="F11" s="129">
        <f t="shared" ref="F11" si="7">SUM(F12:F17)</f>
        <v>2733.1029422315582</v>
      </c>
      <c r="G11" s="129">
        <f t="shared" ref="G11" si="8">SUM(G12:G17)</f>
        <v>2865.3439018386034</v>
      </c>
      <c r="H11" s="129">
        <f t="shared" ref="H11" si="9">SUM(H12:H17)</f>
        <v>3024.9132630612821</v>
      </c>
      <c r="I11" s="129">
        <f t="shared" ref="I11" si="10">SUM(I12:I17)</f>
        <v>3155.8203591096762</v>
      </c>
      <c r="J11" s="129">
        <f t="shared" ref="J11" si="11">SUM(J12:J17)</f>
        <v>3267.1448831657258</v>
      </c>
      <c r="K11" s="129">
        <f t="shared" ref="K11" si="12">SUM(K12:K17)</f>
        <v>3307.5822584699808</v>
      </c>
      <c r="L11" s="129">
        <f t="shared" ref="L11" si="13">SUM(L12:L17)</f>
        <v>3254.4366610121833</v>
      </c>
      <c r="M11" s="129">
        <f t="shared" ref="M11" si="14">SUM(M12:M17)</f>
        <v>3217.0453129145494</v>
      </c>
      <c r="N11" s="129">
        <f t="shared" ref="N11" si="15">SUM(N12:N17)</f>
        <v>3222.7047064040416</v>
      </c>
      <c r="O11" s="129">
        <f t="shared" ref="O11" si="16">SUM(O12:O17)</f>
        <v>3207.16189334516</v>
      </c>
      <c r="P11" s="129">
        <f t="shared" ref="P11" si="17">SUM(P12:P17)</f>
        <v>3199.8687683448702</v>
      </c>
      <c r="Q11" s="129">
        <f t="shared" ref="Q11" si="18">SUM(Q12:Q17)</f>
        <v>3189.9623869871102</v>
      </c>
    </row>
    <row r="12" spans="1:17" ht="12" customHeight="1" x14ac:dyDescent="0.25">
      <c r="A12" s="88" t="s">
        <v>9</v>
      </c>
      <c r="B12" s="128">
        <v>84.863167274291783</v>
      </c>
      <c r="C12" s="128">
        <v>88.902928116210234</v>
      </c>
      <c r="D12" s="128">
        <v>92.630823476543156</v>
      </c>
      <c r="E12" s="128">
        <v>97.11437604247601</v>
      </c>
      <c r="F12" s="128">
        <v>102.08014616280327</v>
      </c>
      <c r="G12" s="128">
        <v>106.48825202766432</v>
      </c>
      <c r="H12" s="128">
        <v>111.34589540585245</v>
      </c>
      <c r="I12" s="128">
        <v>115.89207818817255</v>
      </c>
      <c r="J12" s="128">
        <v>118.75209395118164</v>
      </c>
      <c r="K12" s="128">
        <v>119.68965634943342</v>
      </c>
      <c r="L12" s="128">
        <v>116.49820121238716</v>
      </c>
      <c r="M12" s="128">
        <v>114.84888687122861</v>
      </c>
      <c r="N12" s="128">
        <v>115.99375317526069</v>
      </c>
      <c r="O12" s="128">
        <v>116.56618093363387</v>
      </c>
      <c r="P12" s="128">
        <v>117.26926807401861</v>
      </c>
      <c r="Q12" s="128">
        <v>118.18929287872726</v>
      </c>
    </row>
    <row r="13" spans="1:17" ht="12" customHeight="1" x14ac:dyDescent="0.25">
      <c r="A13" s="88" t="s">
        <v>8</v>
      </c>
      <c r="B13" s="128">
        <v>223.74750378630756</v>
      </c>
      <c r="C13" s="128">
        <v>223.91151340047153</v>
      </c>
      <c r="D13" s="128">
        <v>226.18274435528977</v>
      </c>
      <c r="E13" s="128">
        <v>228.11044753062097</v>
      </c>
      <c r="F13" s="128">
        <v>230.12741665567427</v>
      </c>
      <c r="G13" s="128">
        <v>234.17116060701667</v>
      </c>
      <c r="H13" s="128">
        <v>238.17859485804462</v>
      </c>
      <c r="I13" s="128">
        <v>240.22940697101066</v>
      </c>
      <c r="J13" s="128">
        <v>242.53026541613548</v>
      </c>
      <c r="K13" s="128">
        <v>245.05707272732943</v>
      </c>
      <c r="L13" s="128">
        <v>246.86325825522235</v>
      </c>
      <c r="M13" s="128">
        <v>248.065916165613</v>
      </c>
      <c r="N13" s="128">
        <v>249.00955298868283</v>
      </c>
      <c r="O13" s="128">
        <v>249.37301290930145</v>
      </c>
      <c r="P13" s="128">
        <v>249.60977913334062</v>
      </c>
      <c r="Q13" s="128">
        <v>249.80619960980533</v>
      </c>
    </row>
    <row r="14" spans="1:17" ht="12" customHeight="1" x14ac:dyDescent="0.25">
      <c r="A14" s="88" t="s">
        <v>7</v>
      </c>
      <c r="B14" s="128">
        <v>1086.4741390984686</v>
      </c>
      <c r="C14" s="128">
        <v>1128.1878466604303</v>
      </c>
      <c r="D14" s="128">
        <v>1154.133396755263</v>
      </c>
      <c r="E14" s="128">
        <v>1187.2569155113617</v>
      </c>
      <c r="F14" s="128">
        <v>1213.5222201955753</v>
      </c>
      <c r="G14" s="128">
        <v>1231.8445454443331</v>
      </c>
      <c r="H14" s="128">
        <v>1265.5154344224666</v>
      </c>
      <c r="I14" s="128">
        <v>1287.763660353032</v>
      </c>
      <c r="J14" s="128">
        <v>1301.4798177959985</v>
      </c>
      <c r="K14" s="128">
        <v>1287.9480204682827</v>
      </c>
      <c r="L14" s="128">
        <v>1232.6399950360576</v>
      </c>
      <c r="M14" s="128">
        <v>1194.0800292220495</v>
      </c>
      <c r="N14" s="128">
        <v>1179.1784522633384</v>
      </c>
      <c r="O14" s="128">
        <v>1158.4822751562492</v>
      </c>
      <c r="P14" s="128">
        <v>1139.3208595200613</v>
      </c>
      <c r="Q14" s="128">
        <v>1119.0942763060514</v>
      </c>
    </row>
    <row r="15" spans="1:17" ht="12" customHeight="1" x14ac:dyDescent="0.25">
      <c r="A15" s="88" t="s">
        <v>39</v>
      </c>
      <c r="B15" s="128">
        <v>162.28095998032177</v>
      </c>
      <c r="C15" s="128">
        <v>163.24905026209814</v>
      </c>
      <c r="D15" s="128">
        <v>166.02049236427482</v>
      </c>
      <c r="E15" s="128">
        <v>169.39390243831596</v>
      </c>
      <c r="F15" s="128">
        <v>175.32657528148181</v>
      </c>
      <c r="G15" s="128">
        <v>181.51595676020813</v>
      </c>
      <c r="H15" s="128">
        <v>189.28840570109847</v>
      </c>
      <c r="I15" s="128">
        <v>195.24315746113712</v>
      </c>
      <c r="J15" s="128">
        <v>199.79702615701498</v>
      </c>
      <c r="K15" s="128">
        <v>201.52243842154994</v>
      </c>
      <c r="L15" s="128">
        <v>202.40033428130147</v>
      </c>
      <c r="M15" s="128">
        <v>202.57657163724841</v>
      </c>
      <c r="N15" s="128">
        <v>202.01234006771358</v>
      </c>
      <c r="O15" s="128">
        <v>200.6200970047592</v>
      </c>
      <c r="P15" s="128">
        <v>199.3427119348087</v>
      </c>
      <c r="Q15" s="128">
        <v>198.2174421115995</v>
      </c>
    </row>
    <row r="16" spans="1:17" ht="12" customHeight="1" x14ac:dyDescent="0.25">
      <c r="A16" s="51" t="s">
        <v>6</v>
      </c>
      <c r="B16" s="50">
        <v>490.37872293127168</v>
      </c>
      <c r="C16" s="50">
        <v>538.06425724663177</v>
      </c>
      <c r="D16" s="50">
        <v>584.30022151258663</v>
      </c>
      <c r="E16" s="50">
        <v>643.76216407486606</v>
      </c>
      <c r="F16" s="50">
        <v>710.17572134675004</v>
      </c>
      <c r="G16" s="50">
        <v>784.55756471062796</v>
      </c>
      <c r="H16" s="50">
        <v>868.53295034758344</v>
      </c>
      <c r="I16" s="50">
        <v>946.76710795113718</v>
      </c>
      <c r="J16" s="50">
        <v>1008.3939026995864</v>
      </c>
      <c r="K16" s="50">
        <v>1042.7299430870953</v>
      </c>
      <c r="L16" s="50">
        <v>1040.1956601529378</v>
      </c>
      <c r="M16" s="50">
        <v>1042.1050243151178</v>
      </c>
      <c r="N16" s="50">
        <v>1061.6637946074377</v>
      </c>
      <c r="O16" s="50">
        <v>1069.7153174843759</v>
      </c>
      <c r="P16" s="50">
        <v>1080.9859678434557</v>
      </c>
      <c r="Q16" s="50">
        <v>1090.1959726897612</v>
      </c>
    </row>
    <row r="17" spans="1:17" ht="12" customHeight="1" x14ac:dyDescent="0.25">
      <c r="A17" s="49" t="s">
        <v>5</v>
      </c>
      <c r="B17" s="48">
        <v>208.5994317280381</v>
      </c>
      <c r="C17" s="48">
        <v>224.75405105272628</v>
      </c>
      <c r="D17" s="48">
        <v>247.30116809896134</v>
      </c>
      <c r="E17" s="48">
        <v>274.98369478346223</v>
      </c>
      <c r="F17" s="48">
        <v>301.8708625892736</v>
      </c>
      <c r="G17" s="48">
        <v>326.76642228875335</v>
      </c>
      <c r="H17" s="48">
        <v>352.05198232623673</v>
      </c>
      <c r="I17" s="48">
        <v>369.92494818518679</v>
      </c>
      <c r="J17" s="48">
        <v>396.19177714580883</v>
      </c>
      <c r="K17" s="48">
        <v>410.63512741628995</v>
      </c>
      <c r="L17" s="48">
        <v>415.83921207427716</v>
      </c>
      <c r="M17" s="48">
        <v>415.36888470329205</v>
      </c>
      <c r="N17" s="48">
        <v>414.84681330160868</v>
      </c>
      <c r="O17" s="48">
        <v>412.40500985684025</v>
      </c>
      <c r="P17" s="48">
        <v>413.34018183918522</v>
      </c>
      <c r="Q17" s="48">
        <v>414.45920339116606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35.637473739862564</v>
      </c>
      <c r="C20" s="140">
        <v>37.81080299845641</v>
      </c>
      <c r="D20" s="140">
        <v>39.872509902012929</v>
      </c>
      <c r="E20" s="140">
        <v>42.321674390475458</v>
      </c>
      <c r="F20" s="140">
        <v>45.031151791532778</v>
      </c>
      <c r="G20" s="140">
        <v>47.501446524127182</v>
      </c>
      <c r="H20" s="140">
        <v>50.225120917070242</v>
      </c>
      <c r="I20" s="140">
        <v>52.822663080641092</v>
      </c>
      <c r="J20" s="140">
        <v>54.609861238093622</v>
      </c>
      <c r="K20" s="140">
        <v>55.46796239862887</v>
      </c>
      <c r="L20" s="140">
        <v>54.291428021003597</v>
      </c>
      <c r="M20" s="140">
        <v>53.894104389544609</v>
      </c>
      <c r="N20" s="140">
        <v>54.945370178185733</v>
      </c>
      <c r="O20" s="140">
        <v>55.777962154192821</v>
      </c>
      <c r="P20" s="140">
        <v>56.748568520442475</v>
      </c>
      <c r="Q20" s="140">
        <v>57.912204505894977</v>
      </c>
    </row>
    <row r="21" spans="1:17" ht="12" customHeight="1" x14ac:dyDescent="0.25">
      <c r="A21" s="88" t="s">
        <v>135</v>
      </c>
      <c r="B21" s="140">
        <v>1152.849629608804</v>
      </c>
      <c r="C21" s="140">
        <v>1174.8243392335964</v>
      </c>
      <c r="D21" s="140">
        <v>1215.2784567864007</v>
      </c>
      <c r="E21" s="140">
        <v>1259.6733590760248</v>
      </c>
      <c r="F21" s="140">
        <v>1312.1966090972505</v>
      </c>
      <c r="G21" s="140">
        <v>1361.7472230230376</v>
      </c>
      <c r="H21" s="140">
        <v>1415.6477234516301</v>
      </c>
      <c r="I21" s="140">
        <v>1460.4867998461814</v>
      </c>
      <c r="J21" s="140">
        <v>1507.9544424985263</v>
      </c>
      <c r="K21" s="140">
        <v>1557.1952379352122</v>
      </c>
      <c r="L21" s="140">
        <v>1604.9662846422723</v>
      </c>
      <c r="M21" s="140">
        <v>1655.9772573666132</v>
      </c>
      <c r="N21" s="140">
        <v>1718.6384844070262</v>
      </c>
      <c r="O21" s="140">
        <v>1789.3134635312329</v>
      </c>
      <c r="P21" s="140">
        <v>1880.2164320387083</v>
      </c>
      <c r="Q21" s="140">
        <v>1990.3726391757755</v>
      </c>
    </row>
    <row r="22" spans="1:17" ht="12" customHeight="1" x14ac:dyDescent="0.25">
      <c r="A22" s="88" t="s">
        <v>183</v>
      </c>
      <c r="B22" s="140">
        <v>23.1535991878728</v>
      </c>
      <c r="C22" s="140">
        <v>24.264223086411935</v>
      </c>
      <c r="D22" s="140">
        <v>25.274208352941613</v>
      </c>
      <c r="E22" s="140">
        <v>26.703859736073962</v>
      </c>
      <c r="F22" s="140">
        <v>28.186979607805362</v>
      </c>
      <c r="G22" s="140">
        <v>29.465563225146472</v>
      </c>
      <c r="H22" s="140">
        <v>31.149757553011472</v>
      </c>
      <c r="I22" s="140">
        <v>32.645756583664749</v>
      </c>
      <c r="J22" s="140">
        <v>34.091592484790198</v>
      </c>
      <c r="K22" s="140">
        <v>35.051994812441848</v>
      </c>
      <c r="L22" s="140">
        <v>34.928162193791685</v>
      </c>
      <c r="M22" s="140">
        <v>35.465968509974331</v>
      </c>
      <c r="N22" s="140">
        <v>37.020170264830497</v>
      </c>
      <c r="O22" s="140">
        <v>38.483659837619051</v>
      </c>
      <c r="P22" s="140">
        <v>40.001101698878394</v>
      </c>
      <c r="Q22" s="140">
        <v>42.027605338951112</v>
      </c>
    </row>
    <row r="23" spans="1:17" ht="12" customHeight="1" x14ac:dyDescent="0.25">
      <c r="A23" s="88" t="s">
        <v>188</v>
      </c>
      <c r="B23" s="140">
        <v>232.30074374755696</v>
      </c>
      <c r="C23" s="140">
        <v>235.94309418469453</v>
      </c>
      <c r="D23" s="140">
        <v>243.02287455014442</v>
      </c>
      <c r="E23" s="140">
        <v>251.61764605323896</v>
      </c>
      <c r="F23" s="140">
        <v>264.84428802598228</v>
      </c>
      <c r="G23" s="140">
        <v>279.05620639286968</v>
      </c>
      <c r="H23" s="140">
        <v>296.61683028922545</v>
      </c>
      <c r="I23" s="140">
        <v>312.03001025414738</v>
      </c>
      <c r="J23" s="140">
        <v>325.9528211418953</v>
      </c>
      <c r="K23" s="140">
        <v>335.77386346668123</v>
      </c>
      <c r="L23" s="140">
        <v>344.9112295875376</v>
      </c>
      <c r="M23" s="140">
        <v>350.97856523013888</v>
      </c>
      <c r="N23" s="140">
        <v>356.80036435482407</v>
      </c>
      <c r="O23" s="140">
        <v>362.15167919597883</v>
      </c>
      <c r="P23" s="140">
        <v>370.60023622892663</v>
      </c>
      <c r="Q23" s="140">
        <v>381.42057394406874</v>
      </c>
    </row>
    <row r="24" spans="1:17" ht="12" customHeight="1" x14ac:dyDescent="0.25">
      <c r="A24" s="51" t="s">
        <v>134</v>
      </c>
      <c r="B24" s="139">
        <v>8.583995545389973</v>
      </c>
      <c r="C24" s="139">
        <v>9.5194057288896676</v>
      </c>
      <c r="D24" s="139">
        <v>10.447488419028355</v>
      </c>
      <c r="E24" s="139">
        <v>11.651216119736439</v>
      </c>
      <c r="F24" s="139">
        <v>13.013748171304858</v>
      </c>
      <c r="G24" s="139">
        <v>14.560593356431438</v>
      </c>
      <c r="H24" s="139">
        <v>16.333685530032362</v>
      </c>
      <c r="I24" s="139">
        <v>18.033991054280676</v>
      </c>
      <c r="J24" s="139">
        <v>19.437606264045471</v>
      </c>
      <c r="K24" s="139">
        <v>20.305804257051545</v>
      </c>
      <c r="L24" s="139">
        <v>20.401185679203291</v>
      </c>
      <c r="M24" s="139">
        <v>20.615989553207712</v>
      </c>
      <c r="N24" s="139">
        <v>21.265394180442495</v>
      </c>
      <c r="O24" s="139">
        <v>21.673205650478884</v>
      </c>
      <c r="P24" s="139">
        <v>22.185672879131619</v>
      </c>
      <c r="Q24" s="139">
        <v>22.674031664582198</v>
      </c>
    </row>
    <row r="25" spans="1:17" ht="12" customHeight="1" x14ac:dyDescent="0.25">
      <c r="A25" s="49" t="s">
        <v>133</v>
      </c>
      <c r="B25" s="138">
        <v>564.88059341279745</v>
      </c>
      <c r="C25" s="138">
        <v>622.02356689138674</v>
      </c>
      <c r="D25" s="138">
        <v>705.53790515131902</v>
      </c>
      <c r="E25" s="138">
        <v>813.19693810563308</v>
      </c>
      <c r="F25" s="138">
        <v>928.47548084047287</v>
      </c>
      <c r="G25" s="138">
        <v>1045.7463660176843</v>
      </c>
      <c r="H25" s="138">
        <v>1164.5089209189798</v>
      </c>
      <c r="I25" s="138">
        <v>1271.3241428746931</v>
      </c>
      <c r="J25" s="138">
        <v>1426.0708058757079</v>
      </c>
      <c r="K25" s="138">
        <v>1548.0874533153806</v>
      </c>
      <c r="L25" s="138">
        <v>1654.2780269141936</v>
      </c>
      <c r="M25" s="138">
        <v>1761.2961135770533</v>
      </c>
      <c r="N25" s="138">
        <v>1902.0410294789101</v>
      </c>
      <c r="O25" s="138">
        <v>2116.7135463896607</v>
      </c>
      <c r="P25" s="138">
        <v>2384.6131898490898</v>
      </c>
      <c r="Q25" s="138">
        <v>2705.7642506791253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4.4006713673352644</v>
      </c>
      <c r="D28" s="137">
        <v>4.2890490122979168</v>
      </c>
      <c r="E28" s="137">
        <v>4.6765065972039368</v>
      </c>
      <c r="F28" s="137">
        <v>4.9368195097987329</v>
      </c>
      <c r="G28" s="137">
        <v>4.6976368413358145</v>
      </c>
      <c r="H28" s="137">
        <v>4.9510165016844763</v>
      </c>
      <c r="I28" s="137">
        <v>4.824884272312258</v>
      </c>
      <c r="J28" s="137">
        <v>4.0145402661939373</v>
      </c>
      <c r="K28" s="137">
        <v>3.0854432692766571</v>
      </c>
      <c r="L28" s="137">
        <v>1.0508077311161252</v>
      </c>
      <c r="M28" s="137">
        <v>1.8300184772824437</v>
      </c>
      <c r="N28" s="137">
        <v>3.2786078973825354</v>
      </c>
      <c r="O28" s="137">
        <v>3.0599340847484786</v>
      </c>
      <c r="P28" s="137">
        <v>3.1979484749910774</v>
      </c>
      <c r="Q28" s="137">
        <v>3.3909780941939101</v>
      </c>
    </row>
    <row r="29" spans="1:17" ht="12" customHeight="1" x14ac:dyDescent="0.25">
      <c r="A29" s="88" t="s">
        <v>135</v>
      </c>
      <c r="B29" s="137"/>
      <c r="C29" s="137">
        <v>301.68341302618455</v>
      </c>
      <c r="D29" s="137">
        <v>325.75699502222426</v>
      </c>
      <c r="E29" s="137">
        <v>335.4038373084324</v>
      </c>
      <c r="F29" s="137">
        <v>349.3523637404104</v>
      </c>
      <c r="G29" s="137">
        <v>351.23402695197166</v>
      </c>
      <c r="H29" s="137">
        <v>379.65749545081684</v>
      </c>
      <c r="I29" s="137">
        <v>380.24291370298346</v>
      </c>
      <c r="J29" s="137">
        <v>396.82000639275583</v>
      </c>
      <c r="K29" s="137">
        <v>400.47482238865774</v>
      </c>
      <c r="L29" s="137">
        <v>427.42854215787679</v>
      </c>
      <c r="M29" s="137">
        <v>431.25388642732383</v>
      </c>
      <c r="N29" s="137">
        <v>459.48123343316928</v>
      </c>
      <c r="O29" s="137">
        <v>471.1498015128646</v>
      </c>
      <c r="P29" s="137">
        <v>518.33151066535197</v>
      </c>
      <c r="Q29" s="137">
        <v>541.41009356439076</v>
      </c>
    </row>
    <row r="30" spans="1:17" ht="12" customHeight="1" x14ac:dyDescent="0.25">
      <c r="A30" s="88" t="s">
        <v>183</v>
      </c>
      <c r="B30" s="137"/>
      <c r="C30" s="137">
        <v>6.6038416892720102</v>
      </c>
      <c r="D30" s="137">
        <v>6.6954656799382075</v>
      </c>
      <c r="E30" s="137">
        <v>7.3141236110101886</v>
      </c>
      <c r="F30" s="137">
        <v>7.5735486275849473</v>
      </c>
      <c r="G30" s="137">
        <v>7.8824253066131202</v>
      </c>
      <c r="H30" s="137">
        <v>8.37966000780321</v>
      </c>
      <c r="I30" s="137">
        <v>8.810122641663467</v>
      </c>
      <c r="J30" s="137">
        <v>9.0193845287103969</v>
      </c>
      <c r="K30" s="137">
        <v>8.8428276342647703</v>
      </c>
      <c r="L30" s="137">
        <v>8.2558273891530494</v>
      </c>
      <c r="M30" s="137">
        <v>9.3479289578461096</v>
      </c>
      <c r="N30" s="137">
        <v>10.573586283566575</v>
      </c>
      <c r="O30" s="137">
        <v>10.306317207053313</v>
      </c>
      <c r="P30" s="137">
        <v>9.7732692504123886</v>
      </c>
      <c r="Q30" s="137">
        <v>11.374432597918828</v>
      </c>
    </row>
    <row r="31" spans="1:17" ht="12" customHeight="1" x14ac:dyDescent="0.25">
      <c r="A31" s="88" t="s">
        <v>188</v>
      </c>
      <c r="B31" s="137"/>
      <c r="C31" s="137">
        <v>25.347179446627727</v>
      </c>
      <c r="D31" s="137">
        <v>29.11018181008243</v>
      </c>
      <c r="E31" s="137">
        <v>30.955628969396514</v>
      </c>
      <c r="F31" s="137">
        <v>35.922912301039915</v>
      </c>
      <c r="G31" s="137">
        <v>37.248632750108477</v>
      </c>
      <c r="H31" s="137">
        <v>40.942888995324999</v>
      </c>
      <c r="I31" s="137">
        <v>39.146179040375813</v>
      </c>
      <c r="J31" s="137">
        <v>38.011804949333616</v>
      </c>
      <c r="K31" s="137">
        <v>34.271371297295246</v>
      </c>
      <c r="L31" s="137">
        <v>33.954450027953435</v>
      </c>
      <c r="M31" s="137">
        <v>31.414515089229109</v>
      </c>
      <c r="N31" s="137">
        <v>34.931980934767516</v>
      </c>
      <c r="O31" s="137">
        <v>36.306943810551246</v>
      </c>
      <c r="P31" s="137">
        <v>44.37146933398774</v>
      </c>
      <c r="Q31" s="137">
        <v>48.068970465250594</v>
      </c>
    </row>
    <row r="32" spans="1:17" ht="12" customHeight="1" x14ac:dyDescent="0.25">
      <c r="A32" s="51" t="s">
        <v>134</v>
      </c>
      <c r="B32" s="136"/>
      <c r="C32" s="136">
        <v>1.507676553192361</v>
      </c>
      <c r="D32" s="136">
        <v>1.5003490598313509</v>
      </c>
      <c r="E32" s="136">
        <v>1.7759940704007475</v>
      </c>
      <c r="F32" s="136">
        <v>1.9347984212610845</v>
      </c>
      <c r="G32" s="136">
        <v>2.1191115548192445</v>
      </c>
      <c r="H32" s="136">
        <v>2.3453585432935866</v>
      </c>
      <c r="I32" s="136">
        <v>2.27257189394098</v>
      </c>
      <c r="J32" s="136">
        <v>1.975881579457462</v>
      </c>
      <c r="K32" s="136">
        <v>1.4404643626987381</v>
      </c>
      <c r="L32" s="136">
        <v>0.66764779184441081</v>
      </c>
      <c r="M32" s="136">
        <v>0.78707024369708611</v>
      </c>
      <c r="N32" s="136">
        <v>1.2216709969274524</v>
      </c>
      <c r="O32" s="136">
        <v>0.98007783972904872</v>
      </c>
      <c r="P32" s="136">
        <v>1.0847335983453958</v>
      </c>
      <c r="Q32" s="136">
        <v>1.0606251551432506</v>
      </c>
    </row>
    <row r="33" spans="1:17" ht="12" customHeight="1" x14ac:dyDescent="0.25">
      <c r="A33" s="49" t="s">
        <v>133</v>
      </c>
      <c r="B33" s="135"/>
      <c r="C33" s="135">
        <v>153.43051668534571</v>
      </c>
      <c r="D33" s="135">
        <v>187.50488492322887</v>
      </c>
      <c r="E33" s="135">
        <v>219.96882335067457</v>
      </c>
      <c r="F33" s="135">
        <v>236.57311636290893</v>
      </c>
      <c r="G33" s="135">
        <v>248.26902469552599</v>
      </c>
      <c r="H33" s="135">
        <v>272.19307158664145</v>
      </c>
      <c r="I33" s="135">
        <v>294.32010687894211</v>
      </c>
      <c r="J33" s="135">
        <v>374.71548635168909</v>
      </c>
      <c r="K33" s="135">
        <v>358.58976380258173</v>
      </c>
      <c r="L33" s="135">
        <v>354.45959829433872</v>
      </c>
      <c r="M33" s="135">
        <v>379.21115824950186</v>
      </c>
      <c r="N33" s="135">
        <v>435.0650227807983</v>
      </c>
      <c r="O33" s="135">
        <v>589.38800326243984</v>
      </c>
      <c r="P33" s="135">
        <v>626.48940726201101</v>
      </c>
      <c r="Q33" s="135">
        <v>675.61065912437414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2.2273421087414178</v>
      </c>
      <c r="D36" s="137">
        <f t="shared" ref="D36:D41" si="20">C20+D28-D20</f>
        <v>2.2273421087413965</v>
      </c>
      <c r="E36" s="137">
        <f t="shared" ref="E36:E41" si="21">D20+E28-E20</f>
        <v>2.2273421087414107</v>
      </c>
      <c r="F36" s="137">
        <f t="shared" ref="F36:F41" si="22">E20+F28-F20</f>
        <v>2.2273421087414107</v>
      </c>
      <c r="G36" s="137">
        <f t="shared" ref="G36:G41" si="23">F20+G28-G20</f>
        <v>2.2273421087414107</v>
      </c>
      <c r="H36" s="137">
        <f t="shared" ref="H36:H41" si="24">G20+H28-H20</f>
        <v>2.2273421087414178</v>
      </c>
      <c r="I36" s="137">
        <f t="shared" ref="I36:I41" si="25">H20+I28-I20</f>
        <v>2.2273421087414107</v>
      </c>
      <c r="J36" s="137">
        <f t="shared" ref="J36:J41" si="26">I20+J28-J20</f>
        <v>2.2273421087414107</v>
      </c>
      <c r="K36" s="137">
        <f t="shared" ref="K36:K41" si="27">J20+K28-K20</f>
        <v>2.2273421087414107</v>
      </c>
      <c r="L36" s="137">
        <f t="shared" ref="L36:L41" si="28">K20+L28-L20</f>
        <v>2.2273421087413965</v>
      </c>
      <c r="M36" s="137">
        <f t="shared" ref="M36:M41" si="29">L20+M28-M20</f>
        <v>2.227342108741432</v>
      </c>
      <c r="N36" s="137">
        <f t="shared" ref="N36:N41" si="30">M20+N28-N20</f>
        <v>2.2273421087414107</v>
      </c>
      <c r="O36" s="137">
        <f t="shared" ref="O36:O41" si="31">N20+O28-O20</f>
        <v>2.2273421087413894</v>
      </c>
      <c r="P36" s="137">
        <f t="shared" ref="P36:P41" si="32">O20+P28-P20</f>
        <v>2.2273421087414249</v>
      </c>
      <c r="Q36" s="137">
        <f t="shared" ref="Q36:Q41" si="33">P20+Q28-Q20</f>
        <v>2.2273421087414107</v>
      </c>
    </row>
    <row r="37" spans="1:17" ht="12" customHeight="1" x14ac:dyDescent="0.25">
      <c r="A37" s="88" t="s">
        <v>135</v>
      </c>
      <c r="B37" s="137"/>
      <c r="C37" s="137">
        <f t="shared" si="19"/>
        <v>279.70870340139209</v>
      </c>
      <c r="D37" s="137">
        <f t="shared" si="20"/>
        <v>285.30287746942008</v>
      </c>
      <c r="E37" s="137">
        <f t="shared" si="21"/>
        <v>291.00893501880842</v>
      </c>
      <c r="F37" s="137">
        <f t="shared" si="22"/>
        <v>296.82911371918453</v>
      </c>
      <c r="G37" s="137">
        <f t="shared" si="23"/>
        <v>301.68341302618455</v>
      </c>
      <c r="H37" s="137">
        <f t="shared" si="24"/>
        <v>325.75699502222437</v>
      </c>
      <c r="I37" s="137">
        <f t="shared" si="25"/>
        <v>335.40383730843223</v>
      </c>
      <c r="J37" s="137">
        <f t="shared" si="26"/>
        <v>349.35236374041096</v>
      </c>
      <c r="K37" s="137">
        <f t="shared" si="27"/>
        <v>351.23402695197183</v>
      </c>
      <c r="L37" s="137">
        <f t="shared" si="28"/>
        <v>379.65749545081667</v>
      </c>
      <c r="M37" s="137">
        <f t="shared" si="29"/>
        <v>380.24291370298283</v>
      </c>
      <c r="N37" s="137">
        <f t="shared" si="30"/>
        <v>396.82000639275611</v>
      </c>
      <c r="O37" s="137">
        <f t="shared" si="31"/>
        <v>400.47482238865791</v>
      </c>
      <c r="P37" s="137">
        <f t="shared" si="32"/>
        <v>427.42854215787656</v>
      </c>
      <c r="Q37" s="137">
        <f t="shared" si="33"/>
        <v>431.25388642732378</v>
      </c>
    </row>
    <row r="38" spans="1:17" ht="12" customHeight="1" x14ac:dyDescent="0.25">
      <c r="A38" s="88" t="s">
        <v>183</v>
      </c>
      <c r="B38" s="137"/>
      <c r="C38" s="137">
        <f t="shared" si="19"/>
        <v>5.4932177907328743</v>
      </c>
      <c r="D38" s="137">
        <f t="shared" si="20"/>
        <v>5.6854804134085271</v>
      </c>
      <c r="E38" s="137">
        <f t="shared" si="21"/>
        <v>5.8844722278778399</v>
      </c>
      <c r="F38" s="137">
        <f t="shared" si="22"/>
        <v>6.0904287558535444</v>
      </c>
      <c r="G38" s="137">
        <f t="shared" si="23"/>
        <v>6.6038416892720129</v>
      </c>
      <c r="H38" s="137">
        <f t="shared" si="24"/>
        <v>6.6954656799382057</v>
      </c>
      <c r="I38" s="137">
        <f t="shared" si="25"/>
        <v>7.3141236110101886</v>
      </c>
      <c r="J38" s="137">
        <f t="shared" si="26"/>
        <v>7.5735486275849482</v>
      </c>
      <c r="K38" s="137">
        <f t="shared" si="27"/>
        <v>7.882425306613122</v>
      </c>
      <c r="L38" s="137">
        <f t="shared" si="28"/>
        <v>8.37966000780321</v>
      </c>
      <c r="M38" s="137">
        <f t="shared" si="29"/>
        <v>8.8101226416634617</v>
      </c>
      <c r="N38" s="137">
        <f t="shared" si="30"/>
        <v>9.0193845287104111</v>
      </c>
      <c r="O38" s="137">
        <f t="shared" si="31"/>
        <v>8.8428276342647578</v>
      </c>
      <c r="P38" s="137">
        <f t="shared" si="32"/>
        <v>8.2558273891530476</v>
      </c>
      <c r="Q38" s="137">
        <f t="shared" si="33"/>
        <v>9.3479289578461078</v>
      </c>
    </row>
    <row r="39" spans="1:17" ht="12" customHeight="1" x14ac:dyDescent="0.25">
      <c r="A39" s="88" t="s">
        <v>188</v>
      </c>
      <c r="B39" s="137"/>
      <c r="C39" s="137">
        <f t="shared" si="19"/>
        <v>21.70482900949014</v>
      </c>
      <c r="D39" s="137">
        <f t="shared" si="20"/>
        <v>22.03040144463256</v>
      </c>
      <c r="E39" s="137">
        <f t="shared" si="21"/>
        <v>22.360857466301979</v>
      </c>
      <c r="F39" s="137">
        <f t="shared" si="22"/>
        <v>22.696270328296578</v>
      </c>
      <c r="G39" s="137">
        <f t="shared" si="23"/>
        <v>23.036714383221067</v>
      </c>
      <c r="H39" s="137">
        <f t="shared" si="24"/>
        <v>23.382265098969242</v>
      </c>
      <c r="I39" s="137">
        <f t="shared" si="25"/>
        <v>23.732999075453847</v>
      </c>
      <c r="J39" s="137">
        <f t="shared" si="26"/>
        <v>24.088994061585709</v>
      </c>
      <c r="K39" s="137">
        <f t="shared" si="27"/>
        <v>24.45032897250934</v>
      </c>
      <c r="L39" s="137">
        <f t="shared" si="28"/>
        <v>24.817083907097071</v>
      </c>
      <c r="M39" s="137">
        <f t="shared" si="29"/>
        <v>25.34717944662782</v>
      </c>
      <c r="N39" s="137">
        <f t="shared" si="30"/>
        <v>29.110181810082338</v>
      </c>
      <c r="O39" s="137">
        <f t="shared" si="31"/>
        <v>30.955628969396514</v>
      </c>
      <c r="P39" s="137">
        <f t="shared" si="32"/>
        <v>35.922912301039958</v>
      </c>
      <c r="Q39" s="137">
        <f t="shared" si="33"/>
        <v>37.24863275010847</v>
      </c>
    </row>
    <row r="40" spans="1:17" ht="12" customHeight="1" x14ac:dyDescent="0.25">
      <c r="A40" s="51" t="s">
        <v>134</v>
      </c>
      <c r="B40" s="136"/>
      <c r="C40" s="136">
        <f t="shared" si="19"/>
        <v>0.57226636969266664</v>
      </c>
      <c r="D40" s="136">
        <f t="shared" si="20"/>
        <v>0.57226636969266309</v>
      </c>
      <c r="E40" s="136">
        <f t="shared" si="21"/>
        <v>0.57226636969266309</v>
      </c>
      <c r="F40" s="136">
        <f t="shared" si="22"/>
        <v>0.57226636969266664</v>
      </c>
      <c r="G40" s="136">
        <f t="shared" si="23"/>
        <v>0.57226636969266487</v>
      </c>
      <c r="H40" s="136">
        <f t="shared" si="24"/>
        <v>0.57226636969266309</v>
      </c>
      <c r="I40" s="136">
        <f t="shared" si="25"/>
        <v>0.57226636969266664</v>
      </c>
      <c r="J40" s="136">
        <f t="shared" si="26"/>
        <v>0.57226636969266664</v>
      </c>
      <c r="K40" s="136">
        <f t="shared" si="27"/>
        <v>0.57226636969266309</v>
      </c>
      <c r="L40" s="136">
        <f t="shared" si="28"/>
        <v>0.57226636969266309</v>
      </c>
      <c r="M40" s="136">
        <f t="shared" si="29"/>
        <v>0.57226636969266664</v>
      </c>
      <c r="N40" s="136">
        <f t="shared" si="30"/>
        <v>0.5722663696926702</v>
      </c>
      <c r="O40" s="136">
        <f t="shared" si="31"/>
        <v>0.57226636969265954</v>
      </c>
      <c r="P40" s="136">
        <f t="shared" si="32"/>
        <v>0.57226636969265954</v>
      </c>
      <c r="Q40" s="136">
        <f t="shared" si="33"/>
        <v>0.5722663696926702</v>
      </c>
    </row>
    <row r="41" spans="1:17" ht="12" customHeight="1" x14ac:dyDescent="0.25">
      <c r="A41" s="49" t="s">
        <v>133</v>
      </c>
      <c r="B41" s="135"/>
      <c r="C41" s="135">
        <f t="shared" si="19"/>
        <v>96.287543206756482</v>
      </c>
      <c r="D41" s="135">
        <f t="shared" si="20"/>
        <v>103.99054666329664</v>
      </c>
      <c r="E41" s="135">
        <f t="shared" si="21"/>
        <v>112.30979039636054</v>
      </c>
      <c r="F41" s="135">
        <f t="shared" si="22"/>
        <v>121.29457362806909</v>
      </c>
      <c r="G41" s="135">
        <f t="shared" si="23"/>
        <v>130.99813951831447</v>
      </c>
      <c r="H41" s="135">
        <f t="shared" si="24"/>
        <v>153.43051668534599</v>
      </c>
      <c r="I41" s="135">
        <f t="shared" si="25"/>
        <v>187.50488492322893</v>
      </c>
      <c r="J41" s="135">
        <f t="shared" si="26"/>
        <v>219.96882335067426</v>
      </c>
      <c r="K41" s="135">
        <f t="shared" si="27"/>
        <v>236.5731163629091</v>
      </c>
      <c r="L41" s="135">
        <f t="shared" si="28"/>
        <v>248.26902469552579</v>
      </c>
      <c r="M41" s="135">
        <f t="shared" si="29"/>
        <v>272.19307158664196</v>
      </c>
      <c r="N41" s="135">
        <f t="shared" si="30"/>
        <v>294.32010687894149</v>
      </c>
      <c r="O41" s="135">
        <f t="shared" si="31"/>
        <v>374.71548635168938</v>
      </c>
      <c r="P41" s="135">
        <f t="shared" si="32"/>
        <v>358.58976380258173</v>
      </c>
      <c r="Q41" s="135">
        <f t="shared" si="33"/>
        <v>354.45959829433878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8759.9999999999982</v>
      </c>
      <c r="C44" s="133">
        <v>8760.0000000000018</v>
      </c>
      <c r="D44" s="133">
        <v>8760</v>
      </c>
      <c r="E44" s="133">
        <v>8759.9999999999982</v>
      </c>
      <c r="F44" s="133">
        <v>8760.0000000000036</v>
      </c>
      <c r="G44" s="133">
        <v>8760.0000000000018</v>
      </c>
      <c r="H44" s="133">
        <v>8760.0000000000018</v>
      </c>
      <c r="I44" s="133">
        <v>8759.9999999999982</v>
      </c>
      <c r="J44" s="133">
        <v>8760.0000000000018</v>
      </c>
      <c r="K44" s="133">
        <v>8759.9999999999982</v>
      </c>
      <c r="L44" s="133">
        <v>8759.9999999999982</v>
      </c>
      <c r="M44" s="133">
        <v>8760</v>
      </c>
      <c r="N44" s="133">
        <v>8760.0000000000018</v>
      </c>
      <c r="O44" s="133">
        <v>8760</v>
      </c>
      <c r="P44" s="133">
        <v>8760</v>
      </c>
      <c r="Q44" s="133">
        <v>8760</v>
      </c>
    </row>
    <row r="45" spans="1:17" ht="12" customHeight="1" x14ac:dyDescent="0.25">
      <c r="A45" s="88" t="s">
        <v>8</v>
      </c>
      <c r="B45" s="133">
        <v>3777.6991712600125</v>
      </c>
      <c r="C45" s="133">
        <v>3777.7823112611045</v>
      </c>
      <c r="D45" s="133">
        <v>3778.9899141650981</v>
      </c>
      <c r="E45" s="133">
        <v>3784.3042666857855</v>
      </c>
      <c r="F45" s="133">
        <v>3788.1822577811004</v>
      </c>
      <c r="G45" s="133">
        <v>3791.1559334761282</v>
      </c>
      <c r="H45" s="133">
        <v>3793.6839250813273</v>
      </c>
      <c r="I45" s="133">
        <v>3793.3199122556125</v>
      </c>
      <c r="J45" s="133">
        <v>3790.1677965042259</v>
      </c>
      <c r="K45" s="133">
        <v>3786.8369223677555</v>
      </c>
      <c r="L45" s="133">
        <v>3779.8773156339807</v>
      </c>
      <c r="M45" s="133">
        <v>3768.5239332863721</v>
      </c>
      <c r="N45" s="133">
        <v>3747.2751849707956</v>
      </c>
      <c r="O45" s="133">
        <v>3719.3010678035457</v>
      </c>
      <c r="P45" s="133">
        <v>3695.1751732162784</v>
      </c>
      <c r="Q45" s="133">
        <v>3674.265025646806</v>
      </c>
    </row>
    <row r="46" spans="1:17" ht="12" customHeight="1" x14ac:dyDescent="0.25">
      <c r="A46" s="88" t="s">
        <v>7</v>
      </c>
      <c r="B46" s="133">
        <v>2286.1567175338232</v>
      </c>
      <c r="C46" s="133">
        <v>2309.1402222348029</v>
      </c>
      <c r="D46" s="133">
        <v>2335.0552255357047</v>
      </c>
      <c r="E46" s="133">
        <v>2359.14771852998</v>
      </c>
      <c r="F46" s="133">
        <v>2379.8417789558816</v>
      </c>
      <c r="G46" s="133">
        <v>2392.2988029605408</v>
      </c>
      <c r="H46" s="133">
        <v>2398.4429293459461</v>
      </c>
      <c r="I46" s="133">
        <v>2410.1686100468496</v>
      </c>
      <c r="J46" s="133">
        <v>2419.4587494664447</v>
      </c>
      <c r="K46" s="133">
        <v>2427.2974055503482</v>
      </c>
      <c r="L46" s="133">
        <v>2434.77773579314</v>
      </c>
      <c r="M46" s="133">
        <v>2438.448365085153</v>
      </c>
      <c r="N46" s="133">
        <v>2448.0940686959266</v>
      </c>
      <c r="O46" s="133">
        <v>2456.6855557648973</v>
      </c>
      <c r="P46" s="133">
        <v>2471.2991805718784</v>
      </c>
      <c r="Q46" s="133">
        <v>2484.5363200727365</v>
      </c>
    </row>
    <row r="47" spans="1:17" ht="12" customHeight="1" x14ac:dyDescent="0.25">
      <c r="A47" s="88" t="s">
        <v>39</v>
      </c>
      <c r="B47" s="133">
        <v>8759.9999999999982</v>
      </c>
      <c r="C47" s="133">
        <v>8760</v>
      </c>
      <c r="D47" s="133">
        <v>8760.0000000000018</v>
      </c>
      <c r="E47" s="133">
        <v>8759.9999999999982</v>
      </c>
      <c r="F47" s="133">
        <v>8760</v>
      </c>
      <c r="G47" s="133">
        <v>8760.0000000000018</v>
      </c>
      <c r="H47" s="133">
        <v>8760.0000000000018</v>
      </c>
      <c r="I47" s="133">
        <v>8759.9999999999982</v>
      </c>
      <c r="J47" s="133">
        <v>8759.9999999999982</v>
      </c>
      <c r="K47" s="133">
        <v>8760</v>
      </c>
      <c r="L47" s="133">
        <v>8760.0000000000018</v>
      </c>
      <c r="M47" s="133">
        <v>8760</v>
      </c>
      <c r="N47" s="133">
        <v>8760</v>
      </c>
      <c r="O47" s="133">
        <v>8759.9999999999982</v>
      </c>
      <c r="P47" s="133">
        <v>8760.0000000000018</v>
      </c>
      <c r="Q47" s="133">
        <v>8759.9999999999982</v>
      </c>
    </row>
    <row r="48" spans="1:17" ht="12" customHeight="1" x14ac:dyDescent="0.25">
      <c r="A48" s="51" t="s">
        <v>6</v>
      </c>
      <c r="B48" s="132">
        <v>925.87280932474835</v>
      </c>
      <c r="C48" s="132">
        <v>930.29559456264269</v>
      </c>
      <c r="D48" s="132">
        <v>934.35172643997032</v>
      </c>
      <c r="E48" s="132">
        <v>938.09862133427896</v>
      </c>
      <c r="F48" s="132">
        <v>941.58109865842994</v>
      </c>
      <c r="G48" s="132">
        <v>944.83482671956926</v>
      </c>
      <c r="H48" s="132">
        <v>947.888663444028</v>
      </c>
      <c r="I48" s="132">
        <v>950.76629220679274</v>
      </c>
      <c r="J48" s="132">
        <v>953.48739336009226</v>
      </c>
      <c r="K48" s="132">
        <v>956.06850131529734</v>
      </c>
      <c r="L48" s="132">
        <v>958.52364343238798</v>
      </c>
      <c r="M48" s="132">
        <v>960.08379595424674</v>
      </c>
      <c r="N48" s="132">
        <v>961.57372128480915</v>
      </c>
      <c r="O48" s="132">
        <v>962.99956560391956</v>
      </c>
      <c r="P48" s="132">
        <v>964.36669812509956</v>
      </c>
      <c r="Q48" s="132">
        <v>965.67983707387839</v>
      </c>
    </row>
    <row r="49" spans="1:17" ht="12" customHeight="1" x14ac:dyDescent="0.25">
      <c r="A49" s="49" t="s">
        <v>5</v>
      </c>
      <c r="B49" s="131">
        <v>1589.980481348224</v>
      </c>
      <c r="C49" s="131">
        <v>1605.7742508792442</v>
      </c>
      <c r="D49" s="131">
        <v>1635.978976739982</v>
      </c>
      <c r="E49" s="131">
        <v>1663.3442291359049</v>
      </c>
      <c r="F49" s="131">
        <v>1690.7205307427585</v>
      </c>
      <c r="G49" s="131">
        <v>1717.2865597374071</v>
      </c>
      <c r="H49" s="131">
        <v>1741.8370794859475</v>
      </c>
      <c r="I49" s="131">
        <v>1769.1743481119108</v>
      </c>
      <c r="J49" s="131">
        <v>1787.8338707224698</v>
      </c>
      <c r="K49" s="131">
        <v>1803.7849820636677</v>
      </c>
      <c r="L49" s="131">
        <v>1826.4079634020984</v>
      </c>
      <c r="M49" s="131">
        <v>1849.1897093664318</v>
      </c>
      <c r="N49" s="131">
        <v>1865.5720568725806</v>
      </c>
      <c r="O49" s="131">
        <v>1882.9984870286257</v>
      </c>
      <c r="P49" s="131">
        <v>1904.1803757996042</v>
      </c>
      <c r="Q49" s="131">
        <v>1925.5581444390609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2.3812902085527865</v>
      </c>
      <c r="C52" s="130">
        <f t="shared" ref="C52:Q52" si="35">IF(C12=0,0,C12/C20)</f>
        <v>2.3512573409202551</v>
      </c>
      <c r="D52" s="130">
        <f t="shared" si="35"/>
        <v>2.3231751325458139</v>
      </c>
      <c r="E52" s="130">
        <f t="shared" si="35"/>
        <v>2.2946723503059632</v>
      </c>
      <c r="F52" s="130">
        <f t="shared" si="35"/>
        <v>2.2668784186416797</v>
      </c>
      <c r="G52" s="130">
        <f t="shared" si="35"/>
        <v>2.2417896678909819</v>
      </c>
      <c r="H52" s="130">
        <f t="shared" si="35"/>
        <v>2.2169363333082353</v>
      </c>
      <c r="I52" s="130">
        <f t="shared" si="35"/>
        <v>2.1939840104473203</v>
      </c>
      <c r="J52" s="130">
        <f t="shared" si="35"/>
        <v>2.1745540321634254</v>
      </c>
      <c r="K52" s="130">
        <f t="shared" si="35"/>
        <v>2.1578159927575071</v>
      </c>
      <c r="L52" s="130">
        <f t="shared" si="35"/>
        <v>2.1457936447594963</v>
      </c>
      <c r="M52" s="130">
        <f t="shared" si="35"/>
        <v>2.1310102129373014</v>
      </c>
      <c r="N52" s="130">
        <f t="shared" si="35"/>
        <v>2.1110741960441324</v>
      </c>
      <c r="O52" s="130">
        <f t="shared" si="35"/>
        <v>2.0898250210611469</v>
      </c>
      <c r="P52" s="130">
        <f t="shared" si="35"/>
        <v>2.0664709459900266</v>
      </c>
      <c r="Q52" s="130">
        <f t="shared" si="35"/>
        <v>2.0408356733630573</v>
      </c>
    </row>
    <row r="53" spans="1:17" ht="12" customHeight="1" x14ac:dyDescent="0.25">
      <c r="A53" s="88" t="s">
        <v>128</v>
      </c>
      <c r="B53" s="130">
        <f t="shared" ref="B53" si="36">IF(B13=0,0,B13/B21*1000)</f>
        <v>194.08212314925382</v>
      </c>
      <c r="C53" s="130">
        <f t="shared" ref="C53:Q53" si="37">IF(C13=0,0,C13/C21*1000)</f>
        <v>190.5914832736114</v>
      </c>
      <c r="D53" s="130">
        <f t="shared" si="37"/>
        <v>186.11598279573883</v>
      </c>
      <c r="E53" s="130">
        <f t="shared" si="37"/>
        <v>181.08698249992432</v>
      </c>
      <c r="F53" s="130">
        <f t="shared" si="37"/>
        <v>175.37571356322479</v>
      </c>
      <c r="G53" s="130">
        <f t="shared" si="37"/>
        <v>171.96375116312981</v>
      </c>
      <c r="H53" s="130">
        <f t="shared" si="37"/>
        <v>168.2470793491745</v>
      </c>
      <c r="I53" s="130">
        <f t="shared" si="37"/>
        <v>164.48584608660047</v>
      </c>
      <c r="J53" s="130">
        <f t="shared" si="37"/>
        <v>160.83394735340124</v>
      </c>
      <c r="K53" s="130">
        <f t="shared" si="37"/>
        <v>157.37080794844115</v>
      </c>
      <c r="L53" s="130">
        <f t="shared" si="37"/>
        <v>153.81211469513531</v>
      </c>
      <c r="M53" s="130">
        <f t="shared" si="37"/>
        <v>149.80031583289687</v>
      </c>
      <c r="N53" s="130">
        <f t="shared" si="37"/>
        <v>144.88768594903041</v>
      </c>
      <c r="O53" s="130">
        <f t="shared" si="37"/>
        <v>139.3679855385208</v>
      </c>
      <c r="P53" s="130">
        <f t="shared" si="37"/>
        <v>132.7558758023884</v>
      </c>
      <c r="Q53" s="130">
        <f t="shared" si="37"/>
        <v>125.50725160352461</v>
      </c>
    </row>
    <row r="54" spans="1:17" ht="12" customHeight="1" x14ac:dyDescent="0.25">
      <c r="A54" s="88" t="s">
        <v>184</v>
      </c>
      <c r="B54" s="130">
        <f t="shared" ref="B54" si="38">IF(B14=0,0,B14/B22)</f>
        <v>46.924632765843725</v>
      </c>
      <c r="C54" s="130">
        <f t="shared" ref="C54:Q54" si="39">IF(C14=0,0,C14/C22)</f>
        <v>46.495939418403225</v>
      </c>
      <c r="D54" s="130">
        <f t="shared" si="39"/>
        <v>45.664472676586755</v>
      </c>
      <c r="E54" s="130">
        <f t="shared" si="39"/>
        <v>44.460124013739815</v>
      </c>
      <c r="F54" s="130">
        <f t="shared" si="39"/>
        <v>43.052580910781032</v>
      </c>
      <c r="G54" s="130">
        <f t="shared" si="39"/>
        <v>41.80624466709849</v>
      </c>
      <c r="H54" s="130">
        <f t="shared" si="39"/>
        <v>40.626814904378605</v>
      </c>
      <c r="I54" s="130">
        <f t="shared" si="39"/>
        <v>39.446586482158665</v>
      </c>
      <c r="J54" s="130">
        <f t="shared" si="39"/>
        <v>38.175976037982018</v>
      </c>
      <c r="K54" s="130">
        <f t="shared" si="39"/>
        <v>36.743929335831133</v>
      </c>
      <c r="L54" s="130">
        <f t="shared" si="39"/>
        <v>35.290720084183341</v>
      </c>
      <c r="M54" s="130">
        <f t="shared" si="39"/>
        <v>33.668332753586874</v>
      </c>
      <c r="N54" s="130">
        <f t="shared" si="39"/>
        <v>31.852323850157134</v>
      </c>
      <c r="O54" s="130">
        <f t="shared" si="39"/>
        <v>30.103225110201045</v>
      </c>
      <c r="P54" s="130">
        <f t="shared" si="39"/>
        <v>28.482237016787142</v>
      </c>
      <c r="Q54" s="130">
        <f t="shared" si="39"/>
        <v>26.627600294630081</v>
      </c>
    </row>
    <row r="55" spans="1:17" ht="12" customHeight="1" x14ac:dyDescent="0.25">
      <c r="A55" s="88" t="s">
        <v>189</v>
      </c>
      <c r="B55" s="130">
        <f t="shared" ref="B55" si="40">IF(B15=0,0,B15/B23*1000)</f>
        <v>698.58131903647177</v>
      </c>
      <c r="C55" s="130">
        <f t="shared" ref="C55:Q55" si="41">IF(C15=0,0,C15/C23*1000)</f>
        <v>691.90009915826556</v>
      </c>
      <c r="D55" s="130">
        <f t="shared" si="41"/>
        <v>683.14759535123005</v>
      </c>
      <c r="E55" s="130">
        <f t="shared" si="41"/>
        <v>673.21948637288517</v>
      </c>
      <c r="F55" s="130">
        <f t="shared" si="41"/>
        <v>661.99870342033421</v>
      </c>
      <c r="G55" s="130">
        <f t="shared" si="41"/>
        <v>650.4637868711676</v>
      </c>
      <c r="H55" s="130">
        <f t="shared" si="41"/>
        <v>638.15800848699962</v>
      </c>
      <c r="I55" s="130">
        <f t="shared" si="41"/>
        <v>625.71916496785752</v>
      </c>
      <c r="J55" s="130">
        <f t="shared" si="41"/>
        <v>612.96302163323946</v>
      </c>
      <c r="K55" s="130">
        <f t="shared" si="41"/>
        <v>600.17309370342628</v>
      </c>
      <c r="L55" s="130">
        <f t="shared" si="41"/>
        <v>586.81862728372766</v>
      </c>
      <c r="M55" s="130">
        <f t="shared" si="41"/>
        <v>577.17647658744534</v>
      </c>
      <c r="N55" s="130">
        <f t="shared" si="41"/>
        <v>566.17750498376779</v>
      </c>
      <c r="O55" s="130">
        <f t="shared" si="41"/>
        <v>553.96704897285144</v>
      </c>
      <c r="P55" s="130">
        <f t="shared" si="41"/>
        <v>537.89148642547275</v>
      </c>
      <c r="Q55" s="130">
        <f t="shared" si="41"/>
        <v>519.68209281931911</v>
      </c>
    </row>
    <row r="56" spans="1:17" ht="12" customHeight="1" x14ac:dyDescent="0.25">
      <c r="A56" s="51" t="s">
        <v>127</v>
      </c>
      <c r="B56" s="68">
        <f t="shared" ref="B56" si="42">IF(B16=0,0,B16/B24)</f>
        <v>57.127094292893609</v>
      </c>
      <c r="C56" s="68">
        <f t="shared" ref="C56:Q56" si="43">IF(C16=0,0,C16/C24)</f>
        <v>56.522883105371214</v>
      </c>
      <c r="D56" s="68">
        <f t="shared" si="43"/>
        <v>55.927338521704542</v>
      </c>
      <c r="E56" s="68">
        <f t="shared" si="43"/>
        <v>55.252787130467247</v>
      </c>
      <c r="F56" s="68">
        <f t="shared" si="43"/>
        <v>54.571189790861183</v>
      </c>
      <c r="G56" s="68">
        <f t="shared" si="43"/>
        <v>53.882252289127187</v>
      </c>
      <c r="H56" s="68">
        <f t="shared" si="43"/>
        <v>53.174340154316823</v>
      </c>
      <c r="I56" s="68">
        <f t="shared" si="43"/>
        <v>52.499033913317028</v>
      </c>
      <c r="J56" s="68">
        <f t="shared" si="43"/>
        <v>51.878502373250228</v>
      </c>
      <c r="K56" s="68">
        <f t="shared" si="43"/>
        <v>51.351324472902327</v>
      </c>
      <c r="L56" s="68">
        <f t="shared" si="43"/>
        <v>50.987019897245482</v>
      </c>
      <c r="M56" s="68">
        <f t="shared" si="43"/>
        <v>50.548387290629627</v>
      </c>
      <c r="N56" s="68">
        <f t="shared" si="43"/>
        <v>49.924482264421698</v>
      </c>
      <c r="O56" s="68">
        <f t="shared" si="43"/>
        <v>49.356580412493791</v>
      </c>
      <c r="P56" s="68">
        <f t="shared" si="43"/>
        <v>48.724506745083097</v>
      </c>
      <c r="Q56" s="68">
        <f t="shared" si="43"/>
        <v>48.08125827894532</v>
      </c>
    </row>
    <row r="57" spans="1:17" ht="12" customHeight="1" x14ac:dyDescent="0.25">
      <c r="A57" s="49" t="s">
        <v>126</v>
      </c>
      <c r="B57" s="57">
        <f t="shared" ref="B57" si="44">IF(B17=0,0,B17/B25*1000)</f>
        <v>369.28057745400366</v>
      </c>
      <c r="C57" s="57">
        <f t="shared" ref="C57:Q57" si="45">IF(C17=0,0,C17/C25*1000)</f>
        <v>361.32722780256205</v>
      </c>
      <c r="D57" s="57">
        <f t="shared" si="45"/>
        <v>350.51436116096676</v>
      </c>
      <c r="E57" s="57">
        <f t="shared" si="45"/>
        <v>338.15141437207706</v>
      </c>
      <c r="F57" s="57">
        <f t="shared" si="45"/>
        <v>325.1252928251962</v>
      </c>
      <c r="G57" s="57">
        <f t="shared" si="45"/>
        <v>312.47196538976783</v>
      </c>
      <c r="H57" s="57">
        <f t="shared" si="45"/>
        <v>302.31797799231333</v>
      </c>
      <c r="I57" s="57">
        <f t="shared" si="45"/>
        <v>290.97610570717217</v>
      </c>
      <c r="J57" s="57">
        <f t="shared" si="45"/>
        <v>277.82055106479737</v>
      </c>
      <c r="K57" s="57">
        <f t="shared" si="45"/>
        <v>265.25318484874657</v>
      </c>
      <c r="L57" s="57">
        <f t="shared" si="45"/>
        <v>251.372021696959</v>
      </c>
      <c r="M57" s="57">
        <f t="shared" si="45"/>
        <v>235.83137525904752</v>
      </c>
      <c r="N57" s="57">
        <f t="shared" si="45"/>
        <v>218.10613276584343</v>
      </c>
      <c r="O57" s="57">
        <f t="shared" si="45"/>
        <v>194.83269739556985</v>
      </c>
      <c r="P57" s="57">
        <f t="shared" si="45"/>
        <v>173.33636482374044</v>
      </c>
      <c r="Q57" s="57">
        <f t="shared" si="45"/>
        <v>153.17639121262692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2.1232462087301096</v>
      </c>
      <c r="D60" s="128">
        <v>2.1057915843533754</v>
      </c>
      <c r="E60" s="128">
        <v>2.0929085241594669</v>
      </c>
      <c r="F60" s="128">
        <v>2.080229600168066</v>
      </c>
      <c r="G60" s="128">
        <v>2.0674339348766098</v>
      </c>
      <c r="H60" s="128">
        <v>2.0524252604236164</v>
      </c>
      <c r="I60" s="128">
        <v>2.0415268389935362</v>
      </c>
      <c r="J60" s="128">
        <v>2.0335986629403942</v>
      </c>
      <c r="K60" s="128">
        <v>2.0228893575989275</v>
      </c>
      <c r="L60" s="128">
        <v>2.0103514230459338</v>
      </c>
      <c r="M60" s="128">
        <v>1.9970473844131889</v>
      </c>
      <c r="N60" s="128">
        <v>1.9669367184236191</v>
      </c>
      <c r="O60" s="128">
        <v>1.9204255876967375</v>
      </c>
      <c r="P60" s="128">
        <v>1.8784027141165067</v>
      </c>
      <c r="Q60" s="128">
        <v>1.8354505946259783</v>
      </c>
    </row>
    <row r="61" spans="1:17" ht="12" customHeight="1" x14ac:dyDescent="0.25">
      <c r="A61" s="88" t="s">
        <v>128</v>
      </c>
      <c r="B61" s="128"/>
      <c r="C61" s="128">
        <v>180.48877161471637</v>
      </c>
      <c r="D61" s="128">
        <v>176.95220681521229</v>
      </c>
      <c r="E61" s="128">
        <v>174.1403306768795</v>
      </c>
      <c r="F61" s="128">
        <v>170.67637124244499</v>
      </c>
      <c r="G61" s="128">
        <v>166.53913942390358</v>
      </c>
      <c r="H61" s="128">
        <v>162.385450424195</v>
      </c>
      <c r="I61" s="128">
        <v>158.9987480986324</v>
      </c>
      <c r="J61" s="128">
        <v>156.05829135544172</v>
      </c>
      <c r="K61" s="128">
        <v>152.37167603247491</v>
      </c>
      <c r="L61" s="128">
        <v>148.46233387511327</v>
      </c>
      <c r="M61" s="128">
        <v>142.98028864936953</v>
      </c>
      <c r="N61" s="128">
        <v>136.82972104566551</v>
      </c>
      <c r="O61" s="128">
        <v>130.28654500050772</v>
      </c>
      <c r="P61" s="128">
        <v>122.8823713145951</v>
      </c>
      <c r="Q61" s="128">
        <v>114.25207319606264</v>
      </c>
    </row>
    <row r="62" spans="1:17" ht="12" customHeight="1" x14ac:dyDescent="0.25">
      <c r="A62" s="88" t="s">
        <v>184</v>
      </c>
      <c r="B62" s="128"/>
      <c r="C62" s="128">
        <v>45.349502484502317</v>
      </c>
      <c r="D62" s="128">
        <v>43.721324936150992</v>
      </c>
      <c r="E62" s="128">
        <v>42.281240175452886</v>
      </c>
      <c r="F62" s="128">
        <v>41.203463895719956</v>
      </c>
      <c r="G62" s="128">
        <v>40.317953926823947</v>
      </c>
      <c r="H62" s="128">
        <v>38.952119688102783</v>
      </c>
      <c r="I62" s="128">
        <v>37.626995273932572</v>
      </c>
      <c r="J62" s="128">
        <v>36.119160220428299</v>
      </c>
      <c r="K62" s="128">
        <v>34.408842465381994</v>
      </c>
      <c r="L62" s="128">
        <v>32.837107821987203</v>
      </c>
      <c r="M62" s="128">
        <v>31.33725967619322</v>
      </c>
      <c r="N62" s="128">
        <v>29.400716992926625</v>
      </c>
      <c r="O62" s="128">
        <v>27.514705807306626</v>
      </c>
      <c r="P62" s="128">
        <v>25.778076101864777</v>
      </c>
      <c r="Q62" s="128">
        <v>23.975867949889388</v>
      </c>
    </row>
    <row r="63" spans="1:17" ht="12" customHeight="1" x14ac:dyDescent="0.25">
      <c r="A63" s="88" t="s">
        <v>189</v>
      </c>
      <c r="B63" s="128"/>
      <c r="C63" s="128">
        <v>636.38948052001956</v>
      </c>
      <c r="D63" s="128">
        <v>623.88717187540158</v>
      </c>
      <c r="E63" s="128">
        <v>613.59720380468389</v>
      </c>
      <c r="F63" s="128">
        <v>606.51717554884283</v>
      </c>
      <c r="G63" s="128">
        <v>598.20718651098582</v>
      </c>
      <c r="H63" s="128">
        <v>588.79241615171486</v>
      </c>
      <c r="I63" s="128">
        <v>575.64191732782785</v>
      </c>
      <c r="J63" s="128">
        <v>562.50919866032405</v>
      </c>
      <c r="K63" s="128">
        <v>548.73658733668788</v>
      </c>
      <c r="L63" s="128">
        <v>536.44359002176918</v>
      </c>
      <c r="M63" s="128">
        <v>519.08857005483878</v>
      </c>
      <c r="N63" s="128">
        <v>503.75721507456649</v>
      </c>
      <c r="O63" s="128">
        <v>484.81206257760294</v>
      </c>
      <c r="P63" s="128">
        <v>462.24473843723706</v>
      </c>
      <c r="Q63" s="128">
        <v>440.14110913627275</v>
      </c>
    </row>
    <row r="64" spans="1:17" ht="12" customHeight="1" x14ac:dyDescent="0.25">
      <c r="A64" s="51" t="s">
        <v>127</v>
      </c>
      <c r="B64" s="50"/>
      <c r="C64" s="50">
        <v>53.312130514501511</v>
      </c>
      <c r="D64" s="50">
        <v>52.606344244259645</v>
      </c>
      <c r="E64" s="50">
        <v>51.888606476917907</v>
      </c>
      <c r="F64" s="50">
        <v>51.222634381401406</v>
      </c>
      <c r="G64" s="50">
        <v>50.527664757646797</v>
      </c>
      <c r="H64" s="50">
        <v>49.743908381361948</v>
      </c>
      <c r="I64" s="50">
        <v>48.81080891714975</v>
      </c>
      <c r="J64" s="50">
        <v>47.735001222305989</v>
      </c>
      <c r="K64" s="50">
        <v>46.532185721009782</v>
      </c>
      <c r="L64" s="50">
        <v>45.169971796978871</v>
      </c>
      <c r="M64" s="50">
        <v>43.962123204827677</v>
      </c>
      <c r="N64" s="50">
        <v>42.769849890696655</v>
      </c>
      <c r="O64" s="50">
        <v>41.57163450434313</v>
      </c>
      <c r="P64" s="50">
        <v>40.528444300262514</v>
      </c>
      <c r="Q64" s="50">
        <v>39.506813038703669</v>
      </c>
    </row>
    <row r="65" spans="1:17" ht="12" customHeight="1" x14ac:dyDescent="0.25">
      <c r="A65" s="49" t="s">
        <v>126</v>
      </c>
      <c r="B65" s="48"/>
      <c r="C65" s="48">
        <v>337.03685550219785</v>
      </c>
      <c r="D65" s="48">
        <v>325.0518310110661</v>
      </c>
      <c r="E65" s="48">
        <v>314.39160278435418</v>
      </c>
      <c r="F65" s="48">
        <v>302.9883492225074</v>
      </c>
      <c r="G65" s="48">
        <v>295.12593605288157</v>
      </c>
      <c r="H65" s="48">
        <v>282.87751216577453</v>
      </c>
      <c r="I65" s="48">
        <v>267.80967451600395</v>
      </c>
      <c r="J65" s="48">
        <v>254.6550206010692</v>
      </c>
      <c r="K65" s="48">
        <v>240.16928803109113</v>
      </c>
      <c r="L65" s="48">
        <v>221.39254612319959</v>
      </c>
      <c r="M65" s="48">
        <v>201.8056955429924</v>
      </c>
      <c r="N65" s="48">
        <v>179.97240992763545</v>
      </c>
      <c r="O65" s="48">
        <v>157.75919417595955</v>
      </c>
      <c r="P65" s="48">
        <v>138.96072182691987</v>
      </c>
      <c r="Q65" s="48">
        <v>117.81006329788893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161.89011370225052</v>
      </c>
      <c r="C68" s="125">
        <f>1000000*C20/SER_summary!C$8</f>
        <v>164.38592467307072</v>
      </c>
      <c r="D68" s="125">
        <f>1000000*D20/SER_summary!D$8</f>
        <v>167.62565855586391</v>
      </c>
      <c r="E68" s="125">
        <f>1000000*E20/SER_summary!E$8</f>
        <v>170.45097624801198</v>
      </c>
      <c r="F68" s="125">
        <f>1000000*F20/SER_summary!F$8</f>
        <v>174.10566995448792</v>
      </c>
      <c r="G68" s="125">
        <f>1000000*G20/SER_summary!G$8</f>
        <v>178.51173683706509</v>
      </c>
      <c r="H68" s="125">
        <f>1000000*H20/SER_summary!H$8</f>
        <v>181.06649283787726</v>
      </c>
      <c r="I68" s="125">
        <f>1000000*I20/SER_summary!I$8</f>
        <v>184.81514287772538</v>
      </c>
      <c r="J68" s="125">
        <f>1000000*J20/SER_summary!J$8</f>
        <v>187.59112639039796</v>
      </c>
      <c r="K68" s="125">
        <f>1000000*K20/SER_summary!K$8</f>
        <v>190.71811992491953</v>
      </c>
      <c r="L68" s="125">
        <f>1000000*L20/SER_summary!L$8</f>
        <v>193.11961177562199</v>
      </c>
      <c r="M68" s="125">
        <f>1000000*M20/SER_summary!M$8</f>
        <v>196.2872598116565</v>
      </c>
      <c r="N68" s="125">
        <f>1000000*N20/SER_summary!N$8</f>
        <v>199.79895227830261</v>
      </c>
      <c r="O68" s="125">
        <f>1000000*O20/SER_summary!O$8</f>
        <v>203.16932074415325</v>
      </c>
      <c r="P68" s="125">
        <f>1000000*P20/SER_summary!P$8</f>
        <v>206.45480497144672</v>
      </c>
      <c r="Q68" s="125">
        <f>1000000*Q20/SER_summary!Q$8</f>
        <v>210.03352042751112</v>
      </c>
    </row>
    <row r="69" spans="1:17" ht="12" customHeight="1" x14ac:dyDescent="0.25">
      <c r="A69" s="88" t="s">
        <v>123</v>
      </c>
      <c r="B69" s="125">
        <f>1000*B21/SER_summary!B$3</f>
        <v>0.1069867794800993</v>
      </c>
      <c r="C69" s="125">
        <f>1000*C21/SER_summary!C$3</f>
        <v>0.10841874601696221</v>
      </c>
      <c r="D69" s="125">
        <f>1000*D21/SER_summary!D$3</f>
        <v>0.11161350796153739</v>
      </c>
      <c r="E69" s="125">
        <f>1000*E21/SER_summary!E$3</f>
        <v>0.11539940462981767</v>
      </c>
      <c r="F69" s="125">
        <f>1000*F21/SER_summary!F$3</f>
        <v>0.11994079990329855</v>
      </c>
      <c r="G69" s="125">
        <f>1000*G21/SER_summary!G$3</f>
        <v>0.12413474447407032</v>
      </c>
      <c r="H69" s="125">
        <f>1000*H21/SER_summary!H$3</f>
        <v>0.12864009606896082</v>
      </c>
      <c r="I69" s="125">
        <f>1000*I21/SER_summary!I$3</f>
        <v>0.1323383237712569</v>
      </c>
      <c r="J69" s="125">
        <f>1000*J21/SER_summary!J$3</f>
        <v>0.13633152801598331</v>
      </c>
      <c r="K69" s="125">
        <f>1000*K21/SER_summary!K$3</f>
        <v>0.1403543062896184</v>
      </c>
      <c r="L69" s="125">
        <f>1000*L21/SER_summary!L$3</f>
        <v>0.14434072939756062</v>
      </c>
      <c r="M69" s="125">
        <f>1000*M21/SER_summary!M$3</f>
        <v>0.14887340636440874</v>
      </c>
      <c r="N69" s="125">
        <f>1000*N21/SER_summary!N$3</f>
        <v>0.1550221491443689</v>
      </c>
      <c r="O69" s="125">
        <f>1000*O21/SER_summary!O$3</f>
        <v>0.16261142029516962</v>
      </c>
      <c r="P69" s="125">
        <f>1000*P21/SER_summary!P$3</f>
        <v>0.17207372950201358</v>
      </c>
      <c r="Q69" s="125">
        <f>1000*Q21/SER_summary!Q$3</f>
        <v>0.18330902004175859</v>
      </c>
    </row>
    <row r="70" spans="1:17" ht="12" customHeight="1" x14ac:dyDescent="0.25">
      <c r="A70" s="88" t="s">
        <v>185</v>
      </c>
      <c r="B70" s="125">
        <f>1000000*B22/SER_summary!B$8</f>
        <v>105.17970023639276</v>
      </c>
      <c r="C70" s="125">
        <f>1000000*C22/SER_summary!C$8</f>
        <v>105.49092937000916</v>
      </c>
      <c r="D70" s="125">
        <f>1000000*D22/SER_summary!D$8</f>
        <v>106.25380318548929</v>
      </c>
      <c r="E70" s="125">
        <f>1000000*E22/SER_summary!E$8</f>
        <v>107.55006807169595</v>
      </c>
      <c r="F70" s="125">
        <f>1000000*F22/SER_summary!F$8</f>
        <v>108.98040075300058</v>
      </c>
      <c r="G70" s="125">
        <f>1000000*G22/SER_summary!G$8</f>
        <v>110.73239349735569</v>
      </c>
      <c r="H70" s="125">
        <f>1000000*H22/SER_summary!H$8</f>
        <v>112.29793477624088</v>
      </c>
      <c r="I70" s="125">
        <f>1000000*I22/SER_summary!I$8</f>
        <v>114.22048445665415</v>
      </c>
      <c r="J70" s="125">
        <f>1000000*J22/SER_summary!J$8</f>
        <v>117.10852380271444</v>
      </c>
      <c r="K70" s="125">
        <f>1000000*K22/SER_summary!K$8</f>
        <v>120.52093246555225</v>
      </c>
      <c r="L70" s="125">
        <f>1000000*L22/SER_summary!L$8</f>
        <v>124.24269113517266</v>
      </c>
      <c r="M70" s="125">
        <f>1000000*M22/SER_summary!M$8</f>
        <v>129.17030265633073</v>
      </c>
      <c r="N70" s="125">
        <f>1000000*N22/SER_summary!N$8</f>
        <v>134.61718809229319</v>
      </c>
      <c r="O70" s="125">
        <f>1000000*O22/SER_summary!O$8</f>
        <v>140.1754156479233</v>
      </c>
      <c r="P70" s="125">
        <f>1000000*P22/SER_summary!P$8</f>
        <v>145.52648401888803</v>
      </c>
      <c r="Q70" s="125">
        <f>1000000*Q22/SER_summary!Q$8</f>
        <v>152.4239317047485</v>
      </c>
    </row>
    <row r="71" spans="1:17" ht="12" customHeight="1" x14ac:dyDescent="0.25">
      <c r="A71" s="88" t="s">
        <v>190</v>
      </c>
      <c r="B71" s="125">
        <f>1000*B23/SER_summary!B$3</f>
        <v>2.1557979294156801E-2</v>
      </c>
      <c r="C71" s="125">
        <f>1000*C23/SER_summary!C$3</f>
        <v>2.1774024889162819E-2</v>
      </c>
      <c r="D71" s="125">
        <f>1000*D23/SER_summary!D$3</f>
        <v>2.2319687633700659E-2</v>
      </c>
      <c r="E71" s="125">
        <f>1000*E23/SER_summary!E$3</f>
        <v>2.305083801264033E-2</v>
      </c>
      <c r="F71" s="125">
        <f>1000*F23/SER_summary!F$3</f>
        <v>2.4207984943285028E-2</v>
      </c>
      <c r="G71" s="125">
        <f>1000*G23/SER_summary!G$3</f>
        <v>2.5438326797231344E-2</v>
      </c>
      <c r="H71" s="125">
        <f>1000*H23/SER_summary!H$3</f>
        <v>2.695361064194891E-2</v>
      </c>
      <c r="I71" s="125">
        <f>1000*I23/SER_summary!I$3</f>
        <v>2.8273811531683141E-2</v>
      </c>
      <c r="J71" s="125">
        <f>1000*J23/SER_summary!J$3</f>
        <v>2.9468825393535403E-2</v>
      </c>
      <c r="K71" s="125">
        <f>1000*K23/SER_summary!K$3</f>
        <v>3.0264225402808376E-2</v>
      </c>
      <c r="L71" s="125">
        <f>1000*L23/SER_summary!L$3</f>
        <v>3.101918023603286E-2</v>
      </c>
      <c r="M71" s="125">
        <f>1000*M23/SER_summary!M$3</f>
        <v>3.1553195754508954E-2</v>
      </c>
      <c r="N71" s="125">
        <f>1000*N23/SER_summary!N$3</f>
        <v>3.2183591720781654E-2</v>
      </c>
      <c r="O71" s="125">
        <f>1000*O23/SER_summary!O$3</f>
        <v>3.2912063825931648E-2</v>
      </c>
      <c r="P71" s="125">
        <f>1000*P23/SER_summary!P$3</f>
        <v>3.3916608596539374E-2</v>
      </c>
      <c r="Q71" s="125">
        <f>1000*Q23/SER_summary!Q$3</f>
        <v>3.5128010834396178E-2</v>
      </c>
    </row>
    <row r="72" spans="1:17" ht="12" customHeight="1" x14ac:dyDescent="0.25">
      <c r="A72" s="51" t="s">
        <v>122</v>
      </c>
      <c r="B72" s="124">
        <f>1000000*B24/SER_summary!B$8</f>
        <v>38.994459175381323</v>
      </c>
      <c r="C72" s="124">
        <f>1000000*C24/SER_summary!C$8</f>
        <v>41.386487167319309</v>
      </c>
      <c r="D72" s="124">
        <f>1000000*D24/SER_summary!D$8</f>
        <v>43.92166760502775</v>
      </c>
      <c r="E72" s="124">
        <f>1000000*E24/SER_summary!E$8</f>
        <v>46.925392028737711</v>
      </c>
      <c r="F72" s="124">
        <f>1000000*F24/SER_summary!F$8</f>
        <v>50.315553874197313</v>
      </c>
      <c r="G72" s="124">
        <f>1000000*G24/SER_summary!G$8</f>
        <v>54.719108566822044</v>
      </c>
      <c r="H72" s="124">
        <f>1000000*H24/SER_summary!H$8</f>
        <v>58.884540246762668</v>
      </c>
      <c r="I72" s="124">
        <f>1000000*I24/SER_summary!I$8</f>
        <v>63.097057947727649</v>
      </c>
      <c r="J72" s="124">
        <f>1000000*J24/SER_summary!J$8</f>
        <v>66.770403197102766</v>
      </c>
      <c r="K72" s="124">
        <f>1000000*K24/SER_summary!K$8</f>
        <v>69.818407671741497</v>
      </c>
      <c r="L72" s="124">
        <f>1000000*L24/SER_summary!L$8</f>
        <v>72.568897185867186</v>
      </c>
      <c r="M72" s="124">
        <f>1000000*M24/SER_summary!M$8</f>
        <v>75.085320436086974</v>
      </c>
      <c r="N72" s="124">
        <f>1000000*N24/SER_summary!N$8</f>
        <v>77.327779633822061</v>
      </c>
      <c r="O72" s="124">
        <f>1000000*O24/SER_summary!O$8</f>
        <v>78.943910825991722</v>
      </c>
      <c r="P72" s="124">
        <f>1000000*P24/SER_summary!P$8</f>
        <v>80.712851210889355</v>
      </c>
      <c r="Q72" s="124">
        <f>1000000*Q24/SER_summary!Q$8</f>
        <v>82.233213766060246</v>
      </c>
    </row>
    <row r="73" spans="1:17" ht="12" customHeight="1" x14ac:dyDescent="0.25">
      <c r="A73" s="49" t="s">
        <v>121</v>
      </c>
      <c r="B73" s="123">
        <f>1000*B25/SER_summary!B$3</f>
        <v>5.2422062624550521E-2</v>
      </c>
      <c r="C73" s="123">
        <f>1000*C25/SER_summary!C$3</f>
        <v>5.7403488217954705E-2</v>
      </c>
      <c r="D73" s="123">
        <f>1000*D25/SER_summary!D$3</f>
        <v>6.4797956512787885E-2</v>
      </c>
      <c r="E73" s="123">
        <f>1000*E25/SER_summary!E$3</f>
        <v>7.449744160106278E-2</v>
      </c>
      <c r="F73" s="123">
        <f>1000*F25/SER_summary!F$3</f>
        <v>8.4866925497711534E-2</v>
      </c>
      <c r="G73" s="123">
        <f>1000*G25/SER_summary!G$3</f>
        <v>9.5328601179087341E-2</v>
      </c>
      <c r="H73" s="123">
        <f>1000*H25/SER_summary!H$3</f>
        <v>0.10581907983077254</v>
      </c>
      <c r="I73" s="123">
        <f>1000*I25/SER_summary!I$3</f>
        <v>0.11519782722835041</v>
      </c>
      <c r="J73" s="123">
        <f>1000*J25/SER_summary!J$3</f>
        <v>0.12892857141087666</v>
      </c>
      <c r="K73" s="123">
        <f>1000*K25/SER_summary!K$3</f>
        <v>0.13953339651478069</v>
      </c>
      <c r="L73" s="123">
        <f>1000*L25/SER_summary!L$3</f>
        <v>0.14877552215021964</v>
      </c>
      <c r="M73" s="123">
        <f>1000*M25/SER_summary!M$3</f>
        <v>0.15834163837587073</v>
      </c>
      <c r="N73" s="123">
        <f>1000*N25/SER_summary!N$3</f>
        <v>0.17156516092581403</v>
      </c>
      <c r="O73" s="123">
        <f>1000*O25/SER_summary!O$3</f>
        <v>0.19236528598916455</v>
      </c>
      <c r="P73" s="123">
        <f>1000*P25/SER_summary!P$3</f>
        <v>0.21823513400109382</v>
      </c>
      <c r="Q73" s="123">
        <f>1000*Q25/SER_summary!Q$3</f>
        <v>0.24919504192009312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63.932515697760437</v>
      </c>
      <c r="C3" s="154">
        <v>66.975909925628144</v>
      </c>
      <c r="D3" s="154">
        <v>69.78435717428853</v>
      </c>
      <c r="E3" s="154">
        <v>73.162086335359717</v>
      </c>
      <c r="F3" s="154">
        <v>76.90309891320949</v>
      </c>
      <c r="G3" s="154">
        <v>80.223989547561189</v>
      </c>
      <c r="H3" s="154">
        <v>83.883543762953011</v>
      </c>
      <c r="I3" s="154">
        <v>87.308456023841643</v>
      </c>
      <c r="J3" s="154">
        <v>89.463077499062223</v>
      </c>
      <c r="K3" s="154">
        <v>90.169399507409125</v>
      </c>
      <c r="L3" s="154">
        <v>87.76508486536396</v>
      </c>
      <c r="M3" s="154">
        <v>86.522557413308789</v>
      </c>
      <c r="N3" s="154">
        <v>87.385053892114399</v>
      </c>
      <c r="O3" s="154">
        <v>87.816298068162425</v>
      </c>
      <c r="P3" s="154">
        <v>88.345975796242655</v>
      </c>
      <c r="Q3" s="154">
        <v>89.039085683117946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84.863167274291783</v>
      </c>
      <c r="C5" s="143">
        <v>88.902928116210234</v>
      </c>
      <c r="D5" s="143">
        <v>92.630823476543156</v>
      </c>
      <c r="E5" s="143">
        <v>97.11437604247601</v>
      </c>
      <c r="F5" s="143">
        <v>102.08014616280327</v>
      </c>
      <c r="G5" s="143">
        <v>106.48825202766432</v>
      </c>
      <c r="H5" s="143">
        <v>111.34589540585245</v>
      </c>
      <c r="I5" s="143">
        <v>115.89207818817255</v>
      </c>
      <c r="J5" s="143">
        <v>118.75209395118164</v>
      </c>
      <c r="K5" s="143">
        <v>119.68965634943342</v>
      </c>
      <c r="L5" s="143">
        <v>116.49820121238716</v>
      </c>
      <c r="M5" s="143">
        <v>114.84888687122861</v>
      </c>
      <c r="N5" s="143">
        <v>115.99375317526069</v>
      </c>
      <c r="O5" s="143">
        <v>116.56618093363387</v>
      </c>
      <c r="P5" s="143">
        <v>117.26926807401861</v>
      </c>
      <c r="Q5" s="143">
        <v>118.18929287872726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161.89011370225052</v>
      </c>
      <c r="C6" s="152">
        <f>1000000*C8/SER_summary!C$8</f>
        <v>164.38592467307072</v>
      </c>
      <c r="D6" s="152">
        <f>1000000*D8/SER_summary!D$8</f>
        <v>167.62565855586391</v>
      </c>
      <c r="E6" s="152">
        <f>1000000*E8/SER_summary!E$8</f>
        <v>170.45097624801198</v>
      </c>
      <c r="F6" s="152">
        <f>1000000*F8/SER_summary!F$8</f>
        <v>174.10566995448792</v>
      </c>
      <c r="G6" s="152">
        <f>1000000*G8/SER_summary!G$8</f>
        <v>178.51173683706509</v>
      </c>
      <c r="H6" s="152">
        <f>1000000*H8/SER_summary!H$8</f>
        <v>181.06649283787726</v>
      </c>
      <c r="I6" s="152">
        <f>1000000*I8/SER_summary!I$8</f>
        <v>184.81514287772538</v>
      </c>
      <c r="J6" s="152">
        <f>1000000*J8/SER_summary!J$8</f>
        <v>187.59112639039796</v>
      </c>
      <c r="K6" s="152">
        <f>1000000*K8/SER_summary!K$8</f>
        <v>190.71811992491953</v>
      </c>
      <c r="L6" s="152">
        <f>1000000*L8/SER_summary!L$8</f>
        <v>193.11961177562199</v>
      </c>
      <c r="M6" s="152">
        <f>1000000*M8/SER_summary!M$8</f>
        <v>196.2872598116565</v>
      </c>
      <c r="N6" s="152">
        <f>1000000*N8/SER_summary!N$8</f>
        <v>199.79895227830261</v>
      </c>
      <c r="O6" s="152">
        <f>1000000*O8/SER_summary!O$8</f>
        <v>203.16932074415325</v>
      </c>
      <c r="P6" s="152">
        <f>1000000*P8/SER_summary!P$8</f>
        <v>206.45480497144672</v>
      </c>
      <c r="Q6" s="152">
        <f>1000000*Q8/SER_summary!Q$8</f>
        <v>210.03352042751112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35.637473739862564</v>
      </c>
      <c r="C8" s="62">
        <v>37.81080299845641</v>
      </c>
      <c r="D8" s="62">
        <v>39.872509902012929</v>
      </c>
      <c r="E8" s="62">
        <v>42.321674390475458</v>
      </c>
      <c r="F8" s="62">
        <v>45.031151791532778</v>
      </c>
      <c r="G8" s="62">
        <v>47.501446524127182</v>
      </c>
      <c r="H8" s="62">
        <v>50.225120917070242</v>
      </c>
      <c r="I8" s="62">
        <v>52.822663080641092</v>
      </c>
      <c r="J8" s="62">
        <v>54.609861238093622</v>
      </c>
      <c r="K8" s="62">
        <v>55.46796239862887</v>
      </c>
      <c r="L8" s="62">
        <v>54.291428021003597</v>
      </c>
      <c r="M8" s="62">
        <v>53.894104389544609</v>
      </c>
      <c r="N8" s="62">
        <v>54.945370178185733</v>
      </c>
      <c r="O8" s="62">
        <v>55.777962154192821</v>
      </c>
      <c r="P8" s="62">
        <v>56.748568520442475</v>
      </c>
      <c r="Q8" s="62">
        <v>57.912204505894977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4.4006713673352644</v>
      </c>
      <c r="D9" s="150">
        <v>4.2890490122979168</v>
      </c>
      <c r="E9" s="150">
        <v>4.6765065972039368</v>
      </c>
      <c r="F9" s="150">
        <v>4.9368195097987329</v>
      </c>
      <c r="G9" s="150">
        <v>4.6976368413358145</v>
      </c>
      <c r="H9" s="150">
        <v>4.9510165016844763</v>
      </c>
      <c r="I9" s="150">
        <v>4.824884272312258</v>
      </c>
      <c r="J9" s="150">
        <v>4.0145402661939373</v>
      </c>
      <c r="K9" s="150">
        <v>3.0854432692766571</v>
      </c>
      <c r="L9" s="150">
        <v>1.0508077311161252</v>
      </c>
      <c r="M9" s="150">
        <v>1.8300184772824437</v>
      </c>
      <c r="N9" s="150">
        <v>3.2786078973825354</v>
      </c>
      <c r="O9" s="150">
        <v>3.0599340847484786</v>
      </c>
      <c r="P9" s="150">
        <v>3.1979484749910774</v>
      </c>
      <c r="Q9" s="150">
        <v>3.3909780941939101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2.2273421087414178</v>
      </c>
      <c r="D10" s="149">
        <f t="shared" ref="D10:Q10" si="0">C8+D9-D8</f>
        <v>2.2273421087413965</v>
      </c>
      <c r="E10" s="149">
        <f t="shared" si="0"/>
        <v>2.2273421087414107</v>
      </c>
      <c r="F10" s="149">
        <f t="shared" si="0"/>
        <v>2.2273421087414107</v>
      </c>
      <c r="G10" s="149">
        <f t="shared" si="0"/>
        <v>2.2273421087414107</v>
      </c>
      <c r="H10" s="149">
        <f t="shared" si="0"/>
        <v>2.2273421087414178</v>
      </c>
      <c r="I10" s="149">
        <f t="shared" si="0"/>
        <v>2.2273421087414107</v>
      </c>
      <c r="J10" s="149">
        <f t="shared" si="0"/>
        <v>2.2273421087414107</v>
      </c>
      <c r="K10" s="149">
        <f t="shared" si="0"/>
        <v>2.2273421087414107</v>
      </c>
      <c r="L10" s="149">
        <f t="shared" si="0"/>
        <v>2.2273421087413965</v>
      </c>
      <c r="M10" s="149">
        <f t="shared" si="0"/>
        <v>2.227342108741432</v>
      </c>
      <c r="N10" s="149">
        <f t="shared" si="0"/>
        <v>2.2273421087414107</v>
      </c>
      <c r="O10" s="149">
        <f t="shared" si="0"/>
        <v>2.2273421087413894</v>
      </c>
      <c r="P10" s="149">
        <f t="shared" si="0"/>
        <v>2.2273421087414249</v>
      </c>
      <c r="Q10" s="149">
        <f t="shared" si="0"/>
        <v>2.2273421087414107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8760.0000000000018</v>
      </c>
      <c r="D12" s="146">
        <v>8760</v>
      </c>
      <c r="E12" s="146">
        <v>8759.9999999999982</v>
      </c>
      <c r="F12" s="146">
        <v>8760.0000000000036</v>
      </c>
      <c r="G12" s="146">
        <v>8760.0000000000018</v>
      </c>
      <c r="H12" s="146">
        <v>8760.0000000000018</v>
      </c>
      <c r="I12" s="146">
        <v>8759.9999999999982</v>
      </c>
      <c r="J12" s="146">
        <v>8760.0000000000018</v>
      </c>
      <c r="K12" s="146">
        <v>8759.9999999999982</v>
      </c>
      <c r="L12" s="146">
        <v>8759.9999999999982</v>
      </c>
      <c r="M12" s="146">
        <v>8760</v>
      </c>
      <c r="N12" s="146">
        <v>8760.0000000000018</v>
      </c>
      <c r="O12" s="146">
        <v>8760</v>
      </c>
      <c r="P12" s="146">
        <v>8760</v>
      </c>
      <c r="Q12" s="146">
        <v>8760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2.3812902085527865</v>
      </c>
      <c r="C14" s="143">
        <f>IF(C5=0,0,C5/C8)</f>
        <v>2.3512573409202551</v>
      </c>
      <c r="D14" s="143">
        <f t="shared" ref="D14:Q14" si="1">IF(D5=0,0,D5/D8)</f>
        <v>2.3231751325458139</v>
      </c>
      <c r="E14" s="143">
        <f t="shared" si="1"/>
        <v>2.2946723503059632</v>
      </c>
      <c r="F14" s="143">
        <f t="shared" si="1"/>
        <v>2.2668784186416797</v>
      </c>
      <c r="G14" s="143">
        <f t="shared" si="1"/>
        <v>2.2417896678909819</v>
      </c>
      <c r="H14" s="143">
        <f t="shared" si="1"/>
        <v>2.2169363333082353</v>
      </c>
      <c r="I14" s="143">
        <f t="shared" si="1"/>
        <v>2.1939840104473203</v>
      </c>
      <c r="J14" s="143">
        <f t="shared" si="1"/>
        <v>2.1745540321634254</v>
      </c>
      <c r="K14" s="143">
        <f t="shared" si="1"/>
        <v>2.1578159927575071</v>
      </c>
      <c r="L14" s="143">
        <f t="shared" si="1"/>
        <v>2.1457936447594963</v>
      </c>
      <c r="M14" s="143">
        <f t="shared" si="1"/>
        <v>2.1310102129373014</v>
      </c>
      <c r="N14" s="143">
        <f t="shared" si="1"/>
        <v>2.1110741960441324</v>
      </c>
      <c r="O14" s="143">
        <f t="shared" si="1"/>
        <v>2.0898250210611469</v>
      </c>
      <c r="P14" s="143">
        <f t="shared" si="1"/>
        <v>2.0664709459900266</v>
      </c>
      <c r="Q14" s="143">
        <f t="shared" si="1"/>
        <v>2.0408356733630573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2.1232462087301096</v>
      </c>
      <c r="D15" s="141">
        <v>2.1057915843533754</v>
      </c>
      <c r="E15" s="141">
        <v>2.0929085241594669</v>
      </c>
      <c r="F15" s="141">
        <v>2.080229600168066</v>
      </c>
      <c r="G15" s="141">
        <v>2.0674339348766098</v>
      </c>
      <c r="H15" s="141">
        <v>2.0524252604236164</v>
      </c>
      <c r="I15" s="141">
        <v>2.0415268389935362</v>
      </c>
      <c r="J15" s="141">
        <v>2.0335986629403942</v>
      </c>
      <c r="K15" s="141">
        <v>2.0228893575989275</v>
      </c>
      <c r="L15" s="141">
        <v>2.0103514230459338</v>
      </c>
      <c r="M15" s="141">
        <v>1.9970473844131889</v>
      </c>
      <c r="N15" s="141">
        <v>1.9669367184236191</v>
      </c>
      <c r="O15" s="141">
        <v>1.9204255876967375</v>
      </c>
      <c r="P15" s="141">
        <v>1.8784027141165067</v>
      </c>
      <c r="Q15" s="141">
        <v>1.8354505946259783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72.691565327752627</v>
      </c>
      <c r="C3" s="154">
        <v>72.746450096632429</v>
      </c>
      <c r="D3" s="154">
        <v>73.507838632206756</v>
      </c>
      <c r="E3" s="154">
        <v>74.23858322845301</v>
      </c>
      <c r="F3" s="154">
        <v>74.971755325146063</v>
      </c>
      <c r="G3" s="154">
        <v>76.349027108648301</v>
      </c>
      <c r="H3" s="154">
        <v>77.707390368582281</v>
      </c>
      <c r="I3" s="154">
        <v>78.368961395634301</v>
      </c>
      <c r="J3" s="154">
        <v>79.053814542575878</v>
      </c>
      <c r="K3" s="154">
        <v>79.80724071384418</v>
      </c>
      <c r="L3" s="154">
        <v>80.247703375047081</v>
      </c>
      <c r="M3" s="154">
        <v>80.396441420834208</v>
      </c>
      <c r="N3" s="154">
        <v>80.247229411223884</v>
      </c>
      <c r="O3" s="154">
        <v>79.764424934765884</v>
      </c>
      <c r="P3" s="154">
        <v>79.322259860714624</v>
      </c>
      <c r="Q3" s="154">
        <v>78.935459687780508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223.74750378630756</v>
      </c>
      <c r="C5" s="143">
        <v>223.91151340047153</v>
      </c>
      <c r="D5" s="143">
        <v>226.18274435528977</v>
      </c>
      <c r="E5" s="143">
        <v>228.11044753062097</v>
      </c>
      <c r="F5" s="143">
        <v>230.12741665567427</v>
      </c>
      <c r="G5" s="143">
        <v>234.17116060701667</v>
      </c>
      <c r="H5" s="143">
        <v>238.17859485804462</v>
      </c>
      <c r="I5" s="143">
        <v>240.22940697101066</v>
      </c>
      <c r="J5" s="143">
        <v>242.53026541613548</v>
      </c>
      <c r="K5" s="143">
        <v>245.05707272732943</v>
      </c>
      <c r="L5" s="143">
        <v>246.86325825522235</v>
      </c>
      <c r="M5" s="143">
        <v>248.065916165613</v>
      </c>
      <c r="N5" s="143">
        <v>249.00955298868283</v>
      </c>
      <c r="O5" s="143">
        <v>249.37301290930145</v>
      </c>
      <c r="P5" s="143">
        <v>249.60977913334062</v>
      </c>
      <c r="Q5" s="143">
        <v>249.80619960980533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0.1069867794800993</v>
      </c>
      <c r="C6" s="152">
        <f>1000*C8/SER_summary!C$3</f>
        <v>0.10841874601696221</v>
      </c>
      <c r="D6" s="152">
        <f>1000*D8/SER_summary!D$3</f>
        <v>0.11161350796153739</v>
      </c>
      <c r="E6" s="152">
        <f>1000*E8/SER_summary!E$3</f>
        <v>0.11539940462981767</v>
      </c>
      <c r="F6" s="152">
        <f>1000*F8/SER_summary!F$3</f>
        <v>0.11994079990329855</v>
      </c>
      <c r="G6" s="152">
        <f>1000*G8/SER_summary!G$3</f>
        <v>0.12413474447407032</v>
      </c>
      <c r="H6" s="152">
        <f>1000*H8/SER_summary!H$3</f>
        <v>0.12864009606896082</v>
      </c>
      <c r="I6" s="152">
        <f>1000*I8/SER_summary!I$3</f>
        <v>0.1323383237712569</v>
      </c>
      <c r="J6" s="152">
        <f>1000*J8/SER_summary!J$3</f>
        <v>0.13633152801598331</v>
      </c>
      <c r="K6" s="152">
        <f>1000*K8/SER_summary!K$3</f>
        <v>0.1403543062896184</v>
      </c>
      <c r="L6" s="152">
        <f>1000*L8/SER_summary!L$3</f>
        <v>0.14434072939756062</v>
      </c>
      <c r="M6" s="152">
        <f>1000*M8/SER_summary!M$3</f>
        <v>0.14887340636440874</v>
      </c>
      <c r="N6" s="152">
        <f>1000*N8/SER_summary!N$3</f>
        <v>0.1550221491443689</v>
      </c>
      <c r="O6" s="152">
        <f>1000*O8/SER_summary!O$3</f>
        <v>0.16261142029516962</v>
      </c>
      <c r="P6" s="152">
        <f>1000*P8/SER_summary!P$3</f>
        <v>0.17207372950201358</v>
      </c>
      <c r="Q6" s="152">
        <f>1000*Q8/SER_summary!Q$3</f>
        <v>0.18330902004175859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1152.849629608804</v>
      </c>
      <c r="C8" s="62">
        <v>1174.8243392335964</v>
      </c>
      <c r="D8" s="62">
        <v>1215.2784567864007</v>
      </c>
      <c r="E8" s="62">
        <v>1259.6733590760248</v>
      </c>
      <c r="F8" s="62">
        <v>1312.1966090972505</v>
      </c>
      <c r="G8" s="62">
        <v>1361.7472230230376</v>
      </c>
      <c r="H8" s="62">
        <v>1415.6477234516301</v>
      </c>
      <c r="I8" s="62">
        <v>1460.4867998461814</v>
      </c>
      <c r="J8" s="62">
        <v>1507.9544424985263</v>
      </c>
      <c r="K8" s="62">
        <v>1557.1952379352122</v>
      </c>
      <c r="L8" s="62">
        <v>1604.9662846422723</v>
      </c>
      <c r="M8" s="62">
        <v>1655.9772573666132</v>
      </c>
      <c r="N8" s="62">
        <v>1718.6384844070262</v>
      </c>
      <c r="O8" s="62">
        <v>1789.3134635312329</v>
      </c>
      <c r="P8" s="62">
        <v>1880.2164320387083</v>
      </c>
      <c r="Q8" s="62">
        <v>1990.3726391757755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301.68341302618455</v>
      </c>
      <c r="D9" s="150">
        <v>325.75699502222426</v>
      </c>
      <c r="E9" s="150">
        <v>335.4038373084324</v>
      </c>
      <c r="F9" s="150">
        <v>349.3523637404104</v>
      </c>
      <c r="G9" s="150">
        <v>351.23402695197166</v>
      </c>
      <c r="H9" s="150">
        <v>379.65749545081684</v>
      </c>
      <c r="I9" s="150">
        <v>380.24291370298346</v>
      </c>
      <c r="J9" s="150">
        <v>396.82000639275583</v>
      </c>
      <c r="K9" s="150">
        <v>400.47482238865774</v>
      </c>
      <c r="L9" s="150">
        <v>427.42854215787679</v>
      </c>
      <c r="M9" s="150">
        <v>431.25388642732383</v>
      </c>
      <c r="N9" s="150">
        <v>459.48123343316928</v>
      </c>
      <c r="O9" s="150">
        <v>471.1498015128646</v>
      </c>
      <c r="P9" s="150">
        <v>518.33151066535197</v>
      </c>
      <c r="Q9" s="150">
        <v>541.41009356439076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279.70870340139209</v>
      </c>
      <c r="D10" s="149">
        <f t="shared" ref="D10:Q10" si="0">C8+D9-D8</f>
        <v>285.30287746942008</v>
      </c>
      <c r="E10" s="149">
        <f t="shared" si="0"/>
        <v>291.00893501880842</v>
      </c>
      <c r="F10" s="149">
        <f t="shared" si="0"/>
        <v>296.82911371918453</v>
      </c>
      <c r="G10" s="149">
        <f t="shared" si="0"/>
        <v>301.68341302618455</v>
      </c>
      <c r="H10" s="149">
        <f t="shared" si="0"/>
        <v>325.75699502222437</v>
      </c>
      <c r="I10" s="149">
        <f t="shared" si="0"/>
        <v>335.40383730843223</v>
      </c>
      <c r="J10" s="149">
        <f t="shared" si="0"/>
        <v>349.35236374041096</v>
      </c>
      <c r="K10" s="149">
        <f t="shared" si="0"/>
        <v>351.23402695197183</v>
      </c>
      <c r="L10" s="149">
        <f t="shared" si="0"/>
        <v>379.65749545081667</v>
      </c>
      <c r="M10" s="149">
        <f t="shared" si="0"/>
        <v>380.24291370298283</v>
      </c>
      <c r="N10" s="149">
        <f t="shared" si="0"/>
        <v>396.82000639275611</v>
      </c>
      <c r="O10" s="149">
        <f t="shared" si="0"/>
        <v>400.47482238865791</v>
      </c>
      <c r="P10" s="149">
        <f t="shared" si="0"/>
        <v>427.42854215787656</v>
      </c>
      <c r="Q10" s="149">
        <f t="shared" si="0"/>
        <v>431.25388642732378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3777.6991712600125</v>
      </c>
      <c r="C12" s="146">
        <v>3777.7823112611045</v>
      </c>
      <c r="D12" s="146">
        <v>3778.9899141650981</v>
      </c>
      <c r="E12" s="146">
        <v>3784.3042666857855</v>
      </c>
      <c r="F12" s="146">
        <v>3788.1822577811004</v>
      </c>
      <c r="G12" s="146">
        <v>3791.1559334761282</v>
      </c>
      <c r="H12" s="146">
        <v>3793.6839250813273</v>
      </c>
      <c r="I12" s="146">
        <v>3793.3199122556125</v>
      </c>
      <c r="J12" s="146">
        <v>3790.1677965042259</v>
      </c>
      <c r="K12" s="146">
        <v>3786.8369223677555</v>
      </c>
      <c r="L12" s="146">
        <v>3779.8773156339807</v>
      </c>
      <c r="M12" s="146">
        <v>3768.5239332863721</v>
      </c>
      <c r="N12" s="146">
        <v>3747.2751849707956</v>
      </c>
      <c r="O12" s="146">
        <v>3719.3010678035457</v>
      </c>
      <c r="P12" s="146">
        <v>3695.1751732162784</v>
      </c>
      <c r="Q12" s="146">
        <v>3674.265025646806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194.08212314925382</v>
      </c>
      <c r="C14" s="143">
        <f>IF(C5=0,0,C5/C8*1000)</f>
        <v>190.5914832736114</v>
      </c>
      <c r="D14" s="143">
        <f t="shared" ref="D14:Q14" si="1">IF(D5=0,0,D5/D8*1000)</f>
        <v>186.11598279573883</v>
      </c>
      <c r="E14" s="143">
        <f t="shared" si="1"/>
        <v>181.08698249992432</v>
      </c>
      <c r="F14" s="143">
        <f t="shared" si="1"/>
        <v>175.37571356322479</v>
      </c>
      <c r="G14" s="143">
        <f t="shared" si="1"/>
        <v>171.96375116312981</v>
      </c>
      <c r="H14" s="143">
        <f t="shared" si="1"/>
        <v>168.2470793491745</v>
      </c>
      <c r="I14" s="143">
        <f t="shared" si="1"/>
        <v>164.48584608660047</v>
      </c>
      <c r="J14" s="143">
        <f t="shared" si="1"/>
        <v>160.83394735340124</v>
      </c>
      <c r="K14" s="143">
        <f t="shared" si="1"/>
        <v>157.37080794844115</v>
      </c>
      <c r="L14" s="143">
        <f t="shared" si="1"/>
        <v>153.81211469513531</v>
      </c>
      <c r="M14" s="143">
        <f t="shared" si="1"/>
        <v>149.80031583289687</v>
      </c>
      <c r="N14" s="143">
        <f t="shared" si="1"/>
        <v>144.88768594903041</v>
      </c>
      <c r="O14" s="143">
        <f t="shared" si="1"/>
        <v>139.3679855385208</v>
      </c>
      <c r="P14" s="143">
        <f t="shared" si="1"/>
        <v>132.7558758023884</v>
      </c>
      <c r="Q14" s="143">
        <f t="shared" si="1"/>
        <v>125.50725160352461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180.48877161471637</v>
      </c>
      <c r="D15" s="141">
        <v>176.95220681521229</v>
      </c>
      <c r="E15" s="141">
        <v>174.1403306768795</v>
      </c>
      <c r="F15" s="141">
        <v>170.67637124244499</v>
      </c>
      <c r="G15" s="141">
        <v>166.53913942390358</v>
      </c>
      <c r="H15" s="141">
        <v>162.385450424195</v>
      </c>
      <c r="I15" s="141">
        <v>158.9987480986324</v>
      </c>
      <c r="J15" s="141">
        <v>156.05829135544172</v>
      </c>
      <c r="K15" s="141">
        <v>152.37167603247491</v>
      </c>
      <c r="L15" s="141">
        <v>148.46233387511327</v>
      </c>
      <c r="M15" s="141">
        <v>142.98028864936953</v>
      </c>
      <c r="N15" s="141">
        <v>136.82972104566551</v>
      </c>
      <c r="O15" s="141">
        <v>130.28654500050772</v>
      </c>
      <c r="P15" s="141">
        <v>122.8823713145951</v>
      </c>
      <c r="Q15" s="141">
        <v>114.25207319606264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213.61111303129974</v>
      </c>
      <c r="C3" s="154">
        <v>224.04237840656597</v>
      </c>
      <c r="D3" s="154">
        <v>231.7670088390438</v>
      </c>
      <c r="E3" s="154">
        <v>240.87864214423098</v>
      </c>
      <c r="F3" s="154">
        <v>248.36721562089465</v>
      </c>
      <c r="G3" s="154">
        <v>253.43685990899561</v>
      </c>
      <c r="H3" s="154">
        <v>261.03292292751064</v>
      </c>
      <c r="I3" s="154">
        <v>266.9205694154042</v>
      </c>
      <c r="J3" s="154">
        <v>270.80339898816499</v>
      </c>
      <c r="K3" s="154">
        <v>268.85602841670777</v>
      </c>
      <c r="L3" s="154">
        <v>258.10357978992852</v>
      </c>
      <c r="M3" s="154">
        <v>250.40641457321101</v>
      </c>
      <c r="N3" s="154">
        <v>248.25962064311321</v>
      </c>
      <c r="O3" s="154">
        <v>244.75829379079713</v>
      </c>
      <c r="P3" s="154">
        <v>242.14183276247223</v>
      </c>
      <c r="Q3" s="154">
        <v>239.11701225583926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1086.4741390984686</v>
      </c>
      <c r="C5" s="143">
        <v>1128.1878466604303</v>
      </c>
      <c r="D5" s="143">
        <v>1154.133396755263</v>
      </c>
      <c r="E5" s="143">
        <v>1187.2569155113617</v>
      </c>
      <c r="F5" s="143">
        <v>1213.5222201955753</v>
      </c>
      <c r="G5" s="143">
        <v>1231.8445454443331</v>
      </c>
      <c r="H5" s="143">
        <v>1265.5154344224666</v>
      </c>
      <c r="I5" s="143">
        <v>1287.763660353032</v>
      </c>
      <c r="J5" s="143">
        <v>1301.4798177959985</v>
      </c>
      <c r="K5" s="143">
        <v>1287.9480204682827</v>
      </c>
      <c r="L5" s="143">
        <v>1232.6399950360576</v>
      </c>
      <c r="M5" s="143">
        <v>1194.0800292220495</v>
      </c>
      <c r="N5" s="143">
        <v>1179.1784522633384</v>
      </c>
      <c r="O5" s="143">
        <v>1158.4822751562492</v>
      </c>
      <c r="P5" s="143">
        <v>1139.3208595200613</v>
      </c>
      <c r="Q5" s="143">
        <v>1119.0942763060514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105.17970023639276</v>
      </c>
      <c r="C6" s="152">
        <f>1000000*C8/SER_summary!C$8</f>
        <v>105.49092937000916</v>
      </c>
      <c r="D6" s="152">
        <f>1000000*D8/SER_summary!D$8</f>
        <v>106.25380318548929</v>
      </c>
      <c r="E6" s="152">
        <f>1000000*E8/SER_summary!E$8</f>
        <v>107.55006807169595</v>
      </c>
      <c r="F6" s="152">
        <f>1000000*F8/SER_summary!F$8</f>
        <v>108.98040075300058</v>
      </c>
      <c r="G6" s="152">
        <f>1000000*G8/SER_summary!G$8</f>
        <v>110.73239349735569</v>
      </c>
      <c r="H6" s="152">
        <f>1000000*H8/SER_summary!H$8</f>
        <v>112.29793477624088</v>
      </c>
      <c r="I6" s="152">
        <f>1000000*I8/SER_summary!I$8</f>
        <v>114.22048445665415</v>
      </c>
      <c r="J6" s="152">
        <f>1000000*J8/SER_summary!J$8</f>
        <v>117.10852380271444</v>
      </c>
      <c r="K6" s="152">
        <f>1000000*K8/SER_summary!K$8</f>
        <v>120.52093246555225</v>
      </c>
      <c r="L6" s="152">
        <f>1000000*L8/SER_summary!L$8</f>
        <v>124.24269113517266</v>
      </c>
      <c r="M6" s="152">
        <f>1000000*M8/SER_summary!M$8</f>
        <v>129.17030265633073</v>
      </c>
      <c r="N6" s="152">
        <f>1000000*N8/SER_summary!N$8</f>
        <v>134.61718809229319</v>
      </c>
      <c r="O6" s="152">
        <f>1000000*O8/SER_summary!O$8</f>
        <v>140.1754156479233</v>
      </c>
      <c r="P6" s="152">
        <f>1000000*P8/SER_summary!P$8</f>
        <v>145.52648401888803</v>
      </c>
      <c r="Q6" s="152">
        <f>1000000*Q8/SER_summary!Q$8</f>
        <v>152.4239317047485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23.1535991878728</v>
      </c>
      <c r="C8" s="62">
        <v>24.264223086411935</v>
      </c>
      <c r="D8" s="62">
        <v>25.274208352941613</v>
      </c>
      <c r="E8" s="62">
        <v>26.703859736073962</v>
      </c>
      <c r="F8" s="62">
        <v>28.186979607805362</v>
      </c>
      <c r="G8" s="62">
        <v>29.465563225146472</v>
      </c>
      <c r="H8" s="62">
        <v>31.149757553011472</v>
      </c>
      <c r="I8" s="62">
        <v>32.645756583664749</v>
      </c>
      <c r="J8" s="62">
        <v>34.091592484790198</v>
      </c>
      <c r="K8" s="62">
        <v>35.051994812441848</v>
      </c>
      <c r="L8" s="62">
        <v>34.928162193791685</v>
      </c>
      <c r="M8" s="62">
        <v>35.465968509974331</v>
      </c>
      <c r="N8" s="62">
        <v>37.020170264830497</v>
      </c>
      <c r="O8" s="62">
        <v>38.483659837619051</v>
      </c>
      <c r="P8" s="62">
        <v>40.001101698878394</v>
      </c>
      <c r="Q8" s="62">
        <v>42.027605338951112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6.6038416892720102</v>
      </c>
      <c r="D9" s="150">
        <v>6.6954656799382075</v>
      </c>
      <c r="E9" s="150">
        <v>7.3141236110101886</v>
      </c>
      <c r="F9" s="150">
        <v>7.5735486275849473</v>
      </c>
      <c r="G9" s="150">
        <v>7.8824253066131202</v>
      </c>
      <c r="H9" s="150">
        <v>8.37966000780321</v>
      </c>
      <c r="I9" s="150">
        <v>8.810122641663467</v>
      </c>
      <c r="J9" s="150">
        <v>9.0193845287103969</v>
      </c>
      <c r="K9" s="150">
        <v>8.8428276342647703</v>
      </c>
      <c r="L9" s="150">
        <v>8.2558273891530494</v>
      </c>
      <c r="M9" s="150">
        <v>9.3479289578461096</v>
      </c>
      <c r="N9" s="150">
        <v>10.573586283566575</v>
      </c>
      <c r="O9" s="150">
        <v>10.306317207053313</v>
      </c>
      <c r="P9" s="150">
        <v>9.7732692504123886</v>
      </c>
      <c r="Q9" s="150">
        <v>11.374432597918828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5.4932177907328743</v>
      </c>
      <c r="D10" s="149">
        <f t="shared" ref="D10:Q10" si="0">C8+D9-D8</f>
        <v>5.6854804134085271</v>
      </c>
      <c r="E10" s="149">
        <f t="shared" si="0"/>
        <v>5.8844722278778399</v>
      </c>
      <c r="F10" s="149">
        <f t="shared" si="0"/>
        <v>6.0904287558535444</v>
      </c>
      <c r="G10" s="149">
        <f t="shared" si="0"/>
        <v>6.6038416892720129</v>
      </c>
      <c r="H10" s="149">
        <f t="shared" si="0"/>
        <v>6.6954656799382057</v>
      </c>
      <c r="I10" s="149">
        <f t="shared" si="0"/>
        <v>7.3141236110101886</v>
      </c>
      <c r="J10" s="149">
        <f t="shared" si="0"/>
        <v>7.5735486275849482</v>
      </c>
      <c r="K10" s="149">
        <f t="shared" si="0"/>
        <v>7.882425306613122</v>
      </c>
      <c r="L10" s="149">
        <f t="shared" si="0"/>
        <v>8.37966000780321</v>
      </c>
      <c r="M10" s="149">
        <f t="shared" si="0"/>
        <v>8.8101226416634617</v>
      </c>
      <c r="N10" s="149">
        <f t="shared" si="0"/>
        <v>9.0193845287104111</v>
      </c>
      <c r="O10" s="149">
        <f t="shared" si="0"/>
        <v>8.8428276342647578</v>
      </c>
      <c r="P10" s="149">
        <f t="shared" si="0"/>
        <v>8.2558273891530476</v>
      </c>
      <c r="Q10" s="149">
        <f t="shared" si="0"/>
        <v>9.3479289578461078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2286.1567175338232</v>
      </c>
      <c r="C12" s="146">
        <v>2309.1402222348029</v>
      </c>
      <c r="D12" s="146">
        <v>2335.0552255357047</v>
      </c>
      <c r="E12" s="146">
        <v>2359.14771852998</v>
      </c>
      <c r="F12" s="146">
        <v>2379.8417789558816</v>
      </c>
      <c r="G12" s="146">
        <v>2392.2988029605408</v>
      </c>
      <c r="H12" s="146">
        <v>2398.4429293459461</v>
      </c>
      <c r="I12" s="146">
        <v>2410.1686100468496</v>
      </c>
      <c r="J12" s="146">
        <v>2419.4587494664447</v>
      </c>
      <c r="K12" s="146">
        <v>2427.2974055503482</v>
      </c>
      <c r="L12" s="146">
        <v>2434.77773579314</v>
      </c>
      <c r="M12" s="146">
        <v>2438.448365085153</v>
      </c>
      <c r="N12" s="146">
        <v>2448.0940686959266</v>
      </c>
      <c r="O12" s="146">
        <v>2456.6855557648973</v>
      </c>
      <c r="P12" s="146">
        <v>2471.2991805718784</v>
      </c>
      <c r="Q12" s="146">
        <v>2484.5363200727365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46.924632765843725</v>
      </c>
      <c r="C14" s="143">
        <f>IF(C5=0,0,C5/C8)</f>
        <v>46.495939418403225</v>
      </c>
      <c r="D14" s="143">
        <f t="shared" ref="D14:Q14" si="1">IF(D5=0,0,D5/D8)</f>
        <v>45.664472676586755</v>
      </c>
      <c r="E14" s="143">
        <f t="shared" si="1"/>
        <v>44.460124013739815</v>
      </c>
      <c r="F14" s="143">
        <f t="shared" si="1"/>
        <v>43.052580910781032</v>
      </c>
      <c r="G14" s="143">
        <f t="shared" si="1"/>
        <v>41.80624466709849</v>
      </c>
      <c r="H14" s="143">
        <f t="shared" si="1"/>
        <v>40.626814904378605</v>
      </c>
      <c r="I14" s="143">
        <f t="shared" si="1"/>
        <v>39.446586482158665</v>
      </c>
      <c r="J14" s="143">
        <f t="shared" si="1"/>
        <v>38.175976037982018</v>
      </c>
      <c r="K14" s="143">
        <f t="shared" si="1"/>
        <v>36.743929335831133</v>
      </c>
      <c r="L14" s="143">
        <f t="shared" si="1"/>
        <v>35.290720084183341</v>
      </c>
      <c r="M14" s="143">
        <f t="shared" si="1"/>
        <v>33.668332753586874</v>
      </c>
      <c r="N14" s="143">
        <f t="shared" si="1"/>
        <v>31.852323850157134</v>
      </c>
      <c r="O14" s="143">
        <f t="shared" si="1"/>
        <v>30.103225110201045</v>
      </c>
      <c r="P14" s="143">
        <f t="shared" si="1"/>
        <v>28.482237016787142</v>
      </c>
      <c r="Q14" s="143">
        <f t="shared" si="1"/>
        <v>26.627600294630081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45.349502484502317</v>
      </c>
      <c r="D15" s="141">
        <v>43.721324936150992</v>
      </c>
      <c r="E15" s="141">
        <v>42.281240175452886</v>
      </c>
      <c r="F15" s="141">
        <v>41.203463895719956</v>
      </c>
      <c r="G15" s="141">
        <v>40.317953926823947</v>
      </c>
      <c r="H15" s="141">
        <v>38.952119688102783</v>
      </c>
      <c r="I15" s="141">
        <v>37.626995273932572</v>
      </c>
      <c r="J15" s="141">
        <v>36.119160220428299</v>
      </c>
      <c r="K15" s="141">
        <v>34.408842465381994</v>
      </c>
      <c r="L15" s="141">
        <v>32.837107821987203</v>
      </c>
      <c r="M15" s="141">
        <v>31.33725967619322</v>
      </c>
      <c r="N15" s="141">
        <v>29.400716992926625</v>
      </c>
      <c r="O15" s="141">
        <v>27.514705807306626</v>
      </c>
      <c r="P15" s="141">
        <v>25.778076101864777</v>
      </c>
      <c r="Q15" s="141">
        <v>23.975867949889388</v>
      </c>
    </row>
    <row r="16" spans="1:17" ht="12.95" customHeight="1" x14ac:dyDescent="0.25">
      <c r="A16" s="142" t="s">
        <v>141</v>
      </c>
      <c r="B16" s="141">
        <v>560.95840126076143</v>
      </c>
      <c r="C16" s="141">
        <v>562.61828997338216</v>
      </c>
      <c r="D16" s="141">
        <v>566.6869503226095</v>
      </c>
      <c r="E16" s="141">
        <v>573.60036304904509</v>
      </c>
      <c r="F16" s="141">
        <v>581.2288040160031</v>
      </c>
      <c r="G16" s="141">
        <v>590.57276531923037</v>
      </c>
      <c r="H16" s="141">
        <v>598.92231880661802</v>
      </c>
      <c r="I16" s="141">
        <v>609.17591710215561</v>
      </c>
      <c r="J16" s="141">
        <v>624.57879361447692</v>
      </c>
      <c r="K16" s="141">
        <v>642.77830648294537</v>
      </c>
      <c r="L16" s="141">
        <v>662.62768605425424</v>
      </c>
      <c r="M16" s="141">
        <v>688.90828083376391</v>
      </c>
      <c r="N16" s="141">
        <v>717.95833649223027</v>
      </c>
      <c r="O16" s="141">
        <v>747.60221678892424</v>
      </c>
      <c r="P16" s="141">
        <v>776.14124810073611</v>
      </c>
      <c r="Q16" s="141">
        <v>812.92763575865865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10775627</v>
      </c>
      <c r="C3" s="75">
        <v>10835989</v>
      </c>
      <c r="D3" s="75">
        <v>10888274</v>
      </c>
      <c r="E3" s="75">
        <v>10915770</v>
      </c>
      <c r="F3" s="75">
        <v>10940369</v>
      </c>
      <c r="G3" s="75">
        <v>10969912</v>
      </c>
      <c r="H3" s="75">
        <v>11004716</v>
      </c>
      <c r="I3" s="75">
        <v>11036008</v>
      </c>
      <c r="J3" s="75">
        <v>11060937</v>
      </c>
      <c r="K3" s="75">
        <v>11094745</v>
      </c>
      <c r="L3" s="75">
        <v>11119289</v>
      </c>
      <c r="M3" s="75">
        <v>11123392</v>
      </c>
      <c r="N3" s="75">
        <v>11086406</v>
      </c>
      <c r="O3" s="75">
        <v>11003615</v>
      </c>
      <c r="P3" s="75">
        <v>10926807</v>
      </c>
      <c r="Q3" s="75">
        <v>10858018</v>
      </c>
    </row>
    <row r="4" spans="1:17" ht="12" customHeight="1" x14ac:dyDescent="0.25">
      <c r="A4" s="77" t="s">
        <v>96</v>
      </c>
      <c r="B4" s="74">
        <v>189900.38517731437</v>
      </c>
      <c r="C4" s="74">
        <v>197746.73873499295</v>
      </c>
      <c r="D4" s="74">
        <v>205502.50182293629</v>
      </c>
      <c r="E4" s="74">
        <v>217412.98852809644</v>
      </c>
      <c r="F4" s="74">
        <v>228414.2013229728</v>
      </c>
      <c r="G4" s="74">
        <v>229782.72151679755</v>
      </c>
      <c r="H4" s="74">
        <v>242772.48464992922</v>
      </c>
      <c r="I4" s="74">
        <v>250718.77255928714</v>
      </c>
      <c r="J4" s="74">
        <v>249879.08263891039</v>
      </c>
      <c r="K4" s="74">
        <v>239131.59908186688</v>
      </c>
      <c r="L4" s="74">
        <v>226031.4</v>
      </c>
      <c r="M4" s="74">
        <v>205389.88868826762</v>
      </c>
      <c r="N4" s="74">
        <v>190394.72242967389</v>
      </c>
      <c r="O4" s="74">
        <v>184222.6935745388</v>
      </c>
      <c r="P4" s="74">
        <v>185586.29214883759</v>
      </c>
      <c r="Q4" s="74">
        <v>185046.17968094037</v>
      </c>
    </row>
    <row r="5" spans="1:17" ht="12" customHeight="1" x14ac:dyDescent="0.25">
      <c r="A5" s="77" t="s">
        <v>95</v>
      </c>
      <c r="B5" s="74">
        <v>125678.25431063</v>
      </c>
      <c r="C5" s="74">
        <v>129367.03308045621</v>
      </c>
      <c r="D5" s="74">
        <v>134739.23439017707</v>
      </c>
      <c r="E5" s="74">
        <v>140989.52955020298</v>
      </c>
      <c r="F5" s="74">
        <v>151686.77932869614</v>
      </c>
      <c r="G5" s="74">
        <v>157922.38279550191</v>
      </c>
      <c r="H5" s="74">
        <v>161419.03412236224</v>
      </c>
      <c r="I5" s="74">
        <v>170752.06381795625</v>
      </c>
      <c r="J5" s="74">
        <v>177337.0016292152</v>
      </c>
      <c r="K5" s="74">
        <v>172566.10355309714</v>
      </c>
      <c r="L5" s="74">
        <v>164992.40000000002</v>
      </c>
      <c r="M5" s="74">
        <v>150407.66595759557</v>
      </c>
      <c r="N5" s="74">
        <v>139642.4188778692</v>
      </c>
      <c r="O5" s="74">
        <v>135557.17324411953</v>
      </c>
      <c r="P5" s="74">
        <v>136495.2685704662</v>
      </c>
      <c r="Q5" s="74">
        <v>135634.40448865088</v>
      </c>
    </row>
    <row r="6" spans="1:17" ht="12" customHeight="1" x14ac:dyDescent="0.25">
      <c r="A6" s="80" t="s">
        <v>94</v>
      </c>
      <c r="B6" s="84">
        <v>2839330</v>
      </c>
      <c r="C6" s="84">
        <v>2880990</v>
      </c>
      <c r="D6" s="84">
        <v>2987900</v>
      </c>
      <c r="E6" s="84">
        <v>3049609.9999999995</v>
      </c>
      <c r="F6" s="84">
        <v>3223170</v>
      </c>
      <c r="G6" s="84">
        <v>3227420</v>
      </c>
      <c r="H6" s="84">
        <v>3318100</v>
      </c>
      <c r="I6" s="84">
        <v>3370439.9999999995</v>
      </c>
      <c r="J6" s="84">
        <v>3426779.9999999995</v>
      </c>
      <c r="K6" s="84">
        <v>3421100</v>
      </c>
      <c r="L6" s="84">
        <v>3405390.0000000005</v>
      </c>
      <c r="M6" s="84">
        <v>3229410</v>
      </c>
      <c r="N6" s="84">
        <v>3029780</v>
      </c>
      <c r="O6" s="84">
        <v>2954960</v>
      </c>
      <c r="P6" s="84">
        <v>2967370</v>
      </c>
      <c r="Q6" s="84">
        <v>3012620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220133.72481414932</v>
      </c>
      <c r="C8" s="75">
        <f t="shared" ref="C8:Q8" si="0">1000*C9/C26</f>
        <v>230012.41179045106</v>
      </c>
      <c r="D8" s="75">
        <f t="shared" si="0"/>
        <v>237866.38779244397</v>
      </c>
      <c r="E8" s="75">
        <f t="shared" si="0"/>
        <v>248292.35550341452</v>
      </c>
      <c r="F8" s="75">
        <f t="shared" si="0"/>
        <v>258642.64962366901</v>
      </c>
      <c r="G8" s="75">
        <f t="shared" si="0"/>
        <v>266097.04978381161</v>
      </c>
      <c r="H8" s="75">
        <f t="shared" si="0"/>
        <v>277384.95471959381</v>
      </c>
      <c r="I8" s="75">
        <f t="shared" si="0"/>
        <v>285813.50130810885</v>
      </c>
      <c r="J8" s="75">
        <f t="shared" si="0"/>
        <v>291111.11111111107</v>
      </c>
      <c r="K8" s="75">
        <f t="shared" si="0"/>
        <v>290837.40139880299</v>
      </c>
      <c r="L8" s="75">
        <f t="shared" si="0"/>
        <v>281128.50643094006</v>
      </c>
      <c r="M8" s="75">
        <f t="shared" si="0"/>
        <v>274567.5111123239</v>
      </c>
      <c r="N8" s="75">
        <f t="shared" si="0"/>
        <v>275003.2948203432</v>
      </c>
      <c r="O8" s="75">
        <f t="shared" si="0"/>
        <v>274539.29535174655</v>
      </c>
      <c r="P8" s="75">
        <f t="shared" si="0"/>
        <v>274871.62882109219</v>
      </c>
      <c r="Q8" s="75">
        <f t="shared" si="0"/>
        <v>275728.39034463651</v>
      </c>
    </row>
    <row r="9" spans="1:17" ht="12" customHeight="1" x14ac:dyDescent="0.25">
      <c r="A9" s="83" t="s">
        <v>92</v>
      </c>
      <c r="B9" s="82">
        <v>99060.176166367193</v>
      </c>
      <c r="C9" s="82">
        <v>103505.58530570297</v>
      </c>
      <c r="D9" s="82">
        <v>107039.87450659979</v>
      </c>
      <c r="E9" s="82">
        <v>111731.55997653655</v>
      </c>
      <c r="F9" s="82">
        <v>116389.19233065104</v>
      </c>
      <c r="G9" s="82">
        <v>119743.67240271522</v>
      </c>
      <c r="H9" s="82">
        <v>124823.22962381723</v>
      </c>
      <c r="I9" s="82">
        <v>128616.07558864899</v>
      </c>
      <c r="J9" s="82">
        <v>131000</v>
      </c>
      <c r="K9" s="82">
        <v>130876.83062946134</v>
      </c>
      <c r="L9" s="82">
        <v>126507.82789392301</v>
      </c>
      <c r="M9" s="82">
        <v>123555.38000054577</v>
      </c>
      <c r="N9" s="82">
        <v>123751.48266915446</v>
      </c>
      <c r="O9" s="82">
        <v>123542.68290828595</v>
      </c>
      <c r="P9" s="82">
        <v>123692.23296949148</v>
      </c>
      <c r="Q9" s="82">
        <v>124077.77565508643</v>
      </c>
    </row>
    <row r="10" spans="1:17" ht="12" customHeight="1" x14ac:dyDescent="0.25">
      <c r="A10" s="77" t="s">
        <v>21</v>
      </c>
      <c r="B10" s="81"/>
      <c r="C10" s="81">
        <f>1000*C11/C27</f>
        <v>15119.966138543385</v>
      </c>
      <c r="D10" s="81">
        <f t="shared" ref="D10:Q10" si="1">1000*D11/D27</f>
        <v>13330.461997003664</v>
      </c>
      <c r="E10" s="81">
        <f t="shared" si="1"/>
        <v>16089.45313460017</v>
      </c>
      <c r="F10" s="81">
        <f t="shared" si="1"/>
        <v>16262.016870335761</v>
      </c>
      <c r="G10" s="81">
        <f t="shared" si="1"/>
        <v>13612.55848451567</v>
      </c>
      <c r="H10" s="81">
        <f t="shared" si="1"/>
        <v>17623.548978253901</v>
      </c>
      <c r="I10" s="81">
        <f t="shared" si="1"/>
        <v>15032.950272314927</v>
      </c>
      <c r="J10" s="81">
        <f t="shared" si="1"/>
        <v>12102.693167481</v>
      </c>
      <c r="K10" s="81">
        <f t="shared" si="1"/>
        <v>9100.5291005291074</v>
      </c>
      <c r="L10" s="81">
        <f t="shared" si="1"/>
        <v>1316.2344248392365</v>
      </c>
      <c r="M10" s="81">
        <f t="shared" si="1"/>
        <v>159.1443330117803</v>
      </c>
      <c r="N10" s="81">
        <f t="shared" si="1"/>
        <v>465.16889323334357</v>
      </c>
      <c r="O10" s="81">
        <f t="shared" si="1"/>
        <v>39.760987785930624</v>
      </c>
      <c r="P10" s="81">
        <f t="shared" si="1"/>
        <v>361.04685073642793</v>
      </c>
      <c r="Q10" s="81">
        <f t="shared" si="1"/>
        <v>1147.7371941530005</v>
      </c>
    </row>
    <row r="11" spans="1:17" ht="12" customHeight="1" x14ac:dyDescent="0.25">
      <c r="A11" s="80" t="s">
        <v>91</v>
      </c>
      <c r="B11" s="79"/>
      <c r="C11" s="79">
        <v>6803.984762344523</v>
      </c>
      <c r="D11" s="79">
        <v>5998.7078986516481</v>
      </c>
      <c r="E11" s="79">
        <v>7240.2539105700762</v>
      </c>
      <c r="F11" s="79">
        <v>7317.9075916510928</v>
      </c>
      <c r="G11" s="79">
        <v>6125.6513180320517</v>
      </c>
      <c r="H11" s="79">
        <v>7930.5970402142557</v>
      </c>
      <c r="I11" s="79">
        <v>6764.8276225417176</v>
      </c>
      <c r="J11" s="79">
        <v>5446.2119253664505</v>
      </c>
      <c r="K11" s="79">
        <v>4095.2380952380981</v>
      </c>
      <c r="L11" s="79">
        <v>592.30549117765634</v>
      </c>
      <c r="M11" s="79">
        <v>71.614949855301134</v>
      </c>
      <c r="N11" s="79">
        <v>209.32600195500461</v>
      </c>
      <c r="O11" s="79">
        <v>17.892444503668781</v>
      </c>
      <c r="P11" s="79">
        <v>162.47108283139258</v>
      </c>
      <c r="Q11" s="79">
        <v>516.4817373688503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1683.95</v>
      </c>
      <c r="C13" s="234">
        <v>1630.14</v>
      </c>
      <c r="D13" s="234">
        <v>1580.52</v>
      </c>
      <c r="E13" s="234">
        <v>1787.11</v>
      </c>
      <c r="F13" s="234">
        <v>1634.52</v>
      </c>
      <c r="G13" s="234">
        <v>1714.28</v>
      </c>
      <c r="H13" s="234">
        <v>1776.31</v>
      </c>
      <c r="I13" s="234">
        <v>1578.42</v>
      </c>
      <c r="J13" s="234">
        <v>1507.29</v>
      </c>
      <c r="K13" s="234">
        <v>1515.34</v>
      </c>
      <c r="L13" s="234">
        <v>1409.89</v>
      </c>
      <c r="M13" s="234">
        <v>1806.95</v>
      </c>
      <c r="N13" s="234">
        <v>1664.76</v>
      </c>
      <c r="O13" s="234">
        <v>1450.99</v>
      </c>
      <c r="P13" s="234">
        <v>1408.34</v>
      </c>
      <c r="Q13" s="234">
        <v>1577.85</v>
      </c>
    </row>
    <row r="14" spans="1:17" ht="12" customHeight="1" x14ac:dyDescent="0.25">
      <c r="A14" s="77" t="s">
        <v>89</v>
      </c>
      <c r="B14" s="235">
        <v>1696.5899999999992</v>
      </c>
      <c r="C14" s="235">
        <v>1696.5899999999992</v>
      </c>
      <c r="D14" s="235">
        <v>1696.5899999999992</v>
      </c>
      <c r="E14" s="235">
        <v>1696.5899999999992</v>
      </c>
      <c r="F14" s="235">
        <v>1696.5899999999992</v>
      </c>
      <c r="G14" s="235">
        <v>1696.5899999999992</v>
      </c>
      <c r="H14" s="235">
        <v>1696.5899999999992</v>
      </c>
      <c r="I14" s="235">
        <v>1696.5899999999992</v>
      </c>
      <c r="J14" s="235">
        <v>1696.5899999999992</v>
      </c>
      <c r="K14" s="235">
        <v>1696.5899999999992</v>
      </c>
      <c r="L14" s="235">
        <v>1696.5899999999992</v>
      </c>
      <c r="M14" s="235">
        <v>1696.5899999999992</v>
      </c>
      <c r="N14" s="235">
        <v>1696.5899999999992</v>
      </c>
      <c r="O14" s="235">
        <v>1696.5899999999992</v>
      </c>
      <c r="P14" s="235">
        <v>1696.5899999999992</v>
      </c>
      <c r="Q14" s="235">
        <v>1696.5899999999992</v>
      </c>
    </row>
    <row r="15" spans="1:17" ht="12" customHeight="1" x14ac:dyDescent="0.25">
      <c r="A15" s="76" t="s">
        <v>88</v>
      </c>
      <c r="B15" s="236">
        <f>IF(B13=0,0,B13/B14)</f>
        <v>0.99254976158058272</v>
      </c>
      <c r="C15" s="236">
        <f t="shared" ref="C15:Q15" si="2">IF(C13=0,0,C13/C14)</f>
        <v>0.96083320071437461</v>
      </c>
      <c r="D15" s="236">
        <f t="shared" si="2"/>
        <v>0.93158629957738803</v>
      </c>
      <c r="E15" s="236">
        <f t="shared" si="2"/>
        <v>1.0533540808327295</v>
      </c>
      <c r="F15" s="236">
        <f t="shared" si="2"/>
        <v>0.96341484978692593</v>
      </c>
      <c r="G15" s="236">
        <f t="shared" si="2"/>
        <v>1.0104267972816066</v>
      </c>
      <c r="H15" s="236">
        <f t="shared" si="2"/>
        <v>1.0469883707908221</v>
      </c>
      <c r="I15" s="236">
        <f t="shared" si="2"/>
        <v>0.93034852262479495</v>
      </c>
      <c r="J15" s="236">
        <f t="shared" si="2"/>
        <v>0.88842324898767566</v>
      </c>
      <c r="K15" s="236">
        <f t="shared" si="2"/>
        <v>0.89316806063928267</v>
      </c>
      <c r="L15" s="236">
        <f t="shared" si="2"/>
        <v>0.83101397509121278</v>
      </c>
      <c r="M15" s="236">
        <f t="shared" si="2"/>
        <v>1.0650481259467526</v>
      </c>
      <c r="N15" s="236">
        <f t="shared" si="2"/>
        <v>0.98123883790426725</v>
      </c>
      <c r="O15" s="236">
        <f t="shared" si="2"/>
        <v>0.85523903830625003</v>
      </c>
      <c r="P15" s="236">
        <f t="shared" si="2"/>
        <v>0.83010037781667967</v>
      </c>
      <c r="Q15" s="236">
        <f t="shared" si="2"/>
        <v>0.93001255459480525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17623.140182683976</v>
      </c>
      <c r="C19" s="75">
        <f t="shared" si="3"/>
        <v>18249.071564671482</v>
      </c>
      <c r="D19" s="75">
        <f t="shared" si="3"/>
        <v>18873.74452763921</v>
      </c>
      <c r="E19" s="75">
        <f t="shared" si="3"/>
        <v>19917.329563383657</v>
      </c>
      <c r="F19" s="75">
        <f t="shared" si="3"/>
        <v>20878.107614375054</v>
      </c>
      <c r="G19" s="75">
        <f t="shared" si="3"/>
        <v>20946.633073884052</v>
      </c>
      <c r="H19" s="75">
        <f t="shared" si="3"/>
        <v>22060.76782444265</v>
      </c>
      <c r="I19" s="75">
        <f t="shared" si="3"/>
        <v>22718.248533281883</v>
      </c>
      <c r="J19" s="75">
        <f t="shared" si="3"/>
        <v>22591.131532428979</v>
      </c>
      <c r="K19" s="75">
        <f t="shared" si="3"/>
        <v>21553.591279643369</v>
      </c>
      <c r="L19" s="75">
        <f t="shared" si="3"/>
        <v>20327.86448845785</v>
      </c>
      <c r="M19" s="75">
        <f t="shared" si="3"/>
        <v>18464.681338953767</v>
      </c>
      <c r="N19" s="75">
        <f t="shared" si="3"/>
        <v>17173.710076076404</v>
      </c>
      <c r="O19" s="75">
        <f t="shared" si="3"/>
        <v>16742.015562570919</v>
      </c>
      <c r="P19" s="75">
        <f t="shared" si="3"/>
        <v>16984.494386039543</v>
      </c>
      <c r="Q19" s="75">
        <f t="shared" si="3"/>
        <v>17042.353372497666</v>
      </c>
    </row>
    <row r="20" spans="1:17" ht="12" customHeight="1" x14ac:dyDescent="0.25">
      <c r="A20" s="69" t="s">
        <v>85</v>
      </c>
      <c r="B20" s="74">
        <f t="shared" ref="B20:Q20" si="4">B5*1000000/B6</f>
        <v>44263.348857170531</v>
      </c>
      <c r="C20" s="74">
        <f t="shared" si="4"/>
        <v>44903.673070873629</v>
      </c>
      <c r="D20" s="74">
        <f t="shared" si="4"/>
        <v>45094.961139990315</v>
      </c>
      <c r="E20" s="74">
        <f t="shared" si="4"/>
        <v>46231.986893472604</v>
      </c>
      <c r="F20" s="74">
        <f t="shared" si="4"/>
        <v>47061.364845383934</v>
      </c>
      <c r="G20" s="74">
        <f t="shared" si="4"/>
        <v>48931.4631487386</v>
      </c>
      <c r="H20" s="74">
        <f t="shared" si="4"/>
        <v>48648.031741768558</v>
      </c>
      <c r="I20" s="74">
        <f t="shared" si="4"/>
        <v>50661.653617318887</v>
      </c>
      <c r="J20" s="74">
        <f t="shared" si="4"/>
        <v>51750.331690162551</v>
      </c>
      <c r="K20" s="74">
        <f t="shared" si="4"/>
        <v>50441.701076582722</v>
      </c>
      <c r="L20" s="74">
        <f t="shared" si="4"/>
        <v>48450.36838658715</v>
      </c>
      <c r="M20" s="74">
        <f t="shared" si="4"/>
        <v>46574.348242433007</v>
      </c>
      <c r="N20" s="74">
        <f t="shared" si="4"/>
        <v>46089.953355646023</v>
      </c>
      <c r="O20" s="74">
        <f t="shared" si="4"/>
        <v>45874.452867084336</v>
      </c>
      <c r="P20" s="74">
        <f t="shared" si="4"/>
        <v>45998.735772912107</v>
      </c>
      <c r="Q20" s="74">
        <f t="shared" si="4"/>
        <v>45022.075299457239</v>
      </c>
    </row>
    <row r="21" spans="1:17" ht="12" customHeight="1" x14ac:dyDescent="0.25">
      <c r="A21" s="69" t="s">
        <v>84</v>
      </c>
      <c r="B21" s="74">
        <f t="shared" ref="B21:Q21" si="5">B5*1000000/B3</f>
        <v>11663.196425658572</v>
      </c>
      <c r="C21" s="74">
        <f t="shared" si="5"/>
        <v>11938.645663119094</v>
      </c>
      <c r="D21" s="74">
        <f t="shared" si="5"/>
        <v>12374.71011385065</v>
      </c>
      <c r="E21" s="74">
        <f t="shared" si="5"/>
        <v>12916.13230676379</v>
      </c>
      <c r="F21" s="74">
        <f t="shared" si="5"/>
        <v>13864.868664731157</v>
      </c>
      <c r="G21" s="74">
        <f t="shared" si="5"/>
        <v>14395.957123038172</v>
      </c>
      <c r="H21" s="74">
        <f t="shared" si="5"/>
        <v>14668.169003394749</v>
      </c>
      <c r="I21" s="74">
        <f t="shared" si="5"/>
        <v>15472.267129378326</v>
      </c>
      <c r="J21" s="74">
        <f t="shared" si="5"/>
        <v>16032.728658450475</v>
      </c>
      <c r="K21" s="74">
        <f t="shared" si="5"/>
        <v>15553.859376948018</v>
      </c>
      <c r="L21" s="74">
        <f t="shared" si="5"/>
        <v>14838.394793048372</v>
      </c>
      <c r="M21" s="74">
        <f t="shared" si="5"/>
        <v>13521.744622287481</v>
      </c>
      <c r="N21" s="74">
        <f t="shared" si="5"/>
        <v>12595.824009861195</v>
      </c>
      <c r="O21" s="74">
        <f t="shared" si="5"/>
        <v>12319.330805750613</v>
      </c>
      <c r="P21" s="74">
        <f t="shared" si="5"/>
        <v>12491.779947286175</v>
      </c>
      <c r="Q21" s="74">
        <f t="shared" si="5"/>
        <v>12491.635627114532</v>
      </c>
    </row>
    <row r="22" spans="1:17" ht="12" customHeight="1" x14ac:dyDescent="0.25">
      <c r="A22" s="67" t="s">
        <v>83</v>
      </c>
      <c r="B22" s="73">
        <v>0.79919421935222401</v>
      </c>
      <c r="C22" s="73">
        <v>0.79653866240262572</v>
      </c>
      <c r="D22" s="73">
        <v>0.80910625027746885</v>
      </c>
      <c r="E22" s="73">
        <v>0.83118981255422619</v>
      </c>
      <c r="F22" s="73">
        <v>0.87189709619170297</v>
      </c>
      <c r="G22" s="73">
        <v>0.88619034976417133</v>
      </c>
      <c r="H22" s="73">
        <v>0.87941710558047881</v>
      </c>
      <c r="I22" s="73">
        <v>0.90025892497842586</v>
      </c>
      <c r="J22" s="73">
        <v>0.92320667214343577</v>
      </c>
      <c r="K22" s="73">
        <v>0.91858668180648928</v>
      </c>
      <c r="L22" s="73">
        <v>0.86449351362415705</v>
      </c>
      <c r="M22" s="73">
        <v>0.77532687303463788</v>
      </c>
      <c r="N22" s="73">
        <v>0.72340572608430398</v>
      </c>
      <c r="O22" s="73">
        <v>0.7052161051980802</v>
      </c>
      <c r="P22" s="73">
        <v>0.70337593565717116</v>
      </c>
      <c r="Q22" s="73">
        <v>0.68956110261459624</v>
      </c>
    </row>
    <row r="23" spans="1:17" ht="12" customHeight="1" x14ac:dyDescent="0.25">
      <c r="A23" s="72" t="s">
        <v>82</v>
      </c>
      <c r="B23" s="71">
        <f t="shared" ref="B23:Q23" si="6">B6/B8</f>
        <v>12.898205408540377</v>
      </c>
      <c r="C23" s="71">
        <f t="shared" si="6"/>
        <v>12.525367555489472</v>
      </c>
      <c r="D23" s="71">
        <f t="shared" si="6"/>
        <v>12.561253516016579</v>
      </c>
      <c r="E23" s="71">
        <f t="shared" si="6"/>
        <v>12.282335450146636</v>
      </c>
      <c r="F23" s="71">
        <f t="shared" si="6"/>
        <v>12.461865839565849</v>
      </c>
      <c r="G23" s="71">
        <f t="shared" si="6"/>
        <v>12.128732741013442</v>
      </c>
      <c r="H23" s="71">
        <f t="shared" si="6"/>
        <v>11.96207632585639</v>
      </c>
      <c r="I23" s="71">
        <f t="shared" si="6"/>
        <v>11.792445019476679</v>
      </c>
      <c r="J23" s="71">
        <f t="shared" si="6"/>
        <v>11.771381679389313</v>
      </c>
      <c r="K23" s="71">
        <f t="shared" si="6"/>
        <v>11.762930020506229</v>
      </c>
      <c r="L23" s="71">
        <f t="shared" si="6"/>
        <v>12.113285995906443</v>
      </c>
      <c r="M23" s="71">
        <f t="shared" si="6"/>
        <v>11.761806729853292</v>
      </c>
      <c r="N23" s="71">
        <f t="shared" si="6"/>
        <v>11.017249818695168</v>
      </c>
      <c r="O23" s="71">
        <f t="shared" si="6"/>
        <v>10.763340804142562</v>
      </c>
      <c r="P23" s="71">
        <f t="shared" si="6"/>
        <v>10.795475737990387</v>
      </c>
      <c r="Q23" s="71">
        <f t="shared" si="6"/>
        <v>10.926042096116715</v>
      </c>
    </row>
    <row r="24" spans="1:17" ht="12" customHeight="1" x14ac:dyDescent="0.25">
      <c r="A24" s="69" t="s">
        <v>81</v>
      </c>
      <c r="B24" s="70">
        <f t="shared" ref="B24:Q24" si="7">B9*1000/B3</f>
        <v>9.192984887688409</v>
      </c>
      <c r="C24" s="70">
        <f t="shared" si="7"/>
        <v>9.5520201530015374</v>
      </c>
      <c r="D24" s="70">
        <f t="shared" si="7"/>
        <v>9.8307476930319542</v>
      </c>
      <c r="E24" s="70">
        <f t="shared" si="7"/>
        <v>10.235792800373821</v>
      </c>
      <c r="F24" s="70">
        <f t="shared" si="7"/>
        <v>10.63850701293997</v>
      </c>
      <c r="G24" s="70">
        <f t="shared" si="7"/>
        <v>10.915645668143483</v>
      </c>
      <c r="H24" s="70">
        <f t="shared" si="7"/>
        <v>11.342703403142545</v>
      </c>
      <c r="I24" s="70">
        <f t="shared" si="7"/>
        <v>11.654220945531119</v>
      </c>
      <c r="J24" s="70">
        <f t="shared" si="7"/>
        <v>11.843481252989688</v>
      </c>
      <c r="K24" s="70">
        <f t="shared" si="7"/>
        <v>11.796290102157494</v>
      </c>
      <c r="L24" s="70">
        <f t="shared" si="7"/>
        <v>11.377330681298329</v>
      </c>
      <c r="M24" s="70">
        <f t="shared" si="7"/>
        <v>11.107707073574838</v>
      </c>
      <c r="N24" s="70">
        <f t="shared" si="7"/>
        <v>11.16245270732052</v>
      </c>
      <c r="O24" s="70">
        <f t="shared" si="7"/>
        <v>11.227463238970643</v>
      </c>
      <c r="P24" s="70">
        <f t="shared" si="7"/>
        <v>11.32007117628155</v>
      </c>
      <c r="Q24" s="70">
        <f t="shared" si="7"/>
        <v>11.427295078630964</v>
      </c>
    </row>
    <row r="25" spans="1:17" ht="12" customHeight="1" x14ac:dyDescent="0.25">
      <c r="A25" s="69" t="s">
        <v>80</v>
      </c>
      <c r="B25" s="70">
        <f t="shared" ref="B25:Q25" si="8">B9*1000/B6</f>
        <v>34.888574475797874</v>
      </c>
      <c r="C25" s="70">
        <f t="shared" si="8"/>
        <v>35.927089405274913</v>
      </c>
      <c r="D25" s="70">
        <f t="shared" si="8"/>
        <v>35.824450117674552</v>
      </c>
      <c r="E25" s="70">
        <f t="shared" si="8"/>
        <v>36.637983209832264</v>
      </c>
      <c r="F25" s="70">
        <f t="shared" si="8"/>
        <v>36.110162458278978</v>
      </c>
      <c r="G25" s="70">
        <f t="shared" si="8"/>
        <v>37.1019800344285</v>
      </c>
      <c r="H25" s="70">
        <f t="shared" si="8"/>
        <v>37.61888720165674</v>
      </c>
      <c r="I25" s="70">
        <f t="shared" si="8"/>
        <v>38.160025275230829</v>
      </c>
      <c r="J25" s="70">
        <f t="shared" si="8"/>
        <v>38.228307624066915</v>
      </c>
      <c r="K25" s="70">
        <f t="shared" si="8"/>
        <v>38.255774642501343</v>
      </c>
      <c r="L25" s="70">
        <f t="shared" si="8"/>
        <v>37.149292120409996</v>
      </c>
      <c r="M25" s="70">
        <f t="shared" si="8"/>
        <v>38.259428192934863</v>
      </c>
      <c r="N25" s="70">
        <f t="shared" si="8"/>
        <v>40.8450391345756</v>
      </c>
      <c r="O25" s="70">
        <f t="shared" si="8"/>
        <v>41.808580457361842</v>
      </c>
      <c r="P25" s="70">
        <f t="shared" si="8"/>
        <v>41.684128696283743</v>
      </c>
      <c r="Q25" s="70">
        <f t="shared" si="8"/>
        <v>41.186002766723462</v>
      </c>
    </row>
    <row r="26" spans="1:17" ht="12" customHeight="1" x14ac:dyDescent="0.25">
      <c r="A26" s="69" t="s">
        <v>79</v>
      </c>
      <c r="B26" s="68">
        <v>450</v>
      </c>
      <c r="C26" s="68">
        <v>449.99999999999994</v>
      </c>
      <c r="D26" s="68">
        <v>450.00000000000006</v>
      </c>
      <c r="E26" s="68">
        <v>450</v>
      </c>
      <c r="F26" s="68">
        <v>449.99999999999994</v>
      </c>
      <c r="G26" s="68">
        <v>450</v>
      </c>
      <c r="H26" s="68">
        <v>450</v>
      </c>
      <c r="I26" s="68">
        <v>450</v>
      </c>
      <c r="J26" s="68">
        <v>450.00000000000006</v>
      </c>
      <c r="K26" s="68">
        <v>450</v>
      </c>
      <c r="L26" s="68">
        <v>449.99999999999994</v>
      </c>
      <c r="M26" s="68">
        <v>450.00000000000006</v>
      </c>
      <c r="N26" s="68">
        <v>450.00000000000011</v>
      </c>
      <c r="O26" s="68">
        <v>450</v>
      </c>
      <c r="P26" s="68">
        <v>450</v>
      </c>
      <c r="Q26" s="68">
        <v>450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450</v>
      </c>
      <c r="D27" s="65">
        <v>450</v>
      </c>
      <c r="E27" s="65">
        <v>449.99999999999994</v>
      </c>
      <c r="F27" s="65">
        <v>450.00000000000006</v>
      </c>
      <c r="G27" s="65">
        <v>450</v>
      </c>
      <c r="H27" s="65">
        <v>450</v>
      </c>
      <c r="I27" s="65">
        <v>450</v>
      </c>
      <c r="J27" s="65">
        <v>450</v>
      </c>
      <c r="K27" s="65">
        <v>449.99999999999994</v>
      </c>
      <c r="L27" s="65">
        <v>449.99999999999994</v>
      </c>
      <c r="M27" s="65">
        <v>450</v>
      </c>
      <c r="N27" s="65">
        <v>450</v>
      </c>
      <c r="O27" s="65">
        <v>449.99999999999994</v>
      </c>
      <c r="P27" s="65">
        <v>450.00000000000006</v>
      </c>
      <c r="Q27" s="65">
        <v>450.00000000000011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1311.4133459774368</v>
      </c>
      <c r="C39" s="55">
        <f t="shared" ref="C39:Q39" si="10">SUM(C40:C41,C44:C45,C51:C52)</f>
        <v>1472.2321699999998</v>
      </c>
      <c r="D39" s="55">
        <f t="shared" si="10"/>
        <v>1543.0477199999998</v>
      </c>
      <c r="E39" s="55">
        <f t="shared" si="10"/>
        <v>1667.9067</v>
      </c>
      <c r="F39" s="55">
        <f t="shared" si="10"/>
        <v>1785.0307299999995</v>
      </c>
      <c r="G39" s="55">
        <f t="shared" si="10"/>
        <v>1945.8749352878226</v>
      </c>
      <c r="H39" s="55">
        <f t="shared" si="10"/>
        <v>2082.1893499999996</v>
      </c>
      <c r="I39" s="55">
        <f t="shared" si="10"/>
        <v>2141.0070899999992</v>
      </c>
      <c r="J39" s="55">
        <f t="shared" si="10"/>
        <v>2223.1861800000001</v>
      </c>
      <c r="K39" s="55">
        <f t="shared" si="10"/>
        <v>2148.3420099999994</v>
      </c>
      <c r="L39" s="55">
        <f t="shared" si="10"/>
        <v>1952.1298842135823</v>
      </c>
      <c r="M39" s="55">
        <f t="shared" si="10"/>
        <v>1867.8425652144492</v>
      </c>
      <c r="N39" s="55">
        <f t="shared" si="10"/>
        <v>1940.9705399867419</v>
      </c>
      <c r="O39" s="55">
        <f t="shared" si="10"/>
        <v>1823.2603744153898</v>
      </c>
      <c r="P39" s="55">
        <f t="shared" si="10"/>
        <v>1713.8083447255267</v>
      </c>
      <c r="Q39" s="55">
        <f t="shared" si="10"/>
        <v>1875.6139394876739</v>
      </c>
    </row>
    <row r="40" spans="1:17" ht="12" customHeight="1" x14ac:dyDescent="0.25">
      <c r="A40" s="54" t="s">
        <v>38</v>
      </c>
      <c r="B40" s="53">
        <v>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</row>
    <row r="41" spans="1:17" ht="12" customHeight="1" x14ac:dyDescent="0.25">
      <c r="A41" s="51" t="s">
        <v>37</v>
      </c>
      <c r="B41" s="50">
        <f>SUM(B42:B43)</f>
        <v>246.79883854498644</v>
      </c>
      <c r="C41" s="50">
        <f t="shared" ref="C41:Q41" si="11">SUM(C42:C43)</f>
        <v>319.41500000000002</v>
      </c>
      <c r="D41" s="50">
        <f t="shared" si="11"/>
        <v>319.80648999999994</v>
      </c>
      <c r="E41" s="50">
        <f t="shared" si="11"/>
        <v>345.57658999999984</v>
      </c>
      <c r="F41" s="50">
        <f t="shared" si="11"/>
        <v>366.71548999999999</v>
      </c>
      <c r="G41" s="50">
        <f t="shared" si="11"/>
        <v>444.16203800813224</v>
      </c>
      <c r="H41" s="50">
        <f t="shared" si="11"/>
        <v>454.05019999999979</v>
      </c>
      <c r="I41" s="50">
        <f t="shared" si="11"/>
        <v>411.83593999999999</v>
      </c>
      <c r="J41" s="50">
        <f t="shared" si="11"/>
        <v>392.81301000000002</v>
      </c>
      <c r="K41" s="50">
        <f t="shared" si="11"/>
        <v>293.14126000000005</v>
      </c>
      <c r="L41" s="50">
        <f t="shared" si="11"/>
        <v>254.56083386814572</v>
      </c>
      <c r="M41" s="50">
        <f t="shared" si="11"/>
        <v>228.72039303645138</v>
      </c>
      <c r="N41" s="50">
        <f t="shared" si="11"/>
        <v>170.34028934808595</v>
      </c>
      <c r="O41" s="50">
        <f t="shared" si="11"/>
        <v>193.39386927937102</v>
      </c>
      <c r="P41" s="50">
        <f t="shared" si="11"/>
        <v>107.40871141405646</v>
      </c>
      <c r="Q41" s="50">
        <f t="shared" si="11"/>
        <v>117.34433329698311</v>
      </c>
    </row>
    <row r="42" spans="1:17" ht="12" customHeight="1" x14ac:dyDescent="0.25">
      <c r="A42" s="52" t="s">
        <v>66</v>
      </c>
      <c r="B42" s="50">
        <v>26.368552299307638</v>
      </c>
      <c r="C42" s="50">
        <v>27.495159999999998</v>
      </c>
      <c r="D42" s="50">
        <v>18.700800000000005</v>
      </c>
      <c r="E42" s="50">
        <v>21.999829999999996</v>
      </c>
      <c r="F42" s="50">
        <v>52.749459999999992</v>
      </c>
      <c r="G42" s="50">
        <v>47.24397056825741</v>
      </c>
      <c r="H42" s="50">
        <v>46.143000000000001</v>
      </c>
      <c r="I42" s="50">
        <v>43.940859999999994</v>
      </c>
      <c r="J42" s="50">
        <v>42.840470000000003</v>
      </c>
      <c r="K42" s="50">
        <v>41.746479999999998</v>
      </c>
      <c r="L42" s="50">
        <v>43.947573026053369</v>
      </c>
      <c r="M42" s="50">
        <v>38.454267264059503</v>
      </c>
      <c r="N42" s="50">
        <v>103.27407909624189</v>
      </c>
      <c r="O42" s="50">
        <v>72.513749806454271</v>
      </c>
      <c r="P42" s="50">
        <v>41.750822588420178</v>
      </c>
      <c r="Q42" s="50">
        <v>47.24363387941694</v>
      </c>
    </row>
    <row r="43" spans="1:17" ht="12" customHeight="1" x14ac:dyDescent="0.25">
      <c r="A43" s="52" t="s">
        <v>65</v>
      </c>
      <c r="B43" s="50">
        <v>220.43028624567881</v>
      </c>
      <c r="C43" s="50">
        <v>291.91984000000002</v>
      </c>
      <c r="D43" s="50">
        <v>301.10568999999992</v>
      </c>
      <c r="E43" s="50">
        <v>323.57675999999987</v>
      </c>
      <c r="F43" s="50">
        <v>313.96602999999999</v>
      </c>
      <c r="G43" s="50">
        <v>396.91806743987485</v>
      </c>
      <c r="H43" s="50">
        <v>407.90719999999976</v>
      </c>
      <c r="I43" s="50">
        <v>367.89508000000001</v>
      </c>
      <c r="J43" s="50">
        <v>349.97254000000004</v>
      </c>
      <c r="K43" s="50">
        <v>251.39478000000005</v>
      </c>
      <c r="L43" s="50">
        <v>210.61326084209236</v>
      </c>
      <c r="M43" s="50">
        <v>190.26612577239189</v>
      </c>
      <c r="N43" s="50">
        <v>67.066210251844069</v>
      </c>
      <c r="O43" s="50">
        <v>120.88011947291675</v>
      </c>
      <c r="P43" s="50">
        <v>65.657888825636277</v>
      </c>
      <c r="Q43" s="50">
        <v>70.100699417566162</v>
      </c>
    </row>
    <row r="44" spans="1:17" ht="12" customHeight="1" x14ac:dyDescent="0.25">
      <c r="A44" s="51" t="s">
        <v>41</v>
      </c>
      <c r="B44" s="50">
        <v>8.5989752857568504</v>
      </c>
      <c r="C44" s="50">
        <v>12.200159999999997</v>
      </c>
      <c r="D44" s="50">
        <v>18.132139999999993</v>
      </c>
      <c r="E44" s="50">
        <v>27.691839999999999</v>
      </c>
      <c r="F44" s="50">
        <v>43.494369999999996</v>
      </c>
      <c r="G44" s="50">
        <v>73.827655877135498</v>
      </c>
      <c r="H44" s="50">
        <v>89.602619999999973</v>
      </c>
      <c r="I44" s="50">
        <v>105.00200999999997</v>
      </c>
      <c r="J44" s="50">
        <v>128.80014</v>
      </c>
      <c r="K44" s="50">
        <v>144.81467999999998</v>
      </c>
      <c r="L44" s="50">
        <v>138.96001436770828</v>
      </c>
      <c r="M44" s="50">
        <v>164.78199076008963</v>
      </c>
      <c r="N44" s="50">
        <v>137.98721959618965</v>
      </c>
      <c r="O44" s="50">
        <v>124.65359719847537</v>
      </c>
      <c r="P44" s="50">
        <v>125.29881610947689</v>
      </c>
      <c r="Q44" s="50">
        <v>165.7348189628384</v>
      </c>
    </row>
    <row r="45" spans="1:17" ht="12" customHeight="1" x14ac:dyDescent="0.25">
      <c r="A45" s="51" t="s">
        <v>64</v>
      </c>
      <c r="B45" s="50">
        <f>SUM(B46:B50)</f>
        <v>1.8391129569614659</v>
      </c>
      <c r="C45" s="50">
        <f t="shared" ref="C45:Q45" si="12">SUM(C46:C50)</f>
        <v>2.1506099999999999</v>
      </c>
      <c r="D45" s="50">
        <f t="shared" si="12"/>
        <v>2.2999599999999987</v>
      </c>
      <c r="E45" s="50">
        <f t="shared" si="12"/>
        <v>4.4991599999999998</v>
      </c>
      <c r="F45" s="50">
        <f t="shared" si="12"/>
        <v>10.061069999999997</v>
      </c>
      <c r="G45" s="50">
        <f t="shared" si="12"/>
        <v>10.939148708304266</v>
      </c>
      <c r="H45" s="50">
        <f t="shared" si="12"/>
        <v>11.663469999999997</v>
      </c>
      <c r="I45" s="50">
        <f t="shared" si="12"/>
        <v>9.9963799999999985</v>
      </c>
      <c r="J45" s="50">
        <f t="shared" si="12"/>
        <v>8.5100899999999982</v>
      </c>
      <c r="K45" s="50">
        <f t="shared" si="12"/>
        <v>10.576309999999998</v>
      </c>
      <c r="L45" s="50">
        <f t="shared" si="12"/>
        <v>10.891353987433209</v>
      </c>
      <c r="M45" s="50">
        <f t="shared" si="12"/>
        <v>26.44034959007876</v>
      </c>
      <c r="N45" s="50">
        <f t="shared" si="12"/>
        <v>44.520594443740755</v>
      </c>
      <c r="O45" s="50">
        <f t="shared" si="12"/>
        <v>40.891572033709387</v>
      </c>
      <c r="P45" s="50">
        <f t="shared" si="12"/>
        <v>34.346371490895521</v>
      </c>
      <c r="Q45" s="50">
        <f t="shared" si="12"/>
        <v>49.05888393849316</v>
      </c>
    </row>
    <row r="46" spans="1:17" ht="12" customHeight="1" x14ac:dyDescent="0.25">
      <c r="A46" s="52" t="s">
        <v>34</v>
      </c>
      <c r="B46" s="50">
        <v>0</v>
      </c>
      <c r="C46" s="50">
        <v>0</v>
      </c>
      <c r="D46" s="50">
        <v>0</v>
      </c>
      <c r="E46" s="50">
        <v>0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10.413548830806951</v>
      </c>
      <c r="O46" s="50">
        <v>7.2848386330247958</v>
      </c>
      <c r="P46" s="50">
        <v>5.9473023481419292</v>
      </c>
      <c r="Q46" s="50">
        <v>18.247762673316366</v>
      </c>
    </row>
    <row r="47" spans="1:17" ht="12" customHeight="1" x14ac:dyDescent="0.25">
      <c r="A47" s="52" t="s">
        <v>63</v>
      </c>
      <c r="B47" s="50">
        <v>0.9314985497769861</v>
      </c>
      <c r="C47" s="50">
        <v>1.09995</v>
      </c>
      <c r="D47" s="50">
        <v>1.2999799999999992</v>
      </c>
      <c r="E47" s="50">
        <v>3.4003600000000005</v>
      </c>
      <c r="F47" s="50">
        <v>3.7998699999999985</v>
      </c>
      <c r="G47" s="50">
        <v>5.0874239611342844</v>
      </c>
      <c r="H47" s="50">
        <v>5.7994399999999979</v>
      </c>
      <c r="I47" s="50">
        <v>2.2000199999999999</v>
      </c>
      <c r="J47" s="50">
        <v>0.5</v>
      </c>
      <c r="K47" s="50">
        <v>1.0999999999999996</v>
      </c>
      <c r="L47" s="50">
        <v>1.3614216107767299</v>
      </c>
      <c r="M47" s="50">
        <v>13.900810587278418</v>
      </c>
      <c r="N47" s="50">
        <v>13.494788448365739</v>
      </c>
      <c r="O47" s="50">
        <v>14.593473977731325</v>
      </c>
      <c r="P47" s="50">
        <v>13.208157874323478</v>
      </c>
      <c r="Q47" s="50">
        <v>14.044160534840245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7.9057763181496057</v>
      </c>
      <c r="O48" s="50">
        <v>6.4499216795531717</v>
      </c>
      <c r="P48" s="50">
        <v>1.7674694281581522</v>
      </c>
      <c r="Q48" s="50">
        <v>3.511051809086168</v>
      </c>
    </row>
    <row r="49" spans="1:17" ht="12" customHeight="1" x14ac:dyDescent="0.25">
      <c r="A49" s="52" t="s">
        <v>33</v>
      </c>
      <c r="B49" s="50">
        <v>0.90761440718447983</v>
      </c>
      <c r="C49" s="50">
        <v>0.95501999999999976</v>
      </c>
      <c r="D49" s="50">
        <v>0.99997999999999942</v>
      </c>
      <c r="E49" s="50">
        <v>1.0987999999999998</v>
      </c>
      <c r="F49" s="50">
        <v>1.2011899999999998</v>
      </c>
      <c r="G49" s="50">
        <v>1.1703540773401551</v>
      </c>
      <c r="H49" s="50">
        <v>1.1888499999999995</v>
      </c>
      <c r="I49" s="50">
        <v>3.2313499999999999</v>
      </c>
      <c r="J49" s="50">
        <v>3.4396800000000001</v>
      </c>
      <c r="K49" s="50">
        <v>3.5999999999999979</v>
      </c>
      <c r="L49" s="50">
        <v>3.654323682709617</v>
      </c>
      <c r="M49" s="50">
        <v>6.6638826060799232</v>
      </c>
      <c r="N49" s="50">
        <v>6.8309114939053392</v>
      </c>
      <c r="O49" s="50">
        <v>6.9265736385209058</v>
      </c>
      <c r="P49" s="50">
        <v>7.0937660627215466</v>
      </c>
      <c r="Q49" s="50">
        <v>7.2608773127225437</v>
      </c>
    </row>
    <row r="50" spans="1:17" ht="12" customHeight="1" x14ac:dyDescent="0.25">
      <c r="A50" s="52" t="s">
        <v>61</v>
      </c>
      <c r="B50" s="50">
        <v>0</v>
      </c>
      <c r="C50" s="50">
        <v>9.563999999999992E-2</v>
      </c>
      <c r="D50" s="50">
        <v>0</v>
      </c>
      <c r="E50" s="50">
        <v>0</v>
      </c>
      <c r="F50" s="50">
        <v>5.0600099999999992</v>
      </c>
      <c r="G50" s="50">
        <v>4.6813706698298256</v>
      </c>
      <c r="H50" s="50">
        <v>4.6751799999999992</v>
      </c>
      <c r="I50" s="50">
        <v>4.56501</v>
      </c>
      <c r="J50" s="50">
        <v>4.5704099999999981</v>
      </c>
      <c r="K50" s="50">
        <v>5.8763100000000001</v>
      </c>
      <c r="L50" s="50">
        <v>5.8756086939468624</v>
      </c>
      <c r="M50" s="50">
        <v>5.8756563967204185</v>
      </c>
      <c r="N50" s="50">
        <v>5.8755693525131178</v>
      </c>
      <c r="O50" s="50">
        <v>5.636764104879191</v>
      </c>
      <c r="P50" s="50">
        <v>6.329675777550416</v>
      </c>
      <c r="Q50" s="50">
        <v>5.9950316085278379</v>
      </c>
    </row>
    <row r="51" spans="1:17" ht="12" customHeight="1" x14ac:dyDescent="0.25">
      <c r="A51" s="51" t="s">
        <v>42</v>
      </c>
      <c r="B51" s="50">
        <v>0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</row>
    <row r="52" spans="1:17" ht="12" customHeight="1" x14ac:dyDescent="0.25">
      <c r="A52" s="49" t="s">
        <v>30</v>
      </c>
      <c r="B52" s="48">
        <v>1054.1764191897321</v>
      </c>
      <c r="C52" s="48">
        <v>1138.4663999999998</v>
      </c>
      <c r="D52" s="48">
        <v>1202.8091299999999</v>
      </c>
      <c r="E52" s="48">
        <v>1290.1391100000001</v>
      </c>
      <c r="F52" s="48">
        <v>1364.7597999999996</v>
      </c>
      <c r="G52" s="48">
        <v>1416.9460926942504</v>
      </c>
      <c r="H52" s="48">
        <v>1526.8730599999997</v>
      </c>
      <c r="I52" s="48">
        <v>1614.1727599999992</v>
      </c>
      <c r="J52" s="48">
        <v>1693.06294</v>
      </c>
      <c r="K52" s="48">
        <v>1699.8097599999994</v>
      </c>
      <c r="L52" s="48">
        <v>1547.717681990295</v>
      </c>
      <c r="M52" s="48">
        <v>1447.8998318278295</v>
      </c>
      <c r="N52" s="48">
        <v>1588.1224365987255</v>
      </c>
      <c r="O52" s="48">
        <v>1464.3213359038341</v>
      </c>
      <c r="P52" s="48">
        <v>1446.7544457110978</v>
      </c>
      <c r="Q52" s="48">
        <v>1543.4759032893592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1311.4133459774371</v>
      </c>
      <c r="C54" s="26">
        <f t="shared" ref="C54:Q54" si="14">SUM(C55,C60)</f>
        <v>1472.23217</v>
      </c>
      <c r="D54" s="26">
        <f t="shared" si="14"/>
        <v>1543.0477199999996</v>
      </c>
      <c r="E54" s="26">
        <f t="shared" si="14"/>
        <v>1667.9067</v>
      </c>
      <c r="F54" s="26">
        <f t="shared" si="14"/>
        <v>1785.0307299999995</v>
      </c>
      <c r="G54" s="26">
        <f t="shared" si="14"/>
        <v>1945.8749352878224</v>
      </c>
      <c r="H54" s="26">
        <f t="shared" si="14"/>
        <v>2082.1893499999996</v>
      </c>
      <c r="I54" s="26">
        <f t="shared" si="14"/>
        <v>2141.0070899999996</v>
      </c>
      <c r="J54" s="26">
        <f t="shared" si="14"/>
        <v>2223.1861799999997</v>
      </c>
      <c r="K54" s="26">
        <f t="shared" si="14"/>
        <v>2148.3420099999994</v>
      </c>
      <c r="L54" s="26">
        <f t="shared" si="14"/>
        <v>1952.129884213582</v>
      </c>
      <c r="M54" s="26">
        <f t="shared" si="14"/>
        <v>1867.8425652144492</v>
      </c>
      <c r="N54" s="26">
        <f t="shared" si="14"/>
        <v>1940.9705399867416</v>
      </c>
      <c r="O54" s="26">
        <f t="shared" si="14"/>
        <v>1823.2603744153898</v>
      </c>
      <c r="P54" s="26">
        <f t="shared" si="14"/>
        <v>1713.8083447255262</v>
      </c>
      <c r="Q54" s="26">
        <f t="shared" si="14"/>
        <v>1875.6139394876739</v>
      </c>
    </row>
    <row r="55" spans="1:17" ht="12" customHeight="1" x14ac:dyDescent="0.25">
      <c r="A55" s="25" t="s">
        <v>48</v>
      </c>
      <c r="B55" s="24">
        <f t="shared" ref="B55" si="15">SUM(B56:B59)</f>
        <v>771.35219574953112</v>
      </c>
      <c r="C55" s="24">
        <f t="shared" ref="C55:Q55" si="16">SUM(C56:C59)</f>
        <v>911.39630252374832</v>
      </c>
      <c r="D55" s="24">
        <f t="shared" si="16"/>
        <v>961.17047401791979</v>
      </c>
      <c r="E55" s="24">
        <f t="shared" si="16"/>
        <v>1060.7405730757368</v>
      </c>
      <c r="F55" s="24">
        <f t="shared" si="16"/>
        <v>1151.3048435042247</v>
      </c>
      <c r="G55" s="24">
        <f t="shared" si="16"/>
        <v>1287.1093124925101</v>
      </c>
      <c r="H55" s="24">
        <f t="shared" si="16"/>
        <v>1393.425062482112</v>
      </c>
      <c r="I55" s="24">
        <f t="shared" si="16"/>
        <v>1427.6237436197289</v>
      </c>
      <c r="J55" s="24">
        <f t="shared" si="16"/>
        <v>1489.7426294511988</v>
      </c>
      <c r="K55" s="24">
        <f t="shared" si="16"/>
        <v>1408.2551863809351</v>
      </c>
      <c r="L55" s="24">
        <f t="shared" si="16"/>
        <v>1222.47040065583</v>
      </c>
      <c r="M55" s="24">
        <f t="shared" si="16"/>
        <v>1145.8041205332438</v>
      </c>
      <c r="N55" s="24">
        <f t="shared" si="16"/>
        <v>1218.5382814748332</v>
      </c>
      <c r="O55" s="24">
        <f t="shared" si="16"/>
        <v>1104.4065693153329</v>
      </c>
      <c r="P55" s="24">
        <f t="shared" si="16"/>
        <v>996.48091354968108</v>
      </c>
      <c r="Q55" s="24">
        <f t="shared" si="16"/>
        <v>1160.0205711752035</v>
      </c>
    </row>
    <row r="56" spans="1:17" ht="12" customHeight="1" x14ac:dyDescent="0.25">
      <c r="A56" s="23" t="s">
        <v>44</v>
      </c>
      <c r="B56" s="22">
        <v>329.0441592437524</v>
      </c>
      <c r="C56" s="22">
        <v>430.8744905149245</v>
      </c>
      <c r="D56" s="22">
        <v>459.27682671061427</v>
      </c>
      <c r="E56" s="22">
        <v>538.89783156326371</v>
      </c>
      <c r="F56" s="22">
        <v>586.48027889103344</v>
      </c>
      <c r="G56" s="22">
        <v>693.31737961146018</v>
      </c>
      <c r="H56" s="22">
        <v>768.9455437123006</v>
      </c>
      <c r="I56" s="22">
        <v>774.56684126272694</v>
      </c>
      <c r="J56" s="22">
        <v>821.5653384259075</v>
      </c>
      <c r="K56" s="22">
        <v>739.05305835588263</v>
      </c>
      <c r="L56" s="22">
        <v>556.51453196962882</v>
      </c>
      <c r="M56" s="22">
        <v>498.03290036267884</v>
      </c>
      <c r="N56" s="22">
        <v>509.49097159953334</v>
      </c>
      <c r="O56" s="22">
        <v>440.69564751605253</v>
      </c>
      <c r="P56" s="22">
        <v>325.35142171395228</v>
      </c>
      <c r="Q56" s="22">
        <v>459.40361022099376</v>
      </c>
    </row>
    <row r="57" spans="1:17" ht="12" customHeight="1" x14ac:dyDescent="0.25">
      <c r="A57" s="23" t="s">
        <v>43</v>
      </c>
      <c r="B57" s="30">
        <v>68.694720617542487</v>
      </c>
      <c r="C57" s="30">
        <v>71.748343447434564</v>
      </c>
      <c r="D57" s="30">
        <v>74.95526722495967</v>
      </c>
      <c r="E57" s="30">
        <v>75.177884425433021</v>
      </c>
      <c r="F57" s="30">
        <v>84.566686459310702</v>
      </c>
      <c r="G57" s="30">
        <v>86.866459150186543</v>
      </c>
      <c r="H57" s="30">
        <v>94.669818446552753</v>
      </c>
      <c r="I57" s="30">
        <v>107.35196014526861</v>
      </c>
      <c r="J57" s="30">
        <v>109.72221142058173</v>
      </c>
      <c r="K57" s="30">
        <v>115.66827663187743</v>
      </c>
      <c r="L57" s="30">
        <v>129.12443789561797</v>
      </c>
      <c r="M57" s="30">
        <v>126.47609801871596</v>
      </c>
      <c r="N57" s="30">
        <v>127.48214800917631</v>
      </c>
      <c r="O57" s="30">
        <v>128.82451323167376</v>
      </c>
      <c r="P57" s="30">
        <v>129.60107555094726</v>
      </c>
      <c r="Q57" s="30">
        <v>128.76092178934621</v>
      </c>
    </row>
    <row r="58" spans="1:17" ht="12" customHeight="1" x14ac:dyDescent="0.25">
      <c r="A58" s="23" t="s">
        <v>47</v>
      </c>
      <c r="B58" s="22">
        <v>174.49911070423113</v>
      </c>
      <c r="C58" s="22">
        <v>196.39549767026003</v>
      </c>
      <c r="D58" s="22">
        <v>211.6892209824984</v>
      </c>
      <c r="E58" s="22">
        <v>219.685045570092</v>
      </c>
      <c r="F58" s="22">
        <v>235.56017413146947</v>
      </c>
      <c r="G58" s="22">
        <v>258.68651746889856</v>
      </c>
      <c r="H58" s="22">
        <v>274.1444184288415</v>
      </c>
      <c r="I58" s="22">
        <v>285.69711820917468</v>
      </c>
      <c r="J58" s="22">
        <v>291.32990394202773</v>
      </c>
      <c r="K58" s="22">
        <v>284.28215721664742</v>
      </c>
      <c r="L58" s="22">
        <v>273.89871033694004</v>
      </c>
      <c r="M58" s="22">
        <v>268.21488129695365</v>
      </c>
      <c r="N58" s="22">
        <v>294.93909436238476</v>
      </c>
      <c r="O58" s="22">
        <v>271.96809150514491</v>
      </c>
      <c r="P58" s="22">
        <v>278.63237540176436</v>
      </c>
      <c r="Q58" s="22">
        <v>295.8031839890873</v>
      </c>
    </row>
    <row r="59" spans="1:17" ht="12" customHeight="1" x14ac:dyDescent="0.25">
      <c r="A59" s="21" t="s">
        <v>46</v>
      </c>
      <c r="B59" s="20">
        <v>199.11420518400504</v>
      </c>
      <c r="C59" s="20">
        <v>212.37797089112914</v>
      </c>
      <c r="D59" s="20">
        <v>215.24915909984745</v>
      </c>
      <c r="E59" s="20">
        <v>226.97981151694808</v>
      </c>
      <c r="F59" s="20">
        <v>244.6977040224111</v>
      </c>
      <c r="G59" s="20">
        <v>248.2389562619648</v>
      </c>
      <c r="H59" s="20">
        <v>255.66528189441726</v>
      </c>
      <c r="I59" s="20">
        <v>260.00782400255872</v>
      </c>
      <c r="J59" s="20">
        <v>267.12517566268173</v>
      </c>
      <c r="K59" s="20">
        <v>269.25169417652779</v>
      </c>
      <c r="L59" s="20">
        <v>262.93272045364324</v>
      </c>
      <c r="M59" s="20">
        <v>253.08024085489532</v>
      </c>
      <c r="N59" s="20">
        <v>286.62606750373868</v>
      </c>
      <c r="O59" s="20">
        <v>262.91831706246171</v>
      </c>
      <c r="P59" s="20">
        <v>262.89604088301724</v>
      </c>
      <c r="Q59" s="20">
        <v>276.05285517577619</v>
      </c>
    </row>
    <row r="60" spans="1:17" ht="12" customHeight="1" x14ac:dyDescent="0.25">
      <c r="A60" s="19" t="s">
        <v>45</v>
      </c>
      <c r="B60" s="18">
        <v>540.06115022790584</v>
      </c>
      <c r="C60" s="18">
        <v>560.83586747625168</v>
      </c>
      <c r="D60" s="18">
        <v>581.8772459820799</v>
      </c>
      <c r="E60" s="18">
        <v>607.16612692426304</v>
      </c>
      <c r="F60" s="18">
        <v>633.72588649577494</v>
      </c>
      <c r="G60" s="18">
        <v>658.76562279531231</v>
      </c>
      <c r="H60" s="18">
        <v>688.7642875178874</v>
      </c>
      <c r="I60" s="18">
        <v>713.38334638027072</v>
      </c>
      <c r="J60" s="18">
        <v>733.443550548801</v>
      </c>
      <c r="K60" s="18">
        <v>740.08682361906449</v>
      </c>
      <c r="L60" s="18">
        <v>729.65948355775208</v>
      </c>
      <c r="M60" s="18">
        <v>722.03844468120542</v>
      </c>
      <c r="N60" s="18">
        <v>722.43225851190846</v>
      </c>
      <c r="O60" s="18">
        <v>718.85380510005677</v>
      </c>
      <c r="P60" s="18">
        <v>717.32743117584516</v>
      </c>
      <c r="Q60" s="18">
        <v>715.59336831247037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0.58818388429211721</v>
      </c>
      <c r="C63" s="41">
        <f t="shared" ref="C63:Q63" si="20">IF(C55=0,0,C55/C$54)</f>
        <v>0.61905745649054</v>
      </c>
      <c r="D63" s="41">
        <f t="shared" si="20"/>
        <v>0.62290392031292463</v>
      </c>
      <c r="E63" s="41">
        <f t="shared" si="20"/>
        <v>0.63597116857659775</v>
      </c>
      <c r="F63" s="41">
        <f t="shared" si="20"/>
        <v>0.64497760411341765</v>
      </c>
      <c r="G63" s="41">
        <f t="shared" si="20"/>
        <v>0.6614553120301786</v>
      </c>
      <c r="H63" s="41">
        <f t="shared" si="20"/>
        <v>0.66921150205773183</v>
      </c>
      <c r="I63" s="41">
        <f t="shared" si="20"/>
        <v>0.66680010089071173</v>
      </c>
      <c r="J63" s="41">
        <f t="shared" si="20"/>
        <v>0.67009350942042967</v>
      </c>
      <c r="K63" s="41">
        <f t="shared" si="20"/>
        <v>0.65550791253248153</v>
      </c>
      <c r="L63" s="41">
        <f t="shared" si="20"/>
        <v>0.62622390576654874</v>
      </c>
      <c r="M63" s="41">
        <f t="shared" si="20"/>
        <v>0.61343720390143941</v>
      </c>
      <c r="N63" s="41">
        <f t="shared" si="20"/>
        <v>0.62779844225928172</v>
      </c>
      <c r="O63" s="41">
        <f t="shared" si="20"/>
        <v>0.60573167980434495</v>
      </c>
      <c r="P63" s="41">
        <f t="shared" si="20"/>
        <v>0.58144244460968109</v>
      </c>
      <c r="Q63" s="41">
        <f t="shared" si="20"/>
        <v>0.61847512793174508</v>
      </c>
    </row>
    <row r="64" spans="1:17" ht="12" customHeight="1" x14ac:dyDescent="0.25">
      <c r="A64" s="23" t="s">
        <v>44</v>
      </c>
      <c r="B64" s="45">
        <f t="shared" ref="B64" si="21">IF(B56=0,0,B56/B$54)</f>
        <v>0.25090804531846944</v>
      </c>
      <c r="C64" s="45">
        <f t="shared" ref="C64:Q64" si="22">IF(C56=0,0,C56/C$54)</f>
        <v>0.29266748770672801</v>
      </c>
      <c r="D64" s="45">
        <f t="shared" si="22"/>
        <v>0.29764265923714556</v>
      </c>
      <c r="E64" s="45">
        <f t="shared" si="22"/>
        <v>0.32309830733533457</v>
      </c>
      <c r="F64" s="45">
        <f t="shared" si="22"/>
        <v>0.32855472403605823</v>
      </c>
      <c r="G64" s="45">
        <f t="shared" si="22"/>
        <v>0.35630109984890102</v>
      </c>
      <c r="H64" s="45">
        <f t="shared" si="22"/>
        <v>0.36929664620189356</v>
      </c>
      <c r="I64" s="45">
        <f t="shared" si="22"/>
        <v>0.36177686887656552</v>
      </c>
      <c r="J64" s="45">
        <f t="shared" si="22"/>
        <v>0.36954410108194702</v>
      </c>
      <c r="K64" s="45">
        <f t="shared" si="22"/>
        <v>0.34401089533964979</v>
      </c>
      <c r="L64" s="45">
        <f t="shared" si="22"/>
        <v>0.28508068877487697</v>
      </c>
      <c r="M64" s="45">
        <f t="shared" si="22"/>
        <v>0.2666353736860575</v>
      </c>
      <c r="N64" s="45">
        <f t="shared" si="22"/>
        <v>0.26249289265514231</v>
      </c>
      <c r="O64" s="45">
        <f t="shared" si="22"/>
        <v>0.24170746740292492</v>
      </c>
      <c r="P64" s="45">
        <f t="shared" si="22"/>
        <v>0.18984119357060239</v>
      </c>
      <c r="Q64" s="45">
        <f t="shared" si="22"/>
        <v>0.24493505862218126</v>
      </c>
    </row>
    <row r="65" spans="1:17" ht="12" customHeight="1" x14ac:dyDescent="0.25">
      <c r="A65" s="23" t="s">
        <v>43</v>
      </c>
      <c r="B65" s="44">
        <f t="shared" ref="B65" si="23">IF(B57=0,0,B57/B$54)</f>
        <v>5.2382203390146362E-2</v>
      </c>
      <c r="C65" s="44">
        <f t="shared" ref="C65:Q65" si="24">IF(C57=0,0,C57/C$54)</f>
        <v>4.8734394553703146E-2</v>
      </c>
      <c r="D65" s="44">
        <f t="shared" si="24"/>
        <v>4.8576117415837075E-2</v>
      </c>
      <c r="E65" s="44">
        <f t="shared" si="24"/>
        <v>4.5073195296495311E-2</v>
      </c>
      <c r="F65" s="44">
        <f t="shared" si="24"/>
        <v>4.7375479333798765E-2</v>
      </c>
      <c r="G65" s="44">
        <f t="shared" si="24"/>
        <v>4.4641337207695607E-2</v>
      </c>
      <c r="H65" s="44">
        <f t="shared" si="24"/>
        <v>4.546647904358591E-2</v>
      </c>
      <c r="I65" s="44">
        <f t="shared" si="24"/>
        <v>5.0140870923163841E-2</v>
      </c>
      <c r="J65" s="44">
        <f t="shared" si="24"/>
        <v>4.9353586491160062E-2</v>
      </c>
      <c r="K65" s="44">
        <f t="shared" si="24"/>
        <v>5.3840718141464572E-2</v>
      </c>
      <c r="L65" s="44">
        <f t="shared" si="24"/>
        <v>6.6145413243154108E-2</v>
      </c>
      <c r="M65" s="44">
        <f t="shared" si="24"/>
        <v>6.7712397379805445E-2</v>
      </c>
      <c r="N65" s="44">
        <f t="shared" si="24"/>
        <v>6.5679589351236176E-2</v>
      </c>
      <c r="O65" s="44">
        <f t="shared" si="24"/>
        <v>7.0656125169714201E-2</v>
      </c>
      <c r="P65" s="44">
        <f t="shared" si="24"/>
        <v>7.562168544097235E-2</v>
      </c>
      <c r="Q65" s="44">
        <f t="shared" si="24"/>
        <v>6.8650013245538904E-2</v>
      </c>
    </row>
    <row r="66" spans="1:17" ht="12" customHeight="1" x14ac:dyDescent="0.25">
      <c r="A66" s="23" t="s">
        <v>47</v>
      </c>
      <c r="B66" s="44">
        <f t="shared" ref="B66" si="25">IF(B58=0,0,B58/B$54)</f>
        <v>0.13306186889090374</v>
      </c>
      <c r="C66" s="44">
        <f t="shared" ref="C66:Q66" si="26">IF(C58=0,0,C58/C$54)</f>
        <v>0.13339981401864084</v>
      </c>
      <c r="D66" s="44">
        <f t="shared" si="26"/>
        <v>0.13718903066879776</v>
      </c>
      <c r="E66" s="44">
        <f t="shared" si="26"/>
        <v>0.1317130302133159</v>
      </c>
      <c r="F66" s="44">
        <f t="shared" si="26"/>
        <v>0.13196421225278823</v>
      </c>
      <c r="G66" s="44">
        <f t="shared" si="26"/>
        <v>0.13294097826006232</v>
      </c>
      <c r="H66" s="44">
        <f t="shared" si="26"/>
        <v>0.13166161782012839</v>
      </c>
      <c r="I66" s="44">
        <f t="shared" si="26"/>
        <v>0.13344052877899379</v>
      </c>
      <c r="J66" s="44">
        <f t="shared" si="26"/>
        <v>0.13104161341180512</v>
      </c>
      <c r="K66" s="44">
        <f t="shared" si="26"/>
        <v>0.13232630367668857</v>
      </c>
      <c r="L66" s="44">
        <f t="shared" si="26"/>
        <v>0.14030762632747693</v>
      </c>
      <c r="M66" s="44">
        <f t="shared" si="26"/>
        <v>0.14359608582223288</v>
      </c>
      <c r="N66" s="44">
        <f t="shared" si="26"/>
        <v>0.1519544414952323</v>
      </c>
      <c r="O66" s="44">
        <f t="shared" si="26"/>
        <v>0.14916579953225209</v>
      </c>
      <c r="P66" s="44">
        <f t="shared" si="26"/>
        <v>0.16258082548103622</v>
      </c>
      <c r="Q66" s="44">
        <f t="shared" si="26"/>
        <v>0.15771005843019395</v>
      </c>
    </row>
    <row r="67" spans="1:17" ht="12" customHeight="1" x14ac:dyDescent="0.25">
      <c r="A67" s="23" t="s">
        <v>46</v>
      </c>
      <c r="B67" s="43">
        <f t="shared" ref="B67" si="27">IF(B59=0,0,B59/B$54)</f>
        <v>0.15183176669259763</v>
      </c>
      <c r="C67" s="43">
        <f t="shared" ref="C67:Q67" si="28">IF(C59=0,0,C59/C$54)</f>
        <v>0.14425576021146796</v>
      </c>
      <c r="D67" s="43">
        <f t="shared" si="28"/>
        <v>0.13949611299114426</v>
      </c>
      <c r="E67" s="43">
        <f t="shared" si="28"/>
        <v>0.13608663573145194</v>
      </c>
      <c r="F67" s="43">
        <f t="shared" si="28"/>
        <v>0.13708318849077247</v>
      </c>
      <c r="G67" s="43">
        <f t="shared" si="28"/>
        <v>0.12757189671351965</v>
      </c>
      <c r="H67" s="43">
        <f t="shared" si="28"/>
        <v>0.12278675899212399</v>
      </c>
      <c r="I67" s="43">
        <f t="shared" si="28"/>
        <v>0.12144183231198864</v>
      </c>
      <c r="J67" s="43">
        <f t="shared" si="28"/>
        <v>0.12015420843551743</v>
      </c>
      <c r="K67" s="43">
        <f t="shared" si="28"/>
        <v>0.12532999537467868</v>
      </c>
      <c r="L67" s="43">
        <f t="shared" si="28"/>
        <v>0.13469017742104084</v>
      </c>
      <c r="M67" s="43">
        <f t="shared" si="28"/>
        <v>0.13549334701334365</v>
      </c>
      <c r="N67" s="43">
        <f t="shared" si="28"/>
        <v>0.14767151875767087</v>
      </c>
      <c r="O67" s="43">
        <f t="shared" si="28"/>
        <v>0.1442022876994537</v>
      </c>
      <c r="P67" s="43">
        <f t="shared" si="28"/>
        <v>0.15339874011707019</v>
      </c>
      <c r="Q67" s="43">
        <f t="shared" si="28"/>
        <v>0.14717999763383094</v>
      </c>
    </row>
    <row r="68" spans="1:17" ht="12" customHeight="1" x14ac:dyDescent="0.25">
      <c r="A68" s="42" t="s">
        <v>45</v>
      </c>
      <c r="B68" s="41">
        <f t="shared" ref="B68" si="29">IF(B60=0,0,B60/B$54)</f>
        <v>0.41181611570788268</v>
      </c>
      <c r="C68" s="41">
        <f t="shared" ref="C68:Q68" si="30">IF(C60=0,0,C60/C$54)</f>
        <v>0.38094254350946</v>
      </c>
      <c r="D68" s="41">
        <f t="shared" si="30"/>
        <v>0.37709607968707543</v>
      </c>
      <c r="E68" s="41">
        <f t="shared" si="30"/>
        <v>0.3640288314234022</v>
      </c>
      <c r="F68" s="41">
        <f t="shared" si="30"/>
        <v>0.35502239588658235</v>
      </c>
      <c r="G68" s="41">
        <f t="shared" si="30"/>
        <v>0.33854468796982146</v>
      </c>
      <c r="H68" s="41">
        <f t="shared" si="30"/>
        <v>0.33078849794226806</v>
      </c>
      <c r="I68" s="41">
        <f t="shared" si="30"/>
        <v>0.33319989910928827</v>
      </c>
      <c r="J68" s="41">
        <f t="shared" si="30"/>
        <v>0.32990649057957039</v>
      </c>
      <c r="K68" s="41">
        <f t="shared" si="30"/>
        <v>0.34449208746751858</v>
      </c>
      <c r="L68" s="41">
        <f t="shared" si="30"/>
        <v>0.37377609423345121</v>
      </c>
      <c r="M68" s="41">
        <f t="shared" si="30"/>
        <v>0.38656279609856053</v>
      </c>
      <c r="N68" s="41">
        <f t="shared" si="30"/>
        <v>0.37220155774071834</v>
      </c>
      <c r="O68" s="41">
        <f t="shared" si="30"/>
        <v>0.394268320195655</v>
      </c>
      <c r="P68" s="41">
        <f t="shared" si="30"/>
        <v>0.41855755539031886</v>
      </c>
      <c r="Q68" s="41">
        <f t="shared" si="30"/>
        <v>0.38152487206825492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775.4425996469738</v>
      </c>
      <c r="C72" s="55">
        <f t="shared" ref="C72:Q72" si="31">SUM(C73:C74,C77:C78,C84:C85)</f>
        <v>1009.0653586395121</v>
      </c>
      <c r="D72" s="55">
        <f t="shared" si="31"/>
        <v>1028.3882376387596</v>
      </c>
      <c r="E72" s="55">
        <f t="shared" si="31"/>
        <v>1129.2722343087116</v>
      </c>
      <c r="F72" s="55">
        <f t="shared" si="31"/>
        <v>1218.6034100637482</v>
      </c>
      <c r="G72" s="55">
        <f t="shared" si="31"/>
        <v>1532.7925452278444</v>
      </c>
      <c r="H72" s="55">
        <f t="shared" si="31"/>
        <v>1601.6887123526155</v>
      </c>
      <c r="I72" s="55">
        <f t="shared" si="31"/>
        <v>1507.9058894266923</v>
      </c>
      <c r="J72" s="55">
        <f t="shared" si="31"/>
        <v>1504.3669451453159</v>
      </c>
      <c r="K72" s="55">
        <f t="shared" si="31"/>
        <v>1232.3364827952241</v>
      </c>
      <c r="L72" s="55">
        <f t="shared" si="31"/>
        <v>1095.902909029008</v>
      </c>
      <c r="M72" s="55">
        <f t="shared" si="31"/>
        <v>1078.9154944506947</v>
      </c>
      <c r="N72" s="55">
        <f t="shared" si="31"/>
        <v>803.52963754018185</v>
      </c>
      <c r="O72" s="55">
        <f t="shared" si="31"/>
        <v>858.24323910424607</v>
      </c>
      <c r="P72" s="55">
        <f t="shared" si="31"/>
        <v>614.62613668222093</v>
      </c>
      <c r="Q72" s="55">
        <f t="shared" si="31"/>
        <v>732.9120282196418</v>
      </c>
    </row>
    <row r="73" spans="1:17" ht="12" customHeight="1" x14ac:dyDescent="0.25">
      <c r="A73" s="54" t="s">
        <v>38</v>
      </c>
      <c r="B73" s="53">
        <v>0</v>
      </c>
      <c r="C73" s="53">
        <v>0</v>
      </c>
      <c r="D73" s="53">
        <v>0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</row>
    <row r="74" spans="1:17" ht="12" customHeight="1" x14ac:dyDescent="0.25">
      <c r="A74" s="51" t="s">
        <v>37</v>
      </c>
      <c r="B74" s="50">
        <f>SUM(B75:B76)</f>
        <v>755.24537121045955</v>
      </c>
      <c r="C74" s="50">
        <f t="shared" ref="C74:Q74" si="32">SUM(C75:C76)</f>
        <v>980.40968627234406</v>
      </c>
      <c r="D74" s="50">
        <f t="shared" si="32"/>
        <v>985.79956149388761</v>
      </c>
      <c r="E74" s="50">
        <f t="shared" si="32"/>
        <v>1064.2297845142796</v>
      </c>
      <c r="F74" s="50">
        <f t="shared" si="32"/>
        <v>1116.4440599784723</v>
      </c>
      <c r="G74" s="50">
        <f t="shared" si="32"/>
        <v>1359.3865310074391</v>
      </c>
      <c r="H74" s="50">
        <f t="shared" si="32"/>
        <v>1391.2305444302394</v>
      </c>
      <c r="I74" s="50">
        <f t="shared" si="32"/>
        <v>1261.2777143491442</v>
      </c>
      <c r="J74" s="50">
        <f t="shared" si="32"/>
        <v>1201.8418460740438</v>
      </c>
      <c r="K74" s="50">
        <f t="shared" si="32"/>
        <v>892.19651544756016</v>
      </c>
      <c r="L74" s="50">
        <f t="shared" si="32"/>
        <v>769.5143498742093</v>
      </c>
      <c r="M74" s="50">
        <f t="shared" si="32"/>
        <v>691.87641141974802</v>
      </c>
      <c r="N74" s="50">
        <f t="shared" si="32"/>
        <v>479.42597368619352</v>
      </c>
      <c r="O74" s="50">
        <f t="shared" si="32"/>
        <v>565.45751820317241</v>
      </c>
      <c r="P74" s="50">
        <f t="shared" si="32"/>
        <v>320.32492895812544</v>
      </c>
      <c r="Q74" s="50">
        <f t="shared" si="32"/>
        <v>343.63494726078551</v>
      </c>
    </row>
    <row r="75" spans="1:17" ht="12" customHeight="1" x14ac:dyDescent="0.25">
      <c r="A75" s="52" t="s">
        <v>66</v>
      </c>
      <c r="B75" s="50">
        <v>69.662308357813728</v>
      </c>
      <c r="C75" s="50">
        <v>72.638660345328006</v>
      </c>
      <c r="D75" s="50">
        <v>49.405097456640014</v>
      </c>
      <c r="E75" s="50">
        <v>58.120708481964002</v>
      </c>
      <c r="F75" s="50">
        <v>139.35725808976801</v>
      </c>
      <c r="G75" s="50">
        <v>124.8124663203387</v>
      </c>
      <c r="H75" s="50">
        <v>121.90384432440004</v>
      </c>
      <c r="I75" s="50">
        <v>116.08607496088801</v>
      </c>
      <c r="J75" s="50">
        <v>113.17898675127604</v>
      </c>
      <c r="K75" s="50">
        <v>110.28880651478403</v>
      </c>
      <c r="L75" s="50">
        <v>116.10380990839806</v>
      </c>
      <c r="M75" s="50">
        <v>101.5912058203147</v>
      </c>
      <c r="N75" s="50">
        <v>272.83677396125188</v>
      </c>
      <c r="O75" s="50">
        <v>191.57195821217724</v>
      </c>
      <c r="P75" s="50">
        <v>110.30027907232771</v>
      </c>
      <c r="Q75" s="50">
        <v>124.81157683192238</v>
      </c>
    </row>
    <row r="76" spans="1:17" ht="12" customHeight="1" x14ac:dyDescent="0.25">
      <c r="A76" s="52" t="s">
        <v>65</v>
      </c>
      <c r="B76" s="50">
        <v>685.58306285264587</v>
      </c>
      <c r="C76" s="50">
        <v>907.77102592701601</v>
      </c>
      <c r="D76" s="50">
        <v>936.39446403724764</v>
      </c>
      <c r="E76" s="50">
        <v>1006.1090760323157</v>
      </c>
      <c r="F76" s="50">
        <v>977.08680188870426</v>
      </c>
      <c r="G76" s="50">
        <v>1234.5740646871004</v>
      </c>
      <c r="H76" s="50">
        <v>1269.3267001058393</v>
      </c>
      <c r="I76" s="50">
        <v>1145.1916393882561</v>
      </c>
      <c r="J76" s="50">
        <v>1088.6628593227679</v>
      </c>
      <c r="K76" s="50">
        <v>781.90770893277613</v>
      </c>
      <c r="L76" s="50">
        <v>653.41053996581127</v>
      </c>
      <c r="M76" s="50">
        <v>590.28520559943331</v>
      </c>
      <c r="N76" s="50">
        <v>206.58919972494161</v>
      </c>
      <c r="O76" s="50">
        <v>373.88555999099515</v>
      </c>
      <c r="P76" s="50">
        <v>210.02464988579771</v>
      </c>
      <c r="Q76" s="50">
        <v>218.82337042886311</v>
      </c>
    </row>
    <row r="77" spans="1:17" ht="12" customHeight="1" x14ac:dyDescent="0.25">
      <c r="A77" s="51" t="s">
        <v>41</v>
      </c>
      <c r="B77" s="50">
        <v>20.197228436514212</v>
      </c>
      <c r="C77" s="50">
        <v>28.655672367168002</v>
      </c>
      <c r="D77" s="50">
        <v>42.588676144871989</v>
      </c>
      <c r="E77" s="50">
        <v>65.042449794432017</v>
      </c>
      <c r="F77" s="50">
        <v>102.159350085276</v>
      </c>
      <c r="G77" s="50">
        <v>173.40601422040532</v>
      </c>
      <c r="H77" s="50">
        <v>210.45816792237608</v>
      </c>
      <c r="I77" s="50">
        <v>246.62817507754801</v>
      </c>
      <c r="J77" s="50">
        <v>302.52509907127205</v>
      </c>
      <c r="K77" s="50">
        <v>340.13996734766397</v>
      </c>
      <c r="L77" s="50">
        <v>326.38855915479866</v>
      </c>
      <c r="M77" s="50">
        <v>387.0390830309467</v>
      </c>
      <c r="N77" s="50">
        <v>324.10366385398834</v>
      </c>
      <c r="O77" s="50">
        <v>292.78572090107366</v>
      </c>
      <c r="P77" s="50">
        <v>294.30120772409555</v>
      </c>
      <c r="Q77" s="50">
        <v>389.27708095885629</v>
      </c>
    </row>
    <row r="78" spans="1:17" ht="12" customHeight="1" x14ac:dyDescent="0.25">
      <c r="A78" s="51" t="s">
        <v>64</v>
      </c>
      <c r="B78" s="50">
        <f>SUM(B79:B83)</f>
        <v>0</v>
      </c>
      <c r="C78" s="50">
        <f t="shared" ref="C78:Q78" si="33">SUM(C79:C83)</f>
        <v>0</v>
      </c>
      <c r="D78" s="50">
        <f t="shared" si="33"/>
        <v>0</v>
      </c>
      <c r="E78" s="50">
        <f t="shared" si="33"/>
        <v>0</v>
      </c>
      <c r="F78" s="50">
        <f t="shared" si="33"/>
        <v>0</v>
      </c>
      <c r="G78" s="50">
        <f t="shared" si="33"/>
        <v>0</v>
      </c>
      <c r="H78" s="50">
        <f t="shared" si="33"/>
        <v>0</v>
      </c>
      <c r="I78" s="50">
        <f t="shared" si="33"/>
        <v>0</v>
      </c>
      <c r="J78" s="50">
        <f t="shared" si="33"/>
        <v>0</v>
      </c>
      <c r="K78" s="50">
        <f t="shared" si="33"/>
        <v>0</v>
      </c>
      <c r="L78" s="50">
        <f t="shared" si="33"/>
        <v>0</v>
      </c>
      <c r="M78" s="50">
        <f t="shared" si="33"/>
        <v>0</v>
      </c>
      <c r="N78" s="50">
        <f t="shared" si="33"/>
        <v>0</v>
      </c>
      <c r="O78" s="50">
        <f t="shared" si="33"/>
        <v>0</v>
      </c>
      <c r="P78" s="50">
        <f t="shared" si="33"/>
        <v>0</v>
      </c>
      <c r="Q78" s="50">
        <f t="shared" si="33"/>
        <v>0</v>
      </c>
    </row>
    <row r="79" spans="1:17" ht="12" customHeight="1" x14ac:dyDescent="0.25">
      <c r="A79" s="52" t="s">
        <v>34</v>
      </c>
      <c r="B79" s="50">
        <v>0</v>
      </c>
      <c r="C79" s="50">
        <v>0</v>
      </c>
      <c r="D79" s="50">
        <v>0</v>
      </c>
      <c r="E79" s="50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775.44259964697369</v>
      </c>
      <c r="C87" s="26">
        <f t="shared" si="34"/>
        <v>1009.0653586395122</v>
      </c>
      <c r="D87" s="26">
        <f t="shared" si="34"/>
        <v>1028.3882376387598</v>
      </c>
      <c r="E87" s="26">
        <f t="shared" si="34"/>
        <v>1129.2722343087114</v>
      </c>
      <c r="F87" s="26">
        <f t="shared" si="34"/>
        <v>1218.603410063748</v>
      </c>
      <c r="G87" s="26">
        <f t="shared" si="34"/>
        <v>1532.7925452278446</v>
      </c>
      <c r="H87" s="26">
        <f t="shared" si="34"/>
        <v>1601.6887123526158</v>
      </c>
      <c r="I87" s="26">
        <f t="shared" si="34"/>
        <v>1507.9058894266927</v>
      </c>
      <c r="J87" s="26">
        <f t="shared" si="34"/>
        <v>1504.3669451453154</v>
      </c>
      <c r="K87" s="26">
        <f t="shared" si="34"/>
        <v>1232.3364827952239</v>
      </c>
      <c r="L87" s="26">
        <f t="shared" si="34"/>
        <v>1095.9029090290078</v>
      </c>
      <c r="M87" s="26">
        <f t="shared" si="34"/>
        <v>1078.9154944506947</v>
      </c>
      <c r="N87" s="26">
        <f t="shared" si="34"/>
        <v>803.52963754018185</v>
      </c>
      <c r="O87" s="26">
        <f t="shared" si="34"/>
        <v>858.24323910424596</v>
      </c>
      <c r="P87" s="26">
        <f t="shared" si="34"/>
        <v>614.62613668222093</v>
      </c>
      <c r="Q87" s="26">
        <f t="shared" si="34"/>
        <v>732.91202821964202</v>
      </c>
    </row>
    <row r="88" spans="1:17" ht="12" customHeight="1" x14ac:dyDescent="0.25">
      <c r="A88" s="25" t="s">
        <v>48</v>
      </c>
      <c r="B88" s="24">
        <f t="shared" ref="B88:Q88" si="35">SUM(B89:B92)</f>
        <v>775.44259964697369</v>
      </c>
      <c r="C88" s="24">
        <f t="shared" si="35"/>
        <v>1009.0653586395122</v>
      </c>
      <c r="D88" s="24">
        <f t="shared" si="35"/>
        <v>1028.3882376387598</v>
      </c>
      <c r="E88" s="24">
        <f t="shared" si="35"/>
        <v>1129.2722343087114</v>
      </c>
      <c r="F88" s="24">
        <f t="shared" si="35"/>
        <v>1218.603410063748</v>
      </c>
      <c r="G88" s="24">
        <f t="shared" si="35"/>
        <v>1532.7925452278446</v>
      </c>
      <c r="H88" s="24">
        <f t="shared" si="35"/>
        <v>1601.6887123526158</v>
      </c>
      <c r="I88" s="24">
        <f t="shared" si="35"/>
        <v>1507.9058894266927</v>
      </c>
      <c r="J88" s="24">
        <f t="shared" si="35"/>
        <v>1504.3669451453154</v>
      </c>
      <c r="K88" s="24">
        <f t="shared" si="35"/>
        <v>1232.3364827952239</v>
      </c>
      <c r="L88" s="24">
        <f t="shared" si="35"/>
        <v>1095.9029090290078</v>
      </c>
      <c r="M88" s="24">
        <f t="shared" si="35"/>
        <v>1078.9154944506947</v>
      </c>
      <c r="N88" s="24">
        <f t="shared" si="35"/>
        <v>803.52963754018185</v>
      </c>
      <c r="O88" s="24">
        <f t="shared" si="35"/>
        <v>858.24323910424596</v>
      </c>
      <c r="P88" s="24">
        <f t="shared" si="35"/>
        <v>614.62613668222093</v>
      </c>
      <c r="Q88" s="24">
        <f t="shared" si="35"/>
        <v>732.91202821964202</v>
      </c>
    </row>
    <row r="89" spans="1:17" ht="12" customHeight="1" x14ac:dyDescent="0.25">
      <c r="A89" s="23" t="s">
        <v>44</v>
      </c>
      <c r="B89" s="22">
        <v>663.33536968668841</v>
      </c>
      <c r="C89" s="22">
        <v>885.67471752851009</v>
      </c>
      <c r="D89" s="22">
        <v>920.99589530559376</v>
      </c>
      <c r="E89" s="22">
        <v>1006.2023856809677</v>
      </c>
      <c r="F89" s="22">
        <v>1004.8596174592598</v>
      </c>
      <c r="G89" s="22">
        <v>1312.5425918225744</v>
      </c>
      <c r="H89" s="22">
        <v>1374.7067448279463</v>
      </c>
      <c r="I89" s="22">
        <v>1273.46964536932</v>
      </c>
      <c r="J89" s="22">
        <v>1262.0127840822729</v>
      </c>
      <c r="K89" s="22">
        <v>979.69296356650341</v>
      </c>
      <c r="L89" s="22">
        <v>821.90030220198025</v>
      </c>
      <c r="M89" s="22">
        <v>792.6973711610151</v>
      </c>
      <c r="N89" s="22">
        <v>377.87856709027648</v>
      </c>
      <c r="O89" s="22">
        <v>501.84427955400514</v>
      </c>
      <c r="P89" s="22">
        <v>317.6748606786245</v>
      </c>
      <c r="Q89" s="22">
        <v>416.98730728298824</v>
      </c>
    </row>
    <row r="90" spans="1:17" ht="12" customHeight="1" x14ac:dyDescent="0.25">
      <c r="A90" s="23" t="s">
        <v>43</v>
      </c>
      <c r="B90" s="22">
        <v>9.0606790424118178E-2</v>
      </c>
      <c r="C90" s="22">
        <v>0.11840988976065857</v>
      </c>
      <c r="D90" s="22">
        <v>0.13457657756089547</v>
      </c>
      <c r="E90" s="22">
        <v>0.16250046583061312</v>
      </c>
      <c r="F90" s="22">
        <v>0.21984424521568285</v>
      </c>
      <c r="G90" s="22">
        <v>0.34928193814305364</v>
      </c>
      <c r="H90" s="22">
        <v>0.58197181036080836</v>
      </c>
      <c r="I90" s="22">
        <v>0.86618376685484721</v>
      </c>
      <c r="J90" s="22">
        <v>1.1616378670148844</v>
      </c>
      <c r="K90" s="22">
        <v>1.3679826214609236</v>
      </c>
      <c r="L90" s="22">
        <v>1.5391749840571813</v>
      </c>
      <c r="M90" s="22">
        <v>2.1444632118844642</v>
      </c>
      <c r="N90" s="22">
        <v>3.1568150379488302</v>
      </c>
      <c r="O90" s="22">
        <v>4.1747893533814677</v>
      </c>
      <c r="P90" s="22">
        <v>5.6426922428495843</v>
      </c>
      <c r="Q90" s="22">
        <v>7.8695923391050968</v>
      </c>
    </row>
    <row r="91" spans="1:17" ht="12" customHeight="1" x14ac:dyDescent="0.25">
      <c r="A91" s="23" t="s">
        <v>47</v>
      </c>
      <c r="B91" s="22">
        <v>49.684407358776809</v>
      </c>
      <c r="C91" s="22">
        <v>57.760535135426373</v>
      </c>
      <c r="D91" s="22">
        <v>62.898359055374584</v>
      </c>
      <c r="E91" s="22">
        <v>65.978592661385591</v>
      </c>
      <c r="F91" s="22">
        <v>70.835341723622804</v>
      </c>
      <c r="G91" s="22">
        <v>84.956513452521023</v>
      </c>
      <c r="H91" s="22">
        <v>91.988653187629964</v>
      </c>
      <c r="I91" s="22">
        <v>102.25530310788839</v>
      </c>
      <c r="J91" s="22">
        <v>106.32031961891087</v>
      </c>
      <c r="K91" s="22">
        <v>109.19104648246501</v>
      </c>
      <c r="L91" s="22">
        <v>115.18505673139667</v>
      </c>
      <c r="M91" s="22">
        <v>114.39227443554238</v>
      </c>
      <c r="N91" s="22">
        <v>111.72748385760696</v>
      </c>
      <c r="O91" s="22">
        <v>116.70630487841696</v>
      </c>
      <c r="P91" s="22">
        <v>123.56546564214463</v>
      </c>
      <c r="Q91" s="22">
        <v>124.73431385720268</v>
      </c>
    </row>
    <row r="92" spans="1:17" ht="12" customHeight="1" x14ac:dyDescent="0.25">
      <c r="A92" s="21" t="s">
        <v>46</v>
      </c>
      <c r="B92" s="20">
        <v>62.33221581108441</v>
      </c>
      <c r="C92" s="20">
        <v>65.511696085815032</v>
      </c>
      <c r="D92" s="20">
        <v>44.359406700230586</v>
      </c>
      <c r="E92" s="20">
        <v>56.928755500527629</v>
      </c>
      <c r="F92" s="20">
        <v>142.68860663564979</v>
      </c>
      <c r="G92" s="20">
        <v>134.94415801460599</v>
      </c>
      <c r="H92" s="20">
        <v>134.41134252667879</v>
      </c>
      <c r="I92" s="20">
        <v>131.31475718262931</v>
      </c>
      <c r="J92" s="20">
        <v>134.87220357711681</v>
      </c>
      <c r="K92" s="20">
        <v>142.08449012479471</v>
      </c>
      <c r="L92" s="20">
        <v>157.27837511157361</v>
      </c>
      <c r="M92" s="20">
        <v>169.68138564225279</v>
      </c>
      <c r="N92" s="20">
        <v>310.76677155434959</v>
      </c>
      <c r="O92" s="20">
        <v>235.51786531844249</v>
      </c>
      <c r="P92" s="20">
        <v>167.74311811860224</v>
      </c>
      <c r="Q92" s="20">
        <v>183.32081474034598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0.85542807422325906</v>
      </c>
      <c r="C97" s="45">
        <f t="shared" si="38"/>
        <v>0.87771789007070322</v>
      </c>
      <c r="D97" s="45">
        <f t="shared" si="38"/>
        <v>0.89557217945263046</v>
      </c>
      <c r="E97" s="45">
        <f t="shared" si="38"/>
        <v>0.89101844100233152</v>
      </c>
      <c r="F97" s="45">
        <f t="shared" si="38"/>
        <v>0.82459938086558715</v>
      </c>
      <c r="G97" s="45">
        <f t="shared" si="38"/>
        <v>0.85630804762784729</v>
      </c>
      <c r="H97" s="45">
        <f t="shared" si="38"/>
        <v>0.85828584182798506</v>
      </c>
      <c r="I97" s="45">
        <f t="shared" si="38"/>
        <v>0.84452859710859962</v>
      </c>
      <c r="J97" s="45">
        <f t="shared" si="38"/>
        <v>0.83889957045045804</v>
      </c>
      <c r="K97" s="45">
        <f t="shared" si="38"/>
        <v>0.79498820106691426</v>
      </c>
      <c r="L97" s="45">
        <f t="shared" si="38"/>
        <v>0.74997547267230147</v>
      </c>
      <c r="M97" s="45">
        <f t="shared" si="38"/>
        <v>0.73471682929588378</v>
      </c>
      <c r="N97" s="45">
        <f t="shared" si="38"/>
        <v>0.47027334081548428</v>
      </c>
      <c r="O97" s="45">
        <f t="shared" si="38"/>
        <v>0.58473432319464969</v>
      </c>
      <c r="P97" s="45">
        <f t="shared" si="38"/>
        <v>0.51685869135576867</v>
      </c>
      <c r="Q97" s="45">
        <f t="shared" si="38"/>
        <v>0.56894591878361667</v>
      </c>
    </row>
    <row r="98" spans="1:17" ht="12" customHeight="1" x14ac:dyDescent="0.25">
      <c r="A98" s="23" t="s">
        <v>43</v>
      </c>
      <c r="B98" s="44">
        <f t="shared" ref="B98:Q98" si="39">IF(B90=0,0,B90/B$87)</f>
        <v>1.1684525774746916E-4</v>
      </c>
      <c r="C98" s="44">
        <f t="shared" si="39"/>
        <v>1.1734610523178253E-4</v>
      </c>
      <c r="D98" s="44">
        <f t="shared" si="39"/>
        <v>1.3086164605488997E-4</v>
      </c>
      <c r="E98" s="44">
        <f t="shared" si="39"/>
        <v>1.4389839836103686E-4</v>
      </c>
      <c r="F98" s="44">
        <f t="shared" si="39"/>
        <v>1.8040672084134598E-4</v>
      </c>
      <c r="G98" s="44">
        <f t="shared" si="39"/>
        <v>2.2787293638039843E-4</v>
      </c>
      <c r="H98" s="44">
        <f t="shared" si="39"/>
        <v>3.6334888662977968E-4</v>
      </c>
      <c r="I98" s="44">
        <f t="shared" si="39"/>
        <v>5.7442826699494567E-4</v>
      </c>
      <c r="J98" s="44">
        <f t="shared" si="39"/>
        <v>7.721772076710148E-4</v>
      </c>
      <c r="K98" s="44">
        <f t="shared" si="39"/>
        <v>1.1100723224212457E-3</v>
      </c>
      <c r="L98" s="44">
        <f t="shared" si="39"/>
        <v>1.4044811555623314E-3</v>
      </c>
      <c r="M98" s="44">
        <f t="shared" si="39"/>
        <v>1.9876099869863013E-3</v>
      </c>
      <c r="N98" s="44">
        <f t="shared" si="39"/>
        <v>3.9286852537420789E-3</v>
      </c>
      <c r="O98" s="44">
        <f t="shared" si="39"/>
        <v>4.8643428379799673E-3</v>
      </c>
      <c r="P98" s="44">
        <f t="shared" si="39"/>
        <v>9.1806903515510851E-3</v>
      </c>
      <c r="Q98" s="44">
        <f t="shared" si="39"/>
        <v>1.0737431009587286E-2</v>
      </c>
    </row>
    <row r="99" spans="1:17" ht="12" customHeight="1" x14ac:dyDescent="0.25">
      <c r="A99" s="23" t="s">
        <v>47</v>
      </c>
      <c r="B99" s="44">
        <f t="shared" ref="B99:Q99" si="40">IF(B91=0,0,B91/B$87)</f>
        <v>6.4072321254205047E-2</v>
      </c>
      <c r="C99" s="44">
        <f t="shared" si="40"/>
        <v>5.7241619327119603E-2</v>
      </c>
      <c r="D99" s="44">
        <f t="shared" si="40"/>
        <v>6.1162075521004534E-2</v>
      </c>
      <c r="E99" s="44">
        <f t="shared" si="40"/>
        <v>5.8425763652795955E-2</v>
      </c>
      <c r="F99" s="44">
        <f t="shared" si="40"/>
        <v>5.8128297638619965E-2</v>
      </c>
      <c r="G99" s="44">
        <f t="shared" si="40"/>
        <v>5.5425969885502357E-2</v>
      </c>
      <c r="H99" s="44">
        <f t="shared" si="40"/>
        <v>5.7432291604598902E-2</v>
      </c>
      <c r="I99" s="44">
        <f t="shared" si="40"/>
        <v>6.7812788467034882E-2</v>
      </c>
      <c r="J99" s="44">
        <f t="shared" si="40"/>
        <v>7.0674458756231698E-2</v>
      </c>
      <c r="K99" s="44">
        <f t="shared" si="40"/>
        <v>8.8604896476646128E-2</v>
      </c>
      <c r="L99" s="44">
        <f t="shared" si="40"/>
        <v>0.10510516559669776</v>
      </c>
      <c r="M99" s="44">
        <f t="shared" si="40"/>
        <v>0.10602524018230232</v>
      </c>
      <c r="N99" s="44">
        <f t="shared" si="40"/>
        <v>0.13904587788402495</v>
      </c>
      <c r="O99" s="44">
        <f t="shared" si="40"/>
        <v>0.13598278385533696</v>
      </c>
      <c r="P99" s="44">
        <f t="shared" si="40"/>
        <v>0.20104167113549137</v>
      </c>
      <c r="Q99" s="44">
        <f t="shared" si="40"/>
        <v>0.17019002152304941</v>
      </c>
    </row>
    <row r="100" spans="1:17" ht="12" customHeight="1" x14ac:dyDescent="0.25">
      <c r="A100" s="23" t="s">
        <v>46</v>
      </c>
      <c r="B100" s="43">
        <f t="shared" ref="B100:Q100" si="41">IF(B92=0,0,B92/B$87)</f>
        <v>8.0382759264788439E-2</v>
      </c>
      <c r="C100" s="43">
        <f t="shared" si="41"/>
        <v>6.4923144496945348E-2</v>
      </c>
      <c r="D100" s="43">
        <f t="shared" si="41"/>
        <v>4.313488338031015E-2</v>
      </c>
      <c r="E100" s="43">
        <f t="shared" si="41"/>
        <v>5.0411896946511575E-2</v>
      </c>
      <c r="F100" s="43">
        <f t="shared" si="41"/>
        <v>0.11709191477495161</v>
      </c>
      <c r="G100" s="43">
        <f t="shared" si="41"/>
        <v>8.8038109550269888E-2</v>
      </c>
      <c r="H100" s="43">
        <f t="shared" si="41"/>
        <v>8.3918517680786273E-2</v>
      </c>
      <c r="I100" s="43">
        <f t="shared" si="41"/>
        <v>8.7084186157370402E-2</v>
      </c>
      <c r="J100" s="43">
        <f t="shared" si="41"/>
        <v>8.9653793585639255E-2</v>
      </c>
      <c r="K100" s="43">
        <f t="shared" si="41"/>
        <v>0.11529683013401848</v>
      </c>
      <c r="L100" s="43">
        <f t="shared" si="41"/>
        <v>0.14351488057543843</v>
      </c>
      <c r="M100" s="43">
        <f t="shared" si="41"/>
        <v>0.15727032053482762</v>
      </c>
      <c r="N100" s="43">
        <f t="shared" si="41"/>
        <v>0.38675209604674871</v>
      </c>
      <c r="O100" s="43">
        <f t="shared" si="41"/>
        <v>0.27441855011203353</v>
      </c>
      <c r="P100" s="43">
        <f t="shared" si="41"/>
        <v>0.27291894715718895</v>
      </c>
      <c r="Q100" s="43">
        <f t="shared" si="41"/>
        <v>0.25012662868374658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69271.495805382088</v>
      </c>
      <c r="C105" s="26">
        <f t="shared" ref="C105:Q105" si="43">SUM(C106,C111)</f>
        <v>74426.32589986574</v>
      </c>
      <c r="D105" s="26">
        <f t="shared" si="43"/>
        <v>75430.646235286054</v>
      </c>
      <c r="E105" s="26">
        <f t="shared" si="43"/>
        <v>78110.596333770984</v>
      </c>
      <c r="F105" s="26">
        <f t="shared" si="43"/>
        <v>80250.381401793056</v>
      </c>
      <c r="G105" s="26">
        <f t="shared" si="43"/>
        <v>85030.828993735908</v>
      </c>
      <c r="H105" s="26">
        <f t="shared" si="43"/>
        <v>87284.849656833947</v>
      </c>
      <c r="I105" s="26">
        <f t="shared" si="43"/>
        <v>87103.762296492525</v>
      </c>
      <c r="J105" s="26">
        <f t="shared" si="43"/>
        <v>88801.152227942483</v>
      </c>
      <c r="K105" s="26">
        <f t="shared" si="43"/>
        <v>85892.395291544657</v>
      </c>
      <c r="L105" s="26">
        <f t="shared" si="43"/>
        <v>80743.091436492396</v>
      </c>
      <c r="M105" s="26">
        <f t="shared" si="43"/>
        <v>79102.948151180579</v>
      </c>
      <c r="N105" s="26">
        <f t="shared" si="43"/>
        <v>82069.652650202377</v>
      </c>
      <c r="O105" s="26">
        <f t="shared" si="43"/>
        <v>77222.832530851607</v>
      </c>
      <c r="P105" s="26">
        <f t="shared" si="43"/>
        <v>72499.312111280306</v>
      </c>
      <c r="Q105" s="26">
        <f t="shared" si="43"/>
        <v>79097.638024823769</v>
      </c>
    </row>
    <row r="106" spans="1:17" ht="12" customHeight="1" x14ac:dyDescent="0.25">
      <c r="A106" s="25" t="s">
        <v>48</v>
      </c>
      <c r="B106" s="24">
        <f>SUM(B107:B110)</f>
        <v>40744.37747353474</v>
      </c>
      <c r="C106" s="24">
        <f t="shared" ref="C106:Q106" si="44">SUM(C107:C110)</f>
        <v>46074.172007506888</v>
      </c>
      <c r="D106" s="24">
        <f t="shared" si="44"/>
        <v>46986.045251697033</v>
      </c>
      <c r="E106" s="24">
        <f t="shared" si="44"/>
        <v>49676.087228603246</v>
      </c>
      <c r="F106" s="24">
        <f t="shared" si="44"/>
        <v>51759.698725716458</v>
      </c>
      <c r="G106" s="24">
        <f t="shared" si="44"/>
        <v>56244.093524236334</v>
      </c>
      <c r="H106" s="24">
        <f t="shared" si="44"/>
        <v>58412.025345733156</v>
      </c>
      <c r="I106" s="24">
        <f t="shared" si="44"/>
        <v>58080.797487261785</v>
      </c>
      <c r="J106" s="24">
        <f t="shared" si="44"/>
        <v>59505.075736999781</v>
      </c>
      <c r="K106" s="24">
        <f t="shared" si="44"/>
        <v>56303.144739975178</v>
      </c>
      <c r="L106" s="24">
        <f t="shared" si="44"/>
        <v>50563.254083025851</v>
      </c>
      <c r="M106" s="24">
        <f t="shared" si="44"/>
        <v>48524.691334220748</v>
      </c>
      <c r="N106" s="24">
        <f t="shared" si="44"/>
        <v>51523.200090557373</v>
      </c>
      <c r="O106" s="24">
        <f t="shared" si="44"/>
        <v>46776.316068162356</v>
      </c>
      <c r="P106" s="24">
        <f t="shared" si="44"/>
        <v>42154.177266503088</v>
      </c>
      <c r="Q106" s="24">
        <f t="shared" si="44"/>
        <v>48919.921796501745</v>
      </c>
    </row>
    <row r="107" spans="1:17" ht="12" customHeight="1" x14ac:dyDescent="0.25">
      <c r="A107" s="23" t="s">
        <v>44</v>
      </c>
      <c r="B107" s="22">
        <v>17380.775608814973</v>
      </c>
      <c r="C107" s="22">
        <v>21782.165820355891</v>
      </c>
      <c r="D107" s="22">
        <v>22451.378133446924</v>
      </c>
      <c r="E107" s="22">
        <v>25237.401460395002</v>
      </c>
      <c r="F107" s="22">
        <v>26366.641915254535</v>
      </c>
      <c r="G107" s="22">
        <v>30296.577891531921</v>
      </c>
      <c r="H107" s="22">
        <v>32234.002242505281</v>
      </c>
      <c r="I107" s="22">
        <v>31512.126390993701</v>
      </c>
      <c r="J107" s="22">
        <v>32815.941975116148</v>
      </c>
      <c r="K107" s="22">
        <v>29547.91980711139</v>
      </c>
      <c r="L107" s="22">
        <v>23018.296120528121</v>
      </c>
      <c r="M107" s="22">
        <v>21091.644139958862</v>
      </c>
      <c r="N107" s="22">
        <v>21542.700523354386</v>
      </c>
      <c r="O107" s="22">
        <v>18665.335276712347</v>
      </c>
      <c r="P107" s="22">
        <v>13763.355944253082</v>
      </c>
      <c r="Q107" s="22">
        <v>19373.784606486286</v>
      </c>
    </row>
    <row r="108" spans="1:17" ht="12" customHeight="1" x14ac:dyDescent="0.25">
      <c r="A108" s="23" t="s">
        <v>43</v>
      </c>
      <c r="B108" s="22">
        <v>3628.5935824171952</v>
      </c>
      <c r="C108" s="22">
        <v>3627.1219315865528</v>
      </c>
      <c r="D108" s="22">
        <v>3664.1279282777241</v>
      </c>
      <c r="E108" s="22">
        <v>3520.6941632777712</v>
      </c>
      <c r="F108" s="22">
        <v>3801.9002856301154</v>
      </c>
      <c r="G108" s="22">
        <v>3795.8899101592647</v>
      </c>
      <c r="H108" s="22">
        <v>3968.5347877449881</v>
      </c>
      <c r="I108" s="22">
        <v>4367.4585022303763</v>
      </c>
      <c r="J108" s="22">
        <v>4382.655346996431</v>
      </c>
      <c r="K108" s="22">
        <v>4624.5082453873138</v>
      </c>
      <c r="L108" s="22">
        <v>5340.7851495965679</v>
      </c>
      <c r="M108" s="22">
        <v>5356.2502591268858</v>
      </c>
      <c r="N108" s="22">
        <v>5390.3010842638832</v>
      </c>
      <c r="O108" s="22">
        <v>5456.2661212597286</v>
      </c>
      <c r="P108" s="22">
        <v>5482.5201751661161</v>
      </c>
      <c r="Q108" s="22">
        <v>5430.0538980949941</v>
      </c>
    </row>
    <row r="109" spans="1:17" ht="12" customHeight="1" x14ac:dyDescent="0.25">
      <c r="A109" s="23" t="s">
        <v>47</v>
      </c>
      <c r="B109" s="22">
        <v>9217.3946927325414</v>
      </c>
      <c r="C109" s="22">
        <v>9928.4580331328434</v>
      </c>
      <c r="D109" s="22">
        <v>10348.257239739893</v>
      </c>
      <c r="E109" s="22">
        <v>10288.1833348901</v>
      </c>
      <c r="F109" s="22">
        <v>10590.178364673427</v>
      </c>
      <c r="G109" s="22">
        <v>11304.081588691321</v>
      </c>
      <c r="H109" s="22">
        <v>11492.064517005438</v>
      </c>
      <c r="I109" s="22">
        <v>11623.172099483743</v>
      </c>
      <c r="J109" s="22">
        <v>11636.646260776895</v>
      </c>
      <c r="K109" s="22">
        <v>11365.823182867111</v>
      </c>
      <c r="L109" s="22">
        <v>11328.871501796675</v>
      </c>
      <c r="M109" s="22">
        <v>11358.873731508564</v>
      </c>
      <c r="N109" s="22">
        <v>12470.848232169214</v>
      </c>
      <c r="O109" s="22">
        <v>11519.005556609687</v>
      </c>
      <c r="P109" s="22">
        <v>11786.99800985924</v>
      </c>
      <c r="Q109" s="22">
        <v>12474.49311458529</v>
      </c>
    </row>
    <row r="110" spans="1:17" ht="12" customHeight="1" x14ac:dyDescent="0.25">
      <c r="A110" s="21" t="s">
        <v>46</v>
      </c>
      <c r="B110" s="20">
        <v>10517.613589570028</v>
      </c>
      <c r="C110" s="20">
        <v>10736.426222431603</v>
      </c>
      <c r="D110" s="20">
        <v>10522.281950232493</v>
      </c>
      <c r="E110" s="20">
        <v>10629.808270040377</v>
      </c>
      <c r="F110" s="20">
        <v>11000.978160158378</v>
      </c>
      <c r="G110" s="20">
        <v>10847.544133853828</v>
      </c>
      <c r="H110" s="20">
        <v>10717.423798477448</v>
      </c>
      <c r="I110" s="20">
        <v>10578.040494553963</v>
      </c>
      <c r="J110" s="20">
        <v>10669.832154110316</v>
      </c>
      <c r="K110" s="20">
        <v>10764.893504609361</v>
      </c>
      <c r="L110" s="20">
        <v>10875.301311104482</v>
      </c>
      <c r="M110" s="20">
        <v>10717.923203626438</v>
      </c>
      <c r="N110" s="20">
        <v>12119.350250769892</v>
      </c>
      <c r="O110" s="20">
        <v>11135.709113580597</v>
      </c>
      <c r="P110" s="20">
        <v>11121.303137224646</v>
      </c>
      <c r="Q110" s="20">
        <v>11641.590177335182</v>
      </c>
    </row>
    <row r="111" spans="1:17" ht="12" customHeight="1" x14ac:dyDescent="0.25">
      <c r="A111" s="19" t="s">
        <v>45</v>
      </c>
      <c r="B111" s="18">
        <v>28527.118331847345</v>
      </c>
      <c r="C111" s="18">
        <v>28352.153892358856</v>
      </c>
      <c r="D111" s="18">
        <v>28444.600983589029</v>
      </c>
      <c r="E111" s="18">
        <v>28434.509105167741</v>
      </c>
      <c r="F111" s="18">
        <v>28490.682676076602</v>
      </c>
      <c r="G111" s="18">
        <v>28786.73546949957</v>
      </c>
      <c r="H111" s="18">
        <v>28872.824311100798</v>
      </c>
      <c r="I111" s="18">
        <v>29022.964809230732</v>
      </c>
      <c r="J111" s="18">
        <v>29296.076490942705</v>
      </c>
      <c r="K111" s="18">
        <v>29589.250551569479</v>
      </c>
      <c r="L111" s="18">
        <v>30179.837353466552</v>
      </c>
      <c r="M111" s="18">
        <v>30578.256816959823</v>
      </c>
      <c r="N111" s="18">
        <v>30546.452559645</v>
      </c>
      <c r="O111" s="18">
        <v>30446.516462689247</v>
      </c>
      <c r="P111" s="18">
        <v>30345.134844777225</v>
      </c>
      <c r="Q111" s="18">
        <v>30177.716228322024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25249.305222873969</v>
      </c>
      <c r="C113" s="31">
        <f t="shared" ref="C113:Q113" si="46">SUM(C114:C117)</f>
        <v>28517.139325246862</v>
      </c>
      <c r="D113" s="31">
        <f t="shared" si="46"/>
        <v>29600.437744502342</v>
      </c>
      <c r="E113" s="31">
        <f t="shared" si="46"/>
        <v>31447.72702205625</v>
      </c>
      <c r="F113" s="31">
        <f t="shared" si="46"/>
        <v>33472.841369567788</v>
      </c>
      <c r="G113" s="31">
        <f t="shared" si="46"/>
        <v>36345.648487658829</v>
      </c>
      <c r="H113" s="31">
        <f t="shared" si="46"/>
        <v>38562.910822927202</v>
      </c>
      <c r="I113" s="31">
        <f t="shared" si="46"/>
        <v>39769.501424578484</v>
      </c>
      <c r="J113" s="31">
        <f t="shared" si="46"/>
        <v>41410.598468717813</v>
      </c>
      <c r="K113" s="31">
        <f t="shared" si="46"/>
        <v>40635.937462905007</v>
      </c>
      <c r="L113" s="31">
        <f t="shared" si="46"/>
        <v>38268.207862374336</v>
      </c>
      <c r="M113" s="31">
        <f t="shared" si="46"/>
        <v>37595.15337895658</v>
      </c>
      <c r="N113" s="31">
        <f t="shared" si="46"/>
        <v>40778.888526574345</v>
      </c>
      <c r="O113" s="31">
        <f t="shared" si="46"/>
        <v>39007.228390378135</v>
      </c>
      <c r="P113" s="31">
        <f t="shared" si="46"/>
        <v>37729.263923952385</v>
      </c>
      <c r="Q113" s="31">
        <f t="shared" si="46"/>
        <v>45691.946793130366</v>
      </c>
    </row>
    <row r="114" spans="1:17" ht="12" customHeight="1" x14ac:dyDescent="0.25">
      <c r="A114" s="23" t="s">
        <v>44</v>
      </c>
      <c r="B114" s="22">
        <v>9233.6119544066914</v>
      </c>
      <c r="C114" s="22">
        <v>11714.198907730097</v>
      </c>
      <c r="D114" s="22">
        <v>12270.500182893282</v>
      </c>
      <c r="E114" s="22">
        <v>14106.345212512468</v>
      </c>
      <c r="F114" s="22">
        <v>15215.539212097499</v>
      </c>
      <c r="G114" s="22">
        <v>17484.773124053085</v>
      </c>
      <c r="H114" s="22">
        <v>19046.806920561627</v>
      </c>
      <c r="I114" s="22">
        <v>19183.725264575038</v>
      </c>
      <c r="J114" s="22">
        <v>20469.164128553439</v>
      </c>
      <c r="K114" s="22">
        <v>19099.931165121725</v>
      </c>
      <c r="L114" s="22">
        <v>15098.751466012014</v>
      </c>
      <c r="M114" s="22">
        <v>14164.639325915401</v>
      </c>
      <c r="N114" s="22">
        <v>15739.211034826185</v>
      </c>
      <c r="O114" s="22">
        <v>14448.130830923605</v>
      </c>
      <c r="P114" s="22">
        <v>11749.480263280522</v>
      </c>
      <c r="Q114" s="22">
        <v>18370.529496402396</v>
      </c>
    </row>
    <row r="115" spans="1:17" ht="12" customHeight="1" x14ac:dyDescent="0.25">
      <c r="A115" s="23" t="s">
        <v>43</v>
      </c>
      <c r="B115" s="30">
        <v>5507.5227166561099</v>
      </c>
      <c r="C115" s="30">
        <v>5639.9072508252075</v>
      </c>
      <c r="D115" s="30">
        <v>5827.5297236518882</v>
      </c>
      <c r="E115" s="30">
        <v>5692.9096478622268</v>
      </c>
      <c r="F115" s="30">
        <v>6322.0576051066437</v>
      </c>
      <c r="G115" s="30">
        <v>6425.5214343106363</v>
      </c>
      <c r="H115" s="30">
        <v>6868.611618984517</v>
      </c>
      <c r="I115" s="30">
        <v>7746.6324025144877</v>
      </c>
      <c r="J115" s="30">
        <v>7900.6657926613452</v>
      </c>
      <c r="K115" s="30">
        <v>8508.729071375652</v>
      </c>
      <c r="L115" s="30">
        <v>10080.049341414446</v>
      </c>
      <c r="M115" s="30">
        <v>10338.928771944336</v>
      </c>
      <c r="N115" s="30">
        <v>10681.861567200805</v>
      </c>
      <c r="O115" s="30">
        <v>11085.419922001061</v>
      </c>
      <c r="P115" s="30">
        <v>11992.510427766772</v>
      </c>
      <c r="Q115" s="30">
        <v>12493.957776329207</v>
      </c>
    </row>
    <row r="116" spans="1:17" ht="12" customHeight="1" x14ac:dyDescent="0.25">
      <c r="A116" s="23" t="s">
        <v>47</v>
      </c>
      <c r="B116" s="22">
        <v>5051.341323148129</v>
      </c>
      <c r="C116" s="22">
        <v>5504.3414361277455</v>
      </c>
      <c r="D116" s="22">
        <v>5800.8609973480052</v>
      </c>
      <c r="E116" s="22">
        <v>5837.9529895858077</v>
      </c>
      <c r="F116" s="22">
        <v>6084.1779864590544</v>
      </c>
      <c r="G116" s="22">
        <v>6547.4354144389081</v>
      </c>
      <c r="H116" s="22">
        <v>6733.0270937310152</v>
      </c>
      <c r="I116" s="22">
        <v>6900.540266483732</v>
      </c>
      <c r="J116" s="22">
        <v>6975.3653958957811</v>
      </c>
      <c r="K116" s="22">
        <v>6861.320842241249</v>
      </c>
      <c r="L116" s="22">
        <v>6860.8822154379241</v>
      </c>
      <c r="M116" s="22">
        <v>6961.7962713658044</v>
      </c>
      <c r="N116" s="22">
        <v>7720.2067924310995</v>
      </c>
      <c r="O116" s="22">
        <v>7179.3059684142745</v>
      </c>
      <c r="P116" s="22">
        <v>7411.4197289855902</v>
      </c>
      <c r="Q116" s="22">
        <v>7919.7560257729992</v>
      </c>
    </row>
    <row r="117" spans="1:17" ht="12" customHeight="1" x14ac:dyDescent="0.25">
      <c r="A117" s="29" t="s">
        <v>46</v>
      </c>
      <c r="B117" s="18">
        <v>5456.8292286630394</v>
      </c>
      <c r="C117" s="18">
        <v>5658.6917305638117</v>
      </c>
      <c r="D117" s="18">
        <v>5701.5468406091686</v>
      </c>
      <c r="E117" s="18">
        <v>5810.5191720957473</v>
      </c>
      <c r="F117" s="18">
        <v>5851.0665659045944</v>
      </c>
      <c r="G117" s="18">
        <v>5887.9185148562055</v>
      </c>
      <c r="H117" s="18">
        <v>5914.4651896500418</v>
      </c>
      <c r="I117" s="18">
        <v>5938.603491005224</v>
      </c>
      <c r="J117" s="18">
        <v>6065.4031516072528</v>
      </c>
      <c r="K117" s="18">
        <v>6165.9563841663858</v>
      </c>
      <c r="L117" s="18">
        <v>6228.524839509957</v>
      </c>
      <c r="M117" s="18">
        <v>6129.7890097310355</v>
      </c>
      <c r="N117" s="18">
        <v>6637.6091321162548</v>
      </c>
      <c r="O117" s="18">
        <v>6294.3716690391884</v>
      </c>
      <c r="P117" s="18">
        <v>6575.8535039195021</v>
      </c>
      <c r="Q117" s="18">
        <v>6907.7034946257636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3522.5979131623335</v>
      </c>
      <c r="C119" s="26">
        <f t="shared" ref="C119:Q119" si="47">SUM(C120,C125)</f>
        <v>4387.0039481121739</v>
      </c>
      <c r="D119" s="26">
        <f t="shared" si="47"/>
        <v>4323.3861126108532</v>
      </c>
      <c r="E119" s="26">
        <f t="shared" si="47"/>
        <v>4548.155467852017</v>
      </c>
      <c r="F119" s="26">
        <f t="shared" si="47"/>
        <v>4711.5331204534277</v>
      </c>
      <c r="G119" s="26">
        <f t="shared" si="47"/>
        <v>5760.2763595956794</v>
      </c>
      <c r="H119" s="26">
        <f t="shared" si="47"/>
        <v>5774.2450882808325</v>
      </c>
      <c r="I119" s="26">
        <f t="shared" si="47"/>
        <v>5275.8385539007822</v>
      </c>
      <c r="J119" s="26">
        <f t="shared" si="47"/>
        <v>5167.6727123312357</v>
      </c>
      <c r="K119" s="26">
        <f t="shared" si="47"/>
        <v>4237.2008444175844</v>
      </c>
      <c r="L119" s="26">
        <f t="shared" si="47"/>
        <v>3898.2276217450012</v>
      </c>
      <c r="M119" s="26">
        <f t="shared" si="47"/>
        <v>3929.5089578508687</v>
      </c>
      <c r="N119" s="26">
        <f t="shared" si="47"/>
        <v>2921.8909470343597</v>
      </c>
      <c r="O119" s="26">
        <f t="shared" si="47"/>
        <v>3126.121665041223</v>
      </c>
      <c r="P119" s="26">
        <f t="shared" si="47"/>
        <v>2236.0479301494856</v>
      </c>
      <c r="Q119" s="26">
        <f t="shared" si="47"/>
        <v>2658.0941748637697</v>
      </c>
    </row>
    <row r="120" spans="1:17" ht="12" customHeight="1" x14ac:dyDescent="0.25">
      <c r="A120" s="25" t="s">
        <v>48</v>
      </c>
      <c r="B120" s="24">
        <f>SUM(B121:B124)</f>
        <v>3522.5979131623335</v>
      </c>
      <c r="C120" s="24">
        <f t="shared" ref="C120:Q120" si="48">SUM(C121:C124)</f>
        <v>4387.0039481121739</v>
      </c>
      <c r="D120" s="24">
        <f t="shared" si="48"/>
        <v>4323.3861126108532</v>
      </c>
      <c r="E120" s="24">
        <f t="shared" si="48"/>
        <v>4548.155467852017</v>
      </c>
      <c r="F120" s="24">
        <f t="shared" si="48"/>
        <v>4711.5331204534277</v>
      </c>
      <c r="G120" s="24">
        <f t="shared" si="48"/>
        <v>5760.2763595956794</v>
      </c>
      <c r="H120" s="24">
        <f t="shared" si="48"/>
        <v>5774.2450882808325</v>
      </c>
      <c r="I120" s="24">
        <f t="shared" si="48"/>
        <v>5275.8385539007822</v>
      </c>
      <c r="J120" s="24">
        <f t="shared" si="48"/>
        <v>5167.6727123312357</v>
      </c>
      <c r="K120" s="24">
        <f t="shared" si="48"/>
        <v>4237.2008444175844</v>
      </c>
      <c r="L120" s="24">
        <f t="shared" si="48"/>
        <v>3898.2276217450012</v>
      </c>
      <c r="M120" s="24">
        <f t="shared" si="48"/>
        <v>3929.5089578508687</v>
      </c>
      <c r="N120" s="24">
        <f t="shared" si="48"/>
        <v>2921.8909470343597</v>
      </c>
      <c r="O120" s="24">
        <f t="shared" si="48"/>
        <v>3126.121665041223</v>
      </c>
      <c r="P120" s="24">
        <f t="shared" si="48"/>
        <v>2236.0479301494856</v>
      </c>
      <c r="Q120" s="24">
        <f t="shared" si="48"/>
        <v>2658.0941748637697</v>
      </c>
    </row>
    <row r="121" spans="1:17" ht="12" customHeight="1" x14ac:dyDescent="0.25">
      <c r="A121" s="23" t="s">
        <v>44</v>
      </c>
      <c r="B121" s="22">
        <v>3013.3291491193258</v>
      </c>
      <c r="C121" s="22">
        <v>3850.5518490688623</v>
      </c>
      <c r="D121" s="22">
        <v>3871.9043234861365</v>
      </c>
      <c r="E121" s="22">
        <v>4052.4903944017333</v>
      </c>
      <c r="F121" s="22">
        <v>3885.1272940536046</v>
      </c>
      <c r="G121" s="22">
        <v>4932.5710032822199</v>
      </c>
      <c r="H121" s="22">
        <v>4955.9528065162222</v>
      </c>
      <c r="I121" s="22">
        <v>4455.5965324972913</v>
      </c>
      <c r="J121" s="22">
        <v>4335.1584186032278</v>
      </c>
      <c r="K121" s="22">
        <v>3368.5246768627453</v>
      </c>
      <c r="L121" s="22">
        <v>2923.5751032024286</v>
      </c>
      <c r="M121" s="22">
        <v>2887.0763622019631</v>
      </c>
      <c r="N121" s="22">
        <v>1374.0874171603675</v>
      </c>
      <c r="O121" s="22">
        <v>1827.9506360320106</v>
      </c>
      <c r="P121" s="22">
        <v>1155.7208069858382</v>
      </c>
      <c r="Q121" s="22">
        <v>1512.3118325312469</v>
      </c>
    </row>
    <row r="122" spans="1:17" ht="12" customHeight="1" x14ac:dyDescent="0.25">
      <c r="A122" s="23" t="s">
        <v>43</v>
      </c>
      <c r="B122" s="22">
        <v>0.41159886110414973</v>
      </c>
      <c r="C122" s="22">
        <v>0.51479782694741671</v>
      </c>
      <c r="D122" s="22">
        <v>0.5657654232271081</v>
      </c>
      <c r="E122" s="22">
        <v>0.65447228732089735</v>
      </c>
      <c r="F122" s="22">
        <v>0.84999224039639742</v>
      </c>
      <c r="G122" s="22">
        <v>1.3126110884236595</v>
      </c>
      <c r="H122" s="22">
        <v>2.0980655239543147</v>
      </c>
      <c r="I122" s="22">
        <v>3.0305907974623469</v>
      </c>
      <c r="J122" s="22">
        <v>3.9903590851656334</v>
      </c>
      <c r="K122" s="22">
        <v>4.7035993819278907</v>
      </c>
      <c r="L122" s="22">
        <v>5.4749872348334181</v>
      </c>
      <c r="M122" s="22">
        <v>7.8103312485765191</v>
      </c>
      <c r="N122" s="22">
        <v>11.479189876656367</v>
      </c>
      <c r="O122" s="22">
        <v>15.206527531997283</v>
      </c>
      <c r="P122" s="22">
        <v>20.528463657929162</v>
      </c>
      <c r="Q122" s="22">
        <v>28.541102819585571</v>
      </c>
    </row>
    <row r="123" spans="1:17" ht="12" customHeight="1" x14ac:dyDescent="0.25">
      <c r="A123" s="23" t="s">
        <v>47</v>
      </c>
      <c r="B123" s="22">
        <v>225.7010251415293</v>
      </c>
      <c r="C123" s="22">
        <v>251.11920998440786</v>
      </c>
      <c r="D123" s="22">
        <v>264.42726792596716</v>
      </c>
      <c r="E123" s="22">
        <v>265.72945642089348</v>
      </c>
      <c r="F123" s="22">
        <v>273.87339955993275</v>
      </c>
      <c r="G123" s="22">
        <v>319.2689040391212</v>
      </c>
      <c r="H123" s="22">
        <v>331.62812770656768</v>
      </c>
      <c r="I123" s="22">
        <v>357.76932384190104</v>
      </c>
      <c r="J123" s="22">
        <v>365.22247197335798</v>
      </c>
      <c r="K123" s="22">
        <v>375.43674217037761</v>
      </c>
      <c r="L123" s="22">
        <v>409.7238597171297</v>
      </c>
      <c r="M123" s="22">
        <v>416.62713105464684</v>
      </c>
      <c r="N123" s="22">
        <v>406.2768918117776</v>
      </c>
      <c r="O123" s="22">
        <v>425.09872668278666</v>
      </c>
      <c r="P123" s="22">
        <v>449.53881261630909</v>
      </c>
      <c r="Q123" s="22">
        <v>452.38110483035729</v>
      </c>
    </row>
    <row r="124" spans="1:17" ht="12" customHeight="1" x14ac:dyDescent="0.25">
      <c r="A124" s="21" t="s">
        <v>46</v>
      </c>
      <c r="B124" s="20">
        <v>283.156140040374</v>
      </c>
      <c r="C124" s="20">
        <v>284.81809123195643</v>
      </c>
      <c r="D124" s="20">
        <v>186.48875577552155</v>
      </c>
      <c r="E124" s="20">
        <v>229.28114474206896</v>
      </c>
      <c r="F124" s="20">
        <v>551.68243459949463</v>
      </c>
      <c r="G124" s="20">
        <v>507.12384118591427</v>
      </c>
      <c r="H124" s="20">
        <v>484.56608853408829</v>
      </c>
      <c r="I124" s="20">
        <v>459.44210676412774</v>
      </c>
      <c r="J124" s="20">
        <v>463.3014626694852</v>
      </c>
      <c r="K124" s="20">
        <v>488.5358260025339</v>
      </c>
      <c r="L124" s="20">
        <v>559.45367159060925</v>
      </c>
      <c r="M124" s="20">
        <v>617.99513334568246</v>
      </c>
      <c r="N124" s="20">
        <v>1130.0474481855583</v>
      </c>
      <c r="O124" s="20">
        <v>857.86577479442849</v>
      </c>
      <c r="P124" s="20">
        <v>610.25984688940912</v>
      </c>
      <c r="Q124" s="20">
        <v>664.86013468257988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0.61970035593928263</v>
      </c>
      <c r="C127" s="39">
        <f t="shared" si="49"/>
        <v>0.61893981123742281</v>
      </c>
      <c r="D127" s="39">
        <f t="shared" si="49"/>
        <v>0.62998359589400088</v>
      </c>
      <c r="E127" s="39">
        <f t="shared" si="49"/>
        <v>0.63305563655482111</v>
      </c>
      <c r="F127" s="39">
        <f t="shared" si="49"/>
        <v>0.6466969900065711</v>
      </c>
      <c r="G127" s="39">
        <f t="shared" si="49"/>
        <v>0.64621271693172555</v>
      </c>
      <c r="H127" s="39">
        <f t="shared" si="49"/>
        <v>0.66018787389545841</v>
      </c>
      <c r="I127" s="39">
        <f t="shared" si="49"/>
        <v>0.68472719289539175</v>
      </c>
      <c r="J127" s="39">
        <f t="shared" si="49"/>
        <v>0.69591707859921326</v>
      </c>
      <c r="K127" s="39">
        <f t="shared" si="49"/>
        <v>0.72173477432875133</v>
      </c>
      <c r="L127" s="39">
        <f t="shared" si="49"/>
        <v>0.7568383118605696</v>
      </c>
      <c r="M127" s="39">
        <f t="shared" si="49"/>
        <v>0.77476336984844663</v>
      </c>
      <c r="N127" s="39">
        <f t="shared" si="49"/>
        <v>0.79146653264745226</v>
      </c>
      <c r="O127" s="39">
        <f t="shared" si="49"/>
        <v>0.83390980028305095</v>
      </c>
      <c r="P127" s="39">
        <f t="shared" si="49"/>
        <v>0.89503025252809609</v>
      </c>
      <c r="Q127" s="39">
        <f t="shared" si="49"/>
        <v>0.93401512339289527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0.53125431006218726</v>
      </c>
      <c r="C128" s="38">
        <f t="shared" si="50"/>
        <v>0.53778852866793125</v>
      </c>
      <c r="D128" s="38">
        <f t="shared" si="50"/>
        <v>0.54653661392007435</v>
      </c>
      <c r="E128" s="38">
        <f t="shared" si="50"/>
        <v>0.55894602440150287</v>
      </c>
      <c r="F128" s="38">
        <f t="shared" si="50"/>
        <v>0.5770753538126705</v>
      </c>
      <c r="G128" s="38">
        <f t="shared" si="50"/>
        <v>0.57712039909762169</v>
      </c>
      <c r="H128" s="38">
        <f t="shared" si="50"/>
        <v>0.59089177872692478</v>
      </c>
      <c r="I128" s="38">
        <f t="shared" si="50"/>
        <v>0.60877279516300198</v>
      </c>
      <c r="J128" s="38">
        <f t="shared" si="50"/>
        <v>0.62375671385800557</v>
      </c>
      <c r="K128" s="38">
        <f t="shared" si="50"/>
        <v>0.64640527285189409</v>
      </c>
      <c r="L128" s="38">
        <f t="shared" si="50"/>
        <v>0.65594566109290264</v>
      </c>
      <c r="M128" s="38">
        <f t="shared" si="50"/>
        <v>0.6715758729818504</v>
      </c>
      <c r="N128" s="38">
        <f t="shared" si="50"/>
        <v>0.73060529332259649</v>
      </c>
      <c r="O128" s="38">
        <f t="shared" si="50"/>
        <v>0.77406221837063371</v>
      </c>
      <c r="P128" s="38">
        <f t="shared" si="50"/>
        <v>0.85367844229782797</v>
      </c>
      <c r="Q128" s="38">
        <f t="shared" si="50"/>
        <v>0.94821584267288683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1.5178119542909134</v>
      </c>
      <c r="C129" s="37">
        <f t="shared" si="51"/>
        <v>1.5549262906522237</v>
      </c>
      <c r="D129" s="37">
        <f t="shared" si="51"/>
        <v>1.5904274735273893</v>
      </c>
      <c r="E129" s="37">
        <f t="shared" si="51"/>
        <v>1.6169849989361529</v>
      </c>
      <c r="F129" s="37">
        <f t="shared" si="51"/>
        <v>1.6628678108686497</v>
      </c>
      <c r="G129" s="37">
        <f t="shared" si="51"/>
        <v>1.6927575842264193</v>
      </c>
      <c r="H129" s="37">
        <f t="shared" si="51"/>
        <v>1.7307676475950506</v>
      </c>
      <c r="I129" s="37">
        <f t="shared" si="51"/>
        <v>1.7737163154631996</v>
      </c>
      <c r="J129" s="37">
        <f t="shared" si="51"/>
        <v>1.8027120928128457</v>
      </c>
      <c r="K129" s="37">
        <f t="shared" si="51"/>
        <v>1.8399208347963547</v>
      </c>
      <c r="L129" s="37">
        <f t="shared" si="51"/>
        <v>1.887372185749856</v>
      </c>
      <c r="M129" s="37">
        <f t="shared" si="51"/>
        <v>1.9302549865602563</v>
      </c>
      <c r="N129" s="37">
        <f t="shared" si="51"/>
        <v>1.9816818022252563</v>
      </c>
      <c r="O129" s="37">
        <f t="shared" si="51"/>
        <v>2.0316860790216897</v>
      </c>
      <c r="P129" s="37">
        <f t="shared" si="51"/>
        <v>2.1874083532038089</v>
      </c>
      <c r="Q129" s="37">
        <f t="shared" si="51"/>
        <v>2.3008901957147088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0.54802267794074844</v>
      </c>
      <c r="C130" s="37">
        <f t="shared" si="52"/>
        <v>0.55440043335620526</v>
      </c>
      <c r="D130" s="37">
        <f t="shared" si="52"/>
        <v>0.56056405083082494</v>
      </c>
      <c r="E130" s="37">
        <f t="shared" si="52"/>
        <v>0.56744255030795188</v>
      </c>
      <c r="F130" s="37">
        <f t="shared" si="52"/>
        <v>0.57451137997397406</v>
      </c>
      <c r="G130" s="37">
        <f t="shared" si="52"/>
        <v>0.57920985115579904</v>
      </c>
      <c r="H130" s="37">
        <f t="shared" si="52"/>
        <v>0.58588490203546861</v>
      </c>
      <c r="I130" s="37">
        <f t="shared" si="52"/>
        <v>0.59368821242784731</v>
      </c>
      <c r="J130" s="37">
        <f t="shared" si="52"/>
        <v>0.5994309047106916</v>
      </c>
      <c r="K130" s="37">
        <f t="shared" si="52"/>
        <v>0.60368006187040046</v>
      </c>
      <c r="L130" s="37">
        <f t="shared" si="52"/>
        <v>0.60561038355407593</v>
      </c>
      <c r="M130" s="37">
        <f t="shared" si="52"/>
        <v>0.61289494327719873</v>
      </c>
      <c r="N130" s="37">
        <f t="shared" si="52"/>
        <v>0.61906027951782916</v>
      </c>
      <c r="O130" s="37">
        <f t="shared" si="52"/>
        <v>0.6232574446753989</v>
      </c>
      <c r="P130" s="37">
        <f t="shared" si="52"/>
        <v>0.628779246656893</v>
      </c>
      <c r="Q130" s="37">
        <f t="shared" si="52"/>
        <v>0.63487597876928159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0.51882769624417446</v>
      </c>
      <c r="C131" s="36">
        <f t="shared" si="53"/>
        <v>0.52705542918379245</v>
      </c>
      <c r="D131" s="36">
        <f t="shared" si="53"/>
        <v>0.54185459651964485</v>
      </c>
      <c r="E131" s="36">
        <f t="shared" si="53"/>
        <v>0.54662502130658619</v>
      </c>
      <c r="F131" s="36">
        <f t="shared" si="53"/>
        <v>0.53186784672430965</v>
      </c>
      <c r="G131" s="36">
        <f t="shared" si="53"/>
        <v>0.5427881594397711</v>
      </c>
      <c r="H131" s="36">
        <f t="shared" si="53"/>
        <v>0.55185511937022302</v>
      </c>
      <c r="I131" s="36">
        <f t="shared" si="53"/>
        <v>0.56140865541804985</v>
      </c>
      <c r="J131" s="36">
        <f t="shared" si="53"/>
        <v>0.56846284590059748</v>
      </c>
      <c r="K131" s="36">
        <f t="shared" si="53"/>
        <v>0.57278377919170487</v>
      </c>
      <c r="L131" s="36">
        <f t="shared" si="53"/>
        <v>0.57272204799973458</v>
      </c>
      <c r="M131" s="36">
        <f t="shared" si="53"/>
        <v>0.5719194748155132</v>
      </c>
      <c r="N131" s="36">
        <f t="shared" si="53"/>
        <v>0.54768688046577374</v>
      </c>
      <c r="O131" s="36">
        <f t="shared" si="53"/>
        <v>0.56524210580921719</v>
      </c>
      <c r="P131" s="36">
        <f t="shared" si="53"/>
        <v>0.59128444057146035</v>
      </c>
      <c r="Q131" s="36">
        <f t="shared" si="53"/>
        <v>0.59336425603387555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153.93665734529353</v>
      </c>
      <c r="C135" s="26">
        <f t="shared" si="54"/>
        <v>165.391835333035</v>
      </c>
      <c r="D135" s="26">
        <f t="shared" si="54"/>
        <v>167.62365830063567</v>
      </c>
      <c r="E135" s="26">
        <f t="shared" si="54"/>
        <v>173.57910296393553</v>
      </c>
      <c r="F135" s="26">
        <f t="shared" si="54"/>
        <v>178.33418089287349</v>
      </c>
      <c r="G135" s="26">
        <f t="shared" si="54"/>
        <v>188.95739776385759</v>
      </c>
      <c r="H135" s="26">
        <f t="shared" si="54"/>
        <v>193.96633257074211</v>
      </c>
      <c r="I135" s="26">
        <f t="shared" si="54"/>
        <v>193.56391621442782</v>
      </c>
      <c r="J135" s="26">
        <f t="shared" si="54"/>
        <v>197.33589383987217</v>
      </c>
      <c r="K135" s="26">
        <f t="shared" si="54"/>
        <v>190.87198953676591</v>
      </c>
      <c r="L135" s="26">
        <f t="shared" si="54"/>
        <v>179.42909208109424</v>
      </c>
      <c r="M135" s="26">
        <f t="shared" si="54"/>
        <v>175.78432922484572</v>
      </c>
      <c r="N135" s="26">
        <f t="shared" si="54"/>
        <v>182.37700588933856</v>
      </c>
      <c r="O135" s="26">
        <f t="shared" si="54"/>
        <v>171.60629451300358</v>
      </c>
      <c r="P135" s="26">
        <f t="shared" si="54"/>
        <v>161.10958246951179</v>
      </c>
      <c r="Q135" s="26">
        <f t="shared" si="54"/>
        <v>175.77252894405282</v>
      </c>
    </row>
    <row r="136" spans="1:17" ht="12" customHeight="1" x14ac:dyDescent="0.25">
      <c r="A136" s="25" t="s">
        <v>48</v>
      </c>
      <c r="B136" s="24">
        <f t="shared" ref="B136:Q136" si="55">IF(B106=0,0,B106/B$26)</f>
        <v>90.543061052299421</v>
      </c>
      <c r="C136" s="24">
        <f t="shared" si="55"/>
        <v>102.38704890557088</v>
      </c>
      <c r="D136" s="24">
        <f t="shared" si="55"/>
        <v>104.41343389266007</v>
      </c>
      <c r="E136" s="24">
        <f t="shared" si="55"/>
        <v>110.39130495245166</v>
      </c>
      <c r="F136" s="24">
        <f t="shared" si="55"/>
        <v>115.02155272381437</v>
      </c>
      <c r="G136" s="24">
        <f t="shared" si="55"/>
        <v>124.98687449830297</v>
      </c>
      <c r="H136" s="24">
        <f t="shared" si="55"/>
        <v>129.8045007682959</v>
      </c>
      <c r="I136" s="24">
        <f t="shared" si="55"/>
        <v>129.06843886058175</v>
      </c>
      <c r="J136" s="24">
        <f t="shared" si="55"/>
        <v>132.23350163777727</v>
      </c>
      <c r="K136" s="24">
        <f t="shared" si="55"/>
        <v>125.11809942216706</v>
      </c>
      <c r="L136" s="24">
        <f t="shared" si="55"/>
        <v>112.36278685116858</v>
      </c>
      <c r="M136" s="24">
        <f t="shared" si="55"/>
        <v>107.83264740937943</v>
      </c>
      <c r="N136" s="24">
        <f t="shared" si="55"/>
        <v>114.49600020123857</v>
      </c>
      <c r="O136" s="24">
        <f t="shared" si="55"/>
        <v>103.9473690403608</v>
      </c>
      <c r="P136" s="24">
        <f t="shared" si="55"/>
        <v>93.675949481117968</v>
      </c>
      <c r="Q136" s="24">
        <f t="shared" si="55"/>
        <v>108.71093732555943</v>
      </c>
    </row>
    <row r="137" spans="1:17" ht="12" customHeight="1" x14ac:dyDescent="0.25">
      <c r="A137" s="23" t="s">
        <v>44</v>
      </c>
      <c r="B137" s="22">
        <f t="shared" ref="B137:Q137" si="56">IF(B107=0,0,B107/B$26)</f>
        <v>38.623945797366609</v>
      </c>
      <c r="C137" s="22">
        <f t="shared" si="56"/>
        <v>48.404812934124209</v>
      </c>
      <c r="D137" s="22">
        <f t="shared" si="56"/>
        <v>49.891951407659825</v>
      </c>
      <c r="E137" s="22">
        <f t="shared" si="56"/>
        <v>56.083114356433335</v>
      </c>
      <c r="F137" s="22">
        <f t="shared" si="56"/>
        <v>58.59253758945453</v>
      </c>
      <c r="G137" s="22">
        <f t="shared" si="56"/>
        <v>67.325728647848706</v>
      </c>
      <c r="H137" s="22">
        <f t="shared" si="56"/>
        <v>71.631116094456175</v>
      </c>
      <c r="I137" s="22">
        <f t="shared" si="56"/>
        <v>70.026947535541552</v>
      </c>
      <c r="J137" s="22">
        <f t="shared" si="56"/>
        <v>72.924315500258103</v>
      </c>
      <c r="K137" s="22">
        <f t="shared" si="56"/>
        <v>65.66204401580309</v>
      </c>
      <c r="L137" s="22">
        <f t="shared" si="56"/>
        <v>51.151769156729166</v>
      </c>
      <c r="M137" s="22">
        <f t="shared" si="56"/>
        <v>46.87032031101969</v>
      </c>
      <c r="N137" s="22">
        <f t="shared" si="56"/>
        <v>47.872667829676402</v>
      </c>
      <c r="O137" s="22">
        <f t="shared" si="56"/>
        <v>41.478522837138549</v>
      </c>
      <c r="P137" s="22">
        <f t="shared" si="56"/>
        <v>30.585235431673517</v>
      </c>
      <c r="Q137" s="22">
        <f t="shared" si="56"/>
        <v>43.052854681080639</v>
      </c>
    </row>
    <row r="138" spans="1:17" ht="12" customHeight="1" x14ac:dyDescent="0.25">
      <c r="A138" s="23" t="s">
        <v>43</v>
      </c>
      <c r="B138" s="22">
        <f t="shared" ref="B138:Q138" si="57">IF(B108=0,0,B108/B$26)</f>
        <v>8.0635412942604336</v>
      </c>
      <c r="C138" s="22">
        <f t="shared" si="57"/>
        <v>8.0602709590812296</v>
      </c>
      <c r="D138" s="22">
        <f t="shared" si="57"/>
        <v>8.1425065072838301</v>
      </c>
      <c r="E138" s="22">
        <f t="shared" si="57"/>
        <v>7.8237648072839363</v>
      </c>
      <c r="F138" s="22">
        <f t="shared" si="57"/>
        <v>8.448667301400258</v>
      </c>
      <c r="G138" s="22">
        <f t="shared" si="57"/>
        <v>8.4353109114650326</v>
      </c>
      <c r="H138" s="22">
        <f t="shared" si="57"/>
        <v>8.818966194988862</v>
      </c>
      <c r="I138" s="22">
        <f t="shared" si="57"/>
        <v>9.7054633382897251</v>
      </c>
      <c r="J138" s="22">
        <f t="shared" si="57"/>
        <v>9.7392341044365125</v>
      </c>
      <c r="K138" s="22">
        <f t="shared" si="57"/>
        <v>10.276684989749587</v>
      </c>
      <c r="L138" s="22">
        <f t="shared" si="57"/>
        <v>11.868411443547931</v>
      </c>
      <c r="M138" s="22">
        <f t="shared" si="57"/>
        <v>11.9027783536153</v>
      </c>
      <c r="N138" s="22">
        <f t="shared" si="57"/>
        <v>11.978446853919737</v>
      </c>
      <c r="O138" s="22">
        <f t="shared" si="57"/>
        <v>12.125035825021619</v>
      </c>
      <c r="P138" s="22">
        <f t="shared" si="57"/>
        <v>12.183378167035814</v>
      </c>
      <c r="Q138" s="22">
        <f t="shared" si="57"/>
        <v>12.066786440211098</v>
      </c>
    </row>
    <row r="139" spans="1:17" ht="12" customHeight="1" x14ac:dyDescent="0.25">
      <c r="A139" s="23" t="s">
        <v>47</v>
      </c>
      <c r="B139" s="22">
        <f t="shared" ref="B139:Q139" si="58">IF(B109=0,0,B109/B$26)</f>
        <v>20.483099317183424</v>
      </c>
      <c r="C139" s="22">
        <f t="shared" si="58"/>
        <v>22.063240073628545</v>
      </c>
      <c r="D139" s="22">
        <f t="shared" si="58"/>
        <v>22.996127199421981</v>
      </c>
      <c r="E139" s="22">
        <f t="shared" si="58"/>
        <v>22.86262963308911</v>
      </c>
      <c r="F139" s="22">
        <f t="shared" si="58"/>
        <v>23.533729699274286</v>
      </c>
      <c r="G139" s="22">
        <f t="shared" si="58"/>
        <v>25.120181308202934</v>
      </c>
      <c r="H139" s="22">
        <f t="shared" si="58"/>
        <v>25.537921148900974</v>
      </c>
      <c r="I139" s="22">
        <f t="shared" si="58"/>
        <v>25.829271332186096</v>
      </c>
      <c r="J139" s="22">
        <f t="shared" si="58"/>
        <v>25.859213912837543</v>
      </c>
      <c r="K139" s="22">
        <f t="shared" si="58"/>
        <v>25.2573848508158</v>
      </c>
      <c r="L139" s="22">
        <f t="shared" si="58"/>
        <v>25.175270003992615</v>
      </c>
      <c r="M139" s="22">
        <f t="shared" si="58"/>
        <v>25.241941625574583</v>
      </c>
      <c r="N139" s="22">
        <f t="shared" si="58"/>
        <v>27.712996071487133</v>
      </c>
      <c r="O139" s="22">
        <f t="shared" si="58"/>
        <v>25.597790125799303</v>
      </c>
      <c r="P139" s="22">
        <f t="shared" si="58"/>
        <v>26.193328910798311</v>
      </c>
      <c r="Q139" s="22">
        <f t="shared" si="58"/>
        <v>27.721095810189532</v>
      </c>
    </row>
    <row r="140" spans="1:17" ht="12" customHeight="1" x14ac:dyDescent="0.25">
      <c r="A140" s="21" t="s">
        <v>46</v>
      </c>
      <c r="B140" s="20">
        <f t="shared" ref="B140:Q140" si="59">IF(B110=0,0,B110/B$26)</f>
        <v>23.37247464348895</v>
      </c>
      <c r="C140" s="20">
        <f t="shared" si="59"/>
        <v>23.858724938736898</v>
      </c>
      <c r="D140" s="20">
        <f t="shared" si="59"/>
        <v>23.382848778294427</v>
      </c>
      <c r="E140" s="20">
        <f t="shared" si="59"/>
        <v>23.621796155645285</v>
      </c>
      <c r="F140" s="20">
        <f t="shared" si="59"/>
        <v>24.446618133685288</v>
      </c>
      <c r="G140" s="20">
        <f t="shared" si="59"/>
        <v>24.105653630786282</v>
      </c>
      <c r="H140" s="20">
        <f t="shared" si="59"/>
        <v>23.816497329949886</v>
      </c>
      <c r="I140" s="20">
        <f t="shared" si="59"/>
        <v>23.506756654564363</v>
      </c>
      <c r="J140" s="20">
        <f t="shared" si="59"/>
        <v>23.710738120245143</v>
      </c>
      <c r="K140" s="20">
        <f t="shared" si="59"/>
        <v>23.921985565798579</v>
      </c>
      <c r="L140" s="20">
        <f t="shared" si="59"/>
        <v>24.167336246898852</v>
      </c>
      <c r="M140" s="20">
        <f t="shared" si="59"/>
        <v>23.81760711916986</v>
      </c>
      <c r="N140" s="20">
        <f t="shared" si="59"/>
        <v>26.93188944615531</v>
      </c>
      <c r="O140" s="20">
        <f t="shared" si="59"/>
        <v>24.746020252401326</v>
      </c>
      <c r="P140" s="20">
        <f t="shared" si="59"/>
        <v>24.714006971610324</v>
      </c>
      <c r="Q140" s="20">
        <f t="shared" si="59"/>
        <v>25.870200394078182</v>
      </c>
    </row>
    <row r="141" spans="1:17" ht="12" customHeight="1" x14ac:dyDescent="0.25">
      <c r="A141" s="19" t="s">
        <v>45</v>
      </c>
      <c r="B141" s="18">
        <f t="shared" ref="B141:Q141" si="60">IF(B111=0,0,B111/B$26)</f>
        <v>63.393596292994097</v>
      </c>
      <c r="C141" s="18">
        <f t="shared" si="60"/>
        <v>63.004786427464133</v>
      </c>
      <c r="D141" s="18">
        <f t="shared" si="60"/>
        <v>63.210224407975609</v>
      </c>
      <c r="E141" s="18">
        <f t="shared" si="60"/>
        <v>63.187798011483871</v>
      </c>
      <c r="F141" s="18">
        <f t="shared" si="60"/>
        <v>63.312628169059124</v>
      </c>
      <c r="G141" s="18">
        <f t="shared" si="60"/>
        <v>63.970523265554597</v>
      </c>
      <c r="H141" s="18">
        <f t="shared" si="60"/>
        <v>64.161831802446216</v>
      </c>
      <c r="I141" s="18">
        <f t="shared" si="60"/>
        <v>64.49547735384607</v>
      </c>
      <c r="J141" s="18">
        <f t="shared" si="60"/>
        <v>65.10239220209489</v>
      </c>
      <c r="K141" s="18">
        <f t="shared" si="60"/>
        <v>65.753890114598846</v>
      </c>
      <c r="L141" s="18">
        <f t="shared" si="60"/>
        <v>67.066305229925675</v>
      </c>
      <c r="M141" s="18">
        <f t="shared" si="60"/>
        <v>67.951681815466259</v>
      </c>
      <c r="N141" s="18">
        <f t="shared" si="60"/>
        <v>67.881005688099989</v>
      </c>
      <c r="O141" s="18">
        <f t="shared" si="60"/>
        <v>67.658925472642778</v>
      </c>
      <c r="P141" s="18">
        <f t="shared" si="60"/>
        <v>67.433632988393839</v>
      </c>
      <c r="Q141" s="18">
        <f t="shared" si="60"/>
        <v>67.061591618493381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56.109567161942152</v>
      </c>
      <c r="C143" s="31">
        <f t="shared" si="61"/>
        <v>63.371420722770814</v>
      </c>
      <c r="D143" s="31">
        <f t="shared" si="61"/>
        <v>65.778750543338532</v>
      </c>
      <c r="E143" s="31">
        <f t="shared" si="61"/>
        <v>69.883837826791662</v>
      </c>
      <c r="F143" s="31">
        <f t="shared" si="61"/>
        <v>74.384091932372868</v>
      </c>
      <c r="G143" s="31">
        <f t="shared" si="61"/>
        <v>80.768107750352954</v>
      </c>
      <c r="H143" s="31">
        <f t="shared" si="61"/>
        <v>85.695357384282673</v>
      </c>
      <c r="I143" s="31">
        <f t="shared" si="61"/>
        <v>88.37666983239663</v>
      </c>
      <c r="J143" s="31">
        <f t="shared" si="61"/>
        <v>92.023552152706245</v>
      </c>
      <c r="K143" s="31">
        <f t="shared" si="61"/>
        <v>90.302083250900012</v>
      </c>
      <c r="L143" s="31">
        <f t="shared" si="61"/>
        <v>85.040461916387429</v>
      </c>
      <c r="M143" s="31">
        <f t="shared" si="61"/>
        <v>83.544785286570161</v>
      </c>
      <c r="N143" s="31">
        <f t="shared" si="61"/>
        <v>90.619752281276305</v>
      </c>
      <c r="O143" s="31">
        <f t="shared" si="61"/>
        <v>86.682729756395858</v>
      </c>
      <c r="P143" s="31">
        <f t="shared" si="61"/>
        <v>83.842808719894194</v>
      </c>
      <c r="Q143" s="31">
        <f t="shared" si="61"/>
        <v>101.53765954028971</v>
      </c>
    </row>
    <row r="144" spans="1:17" ht="12" customHeight="1" x14ac:dyDescent="0.25">
      <c r="A144" s="23" t="s">
        <v>44</v>
      </c>
      <c r="B144" s="22">
        <f t="shared" ref="B144:Q144" si="62">IF(B114=0,0,B114/B$26)</f>
        <v>20.519137676459316</v>
      </c>
      <c r="C144" s="22">
        <f t="shared" si="62"/>
        <v>26.031553128289108</v>
      </c>
      <c r="D144" s="22">
        <f t="shared" si="62"/>
        <v>27.267778184207291</v>
      </c>
      <c r="E144" s="22">
        <f t="shared" si="62"/>
        <v>31.347433805583261</v>
      </c>
      <c r="F144" s="22">
        <f t="shared" si="62"/>
        <v>33.812309360216666</v>
      </c>
      <c r="G144" s="22">
        <f t="shared" si="62"/>
        <v>38.855051386784631</v>
      </c>
      <c r="H144" s="22">
        <f t="shared" si="62"/>
        <v>42.32623760124806</v>
      </c>
      <c r="I144" s="22">
        <f t="shared" si="62"/>
        <v>42.630500587944532</v>
      </c>
      <c r="J144" s="22">
        <f t="shared" si="62"/>
        <v>45.487031396785412</v>
      </c>
      <c r="K144" s="22">
        <f t="shared" si="62"/>
        <v>42.444291478048278</v>
      </c>
      <c r="L144" s="22">
        <f t="shared" si="62"/>
        <v>33.552781035582257</v>
      </c>
      <c r="M144" s="22">
        <f t="shared" si="62"/>
        <v>31.476976279812</v>
      </c>
      <c r="N144" s="22">
        <f t="shared" si="62"/>
        <v>34.97602452183596</v>
      </c>
      <c r="O144" s="22">
        <f t="shared" si="62"/>
        <v>32.106957402052451</v>
      </c>
      <c r="P144" s="22">
        <f t="shared" si="62"/>
        <v>26.109956140623382</v>
      </c>
      <c r="Q144" s="22">
        <f t="shared" si="62"/>
        <v>40.82339888089421</v>
      </c>
    </row>
    <row r="145" spans="1:17" ht="12" customHeight="1" x14ac:dyDescent="0.25">
      <c r="A145" s="23" t="s">
        <v>43</v>
      </c>
      <c r="B145" s="30">
        <f t="shared" ref="B145:Q145" si="63">IF(B115=0,0,B115/B$26)</f>
        <v>12.238939370346911</v>
      </c>
      <c r="C145" s="30">
        <f t="shared" si="63"/>
        <v>12.533127224056019</v>
      </c>
      <c r="D145" s="30">
        <f t="shared" si="63"/>
        <v>12.95006605255975</v>
      </c>
      <c r="E145" s="30">
        <f t="shared" si="63"/>
        <v>12.650910328582727</v>
      </c>
      <c r="F145" s="30">
        <f t="shared" si="63"/>
        <v>14.049016900236987</v>
      </c>
      <c r="G145" s="30">
        <f t="shared" si="63"/>
        <v>14.278936520690303</v>
      </c>
      <c r="H145" s="30">
        <f t="shared" si="63"/>
        <v>15.263581375521149</v>
      </c>
      <c r="I145" s="30">
        <f t="shared" si="63"/>
        <v>17.214738672254416</v>
      </c>
      <c r="J145" s="30">
        <f t="shared" si="63"/>
        <v>17.557035094802988</v>
      </c>
      <c r="K145" s="30">
        <f t="shared" si="63"/>
        <v>18.908286825279227</v>
      </c>
      <c r="L145" s="30">
        <f t="shared" si="63"/>
        <v>22.400109647587659</v>
      </c>
      <c r="M145" s="30">
        <f t="shared" si="63"/>
        <v>22.975397270987411</v>
      </c>
      <c r="N145" s="30">
        <f t="shared" si="63"/>
        <v>23.737470149335117</v>
      </c>
      <c r="O145" s="30">
        <f t="shared" si="63"/>
        <v>24.634266493335691</v>
      </c>
      <c r="P145" s="30">
        <f t="shared" si="63"/>
        <v>26.65002317281505</v>
      </c>
      <c r="Q145" s="30">
        <f t="shared" si="63"/>
        <v>27.764350614064906</v>
      </c>
    </row>
    <row r="146" spans="1:17" ht="12" customHeight="1" x14ac:dyDescent="0.25">
      <c r="A146" s="23" t="s">
        <v>47</v>
      </c>
      <c r="B146" s="22">
        <f t="shared" ref="B146:Q146" si="64">IF(B116=0,0,B116/B$26)</f>
        <v>11.225202940329176</v>
      </c>
      <c r="C146" s="22">
        <f t="shared" si="64"/>
        <v>12.231869858061659</v>
      </c>
      <c r="D146" s="22">
        <f t="shared" si="64"/>
        <v>12.890802216328899</v>
      </c>
      <c r="E146" s="22">
        <f t="shared" si="64"/>
        <v>12.97322886574624</v>
      </c>
      <c r="F146" s="22">
        <f t="shared" si="64"/>
        <v>13.520395525464567</v>
      </c>
      <c r="G146" s="22">
        <f t="shared" si="64"/>
        <v>14.549856476530907</v>
      </c>
      <c r="H146" s="22">
        <f t="shared" si="64"/>
        <v>14.962282430513367</v>
      </c>
      <c r="I146" s="22">
        <f t="shared" si="64"/>
        <v>15.334533925519404</v>
      </c>
      <c r="J146" s="22">
        <f t="shared" si="64"/>
        <v>15.500811990879512</v>
      </c>
      <c r="K146" s="22">
        <f t="shared" si="64"/>
        <v>15.247379649424998</v>
      </c>
      <c r="L146" s="22">
        <f t="shared" si="64"/>
        <v>15.246404923195389</v>
      </c>
      <c r="M146" s="22">
        <f t="shared" si="64"/>
        <v>15.470658380812896</v>
      </c>
      <c r="N146" s="22">
        <f t="shared" si="64"/>
        <v>17.156015094291327</v>
      </c>
      <c r="O146" s="22">
        <f t="shared" si="64"/>
        <v>15.954013263142832</v>
      </c>
      <c r="P146" s="22">
        <f t="shared" si="64"/>
        <v>16.469821619967977</v>
      </c>
      <c r="Q146" s="22">
        <f t="shared" si="64"/>
        <v>17.599457835051108</v>
      </c>
    </row>
    <row r="147" spans="1:17" ht="12" customHeight="1" x14ac:dyDescent="0.25">
      <c r="A147" s="29" t="s">
        <v>46</v>
      </c>
      <c r="B147" s="18">
        <f t="shared" ref="B147:Q147" si="65">IF(B117=0,0,B117/B$26)</f>
        <v>12.126287174806754</v>
      </c>
      <c r="C147" s="18">
        <f t="shared" si="65"/>
        <v>12.574870512364027</v>
      </c>
      <c r="D147" s="18">
        <f t="shared" si="65"/>
        <v>12.670104090242596</v>
      </c>
      <c r="E147" s="18">
        <f t="shared" si="65"/>
        <v>12.912264826879438</v>
      </c>
      <c r="F147" s="18">
        <f t="shared" si="65"/>
        <v>13.002370146454655</v>
      </c>
      <c r="G147" s="18">
        <f t="shared" si="65"/>
        <v>13.084263366347123</v>
      </c>
      <c r="H147" s="18">
        <f t="shared" si="65"/>
        <v>13.143255977000093</v>
      </c>
      <c r="I147" s="18">
        <f t="shared" si="65"/>
        <v>13.196896646678276</v>
      </c>
      <c r="J147" s="18">
        <f t="shared" si="65"/>
        <v>13.478673670238338</v>
      </c>
      <c r="K147" s="18">
        <f t="shared" si="65"/>
        <v>13.702125298147523</v>
      </c>
      <c r="L147" s="18">
        <f t="shared" si="65"/>
        <v>13.841166310022128</v>
      </c>
      <c r="M147" s="18">
        <f t="shared" si="65"/>
        <v>13.621753354957855</v>
      </c>
      <c r="N147" s="18">
        <f t="shared" si="65"/>
        <v>14.750242515813897</v>
      </c>
      <c r="O147" s="18">
        <f t="shared" si="65"/>
        <v>13.987492597864863</v>
      </c>
      <c r="P147" s="18">
        <f t="shared" si="65"/>
        <v>14.613007786487783</v>
      </c>
      <c r="Q147" s="18">
        <f t="shared" si="65"/>
        <v>15.350452210279474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7.8279953625829632</v>
      </c>
      <c r="C149" s="26">
        <f t="shared" si="66"/>
        <v>9.7488976624714994</v>
      </c>
      <c r="D149" s="26">
        <f t="shared" si="66"/>
        <v>9.6075246946907829</v>
      </c>
      <c r="E149" s="26">
        <f t="shared" si="66"/>
        <v>10.107012150782261</v>
      </c>
      <c r="F149" s="26">
        <f t="shared" si="66"/>
        <v>10.470073601007618</v>
      </c>
      <c r="G149" s="26">
        <f t="shared" si="66"/>
        <v>12.800614132434843</v>
      </c>
      <c r="H149" s="26">
        <f t="shared" si="66"/>
        <v>12.831655751735184</v>
      </c>
      <c r="I149" s="26">
        <f t="shared" si="66"/>
        <v>11.724085675335072</v>
      </c>
      <c r="J149" s="26">
        <f t="shared" si="66"/>
        <v>11.483717138513855</v>
      </c>
      <c r="K149" s="26">
        <f t="shared" si="66"/>
        <v>9.4160018764835218</v>
      </c>
      <c r="L149" s="26">
        <f t="shared" si="66"/>
        <v>8.6627280483222258</v>
      </c>
      <c r="M149" s="26">
        <f t="shared" si="66"/>
        <v>8.7322421285574841</v>
      </c>
      <c r="N149" s="26">
        <f t="shared" si="66"/>
        <v>6.4930909934096865</v>
      </c>
      <c r="O149" s="26">
        <f t="shared" si="66"/>
        <v>6.9469370334249403</v>
      </c>
      <c r="P149" s="26">
        <f t="shared" si="66"/>
        <v>4.9689954003321901</v>
      </c>
      <c r="Q149" s="26">
        <f t="shared" si="66"/>
        <v>5.90687594414171</v>
      </c>
    </row>
    <row r="150" spans="1:17" ht="12" customHeight="1" x14ac:dyDescent="0.25">
      <c r="A150" s="25" t="s">
        <v>48</v>
      </c>
      <c r="B150" s="24">
        <f t="shared" ref="B150:Q150" si="67">IF(B120=0,0,B120/B$26)</f>
        <v>7.8279953625829632</v>
      </c>
      <c r="C150" s="24">
        <f t="shared" si="67"/>
        <v>9.7488976624714994</v>
      </c>
      <c r="D150" s="24">
        <f t="shared" si="67"/>
        <v>9.6075246946907829</v>
      </c>
      <c r="E150" s="24">
        <f t="shared" si="67"/>
        <v>10.107012150782261</v>
      </c>
      <c r="F150" s="24">
        <f t="shared" si="67"/>
        <v>10.470073601007618</v>
      </c>
      <c r="G150" s="24">
        <f t="shared" si="67"/>
        <v>12.800614132434843</v>
      </c>
      <c r="H150" s="24">
        <f t="shared" si="67"/>
        <v>12.831655751735184</v>
      </c>
      <c r="I150" s="24">
        <f t="shared" si="67"/>
        <v>11.724085675335072</v>
      </c>
      <c r="J150" s="24">
        <f t="shared" si="67"/>
        <v>11.483717138513855</v>
      </c>
      <c r="K150" s="24">
        <f t="shared" si="67"/>
        <v>9.4160018764835218</v>
      </c>
      <c r="L150" s="24">
        <f t="shared" si="67"/>
        <v>8.6627280483222258</v>
      </c>
      <c r="M150" s="24">
        <f t="shared" si="67"/>
        <v>8.7322421285574841</v>
      </c>
      <c r="N150" s="24">
        <f t="shared" si="67"/>
        <v>6.4930909934096865</v>
      </c>
      <c r="O150" s="24">
        <f t="shared" si="67"/>
        <v>6.9469370334249403</v>
      </c>
      <c r="P150" s="24">
        <f t="shared" si="67"/>
        <v>4.9689954003321901</v>
      </c>
      <c r="Q150" s="24">
        <f t="shared" si="67"/>
        <v>5.90687594414171</v>
      </c>
    </row>
    <row r="151" spans="1:17" ht="12" customHeight="1" x14ac:dyDescent="0.25">
      <c r="A151" s="23" t="s">
        <v>44</v>
      </c>
      <c r="B151" s="22">
        <f t="shared" ref="B151:Q151" si="68">IF(B121=0,0,B121/B$26)</f>
        <v>6.6962869980429467</v>
      </c>
      <c r="C151" s="22">
        <f t="shared" si="68"/>
        <v>8.5567818868196959</v>
      </c>
      <c r="D151" s="22">
        <f t="shared" si="68"/>
        <v>8.6042318299691907</v>
      </c>
      <c r="E151" s="22">
        <f t="shared" si="68"/>
        <v>9.0055342097816293</v>
      </c>
      <c r="F151" s="22">
        <f t="shared" si="68"/>
        <v>8.6336162090080109</v>
      </c>
      <c r="G151" s="22">
        <f t="shared" si="68"/>
        <v>10.961268896182711</v>
      </c>
      <c r="H151" s="22">
        <f t="shared" si="68"/>
        <v>11.013228458924939</v>
      </c>
      <c r="I151" s="22">
        <f t="shared" si="68"/>
        <v>9.9013256277717581</v>
      </c>
      <c r="J151" s="22">
        <f t="shared" si="68"/>
        <v>9.6336853746738385</v>
      </c>
      <c r="K151" s="22">
        <f t="shared" si="68"/>
        <v>7.4856103930283231</v>
      </c>
      <c r="L151" s="22">
        <f t="shared" si="68"/>
        <v>6.4968335626720641</v>
      </c>
      <c r="M151" s="22">
        <f t="shared" si="68"/>
        <v>6.4157252493376946</v>
      </c>
      <c r="N151" s="22">
        <f t="shared" si="68"/>
        <v>3.0535275936897048</v>
      </c>
      <c r="O151" s="22">
        <f t="shared" si="68"/>
        <v>4.0621125245155794</v>
      </c>
      <c r="P151" s="22">
        <f t="shared" si="68"/>
        <v>2.5682684599685293</v>
      </c>
      <c r="Q151" s="22">
        <f t="shared" si="68"/>
        <v>3.3606929611805487</v>
      </c>
    </row>
    <row r="152" spans="1:17" ht="12" customHeight="1" x14ac:dyDescent="0.25">
      <c r="A152" s="23" t="s">
        <v>43</v>
      </c>
      <c r="B152" s="22">
        <f t="shared" ref="B152:Q152" si="69">IF(B122=0,0,B122/B$26)</f>
        <v>9.1466413578699941E-4</v>
      </c>
      <c r="C152" s="22">
        <f t="shared" si="69"/>
        <v>1.1439951709942594E-3</v>
      </c>
      <c r="D152" s="22">
        <f t="shared" si="69"/>
        <v>1.25725649606024E-3</v>
      </c>
      <c r="E152" s="22">
        <f t="shared" si="69"/>
        <v>1.4543828607131053E-3</v>
      </c>
      <c r="F152" s="22">
        <f t="shared" si="69"/>
        <v>1.8888716453253278E-3</v>
      </c>
      <c r="G152" s="22">
        <f t="shared" si="69"/>
        <v>2.9169135298303542E-3</v>
      </c>
      <c r="H152" s="22">
        <f t="shared" si="69"/>
        <v>4.6623678310095881E-3</v>
      </c>
      <c r="I152" s="22">
        <f t="shared" si="69"/>
        <v>6.7346462165829932E-3</v>
      </c>
      <c r="J152" s="22">
        <f t="shared" si="69"/>
        <v>8.8674646337014058E-3</v>
      </c>
      <c r="K152" s="22">
        <f t="shared" si="69"/>
        <v>1.0452443070950869E-2</v>
      </c>
      <c r="L152" s="22">
        <f t="shared" si="69"/>
        <v>1.216663829962982E-2</v>
      </c>
      <c r="M152" s="22">
        <f t="shared" si="69"/>
        <v>1.7356291663503373E-2</v>
      </c>
      <c r="N152" s="22">
        <f t="shared" si="69"/>
        <v>2.5509310837014142E-2</v>
      </c>
      <c r="O152" s="22">
        <f t="shared" si="69"/>
        <v>3.3792283404438406E-2</v>
      </c>
      <c r="P152" s="22">
        <f t="shared" si="69"/>
        <v>4.5618808128731474E-2</v>
      </c>
      <c r="Q152" s="22">
        <f t="shared" si="69"/>
        <v>6.3424672932412385E-2</v>
      </c>
    </row>
    <row r="153" spans="1:17" ht="12" customHeight="1" x14ac:dyDescent="0.25">
      <c r="A153" s="23" t="s">
        <v>47</v>
      </c>
      <c r="B153" s="22">
        <f t="shared" ref="B153:Q153" si="70">IF(B123=0,0,B123/B$26)</f>
        <v>0.5015578336478429</v>
      </c>
      <c r="C153" s="22">
        <f t="shared" si="70"/>
        <v>0.5580426888542398</v>
      </c>
      <c r="D153" s="22">
        <f t="shared" si="70"/>
        <v>0.58761615094659359</v>
      </c>
      <c r="E153" s="22">
        <f t="shared" si="70"/>
        <v>0.59050990315754104</v>
      </c>
      <c r="F153" s="22">
        <f t="shared" si="70"/>
        <v>0.60860755457762838</v>
      </c>
      <c r="G153" s="22">
        <f t="shared" si="70"/>
        <v>0.70948645342026928</v>
      </c>
      <c r="H153" s="22">
        <f t="shared" si="70"/>
        <v>0.73695139490348371</v>
      </c>
      <c r="I153" s="22">
        <f t="shared" si="70"/>
        <v>0.7950429418708912</v>
      </c>
      <c r="J153" s="22">
        <f t="shared" si="70"/>
        <v>0.81160549327412879</v>
      </c>
      <c r="K153" s="22">
        <f t="shared" si="70"/>
        <v>0.83430387148972807</v>
      </c>
      <c r="L153" s="22">
        <f t="shared" si="70"/>
        <v>0.91049746603806614</v>
      </c>
      <c r="M153" s="22">
        <f t="shared" si="70"/>
        <v>0.92583806901032617</v>
      </c>
      <c r="N153" s="22">
        <f t="shared" si="70"/>
        <v>0.90283753735950556</v>
      </c>
      <c r="O153" s="22">
        <f t="shared" si="70"/>
        <v>0.94466383707285928</v>
      </c>
      <c r="P153" s="22">
        <f t="shared" si="70"/>
        <v>0.99897513914735347</v>
      </c>
      <c r="Q153" s="22">
        <f t="shared" si="70"/>
        <v>1.0052913440674607</v>
      </c>
    </row>
    <row r="154" spans="1:17" ht="12" customHeight="1" x14ac:dyDescent="0.25">
      <c r="A154" s="21" t="s">
        <v>46</v>
      </c>
      <c r="B154" s="20">
        <f t="shared" ref="B154:Q154" si="71">IF(B124=0,0,B124/B$26)</f>
        <v>0.62923586675638665</v>
      </c>
      <c r="C154" s="20">
        <f t="shared" si="71"/>
        <v>0.63292909162656996</v>
      </c>
      <c r="D154" s="20">
        <f t="shared" si="71"/>
        <v>0.41441945727893675</v>
      </c>
      <c r="E154" s="20">
        <f t="shared" si="71"/>
        <v>0.50951365498237544</v>
      </c>
      <c r="F154" s="20">
        <f t="shared" si="71"/>
        <v>1.2259609657766548</v>
      </c>
      <c r="G154" s="20">
        <f t="shared" si="71"/>
        <v>1.1269418693020317</v>
      </c>
      <c r="H154" s="20">
        <f t="shared" si="71"/>
        <v>1.0768135300757518</v>
      </c>
      <c r="I154" s="20">
        <f t="shared" si="71"/>
        <v>1.0209824594758394</v>
      </c>
      <c r="J154" s="20">
        <f t="shared" si="71"/>
        <v>1.0295588059321892</v>
      </c>
      <c r="K154" s="20">
        <f t="shared" si="71"/>
        <v>1.0856351688945198</v>
      </c>
      <c r="L154" s="20">
        <f t="shared" si="71"/>
        <v>1.2432303813124652</v>
      </c>
      <c r="M154" s="20">
        <f t="shared" si="71"/>
        <v>1.3733225185459608</v>
      </c>
      <c r="N154" s="20">
        <f t="shared" si="71"/>
        <v>2.5112165515234621</v>
      </c>
      <c r="O154" s="20">
        <f t="shared" si="71"/>
        <v>1.9063683884320632</v>
      </c>
      <c r="P154" s="20">
        <f t="shared" si="71"/>
        <v>1.3561329930875758</v>
      </c>
      <c r="Q154" s="20">
        <f t="shared" si="71"/>
        <v>1.4774669659612887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5370.630534346652</v>
      </c>
      <c r="C159" s="26">
        <f t="shared" si="73"/>
        <v>5942.0472549124543</v>
      </c>
      <c r="D159" s="26">
        <f t="shared" si="73"/>
        <v>6005.025385333246</v>
      </c>
      <c r="E159" s="26">
        <f t="shared" si="73"/>
        <v>6359.5882599704146</v>
      </c>
      <c r="F159" s="26">
        <f t="shared" si="73"/>
        <v>6439.676243905772</v>
      </c>
      <c r="G159" s="26">
        <f t="shared" si="73"/>
        <v>7010.6935991922082</v>
      </c>
      <c r="H159" s="26">
        <f t="shared" si="73"/>
        <v>7296.7975858977843</v>
      </c>
      <c r="I159" s="26">
        <f t="shared" si="73"/>
        <v>7386.4039351152287</v>
      </c>
      <c r="J159" s="26">
        <f t="shared" si="73"/>
        <v>7543.8172549808442</v>
      </c>
      <c r="K159" s="26">
        <f t="shared" si="73"/>
        <v>7301.9558172843908</v>
      </c>
      <c r="L159" s="26">
        <f t="shared" si="73"/>
        <v>6665.6637566205136</v>
      </c>
      <c r="M159" s="26">
        <f t="shared" si="73"/>
        <v>6725.4079214212052</v>
      </c>
      <c r="N159" s="26">
        <f t="shared" si="73"/>
        <v>7449.1959427967595</v>
      </c>
      <c r="O159" s="26">
        <f t="shared" si="73"/>
        <v>7174.6155711366418</v>
      </c>
      <c r="P159" s="26">
        <f t="shared" si="73"/>
        <v>6715.7125698636692</v>
      </c>
      <c r="Q159" s="26">
        <f t="shared" si="73"/>
        <v>7239.3678634037387</v>
      </c>
    </row>
    <row r="160" spans="1:17" ht="12" customHeight="1" x14ac:dyDescent="0.25">
      <c r="A160" s="25" t="s">
        <v>48</v>
      </c>
      <c r="B160" s="24">
        <f t="shared" ref="B160:Q160" si="74">IF(B106=0,0,B106/B$23)</f>
        <v>3158.9183287898627</v>
      </c>
      <c r="C160" s="24">
        <f t="shared" si="74"/>
        <v>3678.4686599726997</v>
      </c>
      <c r="D160" s="24">
        <f t="shared" si="74"/>
        <v>3740.5538541027099</v>
      </c>
      <c r="E160" s="24">
        <f t="shared" si="74"/>
        <v>4044.5147773593967</v>
      </c>
      <c r="F160" s="24">
        <f t="shared" si="74"/>
        <v>4153.4469550604372</v>
      </c>
      <c r="G160" s="24">
        <f t="shared" si="74"/>
        <v>4637.2605222016573</v>
      </c>
      <c r="H160" s="24">
        <f t="shared" si="74"/>
        <v>4883.1008726698883</v>
      </c>
      <c r="I160" s="24">
        <f t="shared" si="74"/>
        <v>4925.2548891543847</v>
      </c>
      <c r="J160" s="24">
        <f t="shared" si="74"/>
        <v>5055.0629788165061</v>
      </c>
      <c r="K160" s="24">
        <f t="shared" si="74"/>
        <v>4786.4898151925008</v>
      </c>
      <c r="L160" s="24">
        <f t="shared" si="74"/>
        <v>4174.1979921974244</v>
      </c>
      <c r="M160" s="24">
        <f t="shared" si="74"/>
        <v>4125.615430413216</v>
      </c>
      <c r="N160" s="24">
        <f t="shared" si="74"/>
        <v>4676.5936089719662</v>
      </c>
      <c r="O160" s="24">
        <f t="shared" si="74"/>
        <v>4345.8919418550076</v>
      </c>
      <c r="P160" s="24">
        <f t="shared" si="74"/>
        <v>3904.8003339174961</v>
      </c>
      <c r="Q160" s="24">
        <f t="shared" si="74"/>
        <v>4477.3689654635909</v>
      </c>
    </row>
    <row r="161" spans="1:17" ht="12" customHeight="1" x14ac:dyDescent="0.25">
      <c r="A161" s="23" t="s">
        <v>44</v>
      </c>
      <c r="B161" s="22">
        <f t="shared" ref="B161:Q161" si="75">IF(B107=0,0,B107/B$23)</f>
        <v>1347.5344095006055</v>
      </c>
      <c r="C161" s="22">
        <f t="shared" si="75"/>
        <v>1739.044041929888</v>
      </c>
      <c r="D161" s="22">
        <f t="shared" si="75"/>
        <v>1787.3517244771522</v>
      </c>
      <c r="E161" s="22">
        <f t="shared" si="75"/>
        <v>2054.7722021461072</v>
      </c>
      <c r="F161" s="22">
        <f t="shared" si="75"/>
        <v>2115.7860511980207</v>
      </c>
      <c r="G161" s="22">
        <f t="shared" si="75"/>
        <v>2497.917840095834</v>
      </c>
      <c r="H161" s="22">
        <f t="shared" si="75"/>
        <v>2694.6828764861252</v>
      </c>
      <c r="I161" s="22">
        <f t="shared" si="75"/>
        <v>2672.2300879035292</v>
      </c>
      <c r="J161" s="22">
        <f t="shared" si="75"/>
        <v>2787.7731662183778</v>
      </c>
      <c r="K161" s="22">
        <f t="shared" si="75"/>
        <v>2511.952358434567</v>
      </c>
      <c r="L161" s="22">
        <f t="shared" si="75"/>
        <v>1900.2520148791098</v>
      </c>
      <c r="M161" s="22">
        <f t="shared" si="75"/>
        <v>1793.2316543193142</v>
      </c>
      <c r="N161" s="22">
        <f t="shared" si="75"/>
        <v>1955.3609909796712</v>
      </c>
      <c r="O161" s="22">
        <f t="shared" si="75"/>
        <v>1734.1581592890275</v>
      </c>
      <c r="P161" s="22">
        <f t="shared" si="75"/>
        <v>1274.9188899400162</v>
      </c>
      <c r="Q161" s="22">
        <f t="shared" si="75"/>
        <v>1773.17499201033</v>
      </c>
    </row>
    <row r="162" spans="1:17" ht="12" customHeight="1" x14ac:dyDescent="0.25">
      <c r="A162" s="23" t="s">
        <v>43</v>
      </c>
      <c r="B162" s="22">
        <f t="shared" ref="B162:Q162" si="76">IF(B108=0,0,B108/B$23)</f>
        <v>281.32546098347677</v>
      </c>
      <c r="C162" s="22">
        <f t="shared" si="76"/>
        <v>289.5820753776523</v>
      </c>
      <c r="D162" s="22">
        <f t="shared" si="76"/>
        <v>291.70081820303005</v>
      </c>
      <c r="E162" s="22">
        <f t="shared" si="76"/>
        <v>286.64696364694538</v>
      </c>
      <c r="F162" s="22">
        <f t="shared" si="76"/>
        <v>305.08274880951274</v>
      </c>
      <c r="G162" s="22">
        <f t="shared" si="76"/>
        <v>312.96673702137252</v>
      </c>
      <c r="H162" s="22">
        <f t="shared" si="76"/>
        <v>331.75969452450994</v>
      </c>
      <c r="I162" s="22">
        <f t="shared" si="76"/>
        <v>370.36072629696213</v>
      </c>
      <c r="J162" s="22">
        <f t="shared" si="76"/>
        <v>372.3144373672028</v>
      </c>
      <c r="K162" s="22">
        <f t="shared" si="76"/>
        <v>393.14254503983642</v>
      </c>
      <c r="L162" s="22">
        <f t="shared" si="76"/>
        <v>440.90308372157892</v>
      </c>
      <c r="M162" s="22">
        <f t="shared" si="76"/>
        <v>455.39349371656402</v>
      </c>
      <c r="N162" s="22">
        <f t="shared" si="76"/>
        <v>489.26013051978572</v>
      </c>
      <c r="O162" s="22">
        <f t="shared" si="76"/>
        <v>506.93053583881107</v>
      </c>
      <c r="P162" s="22">
        <f t="shared" si="76"/>
        <v>507.85350347021438</v>
      </c>
      <c r="Q162" s="22">
        <f t="shared" si="76"/>
        <v>496.98269971199539</v>
      </c>
    </row>
    <row r="163" spans="1:17" ht="12" customHeight="1" x14ac:dyDescent="0.25">
      <c r="A163" s="23" t="s">
        <v>47</v>
      </c>
      <c r="B163" s="22">
        <f t="shared" ref="B163:Q163" si="77">IF(B109=0,0,B109/B$23)</f>
        <v>714.6261360227187</v>
      </c>
      <c r="C163" s="22">
        <f t="shared" si="77"/>
        <v>792.66799869529689</v>
      </c>
      <c r="D163" s="22">
        <f t="shared" si="77"/>
        <v>823.82361175539177</v>
      </c>
      <c r="E163" s="22">
        <f t="shared" si="77"/>
        <v>837.64064062973227</v>
      </c>
      <c r="F163" s="22">
        <f t="shared" si="77"/>
        <v>849.80680269001925</v>
      </c>
      <c r="G163" s="22">
        <f t="shared" si="77"/>
        <v>932.00846535816936</v>
      </c>
      <c r="H163" s="22">
        <f t="shared" si="77"/>
        <v>960.70817506530966</v>
      </c>
      <c r="I163" s="22">
        <f t="shared" si="77"/>
        <v>985.64564687701659</v>
      </c>
      <c r="J163" s="22">
        <f t="shared" si="77"/>
        <v>988.55398437650467</v>
      </c>
      <c r="K163" s="22">
        <f t="shared" si="77"/>
        <v>966.2408229117367</v>
      </c>
      <c r="L163" s="22">
        <f t="shared" si="77"/>
        <v>935.24345958851688</v>
      </c>
      <c r="M163" s="22">
        <f t="shared" si="77"/>
        <v>965.74225307392419</v>
      </c>
      <c r="N163" s="22">
        <f t="shared" si="77"/>
        <v>1131.9384090762319</v>
      </c>
      <c r="O163" s="22">
        <f t="shared" si="77"/>
        <v>1070.2072680051426</v>
      </c>
      <c r="P163" s="22">
        <f t="shared" si="77"/>
        <v>1091.8460933018066</v>
      </c>
      <c r="Q163" s="22">
        <f t="shared" si="77"/>
        <v>1141.7211287350722</v>
      </c>
    </row>
    <row r="164" spans="1:17" ht="12" customHeight="1" x14ac:dyDescent="0.25">
      <c r="A164" s="21" t="s">
        <v>46</v>
      </c>
      <c r="B164" s="20">
        <f t="shared" ref="B164:Q164" si="78">IF(B110=0,0,B110/B$23)</f>
        <v>815.43232228306181</v>
      </c>
      <c r="C164" s="20">
        <f t="shared" si="78"/>
        <v>857.17454396986273</v>
      </c>
      <c r="D164" s="20">
        <f t="shared" si="78"/>
        <v>837.67769966713604</v>
      </c>
      <c r="E164" s="20">
        <f t="shared" si="78"/>
        <v>865.45497093661209</v>
      </c>
      <c r="F164" s="20">
        <f t="shared" si="78"/>
        <v>882.7713523628845</v>
      </c>
      <c r="G164" s="20">
        <f t="shared" si="78"/>
        <v>894.36747972628166</v>
      </c>
      <c r="H164" s="20">
        <f t="shared" si="78"/>
        <v>895.95012659394354</v>
      </c>
      <c r="I164" s="20">
        <f t="shared" si="78"/>
        <v>897.0184280768766</v>
      </c>
      <c r="J164" s="20">
        <f t="shared" si="78"/>
        <v>906.42139085442147</v>
      </c>
      <c r="K164" s="20">
        <f t="shared" si="78"/>
        <v>915.15408880636051</v>
      </c>
      <c r="L164" s="20">
        <f t="shared" si="78"/>
        <v>897.79943400821833</v>
      </c>
      <c r="M164" s="20">
        <f t="shared" si="78"/>
        <v>911.24802930341343</v>
      </c>
      <c r="N164" s="20">
        <f t="shared" si="78"/>
        <v>1100.0340783962772</v>
      </c>
      <c r="O164" s="20">
        <f t="shared" si="78"/>
        <v>1034.5959787220265</v>
      </c>
      <c r="P164" s="20">
        <f t="shared" si="78"/>
        <v>1030.1818472054583</v>
      </c>
      <c r="Q164" s="20">
        <f t="shared" si="78"/>
        <v>1065.4901450061943</v>
      </c>
    </row>
    <row r="165" spans="1:17" ht="12" customHeight="1" x14ac:dyDescent="0.25">
      <c r="A165" s="19" t="s">
        <v>45</v>
      </c>
      <c r="B165" s="18">
        <f t="shared" ref="B165:Q165" si="79">IF(B111=0,0,B111/B$23)</f>
        <v>2211.7122055567893</v>
      </c>
      <c r="C165" s="18">
        <f t="shared" si="79"/>
        <v>2263.578594939755</v>
      </c>
      <c r="D165" s="18">
        <f t="shared" si="79"/>
        <v>2264.471531230537</v>
      </c>
      <c r="E165" s="18">
        <f t="shared" si="79"/>
        <v>2315.0734826110183</v>
      </c>
      <c r="F165" s="18">
        <f t="shared" si="79"/>
        <v>2286.2292888453348</v>
      </c>
      <c r="G165" s="18">
        <f t="shared" si="79"/>
        <v>2373.4330769905509</v>
      </c>
      <c r="H165" s="18">
        <f t="shared" si="79"/>
        <v>2413.696713227896</v>
      </c>
      <c r="I165" s="18">
        <f t="shared" si="79"/>
        <v>2461.149045960844</v>
      </c>
      <c r="J165" s="18">
        <f t="shared" si="79"/>
        <v>2488.7542761643385</v>
      </c>
      <c r="K165" s="18">
        <f t="shared" si="79"/>
        <v>2515.4660020918905</v>
      </c>
      <c r="L165" s="18">
        <f t="shared" si="79"/>
        <v>2491.4657644230897</v>
      </c>
      <c r="M165" s="18">
        <f t="shared" si="79"/>
        <v>2599.7924910079892</v>
      </c>
      <c r="N165" s="18">
        <f t="shared" si="79"/>
        <v>2772.6023338247928</v>
      </c>
      <c r="O165" s="18">
        <f t="shared" si="79"/>
        <v>2828.7236292816337</v>
      </c>
      <c r="P165" s="18">
        <f t="shared" si="79"/>
        <v>2810.9122359461735</v>
      </c>
      <c r="Q165" s="18">
        <f t="shared" si="79"/>
        <v>2761.9988979401473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1957.582812734202</v>
      </c>
      <c r="C167" s="31">
        <f t="shared" si="80"/>
        <v>2276.7506980462781</v>
      </c>
      <c r="D167" s="31">
        <f t="shared" si="80"/>
        <v>2356.4875676427891</v>
      </c>
      <c r="E167" s="31">
        <f t="shared" si="80"/>
        <v>2560.4028769366337</v>
      </c>
      <c r="F167" s="31">
        <f t="shared" si="80"/>
        <v>2686.021643989543</v>
      </c>
      <c r="G167" s="31">
        <f t="shared" si="80"/>
        <v>2996.6567211721654</v>
      </c>
      <c r="H167" s="31">
        <f t="shared" si="80"/>
        <v>3223.7639831449915</v>
      </c>
      <c r="I167" s="31">
        <f t="shared" si="80"/>
        <v>3372.4559545449856</v>
      </c>
      <c r="J167" s="31">
        <f t="shared" si="80"/>
        <v>3517.9046603530192</v>
      </c>
      <c r="K167" s="31">
        <f t="shared" si="80"/>
        <v>3454.5761465948262</v>
      </c>
      <c r="L167" s="31">
        <f t="shared" si="80"/>
        <v>3159.1929617864776</v>
      </c>
      <c r="M167" s="31">
        <f t="shared" si="80"/>
        <v>3196.3757135656924</v>
      </c>
      <c r="N167" s="31">
        <f t="shared" si="80"/>
        <v>3701.3673282942773</v>
      </c>
      <c r="O167" s="31">
        <f t="shared" si="80"/>
        <v>3624.0818812840298</v>
      </c>
      <c r="P167" s="31">
        <f t="shared" si="80"/>
        <v>3494.9144289379701</v>
      </c>
      <c r="Q167" s="31">
        <f t="shared" si="80"/>
        <v>4181.9303267529958</v>
      </c>
    </row>
    <row r="168" spans="1:17" ht="12" customHeight="1" x14ac:dyDescent="0.25">
      <c r="A168" s="23" t="s">
        <v>44</v>
      </c>
      <c r="B168" s="22">
        <f t="shared" ref="B168:Q168" si="81">IF(B114=0,0,B114/B$23)</f>
        <v>715.88346300430112</v>
      </c>
      <c r="C168" s="22">
        <f t="shared" si="81"/>
        <v>935.2379365982066</v>
      </c>
      <c r="D168" s="22">
        <f t="shared" si="81"/>
        <v>976.85315937994847</v>
      </c>
      <c r="E168" s="22">
        <f t="shared" si="81"/>
        <v>1148.5067534402876</v>
      </c>
      <c r="F168" s="22">
        <f t="shared" si="81"/>
        <v>1220.9679840870108</v>
      </c>
      <c r="G168" s="22">
        <f t="shared" si="81"/>
        <v>1441.5993407891769</v>
      </c>
      <c r="H168" s="22">
        <f t="shared" si="81"/>
        <v>1592.2659579918727</v>
      </c>
      <c r="I168" s="22">
        <f t="shared" si="81"/>
        <v>1626.780979931706</v>
      </c>
      <c r="J168" s="22">
        <f t="shared" si="81"/>
        <v>1738.8922291419028</v>
      </c>
      <c r="K168" s="22">
        <f t="shared" si="81"/>
        <v>1623.7392496448551</v>
      </c>
      <c r="L168" s="22">
        <f t="shared" si="81"/>
        <v>1246.4620641429979</v>
      </c>
      <c r="M168" s="22">
        <f t="shared" si="81"/>
        <v>1204.291113708181</v>
      </c>
      <c r="N168" s="22">
        <f t="shared" si="81"/>
        <v>1428.5970903662655</v>
      </c>
      <c r="O168" s="22">
        <f t="shared" si="81"/>
        <v>1342.3463117847994</v>
      </c>
      <c r="P168" s="22">
        <f t="shared" si="81"/>
        <v>1088.3707720200691</v>
      </c>
      <c r="Q168" s="22">
        <f t="shared" si="81"/>
        <v>1681.3526192555644</v>
      </c>
    </row>
    <row r="169" spans="1:17" ht="12" customHeight="1" x14ac:dyDescent="0.25">
      <c r="A169" s="23" t="s">
        <v>43</v>
      </c>
      <c r="B169" s="30">
        <f t="shared" ref="B169:Q169" si="82">IF(B115=0,0,B115/B$23)</f>
        <v>426.99914772712305</v>
      </c>
      <c r="C169" s="30">
        <f t="shared" si="82"/>
        <v>450.27878230634553</v>
      </c>
      <c r="D169" s="30">
        <f t="shared" si="82"/>
        <v>463.9289953205174</v>
      </c>
      <c r="E169" s="30">
        <f t="shared" si="82"/>
        <v>463.50384020770741</v>
      </c>
      <c r="F169" s="30">
        <f t="shared" si="82"/>
        <v>507.31228264666453</v>
      </c>
      <c r="G169" s="30">
        <f t="shared" si="82"/>
        <v>529.77681770352365</v>
      </c>
      <c r="H169" s="30">
        <f t="shared" si="82"/>
        <v>574.19894605903869</v>
      </c>
      <c r="I169" s="30">
        <f t="shared" si="82"/>
        <v>656.91486283972222</v>
      </c>
      <c r="J169" s="30">
        <f t="shared" si="82"/>
        <v>671.17573857066736</v>
      </c>
      <c r="K169" s="30">
        <f t="shared" si="82"/>
        <v>723.35115966365925</v>
      </c>
      <c r="L169" s="30">
        <f t="shared" si="82"/>
        <v>832.1482168274481</v>
      </c>
      <c r="M169" s="30">
        <f t="shared" si="82"/>
        <v>879.0255620934945</v>
      </c>
      <c r="N169" s="30">
        <f t="shared" si="82"/>
        <v>969.55789720541304</v>
      </c>
      <c r="O169" s="30">
        <f t="shared" si="82"/>
        <v>1029.9237126947182</v>
      </c>
      <c r="P169" s="30">
        <f t="shared" si="82"/>
        <v>1110.8829956945665</v>
      </c>
      <c r="Q169" s="30">
        <f t="shared" si="82"/>
        <v>1143.5026212071573</v>
      </c>
    </row>
    <row r="170" spans="1:17" ht="12" customHeight="1" x14ac:dyDescent="0.25">
      <c r="A170" s="23" t="s">
        <v>47</v>
      </c>
      <c r="B170" s="22">
        <f t="shared" ref="B170:Q170" si="83">IF(B116=0,0,B116/B$23)</f>
        <v>391.63132878961983</v>
      </c>
      <c r="C170" s="22">
        <f t="shared" si="83"/>
        <v>439.45548198426854</v>
      </c>
      <c r="D170" s="22">
        <f t="shared" si="83"/>
        <v>461.80590097568324</v>
      </c>
      <c r="E170" s="22">
        <f t="shared" si="83"/>
        <v>475.3129413605219</v>
      </c>
      <c r="F170" s="22">
        <f t="shared" si="83"/>
        <v>488.22367892471368</v>
      </c>
      <c r="G170" s="22">
        <f t="shared" si="83"/>
        <v>539.8284844960499</v>
      </c>
      <c r="H170" s="22">
        <f t="shared" si="83"/>
        <v>562.86441503281276</v>
      </c>
      <c r="I170" s="22">
        <f t="shared" si="83"/>
        <v>585.1662021817051</v>
      </c>
      <c r="J170" s="22">
        <f t="shared" si="83"/>
        <v>592.56980921016702</v>
      </c>
      <c r="K170" s="22">
        <f t="shared" si="83"/>
        <v>583.3003197570639</v>
      </c>
      <c r="L170" s="22">
        <f t="shared" si="83"/>
        <v>566.39315027784255</v>
      </c>
      <c r="M170" s="22">
        <f t="shared" si="83"/>
        <v>591.89854341813691</v>
      </c>
      <c r="N170" s="22">
        <f t="shared" si="83"/>
        <v>700.73810791969902</v>
      </c>
      <c r="O170" s="22">
        <f t="shared" si="83"/>
        <v>667.01464712992504</v>
      </c>
      <c r="P170" s="22">
        <f t="shared" si="83"/>
        <v>686.53016401158163</v>
      </c>
      <c r="Q170" s="22">
        <f t="shared" si="83"/>
        <v>724.85131908724782</v>
      </c>
    </row>
    <row r="171" spans="1:17" ht="12" customHeight="1" x14ac:dyDescent="0.25">
      <c r="A171" s="29" t="s">
        <v>46</v>
      </c>
      <c r="B171" s="18">
        <f t="shared" ref="B171:Q171" si="84">IF(B117=0,0,B117/B$23)</f>
        <v>423.06887321315816</v>
      </c>
      <c r="C171" s="18">
        <f t="shared" si="84"/>
        <v>451.77849715745754</v>
      </c>
      <c r="D171" s="18">
        <f t="shared" si="84"/>
        <v>453.8995119666402</v>
      </c>
      <c r="E171" s="18">
        <f t="shared" si="84"/>
        <v>473.07934192811649</v>
      </c>
      <c r="F171" s="18">
        <f t="shared" si="84"/>
        <v>469.51769833115424</v>
      </c>
      <c r="G171" s="18">
        <f t="shared" si="84"/>
        <v>485.45207818341521</v>
      </c>
      <c r="H171" s="18">
        <f t="shared" si="84"/>
        <v>494.4346640612672</v>
      </c>
      <c r="I171" s="18">
        <f t="shared" si="84"/>
        <v>503.59390959185203</v>
      </c>
      <c r="J171" s="18">
        <f t="shared" si="84"/>
        <v>515.26688343028218</v>
      </c>
      <c r="K171" s="18">
        <f t="shared" si="84"/>
        <v>524.18541752924818</v>
      </c>
      <c r="L171" s="18">
        <f t="shared" si="84"/>
        <v>514.18953053818927</v>
      </c>
      <c r="M171" s="18">
        <f t="shared" si="84"/>
        <v>521.16049434587956</v>
      </c>
      <c r="N171" s="18">
        <f t="shared" si="84"/>
        <v>602.47423280289945</v>
      </c>
      <c r="O171" s="18">
        <f t="shared" si="84"/>
        <v>584.79720967458638</v>
      </c>
      <c r="P171" s="18">
        <f t="shared" si="84"/>
        <v>609.13049721175321</v>
      </c>
      <c r="Q171" s="18">
        <f t="shared" si="84"/>
        <v>632.22376720302668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273.10759920367616</v>
      </c>
      <c r="C173" s="26">
        <f t="shared" si="85"/>
        <v>350.24951792248913</v>
      </c>
      <c r="D173" s="26">
        <f t="shared" si="85"/>
        <v>344.18428917927645</v>
      </c>
      <c r="E173" s="26">
        <f t="shared" si="85"/>
        <v>370.30054148193108</v>
      </c>
      <c r="F173" s="26">
        <f t="shared" si="85"/>
        <v>378.07605868252307</v>
      </c>
      <c r="G173" s="26">
        <f t="shared" si="85"/>
        <v>474.92812997002085</v>
      </c>
      <c r="H173" s="26">
        <f t="shared" si="85"/>
        <v>482.71261033501571</v>
      </c>
      <c r="I173" s="26">
        <f t="shared" si="85"/>
        <v>447.39140569975808</v>
      </c>
      <c r="J173" s="26">
        <f t="shared" si="85"/>
        <v>439.0030714388771</v>
      </c>
      <c r="K173" s="26">
        <f t="shared" si="85"/>
        <v>360.21644582012334</v>
      </c>
      <c r="L173" s="26">
        <f t="shared" si="85"/>
        <v>321.8142148267915</v>
      </c>
      <c r="M173" s="26">
        <f t="shared" si="85"/>
        <v>334.09059068086577</v>
      </c>
      <c r="N173" s="26">
        <f t="shared" si="85"/>
        <v>265.21055573017901</v>
      </c>
      <c r="O173" s="26">
        <f t="shared" si="85"/>
        <v>290.44157589417318</v>
      </c>
      <c r="P173" s="26">
        <f t="shared" si="85"/>
        <v>207.12824375868897</v>
      </c>
      <c r="Q173" s="26">
        <f t="shared" si="85"/>
        <v>243.28060897811272</v>
      </c>
    </row>
    <row r="174" spans="1:17" ht="12" customHeight="1" x14ac:dyDescent="0.25">
      <c r="A174" s="25" t="s">
        <v>48</v>
      </c>
      <c r="B174" s="24">
        <f t="shared" ref="B174:Q174" si="86">IF(B120=0,0,B120/B$23)</f>
        <v>273.10759920367616</v>
      </c>
      <c r="C174" s="24">
        <f t="shared" si="86"/>
        <v>350.24951792248913</v>
      </c>
      <c r="D174" s="24">
        <f t="shared" si="86"/>
        <v>344.18428917927645</v>
      </c>
      <c r="E174" s="24">
        <f t="shared" si="86"/>
        <v>370.30054148193108</v>
      </c>
      <c r="F174" s="24">
        <f t="shared" si="86"/>
        <v>378.07605868252307</v>
      </c>
      <c r="G174" s="24">
        <f t="shared" si="86"/>
        <v>474.92812997002085</v>
      </c>
      <c r="H174" s="24">
        <f t="shared" si="86"/>
        <v>482.71261033501571</v>
      </c>
      <c r="I174" s="24">
        <f t="shared" si="86"/>
        <v>447.39140569975808</v>
      </c>
      <c r="J174" s="24">
        <f t="shared" si="86"/>
        <v>439.0030714388771</v>
      </c>
      <c r="K174" s="24">
        <f t="shared" si="86"/>
        <v>360.21644582012334</v>
      </c>
      <c r="L174" s="24">
        <f t="shared" si="86"/>
        <v>321.8142148267915</v>
      </c>
      <c r="M174" s="24">
        <f t="shared" si="86"/>
        <v>334.09059068086577</v>
      </c>
      <c r="N174" s="24">
        <f t="shared" si="86"/>
        <v>265.21055573017901</v>
      </c>
      <c r="O174" s="24">
        <f t="shared" si="86"/>
        <v>290.44157589417318</v>
      </c>
      <c r="P174" s="24">
        <f t="shared" si="86"/>
        <v>207.12824375868897</v>
      </c>
      <c r="Q174" s="24">
        <f t="shared" si="86"/>
        <v>243.28060897811272</v>
      </c>
    </row>
    <row r="175" spans="1:17" ht="12" customHeight="1" x14ac:dyDescent="0.25">
      <c r="A175" s="23" t="s">
        <v>44</v>
      </c>
      <c r="B175" s="22">
        <f t="shared" ref="B175:Q175" si="87">IF(B121=0,0,B121/B$23)</f>
        <v>233.62390764253837</v>
      </c>
      <c r="C175" s="22">
        <f t="shared" si="87"/>
        <v>307.42026786920815</v>
      </c>
      <c r="D175" s="22">
        <f t="shared" si="87"/>
        <v>308.24187399363893</v>
      </c>
      <c r="E175" s="22">
        <f t="shared" si="87"/>
        <v>329.94461117354939</v>
      </c>
      <c r="F175" s="22">
        <f t="shared" si="87"/>
        <v>311.76128390970996</v>
      </c>
      <c r="G175" s="22">
        <f t="shared" si="87"/>
        <v>406.68477973817306</v>
      </c>
      <c r="H175" s="22">
        <f t="shared" si="87"/>
        <v>414.3053991223731</v>
      </c>
      <c r="I175" s="22">
        <f t="shared" si="87"/>
        <v>377.83483621406106</v>
      </c>
      <c r="J175" s="22">
        <f t="shared" si="87"/>
        <v>368.27948805650584</v>
      </c>
      <c r="K175" s="22">
        <f t="shared" si="87"/>
        <v>286.36782425725744</v>
      </c>
      <c r="L175" s="22">
        <f t="shared" si="87"/>
        <v>241.35276787738852</v>
      </c>
      <c r="M175" s="22">
        <f t="shared" si="87"/>
        <v>245.46197948263466</v>
      </c>
      <c r="N175" s="22">
        <f t="shared" si="87"/>
        <v>124.72145406276246</v>
      </c>
      <c r="O175" s="22">
        <f t="shared" si="87"/>
        <v>169.83115830806682</v>
      </c>
      <c r="P175" s="22">
        <f t="shared" si="87"/>
        <v>107.05603301193463</v>
      </c>
      <c r="Q175" s="22">
        <f t="shared" si="87"/>
        <v>138.41350959729013</v>
      </c>
    </row>
    <row r="176" spans="1:17" ht="12" customHeight="1" x14ac:dyDescent="0.25">
      <c r="A176" s="23" t="s">
        <v>43</v>
      </c>
      <c r="B176" s="22">
        <f t="shared" ref="B176:Q176" si="88">IF(B122=0,0,B122/B$23)</f>
        <v>3.1911327821746036E-2</v>
      </c>
      <c r="C176" s="22">
        <f t="shared" si="88"/>
        <v>4.110041678751352E-2</v>
      </c>
      <c r="D176" s="22">
        <f t="shared" si="88"/>
        <v>4.5040522628232361E-2</v>
      </c>
      <c r="E176" s="22">
        <f t="shared" si="88"/>
        <v>5.3285654831474558E-2</v>
      </c>
      <c r="F176" s="22">
        <f t="shared" si="88"/>
        <v>6.8207461975534289E-2</v>
      </c>
      <c r="G176" s="22">
        <f t="shared" si="88"/>
        <v>0.10822326754592017</v>
      </c>
      <c r="H176" s="22">
        <f t="shared" si="88"/>
        <v>0.17539308952738267</v>
      </c>
      <c r="I176" s="22">
        <f t="shared" si="88"/>
        <v>0.25699426984454471</v>
      </c>
      <c r="J176" s="22">
        <f t="shared" si="88"/>
        <v>0.33898816586267122</v>
      </c>
      <c r="K176" s="22">
        <f t="shared" si="88"/>
        <v>0.39986630658587113</v>
      </c>
      <c r="L176" s="22">
        <f t="shared" si="88"/>
        <v>0.45198200031631652</v>
      </c>
      <c r="M176" s="22">
        <f t="shared" si="88"/>
        <v>0.66404179459544133</v>
      </c>
      <c r="N176" s="22">
        <f t="shared" si="88"/>
        <v>1.0419287994338962</v>
      </c>
      <c r="O176" s="22">
        <f t="shared" si="88"/>
        <v>1.4128073995524364</v>
      </c>
      <c r="P176" s="22">
        <f t="shared" si="88"/>
        <v>1.9015802690091177</v>
      </c>
      <c r="Q176" s="22">
        <f t="shared" si="88"/>
        <v>2.6122087548728667</v>
      </c>
    </row>
    <row r="177" spans="1:17" ht="12" customHeight="1" x14ac:dyDescent="0.25">
      <c r="A177" s="23" t="s">
        <v>47</v>
      </c>
      <c r="B177" s="22">
        <f t="shared" ref="B177:Q177" si="89">IF(B123=0,0,B123/B$23)</f>
        <v>17.49863783314261</v>
      </c>
      <c r="C177" s="22">
        <f t="shared" si="89"/>
        <v>20.048849574426281</v>
      </c>
      <c r="D177" s="22">
        <f t="shared" si="89"/>
        <v>21.051025487926164</v>
      </c>
      <c r="E177" s="22">
        <f t="shared" si="89"/>
        <v>21.635091917125663</v>
      </c>
      <c r="F177" s="22">
        <f t="shared" si="89"/>
        <v>21.97691766913405</v>
      </c>
      <c r="G177" s="22">
        <f t="shared" si="89"/>
        <v>26.323352229496319</v>
      </c>
      <c r="H177" s="22">
        <f t="shared" si="89"/>
        <v>27.723291397977743</v>
      </c>
      <c r="I177" s="22">
        <f t="shared" si="89"/>
        <v>30.338858756687085</v>
      </c>
      <c r="J177" s="22">
        <f t="shared" si="89"/>
        <v>31.026304466265966</v>
      </c>
      <c r="K177" s="22">
        <f t="shared" si="89"/>
        <v>31.916940891077438</v>
      </c>
      <c r="L177" s="22">
        <f t="shared" si="89"/>
        <v>33.824336340741198</v>
      </c>
      <c r="M177" s="22">
        <f t="shared" si="89"/>
        <v>35.422035119586049</v>
      </c>
      <c r="N177" s="22">
        <f t="shared" si="89"/>
        <v>36.876434545612867</v>
      </c>
      <c r="O177" s="22">
        <f t="shared" si="89"/>
        <v>39.495054037420793</v>
      </c>
      <c r="P177" s="22">
        <f t="shared" si="89"/>
        <v>41.641408264606241</v>
      </c>
      <c r="Q177" s="22">
        <f t="shared" si="89"/>
        <v>41.403932078125578</v>
      </c>
    </row>
    <row r="178" spans="1:17" ht="12" customHeight="1" x14ac:dyDescent="0.25">
      <c r="A178" s="21" t="s">
        <v>46</v>
      </c>
      <c r="B178" s="20">
        <f t="shared" ref="B178:Q178" si="90">IF(B124=0,0,B124/B$23)</f>
        <v>21.95314240017343</v>
      </c>
      <c r="C178" s="20">
        <f t="shared" si="90"/>
        <v>22.739300062067215</v>
      </c>
      <c r="D178" s="20">
        <f t="shared" si="90"/>
        <v>14.846349175083031</v>
      </c>
      <c r="E178" s="20">
        <f t="shared" si="90"/>
        <v>18.66755273642454</v>
      </c>
      <c r="F178" s="20">
        <f t="shared" si="90"/>
        <v>44.269649641703602</v>
      </c>
      <c r="G178" s="20">
        <f t="shared" si="90"/>
        <v>41.811774734805518</v>
      </c>
      <c r="H178" s="20">
        <f t="shared" si="90"/>
        <v>40.508526725137507</v>
      </c>
      <c r="I178" s="20">
        <f t="shared" si="90"/>
        <v>38.960716459165369</v>
      </c>
      <c r="J178" s="20">
        <f t="shared" si="90"/>
        <v>39.358290750242737</v>
      </c>
      <c r="K178" s="20">
        <f t="shared" si="90"/>
        <v>41.531814365202635</v>
      </c>
      <c r="L178" s="20">
        <f t="shared" si="90"/>
        <v>46.185128608345472</v>
      </c>
      <c r="M178" s="20">
        <f t="shared" si="90"/>
        <v>52.542534284049644</v>
      </c>
      <c r="N178" s="20">
        <f t="shared" si="90"/>
        <v>102.57073832236981</v>
      </c>
      <c r="O178" s="20">
        <f t="shared" si="90"/>
        <v>79.702556149133144</v>
      </c>
      <c r="P178" s="20">
        <f t="shared" si="90"/>
        <v>56.529222213138979</v>
      </c>
      <c r="Q178" s="20">
        <f t="shared" si="90"/>
        <v>60.850958547824149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122.25598401077515</v>
      </c>
      <c r="C3" s="154">
        <v>122.98530450545422</v>
      </c>
      <c r="D3" s="154">
        <v>125.07319812755007</v>
      </c>
      <c r="E3" s="154">
        <v>127.61459034092969</v>
      </c>
      <c r="F3" s="154">
        <v>132.0840287540571</v>
      </c>
      <c r="G3" s="154">
        <v>136.7468611848704</v>
      </c>
      <c r="H3" s="154">
        <v>142.60231331897953</v>
      </c>
      <c r="I3" s="154">
        <v>147.0883851049222</v>
      </c>
      <c r="J3" s="154">
        <v>150.51908762564875</v>
      </c>
      <c r="K3" s="154">
        <v>151.81894420925886</v>
      </c>
      <c r="L3" s="154">
        <v>152.48031583416127</v>
      </c>
      <c r="M3" s="154">
        <v>152.61308600863742</v>
      </c>
      <c r="N3" s="154">
        <v>152.18801651341269</v>
      </c>
      <c r="O3" s="154">
        <v>151.13915627950536</v>
      </c>
      <c r="P3" s="154">
        <v>150.17682546320751</v>
      </c>
      <c r="Q3" s="154">
        <v>149.32909218919457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162.28095998032177</v>
      </c>
      <c r="C5" s="143">
        <v>163.24905026209814</v>
      </c>
      <c r="D5" s="143">
        <v>166.02049236427482</v>
      </c>
      <c r="E5" s="143">
        <v>169.39390243831596</v>
      </c>
      <c r="F5" s="143">
        <v>175.32657528148181</v>
      </c>
      <c r="G5" s="143">
        <v>181.51595676020813</v>
      </c>
      <c r="H5" s="143">
        <v>189.28840570109847</v>
      </c>
      <c r="I5" s="143">
        <v>195.24315746113712</v>
      </c>
      <c r="J5" s="143">
        <v>199.79702615701498</v>
      </c>
      <c r="K5" s="143">
        <v>201.52243842154994</v>
      </c>
      <c r="L5" s="143">
        <v>202.40033428130147</v>
      </c>
      <c r="M5" s="143">
        <v>202.57657163724841</v>
      </c>
      <c r="N5" s="143">
        <v>202.01234006771358</v>
      </c>
      <c r="O5" s="143">
        <v>200.6200970047592</v>
      </c>
      <c r="P5" s="143">
        <v>199.3427119348087</v>
      </c>
      <c r="Q5" s="143">
        <v>198.2174421115995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2.1557979294156801E-2</v>
      </c>
      <c r="C6" s="152">
        <f>1000*C8/SER_summary!C$3</f>
        <v>2.1774024889162819E-2</v>
      </c>
      <c r="D6" s="152">
        <f>1000*D8/SER_summary!D$3</f>
        <v>2.2319687633700659E-2</v>
      </c>
      <c r="E6" s="152">
        <f>1000*E8/SER_summary!E$3</f>
        <v>2.305083801264033E-2</v>
      </c>
      <c r="F6" s="152">
        <f>1000*F8/SER_summary!F$3</f>
        <v>2.4207984943285028E-2</v>
      </c>
      <c r="G6" s="152">
        <f>1000*G8/SER_summary!G$3</f>
        <v>2.5438326797231344E-2</v>
      </c>
      <c r="H6" s="152">
        <f>1000*H8/SER_summary!H$3</f>
        <v>2.695361064194891E-2</v>
      </c>
      <c r="I6" s="152">
        <f>1000*I8/SER_summary!I$3</f>
        <v>2.8273811531683141E-2</v>
      </c>
      <c r="J6" s="152">
        <f>1000*J8/SER_summary!J$3</f>
        <v>2.9468825393535403E-2</v>
      </c>
      <c r="K6" s="152">
        <f>1000*K8/SER_summary!K$3</f>
        <v>3.0264225402808376E-2</v>
      </c>
      <c r="L6" s="152">
        <f>1000*L8/SER_summary!L$3</f>
        <v>3.101918023603286E-2</v>
      </c>
      <c r="M6" s="152">
        <f>1000*M8/SER_summary!M$3</f>
        <v>3.1553195754508954E-2</v>
      </c>
      <c r="N6" s="152">
        <f>1000*N8/SER_summary!N$3</f>
        <v>3.2183591720781654E-2</v>
      </c>
      <c r="O6" s="152">
        <f>1000*O8/SER_summary!O$3</f>
        <v>3.2912063825931648E-2</v>
      </c>
      <c r="P6" s="152">
        <f>1000*P8/SER_summary!P$3</f>
        <v>3.3916608596539374E-2</v>
      </c>
      <c r="Q6" s="152">
        <f>1000*Q8/SER_summary!Q$3</f>
        <v>3.5128010834396178E-2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232.30074374755696</v>
      </c>
      <c r="C8" s="62">
        <v>235.94309418469453</v>
      </c>
      <c r="D8" s="62">
        <v>243.02287455014442</v>
      </c>
      <c r="E8" s="62">
        <v>251.61764605323896</v>
      </c>
      <c r="F8" s="62">
        <v>264.84428802598228</v>
      </c>
      <c r="G8" s="62">
        <v>279.05620639286968</v>
      </c>
      <c r="H8" s="62">
        <v>296.61683028922545</v>
      </c>
      <c r="I8" s="62">
        <v>312.03001025414738</v>
      </c>
      <c r="J8" s="62">
        <v>325.9528211418953</v>
      </c>
      <c r="K8" s="62">
        <v>335.77386346668123</v>
      </c>
      <c r="L8" s="62">
        <v>344.9112295875376</v>
      </c>
      <c r="M8" s="62">
        <v>350.97856523013888</v>
      </c>
      <c r="N8" s="62">
        <v>356.80036435482407</v>
      </c>
      <c r="O8" s="62">
        <v>362.15167919597883</v>
      </c>
      <c r="P8" s="62">
        <v>370.60023622892663</v>
      </c>
      <c r="Q8" s="62">
        <v>381.42057394406874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25.347179446627727</v>
      </c>
      <c r="D9" s="150">
        <v>29.11018181008243</v>
      </c>
      <c r="E9" s="150">
        <v>30.955628969396514</v>
      </c>
      <c r="F9" s="150">
        <v>35.922912301039915</v>
      </c>
      <c r="G9" s="150">
        <v>37.248632750108477</v>
      </c>
      <c r="H9" s="150">
        <v>40.942888995324999</v>
      </c>
      <c r="I9" s="150">
        <v>39.146179040375813</v>
      </c>
      <c r="J9" s="150">
        <v>38.011804949333616</v>
      </c>
      <c r="K9" s="150">
        <v>34.271371297295246</v>
      </c>
      <c r="L9" s="150">
        <v>33.954450027953435</v>
      </c>
      <c r="M9" s="150">
        <v>31.414515089229109</v>
      </c>
      <c r="N9" s="150">
        <v>34.931980934767516</v>
      </c>
      <c r="O9" s="150">
        <v>36.306943810551246</v>
      </c>
      <c r="P9" s="150">
        <v>44.37146933398774</v>
      </c>
      <c r="Q9" s="150">
        <v>48.068970465250594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21.70482900949014</v>
      </c>
      <c r="D10" s="149">
        <f t="shared" ref="D10:Q10" si="0">C8+D9-D8</f>
        <v>22.03040144463256</v>
      </c>
      <c r="E10" s="149">
        <f t="shared" si="0"/>
        <v>22.360857466301979</v>
      </c>
      <c r="F10" s="149">
        <f t="shared" si="0"/>
        <v>22.696270328296578</v>
      </c>
      <c r="G10" s="149">
        <f t="shared" si="0"/>
        <v>23.036714383221067</v>
      </c>
      <c r="H10" s="149">
        <f t="shared" si="0"/>
        <v>23.382265098969242</v>
      </c>
      <c r="I10" s="149">
        <f t="shared" si="0"/>
        <v>23.732999075453847</v>
      </c>
      <c r="J10" s="149">
        <f t="shared" si="0"/>
        <v>24.088994061585709</v>
      </c>
      <c r="K10" s="149">
        <f t="shared" si="0"/>
        <v>24.45032897250934</v>
      </c>
      <c r="L10" s="149">
        <f t="shared" si="0"/>
        <v>24.817083907097071</v>
      </c>
      <c r="M10" s="149">
        <f t="shared" si="0"/>
        <v>25.34717944662782</v>
      </c>
      <c r="N10" s="149">
        <f t="shared" si="0"/>
        <v>29.110181810082338</v>
      </c>
      <c r="O10" s="149">
        <f t="shared" si="0"/>
        <v>30.955628969396514</v>
      </c>
      <c r="P10" s="149">
        <f t="shared" si="0"/>
        <v>35.922912301039958</v>
      </c>
      <c r="Q10" s="149">
        <f t="shared" si="0"/>
        <v>37.24863275010847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8760</v>
      </c>
      <c r="D12" s="146">
        <v>8760.0000000000018</v>
      </c>
      <c r="E12" s="146">
        <v>8759.9999999999982</v>
      </c>
      <c r="F12" s="146">
        <v>8760</v>
      </c>
      <c r="G12" s="146">
        <v>8760.0000000000018</v>
      </c>
      <c r="H12" s="146">
        <v>8760.0000000000018</v>
      </c>
      <c r="I12" s="146">
        <v>8759.9999999999982</v>
      </c>
      <c r="J12" s="146">
        <v>8759.9999999999982</v>
      </c>
      <c r="K12" s="146">
        <v>8760</v>
      </c>
      <c r="L12" s="146">
        <v>8760.0000000000018</v>
      </c>
      <c r="M12" s="146">
        <v>8760</v>
      </c>
      <c r="N12" s="146">
        <v>8760</v>
      </c>
      <c r="O12" s="146">
        <v>8759.9999999999982</v>
      </c>
      <c r="P12" s="146">
        <v>8760.0000000000018</v>
      </c>
      <c r="Q12" s="146">
        <v>8759.9999999999982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698.58131903647177</v>
      </c>
      <c r="C14" s="143">
        <f>IF(C5=0,0,C5/C8*1000)</f>
        <v>691.90009915826556</v>
      </c>
      <c r="D14" s="143">
        <f t="shared" ref="D14:Q14" si="1">IF(D5=0,0,D5/D8*1000)</f>
        <v>683.14759535123005</v>
      </c>
      <c r="E14" s="143">
        <f t="shared" si="1"/>
        <v>673.21948637288517</v>
      </c>
      <c r="F14" s="143">
        <f t="shared" si="1"/>
        <v>661.99870342033421</v>
      </c>
      <c r="G14" s="143">
        <f t="shared" si="1"/>
        <v>650.4637868711676</v>
      </c>
      <c r="H14" s="143">
        <f t="shared" si="1"/>
        <v>638.15800848699962</v>
      </c>
      <c r="I14" s="143">
        <f t="shared" si="1"/>
        <v>625.71916496785752</v>
      </c>
      <c r="J14" s="143">
        <f t="shared" si="1"/>
        <v>612.96302163323946</v>
      </c>
      <c r="K14" s="143">
        <f t="shared" si="1"/>
        <v>600.17309370342628</v>
      </c>
      <c r="L14" s="143">
        <f t="shared" si="1"/>
        <v>586.81862728372766</v>
      </c>
      <c r="M14" s="143">
        <f t="shared" si="1"/>
        <v>577.17647658744534</v>
      </c>
      <c r="N14" s="143">
        <f t="shared" si="1"/>
        <v>566.17750498376779</v>
      </c>
      <c r="O14" s="143">
        <f t="shared" si="1"/>
        <v>553.96704897285144</v>
      </c>
      <c r="P14" s="143">
        <f t="shared" si="1"/>
        <v>537.89148642547275</v>
      </c>
      <c r="Q14" s="143">
        <f t="shared" si="1"/>
        <v>519.68209281931911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636.38948052001956</v>
      </c>
      <c r="D15" s="141">
        <v>623.88717187540158</v>
      </c>
      <c r="E15" s="141">
        <v>613.59720380468389</v>
      </c>
      <c r="F15" s="141">
        <v>606.51717554884283</v>
      </c>
      <c r="G15" s="141">
        <v>598.20718651098582</v>
      </c>
      <c r="H15" s="141">
        <v>588.79241615171486</v>
      </c>
      <c r="I15" s="141">
        <v>575.64191732782785</v>
      </c>
      <c r="J15" s="141">
        <v>562.50919866032405</v>
      </c>
      <c r="K15" s="141">
        <v>548.73658733668788</v>
      </c>
      <c r="L15" s="141">
        <v>536.44359002176918</v>
      </c>
      <c r="M15" s="141">
        <v>519.08857005483878</v>
      </c>
      <c r="N15" s="141">
        <v>503.75721507456649</v>
      </c>
      <c r="O15" s="141">
        <v>484.81206257760294</v>
      </c>
      <c r="P15" s="141">
        <v>462.24473843723706</v>
      </c>
      <c r="Q15" s="141">
        <v>440.14110913627275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39.046436021677465</v>
      </c>
      <c r="C3" s="154">
        <v>43.048057497301933</v>
      </c>
      <c r="D3" s="154">
        <v>46.951005182740637</v>
      </c>
      <c r="E3" s="154">
        <v>51.936466278379115</v>
      </c>
      <c r="F3" s="154">
        <v>57.507171091374559</v>
      </c>
      <c r="G3" s="154">
        <v>63.749848720620832</v>
      </c>
      <c r="H3" s="154">
        <v>70.801438221737939</v>
      </c>
      <c r="I3" s="154">
        <v>77.413265741664361</v>
      </c>
      <c r="J3" s="154">
        <v>82.688215143810567</v>
      </c>
      <c r="K3" s="154">
        <v>85.73522784089235</v>
      </c>
      <c r="L3" s="154">
        <v>85.746483528502253</v>
      </c>
      <c r="M3" s="154">
        <v>86.043700687360754</v>
      </c>
      <c r="N3" s="154">
        <v>87.794648493126147</v>
      </c>
      <c r="O3" s="154">
        <v>88.5916432009289</v>
      </c>
      <c r="P3" s="154">
        <v>89.652150693473217</v>
      </c>
      <c r="Q3" s="154">
        <v>90.539103158565638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490.37872293127168</v>
      </c>
      <c r="C5" s="143">
        <v>538.06425724663177</v>
      </c>
      <c r="D5" s="143">
        <v>584.30022151258663</v>
      </c>
      <c r="E5" s="143">
        <v>643.76216407486606</v>
      </c>
      <c r="F5" s="143">
        <v>710.17572134675004</v>
      </c>
      <c r="G5" s="143">
        <v>784.55756471062796</v>
      </c>
      <c r="H5" s="143">
        <v>868.53295034758344</v>
      </c>
      <c r="I5" s="143">
        <v>946.76710795113718</v>
      </c>
      <c r="J5" s="143">
        <v>1008.3939026995864</v>
      </c>
      <c r="K5" s="143">
        <v>1042.7299430870953</v>
      </c>
      <c r="L5" s="143">
        <v>1040.1956601529378</v>
      </c>
      <c r="M5" s="143">
        <v>1042.1050243151178</v>
      </c>
      <c r="N5" s="143">
        <v>1061.6637946074377</v>
      </c>
      <c r="O5" s="143">
        <v>1069.7153174843759</v>
      </c>
      <c r="P5" s="143">
        <v>1080.9859678434557</v>
      </c>
      <c r="Q5" s="143">
        <v>1090.1959726897612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38.994459175381323</v>
      </c>
      <c r="C6" s="152">
        <f>1000000*C8/SER_summary!C$8</f>
        <v>41.386487167319309</v>
      </c>
      <c r="D6" s="152">
        <f>1000000*D8/SER_summary!D$8</f>
        <v>43.92166760502775</v>
      </c>
      <c r="E6" s="152">
        <f>1000000*E8/SER_summary!E$8</f>
        <v>46.925392028737711</v>
      </c>
      <c r="F6" s="152">
        <f>1000000*F8/SER_summary!F$8</f>
        <v>50.315553874197313</v>
      </c>
      <c r="G6" s="152">
        <f>1000000*G8/SER_summary!G$8</f>
        <v>54.719108566822044</v>
      </c>
      <c r="H6" s="152">
        <f>1000000*H8/SER_summary!H$8</f>
        <v>58.884540246762668</v>
      </c>
      <c r="I6" s="152">
        <f>1000000*I8/SER_summary!I$8</f>
        <v>63.097057947727649</v>
      </c>
      <c r="J6" s="152">
        <f>1000000*J8/SER_summary!J$8</f>
        <v>66.770403197102766</v>
      </c>
      <c r="K6" s="152">
        <f>1000000*K8/SER_summary!K$8</f>
        <v>69.818407671741497</v>
      </c>
      <c r="L6" s="152">
        <f>1000000*L8/SER_summary!L$8</f>
        <v>72.568897185867186</v>
      </c>
      <c r="M6" s="152">
        <f>1000000*M8/SER_summary!M$8</f>
        <v>75.085320436086974</v>
      </c>
      <c r="N6" s="152">
        <f>1000000*N8/SER_summary!N$8</f>
        <v>77.327779633822061</v>
      </c>
      <c r="O6" s="152">
        <f>1000000*O8/SER_summary!O$8</f>
        <v>78.943910825991722</v>
      </c>
      <c r="P6" s="152">
        <f>1000000*P8/SER_summary!P$8</f>
        <v>80.712851210889355</v>
      </c>
      <c r="Q6" s="152">
        <f>1000000*Q8/SER_summary!Q$8</f>
        <v>82.233213766060246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8.583995545389973</v>
      </c>
      <c r="C8" s="62">
        <v>9.5194057288896676</v>
      </c>
      <c r="D8" s="62">
        <v>10.447488419028355</v>
      </c>
      <c r="E8" s="62">
        <v>11.651216119736439</v>
      </c>
      <c r="F8" s="62">
        <v>13.013748171304858</v>
      </c>
      <c r="G8" s="62">
        <v>14.560593356431438</v>
      </c>
      <c r="H8" s="62">
        <v>16.333685530032362</v>
      </c>
      <c r="I8" s="62">
        <v>18.033991054280676</v>
      </c>
      <c r="J8" s="62">
        <v>19.437606264045471</v>
      </c>
      <c r="K8" s="62">
        <v>20.305804257051545</v>
      </c>
      <c r="L8" s="62">
        <v>20.401185679203291</v>
      </c>
      <c r="M8" s="62">
        <v>20.615989553207712</v>
      </c>
      <c r="N8" s="62">
        <v>21.265394180442495</v>
      </c>
      <c r="O8" s="62">
        <v>21.673205650478884</v>
      </c>
      <c r="P8" s="62">
        <v>22.185672879131619</v>
      </c>
      <c r="Q8" s="62">
        <v>22.674031664582198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1.507676553192361</v>
      </c>
      <c r="D9" s="150">
        <v>1.5003490598313509</v>
      </c>
      <c r="E9" s="150">
        <v>1.7759940704007475</v>
      </c>
      <c r="F9" s="150">
        <v>1.9347984212610845</v>
      </c>
      <c r="G9" s="150">
        <v>2.1191115548192445</v>
      </c>
      <c r="H9" s="150">
        <v>2.3453585432935866</v>
      </c>
      <c r="I9" s="150">
        <v>2.27257189394098</v>
      </c>
      <c r="J9" s="150">
        <v>1.975881579457462</v>
      </c>
      <c r="K9" s="150">
        <v>1.4404643626987381</v>
      </c>
      <c r="L9" s="150">
        <v>0.66764779184441081</v>
      </c>
      <c r="M9" s="150">
        <v>0.78707024369708611</v>
      </c>
      <c r="N9" s="150">
        <v>1.2216709969274524</v>
      </c>
      <c r="O9" s="150">
        <v>0.98007783972904872</v>
      </c>
      <c r="P9" s="150">
        <v>1.0847335983453958</v>
      </c>
      <c r="Q9" s="150">
        <v>1.0606251551432506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0.57226636969266664</v>
      </c>
      <c r="D10" s="149">
        <f t="shared" ref="D10:Q10" si="0">C8+D9-D8</f>
        <v>0.57226636969266309</v>
      </c>
      <c r="E10" s="149">
        <f t="shared" si="0"/>
        <v>0.57226636969266309</v>
      </c>
      <c r="F10" s="149">
        <f t="shared" si="0"/>
        <v>0.57226636969266664</v>
      </c>
      <c r="G10" s="149">
        <f t="shared" si="0"/>
        <v>0.57226636969266487</v>
      </c>
      <c r="H10" s="149">
        <f t="shared" si="0"/>
        <v>0.57226636969266309</v>
      </c>
      <c r="I10" s="149">
        <f t="shared" si="0"/>
        <v>0.57226636969266664</v>
      </c>
      <c r="J10" s="149">
        <f t="shared" si="0"/>
        <v>0.57226636969266664</v>
      </c>
      <c r="K10" s="149">
        <f t="shared" si="0"/>
        <v>0.57226636969266309</v>
      </c>
      <c r="L10" s="149">
        <f t="shared" si="0"/>
        <v>0.57226636969266309</v>
      </c>
      <c r="M10" s="149">
        <f t="shared" si="0"/>
        <v>0.57226636969266664</v>
      </c>
      <c r="N10" s="149">
        <f t="shared" si="0"/>
        <v>0.5722663696926702</v>
      </c>
      <c r="O10" s="149">
        <f t="shared" si="0"/>
        <v>0.57226636969265954</v>
      </c>
      <c r="P10" s="149">
        <f t="shared" si="0"/>
        <v>0.57226636969265954</v>
      </c>
      <c r="Q10" s="149">
        <f t="shared" si="0"/>
        <v>0.5722663696926702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925.87280932474835</v>
      </c>
      <c r="C12" s="146">
        <v>930.29559456264269</v>
      </c>
      <c r="D12" s="146">
        <v>934.35172643997032</v>
      </c>
      <c r="E12" s="146">
        <v>938.09862133427896</v>
      </c>
      <c r="F12" s="146">
        <v>941.58109865842994</v>
      </c>
      <c r="G12" s="146">
        <v>944.83482671956926</v>
      </c>
      <c r="H12" s="146">
        <v>947.888663444028</v>
      </c>
      <c r="I12" s="146">
        <v>950.76629220679274</v>
      </c>
      <c r="J12" s="146">
        <v>953.48739336009226</v>
      </c>
      <c r="K12" s="146">
        <v>956.06850131529734</v>
      </c>
      <c r="L12" s="146">
        <v>958.52364343238798</v>
      </c>
      <c r="M12" s="146">
        <v>960.08379595424674</v>
      </c>
      <c r="N12" s="146">
        <v>961.57372128480915</v>
      </c>
      <c r="O12" s="146">
        <v>962.99956560391956</v>
      </c>
      <c r="P12" s="146">
        <v>964.36669812509956</v>
      </c>
      <c r="Q12" s="146">
        <v>965.67983707387839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57.127094292893609</v>
      </c>
      <c r="C14" s="143">
        <f>IF(C5=0,0,C5/C8)</f>
        <v>56.522883105371214</v>
      </c>
      <c r="D14" s="143">
        <f t="shared" ref="D14:Q14" si="1">IF(D5=0,0,D5/D8)</f>
        <v>55.927338521704542</v>
      </c>
      <c r="E14" s="143">
        <f t="shared" si="1"/>
        <v>55.252787130467247</v>
      </c>
      <c r="F14" s="143">
        <f t="shared" si="1"/>
        <v>54.571189790861183</v>
      </c>
      <c r="G14" s="143">
        <f t="shared" si="1"/>
        <v>53.882252289127187</v>
      </c>
      <c r="H14" s="143">
        <f t="shared" si="1"/>
        <v>53.174340154316823</v>
      </c>
      <c r="I14" s="143">
        <f t="shared" si="1"/>
        <v>52.499033913317028</v>
      </c>
      <c r="J14" s="143">
        <f t="shared" si="1"/>
        <v>51.878502373250228</v>
      </c>
      <c r="K14" s="143">
        <f t="shared" si="1"/>
        <v>51.351324472902327</v>
      </c>
      <c r="L14" s="143">
        <f t="shared" si="1"/>
        <v>50.987019897245482</v>
      </c>
      <c r="M14" s="143">
        <f t="shared" si="1"/>
        <v>50.548387290629627</v>
      </c>
      <c r="N14" s="143">
        <f t="shared" si="1"/>
        <v>49.924482264421698</v>
      </c>
      <c r="O14" s="143">
        <f t="shared" si="1"/>
        <v>49.356580412493791</v>
      </c>
      <c r="P14" s="143">
        <f t="shared" si="1"/>
        <v>48.724506745083097</v>
      </c>
      <c r="Q14" s="143">
        <f t="shared" si="1"/>
        <v>48.08125827894532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53.312130514501511</v>
      </c>
      <c r="D15" s="141">
        <v>52.606344244259645</v>
      </c>
      <c r="E15" s="141">
        <v>51.888606476917907</v>
      </c>
      <c r="F15" s="141">
        <v>51.222634381401406</v>
      </c>
      <c r="G15" s="141">
        <v>50.527664757646797</v>
      </c>
      <c r="H15" s="141">
        <v>49.743908381361948</v>
      </c>
      <c r="I15" s="141">
        <v>48.81080891714975</v>
      </c>
      <c r="J15" s="141">
        <v>47.735001222305989</v>
      </c>
      <c r="K15" s="141">
        <v>46.532185721009782</v>
      </c>
      <c r="L15" s="141">
        <v>45.169971796978871</v>
      </c>
      <c r="M15" s="141">
        <v>43.962123204827677</v>
      </c>
      <c r="N15" s="141">
        <v>42.769849890696655</v>
      </c>
      <c r="O15" s="141">
        <v>41.57163450434313</v>
      </c>
      <c r="P15" s="141">
        <v>40.528444300262514</v>
      </c>
      <c r="Q15" s="141">
        <v>39.506813038703669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28.523536138640427</v>
      </c>
      <c r="C3" s="154">
        <v>31.037767044668957</v>
      </c>
      <c r="D3" s="154">
        <v>34.793838026250128</v>
      </c>
      <c r="E3" s="154">
        <v>39.335758596910516</v>
      </c>
      <c r="F3" s="154">
        <v>43.89261679109314</v>
      </c>
      <c r="G3" s="154">
        <v>48.259036324616034</v>
      </c>
      <c r="H3" s="154">
        <v>52.736678918123864</v>
      </c>
      <c r="I3" s="154">
        <v>56.28370869880397</v>
      </c>
      <c r="J3" s="154">
        <v>60.915956749538466</v>
      </c>
      <c r="K3" s="154">
        <v>63.699982930952167</v>
      </c>
      <c r="L3" s="154">
        <v>65.316316164748983</v>
      </c>
      <c r="M3" s="154">
        <v>66.056244577853192</v>
      </c>
      <c r="N3" s="154">
        <v>66.557689558918099</v>
      </c>
      <c r="O3" s="154">
        <v>66.783988825897183</v>
      </c>
      <c r="P3" s="154">
        <v>67.688386599735011</v>
      </c>
      <c r="Q3" s="154">
        <v>68.633615337972302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208.5994317280381</v>
      </c>
      <c r="C5" s="143">
        <v>224.75405105272628</v>
      </c>
      <c r="D5" s="143">
        <v>247.30116809896134</v>
      </c>
      <c r="E5" s="143">
        <v>274.98369478346223</v>
      </c>
      <c r="F5" s="143">
        <v>301.8708625892736</v>
      </c>
      <c r="G5" s="143">
        <v>326.76642228875335</v>
      </c>
      <c r="H5" s="143">
        <v>352.05198232623673</v>
      </c>
      <c r="I5" s="143">
        <v>369.92494818518679</v>
      </c>
      <c r="J5" s="143">
        <v>396.19177714580883</v>
      </c>
      <c r="K5" s="143">
        <v>410.63512741628995</v>
      </c>
      <c r="L5" s="143">
        <v>415.83921207427716</v>
      </c>
      <c r="M5" s="143">
        <v>415.36888470329205</v>
      </c>
      <c r="N5" s="143">
        <v>414.84681330160868</v>
      </c>
      <c r="O5" s="143">
        <v>412.40500985684025</v>
      </c>
      <c r="P5" s="143">
        <v>413.34018183918522</v>
      </c>
      <c r="Q5" s="143">
        <v>414.45920339116606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5.2422062624550521E-2</v>
      </c>
      <c r="C6" s="152">
        <f>1000*C8/SER_summary!C$3</f>
        <v>5.7403488217954705E-2</v>
      </c>
      <c r="D6" s="152">
        <f>1000*D8/SER_summary!D$3</f>
        <v>6.4797956512787885E-2</v>
      </c>
      <c r="E6" s="152">
        <f>1000*E8/SER_summary!E$3</f>
        <v>7.449744160106278E-2</v>
      </c>
      <c r="F6" s="152">
        <f>1000*F8/SER_summary!F$3</f>
        <v>8.4866925497711534E-2</v>
      </c>
      <c r="G6" s="152">
        <f>1000*G8/SER_summary!G$3</f>
        <v>9.5328601179087341E-2</v>
      </c>
      <c r="H6" s="152">
        <f>1000*H8/SER_summary!H$3</f>
        <v>0.10581907983077254</v>
      </c>
      <c r="I6" s="152">
        <f>1000*I8/SER_summary!I$3</f>
        <v>0.11519782722835041</v>
      </c>
      <c r="J6" s="152">
        <f>1000*J8/SER_summary!J$3</f>
        <v>0.12892857141087666</v>
      </c>
      <c r="K6" s="152">
        <f>1000*K8/SER_summary!K$3</f>
        <v>0.13953339651478069</v>
      </c>
      <c r="L6" s="152">
        <f>1000*L8/SER_summary!L$3</f>
        <v>0.14877552215021964</v>
      </c>
      <c r="M6" s="152">
        <f>1000*M8/SER_summary!M$3</f>
        <v>0.15834163837587073</v>
      </c>
      <c r="N6" s="152">
        <f>1000*N8/SER_summary!N$3</f>
        <v>0.17156516092581403</v>
      </c>
      <c r="O6" s="152">
        <f>1000*O8/SER_summary!O$3</f>
        <v>0.19236528598916455</v>
      </c>
      <c r="P6" s="152">
        <f>1000*P8/SER_summary!P$3</f>
        <v>0.21823513400109382</v>
      </c>
      <c r="Q6" s="152">
        <f>1000*Q8/SER_summary!Q$3</f>
        <v>0.24919504192009312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564.88059341279745</v>
      </c>
      <c r="C8" s="62">
        <v>622.02356689138674</v>
      </c>
      <c r="D8" s="62">
        <v>705.53790515131902</v>
      </c>
      <c r="E8" s="62">
        <v>813.19693810563308</v>
      </c>
      <c r="F8" s="62">
        <v>928.47548084047287</v>
      </c>
      <c r="G8" s="62">
        <v>1045.7463660176843</v>
      </c>
      <c r="H8" s="62">
        <v>1164.5089209189798</v>
      </c>
      <c r="I8" s="62">
        <v>1271.3241428746931</v>
      </c>
      <c r="J8" s="62">
        <v>1426.0708058757079</v>
      </c>
      <c r="K8" s="62">
        <v>1548.0874533153806</v>
      </c>
      <c r="L8" s="62">
        <v>1654.2780269141936</v>
      </c>
      <c r="M8" s="62">
        <v>1761.2961135770533</v>
      </c>
      <c r="N8" s="62">
        <v>1902.0410294789101</v>
      </c>
      <c r="O8" s="62">
        <v>2116.7135463896607</v>
      </c>
      <c r="P8" s="62">
        <v>2384.6131898490898</v>
      </c>
      <c r="Q8" s="62">
        <v>2705.7642506791253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153.43051668534571</v>
      </c>
      <c r="D9" s="150">
        <v>187.50488492322887</v>
      </c>
      <c r="E9" s="150">
        <v>219.96882335067457</v>
      </c>
      <c r="F9" s="150">
        <v>236.57311636290893</v>
      </c>
      <c r="G9" s="150">
        <v>248.26902469552599</v>
      </c>
      <c r="H9" s="150">
        <v>272.19307158664145</v>
      </c>
      <c r="I9" s="150">
        <v>294.32010687894211</v>
      </c>
      <c r="J9" s="150">
        <v>374.71548635168909</v>
      </c>
      <c r="K9" s="150">
        <v>358.58976380258173</v>
      </c>
      <c r="L9" s="150">
        <v>354.45959829433872</v>
      </c>
      <c r="M9" s="150">
        <v>379.21115824950186</v>
      </c>
      <c r="N9" s="150">
        <v>435.0650227807983</v>
      </c>
      <c r="O9" s="150">
        <v>589.38800326243984</v>
      </c>
      <c r="P9" s="150">
        <v>626.48940726201101</v>
      </c>
      <c r="Q9" s="150">
        <v>675.61065912437414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96.287543206756482</v>
      </c>
      <c r="D10" s="149">
        <f t="shared" ref="D10:Q10" si="0">C8+D9-D8</f>
        <v>103.99054666329664</v>
      </c>
      <c r="E10" s="149">
        <f t="shared" si="0"/>
        <v>112.30979039636054</v>
      </c>
      <c r="F10" s="149">
        <f t="shared" si="0"/>
        <v>121.29457362806909</v>
      </c>
      <c r="G10" s="149">
        <f t="shared" si="0"/>
        <v>130.99813951831447</v>
      </c>
      <c r="H10" s="149">
        <f t="shared" si="0"/>
        <v>153.43051668534599</v>
      </c>
      <c r="I10" s="149">
        <f t="shared" si="0"/>
        <v>187.50488492322893</v>
      </c>
      <c r="J10" s="149">
        <f t="shared" si="0"/>
        <v>219.96882335067426</v>
      </c>
      <c r="K10" s="149">
        <f t="shared" si="0"/>
        <v>236.5731163629091</v>
      </c>
      <c r="L10" s="149">
        <f t="shared" si="0"/>
        <v>248.26902469552579</v>
      </c>
      <c r="M10" s="149">
        <f t="shared" si="0"/>
        <v>272.19307158664196</v>
      </c>
      <c r="N10" s="149">
        <f t="shared" si="0"/>
        <v>294.32010687894149</v>
      </c>
      <c r="O10" s="149">
        <f t="shared" si="0"/>
        <v>374.71548635168938</v>
      </c>
      <c r="P10" s="149">
        <f t="shared" si="0"/>
        <v>358.58976380258173</v>
      </c>
      <c r="Q10" s="149">
        <f t="shared" si="0"/>
        <v>354.45959829433878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1589.980481348224</v>
      </c>
      <c r="C12" s="146">
        <v>1605.7742508792442</v>
      </c>
      <c r="D12" s="146">
        <v>1635.978976739982</v>
      </c>
      <c r="E12" s="146">
        <v>1663.3442291359049</v>
      </c>
      <c r="F12" s="146">
        <v>1690.7205307427585</v>
      </c>
      <c r="G12" s="146">
        <v>1717.2865597374071</v>
      </c>
      <c r="H12" s="146">
        <v>1741.8370794859475</v>
      </c>
      <c r="I12" s="146">
        <v>1769.1743481119108</v>
      </c>
      <c r="J12" s="146">
        <v>1787.8338707224698</v>
      </c>
      <c r="K12" s="146">
        <v>1803.7849820636677</v>
      </c>
      <c r="L12" s="146">
        <v>1826.4079634020984</v>
      </c>
      <c r="M12" s="146">
        <v>1849.1897093664318</v>
      </c>
      <c r="N12" s="146">
        <v>1865.5720568725806</v>
      </c>
      <c r="O12" s="146">
        <v>1882.9984870286257</v>
      </c>
      <c r="P12" s="146">
        <v>1904.1803757996042</v>
      </c>
      <c r="Q12" s="146">
        <v>1925.5581444390609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369.28057745400366</v>
      </c>
      <c r="C14" s="143">
        <f>IF(C5=0,0,C5/C8*1000)</f>
        <v>361.32722780256205</v>
      </c>
      <c r="D14" s="143">
        <f t="shared" ref="D14:Q14" si="1">IF(D5=0,0,D5/D8*1000)</f>
        <v>350.51436116096676</v>
      </c>
      <c r="E14" s="143">
        <f t="shared" si="1"/>
        <v>338.15141437207706</v>
      </c>
      <c r="F14" s="143">
        <f t="shared" si="1"/>
        <v>325.1252928251962</v>
      </c>
      <c r="G14" s="143">
        <f t="shared" si="1"/>
        <v>312.47196538976783</v>
      </c>
      <c r="H14" s="143">
        <f t="shared" si="1"/>
        <v>302.31797799231333</v>
      </c>
      <c r="I14" s="143">
        <f t="shared" si="1"/>
        <v>290.97610570717217</v>
      </c>
      <c r="J14" s="143">
        <f t="shared" si="1"/>
        <v>277.82055106479737</v>
      </c>
      <c r="K14" s="143">
        <f t="shared" si="1"/>
        <v>265.25318484874657</v>
      </c>
      <c r="L14" s="143">
        <f t="shared" si="1"/>
        <v>251.372021696959</v>
      </c>
      <c r="M14" s="143">
        <f t="shared" si="1"/>
        <v>235.83137525904752</v>
      </c>
      <c r="N14" s="143">
        <f t="shared" si="1"/>
        <v>218.10613276584343</v>
      </c>
      <c r="O14" s="143">
        <f t="shared" si="1"/>
        <v>194.83269739556985</v>
      </c>
      <c r="P14" s="143">
        <f t="shared" si="1"/>
        <v>173.33636482374044</v>
      </c>
      <c r="Q14" s="143">
        <f t="shared" si="1"/>
        <v>153.17639121262692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337.03685550219785</v>
      </c>
      <c r="D15" s="141">
        <v>325.0518310110661</v>
      </c>
      <c r="E15" s="141">
        <v>314.39160278435418</v>
      </c>
      <c r="F15" s="141">
        <v>302.9883492225074</v>
      </c>
      <c r="G15" s="141">
        <v>295.12593605288157</v>
      </c>
      <c r="H15" s="141">
        <v>282.87751216577453</v>
      </c>
      <c r="I15" s="141">
        <v>267.80967451600395</v>
      </c>
      <c r="J15" s="141">
        <v>254.6550206010692</v>
      </c>
      <c r="K15" s="141">
        <v>240.16928803109113</v>
      </c>
      <c r="L15" s="141">
        <v>221.39254612319959</v>
      </c>
      <c r="M15" s="141">
        <v>201.8056955429924</v>
      </c>
      <c r="N15" s="141">
        <v>179.97240992763545</v>
      </c>
      <c r="O15" s="141">
        <v>157.75919417595955</v>
      </c>
      <c r="P15" s="141">
        <v>138.96072182691987</v>
      </c>
      <c r="Q15" s="141">
        <v>117.81006329788893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10283.449562651351</v>
      </c>
      <c r="C3" s="174">
        <v>10215.977705527172</v>
      </c>
      <c r="D3" s="174">
        <v>10151.677417748</v>
      </c>
      <c r="E3" s="174">
        <v>10740.496145625706</v>
      </c>
      <c r="F3" s="174">
        <v>9665.8652723962477</v>
      </c>
      <c r="G3" s="174">
        <v>9774.8665918512252</v>
      </c>
      <c r="H3" s="174">
        <v>7721.5960674032904</v>
      </c>
      <c r="I3" s="174">
        <v>7557.7441293468491</v>
      </c>
      <c r="J3" s="174">
        <v>6960.8476017747171</v>
      </c>
      <c r="K3" s="174">
        <v>6640.4544775003742</v>
      </c>
      <c r="L3" s="174">
        <v>6518.8</v>
      </c>
      <c r="M3" s="174">
        <v>6100.8079415965085</v>
      </c>
      <c r="N3" s="174">
        <v>6226.9407954293983</v>
      </c>
      <c r="O3" s="174">
        <v>5982.7974309728843</v>
      </c>
      <c r="P3" s="174">
        <v>6389.6929570645134</v>
      </c>
      <c r="Q3" s="174">
        <v>7022.0181926379328</v>
      </c>
    </row>
    <row r="5" spans="1:17" x14ac:dyDescent="0.25">
      <c r="A5" s="162" t="s">
        <v>154</v>
      </c>
      <c r="B5" s="174">
        <v>7447.4798773395887</v>
      </c>
      <c r="C5" s="174">
        <v>7452.4793180765773</v>
      </c>
      <c r="D5" s="174">
        <v>7771.020792255883</v>
      </c>
      <c r="E5" s="174">
        <v>8449.108398056338</v>
      </c>
      <c r="F5" s="174">
        <v>7519.9513955189823</v>
      </c>
      <c r="G5" s="174">
        <v>7779.7926901598948</v>
      </c>
      <c r="H5" s="174">
        <v>8004.2801521115853</v>
      </c>
      <c r="I5" s="174">
        <v>7568.524640160751</v>
      </c>
      <c r="J5" s="174">
        <v>7661.6168345267342</v>
      </c>
      <c r="K5" s="174">
        <v>6089.4973041372123</v>
      </c>
      <c r="L5" s="174">
        <v>5620.920501673545</v>
      </c>
      <c r="M5" s="174">
        <v>5347.0516770785216</v>
      </c>
      <c r="N5" s="174">
        <v>4817.504638938989</v>
      </c>
      <c r="O5" s="174">
        <v>3703.3584402151278</v>
      </c>
      <c r="P5" s="174">
        <v>3394.6139855015795</v>
      </c>
      <c r="Q5" s="174">
        <v>3387.7570461172286</v>
      </c>
    </row>
    <row r="6" spans="1:17" x14ac:dyDescent="0.25">
      <c r="A6" s="173" t="s">
        <v>153</v>
      </c>
      <c r="B6" s="172">
        <v>8095.0868231952045</v>
      </c>
      <c r="C6" s="172">
        <v>7847.0039453996451</v>
      </c>
      <c r="D6" s="172">
        <v>8186.4931510584947</v>
      </c>
      <c r="E6" s="172">
        <v>8895.7937854202683</v>
      </c>
      <c r="F6" s="172">
        <v>8454.5290844194824</v>
      </c>
      <c r="G6" s="172">
        <v>9854.4714708986976</v>
      </c>
      <c r="H6" s="172">
        <v>8429.3720817834092</v>
      </c>
      <c r="I6" s="172">
        <v>8004.2975440523087</v>
      </c>
      <c r="J6" s="172">
        <v>8068.5423444288572</v>
      </c>
      <c r="K6" s="172">
        <v>9816.1623393558875</v>
      </c>
      <c r="L6" s="172">
        <v>8690.6077838235724</v>
      </c>
      <c r="M6" s="172">
        <v>7181.2601025197118</v>
      </c>
      <c r="N6" s="172">
        <v>6433.111731176059</v>
      </c>
      <c r="O6" s="172">
        <v>6423.6584883776941</v>
      </c>
      <c r="P6" s="172">
        <v>6385.6024813069125</v>
      </c>
      <c r="Q6" s="172">
        <v>6215.1796065413973</v>
      </c>
    </row>
    <row r="7" spans="1:17" x14ac:dyDescent="0.25">
      <c r="A7" s="171" t="s">
        <v>152</v>
      </c>
      <c r="B7" s="170"/>
      <c r="C7" s="170">
        <v>412.74033571582521</v>
      </c>
      <c r="D7" s="170">
        <v>478.24379706435133</v>
      </c>
      <c r="E7" s="170">
        <v>750.55049282981406</v>
      </c>
      <c r="F7" s="170">
        <v>0</v>
      </c>
      <c r="G7" s="170">
        <v>1399.9423864792154</v>
      </c>
      <c r="H7" s="170">
        <v>553.59386178813361</v>
      </c>
      <c r="I7" s="170">
        <v>411.7805917809589</v>
      </c>
      <c r="J7" s="170">
        <v>595.68855884566437</v>
      </c>
      <c r="K7" s="170">
        <v>1747.6199949270315</v>
      </c>
      <c r="L7" s="170">
        <v>0</v>
      </c>
      <c r="M7" s="170">
        <v>0</v>
      </c>
      <c r="N7" s="170">
        <v>0</v>
      </c>
      <c r="O7" s="170">
        <v>0</v>
      </c>
      <c r="P7" s="170">
        <v>0</v>
      </c>
      <c r="Q7" s="170">
        <v>0</v>
      </c>
    </row>
    <row r="8" spans="1:17" x14ac:dyDescent="0.25">
      <c r="A8" s="169" t="s">
        <v>151</v>
      </c>
      <c r="B8" s="168"/>
      <c r="C8" s="168">
        <f t="shared" ref="C8:Q8" si="0">IF(B6=0,0,B6+C7-C6)</f>
        <v>660.82321351138489</v>
      </c>
      <c r="D8" s="168">
        <f t="shared" si="0"/>
        <v>138.75459140550174</v>
      </c>
      <c r="E8" s="168">
        <f t="shared" si="0"/>
        <v>41.249858468039747</v>
      </c>
      <c r="F8" s="168">
        <f t="shared" si="0"/>
        <v>441.26470100078586</v>
      </c>
      <c r="G8" s="168">
        <f t="shared" si="0"/>
        <v>0</v>
      </c>
      <c r="H8" s="168">
        <f t="shared" si="0"/>
        <v>1978.6932509034214</v>
      </c>
      <c r="I8" s="168">
        <f t="shared" si="0"/>
        <v>836.85512951205874</v>
      </c>
      <c r="J8" s="168">
        <f t="shared" si="0"/>
        <v>531.44375846911498</v>
      </c>
      <c r="K8" s="168">
        <f t="shared" si="0"/>
        <v>1.8189894035458565E-12</v>
      </c>
      <c r="L8" s="168">
        <f t="shared" si="0"/>
        <v>1125.5545555323151</v>
      </c>
      <c r="M8" s="168">
        <f t="shared" si="0"/>
        <v>1509.3476813038606</v>
      </c>
      <c r="N8" s="168">
        <f t="shared" si="0"/>
        <v>748.1483713436528</v>
      </c>
      <c r="O8" s="168">
        <f t="shared" si="0"/>
        <v>9.4532427983649541</v>
      </c>
      <c r="P8" s="168">
        <f t="shared" si="0"/>
        <v>38.056007070781561</v>
      </c>
      <c r="Q8" s="168">
        <f t="shared" si="0"/>
        <v>170.42287476551519</v>
      </c>
    </row>
    <row r="9" spans="1:17" x14ac:dyDescent="0.25">
      <c r="A9" s="167" t="s">
        <v>150</v>
      </c>
      <c r="B9" s="166">
        <f>B6-B5</f>
        <v>647.60694585561578</v>
      </c>
      <c r="C9" s="166">
        <f t="shared" ref="C9:Q9" si="1">C6-C5</f>
        <v>394.52462732306776</v>
      </c>
      <c r="D9" s="166">
        <f t="shared" si="1"/>
        <v>415.47235880261178</v>
      </c>
      <c r="E9" s="166">
        <f t="shared" si="1"/>
        <v>446.6853873639302</v>
      </c>
      <c r="F9" s="166">
        <f t="shared" si="1"/>
        <v>934.57768890050011</v>
      </c>
      <c r="G9" s="166">
        <f t="shared" si="1"/>
        <v>2074.6787807388027</v>
      </c>
      <c r="H9" s="166">
        <f t="shared" si="1"/>
        <v>425.09192967182389</v>
      </c>
      <c r="I9" s="166">
        <f t="shared" si="1"/>
        <v>435.77290389155769</v>
      </c>
      <c r="J9" s="166">
        <f t="shared" si="1"/>
        <v>406.92550990212294</v>
      </c>
      <c r="K9" s="166">
        <f t="shared" si="1"/>
        <v>3726.6650352186753</v>
      </c>
      <c r="L9" s="166">
        <f t="shared" si="1"/>
        <v>3069.6872821500274</v>
      </c>
      <c r="M9" s="166">
        <f t="shared" si="1"/>
        <v>1834.2084254411902</v>
      </c>
      <c r="N9" s="166">
        <f t="shared" si="1"/>
        <v>1615.60709223707</v>
      </c>
      <c r="O9" s="166">
        <f t="shared" si="1"/>
        <v>2720.3000481625663</v>
      </c>
      <c r="P9" s="166">
        <f t="shared" si="1"/>
        <v>2990.9884958053331</v>
      </c>
      <c r="Q9" s="166">
        <f t="shared" si="1"/>
        <v>2827.4225604241688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1115.1558522494806</v>
      </c>
      <c r="C12" s="163">
        <f t="shared" ref="C12:Q12" si="2">SUM(C13:C14,C18:C19,C25:C26)</f>
        <v>1116.6361599999998</v>
      </c>
      <c r="D12" s="163">
        <f t="shared" si="2"/>
        <v>1164.2094499999998</v>
      </c>
      <c r="E12" s="163">
        <f t="shared" si="2"/>
        <v>1254.0715399999999</v>
      </c>
      <c r="F12" s="163">
        <f t="shared" si="2"/>
        <v>1116.6030100000005</v>
      </c>
      <c r="G12" s="163">
        <f t="shared" si="2"/>
        <v>1155.0087142943985</v>
      </c>
      <c r="H12" s="163">
        <f t="shared" si="2"/>
        <v>1181.1226600000007</v>
      </c>
      <c r="I12" s="163">
        <f t="shared" si="2"/>
        <v>1104.2191299999995</v>
      </c>
      <c r="J12" s="163">
        <f t="shared" si="2"/>
        <v>1101.02079</v>
      </c>
      <c r="K12" s="163">
        <f t="shared" si="2"/>
        <v>876.94891000000041</v>
      </c>
      <c r="L12" s="163">
        <f t="shared" si="2"/>
        <v>803.56758624524775</v>
      </c>
      <c r="M12" s="163">
        <f t="shared" si="2"/>
        <v>765.30466675262949</v>
      </c>
      <c r="N12" s="163">
        <f t="shared" si="2"/>
        <v>753.06936968112268</v>
      </c>
      <c r="O12" s="163">
        <f t="shared" si="2"/>
        <v>579.99278009510442</v>
      </c>
      <c r="P12" s="163">
        <f t="shared" si="2"/>
        <v>524.28997908723125</v>
      </c>
      <c r="Q12" s="163">
        <f t="shared" si="2"/>
        <v>526.64262646512645</v>
      </c>
    </row>
    <row r="13" spans="1:17" x14ac:dyDescent="0.25">
      <c r="A13" s="54" t="s">
        <v>38</v>
      </c>
      <c r="B13" s="53">
        <v>6.8159018168452432</v>
      </c>
      <c r="C13" s="53">
        <v>6.3641999999999985</v>
      </c>
      <c r="D13" s="53">
        <v>0</v>
      </c>
      <c r="E13" s="53">
        <v>0</v>
      </c>
      <c r="F13" s="53">
        <v>0.50754999999999972</v>
      </c>
      <c r="G13" s="53">
        <v>3.9651008417492117</v>
      </c>
      <c r="H13" s="53">
        <v>3.8982300000000016</v>
      </c>
      <c r="I13" s="53">
        <v>0.49995999999999996</v>
      </c>
      <c r="J13" s="53">
        <v>3.9305900000000005</v>
      </c>
      <c r="K13" s="53">
        <v>2.3999199999999994</v>
      </c>
      <c r="L13" s="53">
        <v>3.3652890281132106</v>
      </c>
      <c r="M13" s="53">
        <v>5.6346982007932302</v>
      </c>
      <c r="N13" s="53">
        <v>0.38215343460398993</v>
      </c>
      <c r="O13" s="53">
        <v>1.8654047351879715</v>
      </c>
      <c r="P13" s="53">
        <v>5.660597591547436</v>
      </c>
      <c r="Q13" s="53">
        <v>6.2574569277459728</v>
      </c>
    </row>
    <row r="14" spans="1:17" x14ac:dyDescent="0.25">
      <c r="A14" s="51" t="s">
        <v>37</v>
      </c>
      <c r="B14" s="50">
        <f>SUM(B15:B17)</f>
        <v>846.68281087544915</v>
      </c>
      <c r="C14" s="50">
        <f t="shared" ref="C14:Q14" si="3">SUM(C15:C17)</f>
        <v>858.74774999999988</v>
      </c>
      <c r="D14" s="50">
        <f t="shared" si="3"/>
        <v>941.7413499999999</v>
      </c>
      <c r="E14" s="50">
        <f t="shared" si="3"/>
        <v>1007.5833199999998</v>
      </c>
      <c r="F14" s="50">
        <f t="shared" si="3"/>
        <v>860.75653000000057</v>
      </c>
      <c r="G14" s="50">
        <f t="shared" si="3"/>
        <v>880.01985885112992</v>
      </c>
      <c r="H14" s="50">
        <f t="shared" si="3"/>
        <v>925.42066000000068</v>
      </c>
      <c r="I14" s="50">
        <f t="shared" si="3"/>
        <v>835.46640999999966</v>
      </c>
      <c r="J14" s="50">
        <f t="shared" si="3"/>
        <v>807.66722000000016</v>
      </c>
      <c r="K14" s="50">
        <f t="shared" si="3"/>
        <v>633.58656000000042</v>
      </c>
      <c r="L14" s="50">
        <f t="shared" si="3"/>
        <v>546.21419847756249</v>
      </c>
      <c r="M14" s="50">
        <f t="shared" si="3"/>
        <v>507.01923927623795</v>
      </c>
      <c r="N14" s="50">
        <f t="shared" si="3"/>
        <v>486.61169662907503</v>
      </c>
      <c r="O14" s="50">
        <f t="shared" si="3"/>
        <v>314.3450380503113</v>
      </c>
      <c r="P14" s="50">
        <f t="shared" si="3"/>
        <v>287.85206086516348</v>
      </c>
      <c r="Q14" s="50">
        <f t="shared" si="3"/>
        <v>294.00840611070981</v>
      </c>
    </row>
    <row r="15" spans="1:17" x14ac:dyDescent="0.25">
      <c r="A15" s="52" t="s">
        <v>66</v>
      </c>
      <c r="B15" s="50">
        <v>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96.687608474042136</v>
      </c>
      <c r="O15" s="50">
        <v>30.763409008798781</v>
      </c>
      <c r="P15" s="50">
        <v>24.169478660117559</v>
      </c>
      <c r="Q15" s="50">
        <v>26.368539839674579</v>
      </c>
    </row>
    <row r="16" spans="1:17" x14ac:dyDescent="0.25">
      <c r="A16" s="52" t="s">
        <v>147</v>
      </c>
      <c r="B16" s="50">
        <v>778.73098084239791</v>
      </c>
      <c r="C16" s="50">
        <v>789.04553999999985</v>
      </c>
      <c r="D16" s="50">
        <v>870.9371199999996</v>
      </c>
      <c r="E16" s="50">
        <v>951.88085999999987</v>
      </c>
      <c r="F16" s="50">
        <v>805.30595000000028</v>
      </c>
      <c r="G16" s="50">
        <v>825.87334033365062</v>
      </c>
      <c r="H16" s="50">
        <v>865.82240999999976</v>
      </c>
      <c r="I16" s="50">
        <v>775.6684299999996</v>
      </c>
      <c r="J16" s="50">
        <v>748.97414999999978</v>
      </c>
      <c r="K16" s="50">
        <v>585.08594000000005</v>
      </c>
      <c r="L16" s="50">
        <v>519.94103824807314</v>
      </c>
      <c r="M16" s="50">
        <v>497.56098675154692</v>
      </c>
      <c r="N16" s="50">
        <v>200.44738365644</v>
      </c>
      <c r="O16" s="50">
        <v>94.630958616195329</v>
      </c>
      <c r="P16" s="50">
        <v>116.00499037787667</v>
      </c>
      <c r="Q16" s="50">
        <v>117.02325673634921</v>
      </c>
    </row>
    <row r="17" spans="1:17" x14ac:dyDescent="0.25">
      <c r="A17" s="52" t="s">
        <v>146</v>
      </c>
      <c r="B17" s="50">
        <v>67.951830033051209</v>
      </c>
      <c r="C17" s="50">
        <v>69.702210000000008</v>
      </c>
      <c r="D17" s="50">
        <v>70.804230000000302</v>
      </c>
      <c r="E17" s="50">
        <v>55.702459999999959</v>
      </c>
      <c r="F17" s="50">
        <v>55.450580000000272</v>
      </c>
      <c r="G17" s="50">
        <v>54.146518517479294</v>
      </c>
      <c r="H17" s="50">
        <v>59.598250000000917</v>
      </c>
      <c r="I17" s="50">
        <v>59.797980000000059</v>
      </c>
      <c r="J17" s="50">
        <v>58.693070000000347</v>
      </c>
      <c r="K17" s="50">
        <v>48.50062000000036</v>
      </c>
      <c r="L17" s="50">
        <v>26.273160229489335</v>
      </c>
      <c r="M17" s="50">
        <v>9.4582525246910318</v>
      </c>
      <c r="N17" s="50">
        <v>189.47670449859291</v>
      </c>
      <c r="O17" s="50">
        <v>188.95067042531718</v>
      </c>
      <c r="P17" s="50">
        <v>147.67759182716927</v>
      </c>
      <c r="Q17" s="50">
        <v>150.61660953468603</v>
      </c>
    </row>
    <row r="18" spans="1:17" x14ac:dyDescent="0.25">
      <c r="A18" s="51" t="s">
        <v>41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0.19105928418759724</v>
      </c>
      <c r="Q18" s="50">
        <v>0.16719177586682399</v>
      </c>
    </row>
    <row r="19" spans="1:17" x14ac:dyDescent="0.25">
      <c r="A19" s="51" t="s">
        <v>64</v>
      </c>
      <c r="B19" s="50">
        <f>SUM(B20:B24)</f>
        <v>11.4407137951858</v>
      </c>
      <c r="C19" s="50">
        <f t="shared" ref="C19:Q19" si="4">SUM(C20:C24)</f>
        <v>12.505100000000001</v>
      </c>
      <c r="D19" s="50">
        <f t="shared" si="4"/>
        <v>8.9848200000000027</v>
      </c>
      <c r="E19" s="50">
        <f t="shared" si="4"/>
        <v>7.1851699999999976</v>
      </c>
      <c r="F19" s="50">
        <f t="shared" si="4"/>
        <v>15.541860000000002</v>
      </c>
      <c r="G19" s="50">
        <f t="shared" si="4"/>
        <v>18.916806404148261</v>
      </c>
      <c r="H19" s="50">
        <f t="shared" si="4"/>
        <v>18.223619999999997</v>
      </c>
      <c r="I19" s="50">
        <f t="shared" si="4"/>
        <v>20.534459999999999</v>
      </c>
      <c r="J19" s="50">
        <f t="shared" si="4"/>
        <v>22.428820000000002</v>
      </c>
      <c r="K19" s="50">
        <f t="shared" si="4"/>
        <v>24.761190000000006</v>
      </c>
      <c r="L19" s="50">
        <f t="shared" si="4"/>
        <v>24.839897489341745</v>
      </c>
      <c r="M19" s="50">
        <f t="shared" si="4"/>
        <v>37.427064655933691</v>
      </c>
      <c r="N19" s="50">
        <f t="shared" si="4"/>
        <v>31.599341030174127</v>
      </c>
      <c r="O19" s="50">
        <f t="shared" si="4"/>
        <v>31.288950226188032</v>
      </c>
      <c r="P19" s="50">
        <f t="shared" si="4"/>
        <v>29.82944824099247</v>
      </c>
      <c r="Q19" s="50">
        <f t="shared" si="4"/>
        <v>31.288715635738331</v>
      </c>
    </row>
    <row r="20" spans="1:17" x14ac:dyDescent="0.25">
      <c r="A20" s="52" t="s">
        <v>34</v>
      </c>
      <c r="B20" s="50">
        <v>9.8404462877815799</v>
      </c>
      <c r="C20" s="50">
        <v>10.300740000000001</v>
      </c>
      <c r="D20" s="50">
        <v>7.6848200000000029</v>
      </c>
      <c r="E20" s="50">
        <v>6.085169999999998</v>
      </c>
      <c r="F20" s="50">
        <v>8.2002900000000025</v>
      </c>
      <c r="G20" s="50">
        <v>11.536457413796613</v>
      </c>
      <c r="H20" s="50">
        <v>10.599449999999997</v>
      </c>
      <c r="I20" s="50">
        <v>12.700349999999998</v>
      </c>
      <c r="J20" s="50">
        <v>14.599970000000003</v>
      </c>
      <c r="K20" s="50">
        <v>14.836700000000006</v>
      </c>
      <c r="L20" s="50">
        <v>14.90390880364299</v>
      </c>
      <c r="M20" s="50">
        <v>27.610544740367292</v>
      </c>
      <c r="N20" s="50">
        <v>24.720540931474876</v>
      </c>
      <c r="O20" s="50">
        <v>25.699955308638327</v>
      </c>
      <c r="P20" s="50">
        <v>24.694525592591724</v>
      </c>
      <c r="Q20" s="50">
        <v>27.610489071143562</v>
      </c>
    </row>
    <row r="21" spans="1:17" x14ac:dyDescent="0.25">
      <c r="A21" s="52" t="s">
        <v>63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</row>
    <row r="23" spans="1:17" x14ac:dyDescent="0.25">
      <c r="A23" s="52" t="s">
        <v>33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</row>
    <row r="24" spans="1:17" x14ac:dyDescent="0.25">
      <c r="A24" s="52" t="s">
        <v>32</v>
      </c>
      <c r="B24" s="50">
        <v>1.6002675074042203</v>
      </c>
      <c r="C24" s="50">
        <v>2.204359999999999</v>
      </c>
      <c r="D24" s="50">
        <v>1.2999999999999998</v>
      </c>
      <c r="E24" s="50">
        <v>1.0999999999999999</v>
      </c>
      <c r="F24" s="50">
        <v>7.341569999999999</v>
      </c>
      <c r="G24" s="50">
        <v>7.3803489903516493</v>
      </c>
      <c r="H24" s="50">
        <v>7.6241699999999994</v>
      </c>
      <c r="I24" s="50">
        <v>7.8341099999999999</v>
      </c>
      <c r="J24" s="50">
        <v>7.8288499999999983</v>
      </c>
      <c r="K24" s="50">
        <v>9.9244899999999987</v>
      </c>
      <c r="L24" s="50">
        <v>9.9359886856987547</v>
      </c>
      <c r="M24" s="50">
        <v>9.8165199155663956</v>
      </c>
      <c r="N24" s="50">
        <v>6.8788000986992515</v>
      </c>
      <c r="O24" s="50">
        <v>5.5889949175497042</v>
      </c>
      <c r="P24" s="50">
        <v>5.1349226484007451</v>
      </c>
      <c r="Q24" s="50">
        <v>3.6782265645947705</v>
      </c>
    </row>
    <row r="25" spans="1:17" x14ac:dyDescent="0.25">
      <c r="A25" s="51" t="s">
        <v>31</v>
      </c>
      <c r="B25" s="50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</row>
    <row r="26" spans="1:17" x14ac:dyDescent="0.25">
      <c r="A26" s="49" t="s">
        <v>30</v>
      </c>
      <c r="B26" s="48">
        <v>250.2164257620004</v>
      </c>
      <c r="C26" s="48">
        <v>239.01910999999996</v>
      </c>
      <c r="D26" s="48">
        <v>213.48328000000001</v>
      </c>
      <c r="E26" s="48">
        <v>239.30304999999998</v>
      </c>
      <c r="F26" s="48">
        <v>239.79706999999993</v>
      </c>
      <c r="G26" s="48">
        <v>252.10694819737103</v>
      </c>
      <c r="H26" s="48">
        <v>233.58014999999997</v>
      </c>
      <c r="I26" s="48">
        <v>247.71829999999997</v>
      </c>
      <c r="J26" s="48">
        <v>266.99415999999997</v>
      </c>
      <c r="K26" s="48">
        <v>216.20124000000001</v>
      </c>
      <c r="L26" s="48">
        <v>229.14820125023024</v>
      </c>
      <c r="M26" s="48">
        <v>215.22366461966462</v>
      </c>
      <c r="N26" s="48">
        <v>234.47617858726954</v>
      </c>
      <c r="O26" s="48">
        <v>232.49338708341716</v>
      </c>
      <c r="P26" s="48">
        <v>200.75681310534026</v>
      </c>
      <c r="Q26" s="48">
        <v>194.92085601506551</v>
      </c>
    </row>
    <row r="28" spans="1:17" x14ac:dyDescent="0.25">
      <c r="A28" s="162" t="s">
        <v>112</v>
      </c>
      <c r="B28" s="161">
        <f>AGR_emi!B5</f>
        <v>2646.7908177054505</v>
      </c>
      <c r="C28" s="161">
        <f>AGR_emi!C5</f>
        <v>2682.9331041403798</v>
      </c>
      <c r="D28" s="161">
        <f>AGR_emi!D5</f>
        <v>2913.2799933557526</v>
      </c>
      <c r="E28" s="161">
        <f>AGR_emi!E5</f>
        <v>3120.9241807597682</v>
      </c>
      <c r="F28" s="161">
        <f>AGR_emi!F5</f>
        <v>2668.2296180031381</v>
      </c>
      <c r="G28" s="161">
        <f>AGR_emi!G5</f>
        <v>2743.5276586462737</v>
      </c>
      <c r="H28" s="161">
        <f>AGR_emi!H5</f>
        <v>2885.5868638802426</v>
      </c>
      <c r="I28" s="161">
        <f>AGR_emi!I5</f>
        <v>2591.7959275450917</v>
      </c>
      <c r="J28" s="161">
        <f>AGR_emi!J5</f>
        <v>2520.2784286004053</v>
      </c>
      <c r="K28" s="161">
        <f>AGR_emi!K5</f>
        <v>1972.5299437937415</v>
      </c>
      <c r="L28" s="161">
        <f>AGR_emi!L5</f>
        <v>1703.535865779711</v>
      </c>
      <c r="M28" s="161">
        <f>AGR_emi!M5</f>
        <v>1594.9124969034729</v>
      </c>
      <c r="N28" s="161">
        <f>AGR_emi!N5</f>
        <v>1446.042551199555</v>
      </c>
      <c r="O28" s="161">
        <f>AGR_emi!O5</f>
        <v>964.66201364162782</v>
      </c>
      <c r="P28" s="161">
        <f>AGR_emi!P5</f>
        <v>893.34943706440663</v>
      </c>
      <c r="Q28" s="161">
        <f>AGR_emi!Q5</f>
        <v>913.75734865248228</v>
      </c>
    </row>
    <row r="30" spans="1:17" x14ac:dyDescent="0.25">
      <c r="A30" s="160" t="s">
        <v>145</v>
      </c>
      <c r="B30" s="159">
        <f t="shared" ref="B30:Q30" si="5">IF(B$12=0,"",B$12/B$3*1000)</f>
        <v>108.44180694964807</v>
      </c>
      <c r="C30" s="159">
        <f t="shared" si="5"/>
        <v>109.30291668470105</v>
      </c>
      <c r="D30" s="159">
        <f t="shared" si="5"/>
        <v>114.68148583648184</v>
      </c>
      <c r="E30" s="159">
        <f t="shared" si="5"/>
        <v>116.76104371684421</v>
      </c>
      <c r="F30" s="159">
        <f t="shared" si="5"/>
        <v>115.52023316410093</v>
      </c>
      <c r="G30" s="159">
        <f t="shared" si="5"/>
        <v>118.16107191245622</v>
      </c>
      <c r="H30" s="159">
        <f t="shared" si="5"/>
        <v>152.96353884478739</v>
      </c>
      <c r="I30" s="159">
        <f t="shared" si="5"/>
        <v>146.10432836860642</v>
      </c>
      <c r="J30" s="159">
        <f t="shared" si="5"/>
        <v>158.17337959234837</v>
      </c>
      <c r="K30" s="159">
        <f t="shared" si="5"/>
        <v>132.06157996735561</v>
      </c>
      <c r="L30" s="159">
        <f t="shared" si="5"/>
        <v>123.26924989955938</v>
      </c>
      <c r="M30" s="159">
        <f t="shared" si="5"/>
        <v>125.44316655743771</v>
      </c>
      <c r="N30" s="159">
        <f t="shared" si="5"/>
        <v>120.93729399737973</v>
      </c>
      <c r="O30" s="159">
        <f t="shared" si="5"/>
        <v>96.943409297544903</v>
      </c>
      <c r="P30" s="159">
        <f t="shared" si="5"/>
        <v>82.052452693766867</v>
      </c>
      <c r="Q30" s="159">
        <f t="shared" si="5"/>
        <v>74.998755630862988</v>
      </c>
    </row>
    <row r="31" spans="1:17" x14ac:dyDescent="0.25">
      <c r="A31" s="158" t="s">
        <v>144</v>
      </c>
      <c r="B31" s="157">
        <f t="shared" ref="B31:Q31" si="6">IF(B$12=0,"",B$12/B$5*1000)</f>
        <v>149.73600071650546</v>
      </c>
      <c r="C31" s="157">
        <f t="shared" si="6"/>
        <v>149.83418434875904</v>
      </c>
      <c r="D31" s="157">
        <f t="shared" si="6"/>
        <v>149.81422404121975</v>
      </c>
      <c r="E31" s="157">
        <f t="shared" si="6"/>
        <v>148.4264943610489</v>
      </c>
      <c r="F31" s="157">
        <f t="shared" si="6"/>
        <v>148.48540253403317</v>
      </c>
      <c r="G31" s="157">
        <f t="shared" si="6"/>
        <v>148.46265964841027</v>
      </c>
      <c r="H31" s="157">
        <f t="shared" si="6"/>
        <v>147.56138435364639</v>
      </c>
      <c r="I31" s="157">
        <f t="shared" si="6"/>
        <v>145.89621921037264</v>
      </c>
      <c r="J31" s="157">
        <f t="shared" si="6"/>
        <v>143.70606280364987</v>
      </c>
      <c r="K31" s="157">
        <f t="shared" si="6"/>
        <v>144.01006621748567</v>
      </c>
      <c r="L31" s="157">
        <f t="shared" si="6"/>
        <v>142.9601407822789</v>
      </c>
      <c r="M31" s="157">
        <f t="shared" si="6"/>
        <v>143.12647660266683</v>
      </c>
      <c r="N31" s="157">
        <f t="shared" si="6"/>
        <v>156.31938651271943</v>
      </c>
      <c r="O31" s="157">
        <f t="shared" si="6"/>
        <v>156.61265023577158</v>
      </c>
      <c r="P31" s="157">
        <f t="shared" si="6"/>
        <v>154.44759885114402</v>
      </c>
      <c r="Q31" s="157">
        <f t="shared" si="6"/>
        <v>155.45466197722806</v>
      </c>
    </row>
    <row r="32" spans="1:17" x14ac:dyDescent="0.25">
      <c r="A32" s="158" t="s">
        <v>143</v>
      </c>
      <c r="B32" s="157">
        <f>IF(AGR_ued!B$5=0,"",AGR_ued!B$5/B$5*1000)</f>
        <v>54.831705276501545</v>
      </c>
      <c r="C32" s="157">
        <f>IF(AGR_ued!C$5=0,"",AGR_ued!C$5/C$5*1000)</f>
        <v>54.831705276501559</v>
      </c>
      <c r="D32" s="157">
        <f>IF(AGR_ued!D$5=0,"",AGR_ued!D$5/D$5*1000)</f>
        <v>54.831705276501545</v>
      </c>
      <c r="E32" s="157">
        <f>IF(AGR_ued!E$5=0,"",AGR_ued!E$5/E$5*1000)</f>
        <v>54.831705276501552</v>
      </c>
      <c r="F32" s="157">
        <f>IF(AGR_ued!F$5=0,"",AGR_ued!F$5/F$5*1000)</f>
        <v>54.831705276501559</v>
      </c>
      <c r="G32" s="157">
        <f>IF(AGR_ued!G$5=0,"",AGR_ued!G$5/G$5*1000)</f>
        <v>54.831705276501538</v>
      </c>
      <c r="H32" s="157">
        <f>IF(AGR_ued!H$5=0,"",AGR_ued!H$5/H$5*1000)</f>
        <v>54.831705276501545</v>
      </c>
      <c r="I32" s="157">
        <f>IF(AGR_ued!I$5=0,"",AGR_ued!I$5/I$5*1000)</f>
        <v>54.831705276501538</v>
      </c>
      <c r="J32" s="157">
        <f>IF(AGR_ued!J$5=0,"",AGR_ued!J$5/J$5*1000)</f>
        <v>54.831705276501552</v>
      </c>
      <c r="K32" s="157">
        <f>IF(AGR_ued!K$5=0,"",AGR_ued!K$5/K$5*1000)</f>
        <v>54.831705276501545</v>
      </c>
      <c r="L32" s="157">
        <f>IF(AGR_ued!L$5=0,"",AGR_ued!L$5/L$5*1000)</f>
        <v>54.83170527650153</v>
      </c>
      <c r="M32" s="157">
        <f>IF(AGR_ued!M$5=0,"",AGR_ued!M$5/M$5*1000)</f>
        <v>54.831705276501552</v>
      </c>
      <c r="N32" s="157">
        <f>IF(AGR_ued!N$5=0,"",AGR_ued!N$5/N$5*1000)</f>
        <v>54.831705276501538</v>
      </c>
      <c r="O32" s="157">
        <f>IF(AGR_ued!O$5=0,"",AGR_ued!O$5/O$5*1000)</f>
        <v>54.831705276501545</v>
      </c>
      <c r="P32" s="157">
        <f>IF(AGR_ued!P$5=0,"",AGR_ued!P$5/P$5*1000)</f>
        <v>54.831705276501552</v>
      </c>
      <c r="Q32" s="157">
        <f>IF(AGR_ued!Q$5=0,"",AGR_ued!Q$5/Q$5*1000)</f>
        <v>54.831705276501538</v>
      </c>
    </row>
    <row r="33" spans="1:17" x14ac:dyDescent="0.25">
      <c r="A33" s="156" t="s">
        <v>142</v>
      </c>
      <c r="B33" s="155">
        <f t="shared" ref="B33:Q33" si="7">IF(B$12=0,"",B$28/B$12)</f>
        <v>2.3734716652980588</v>
      </c>
      <c r="C33" s="155">
        <f t="shared" si="7"/>
        <v>2.4026923005434289</v>
      </c>
      <c r="D33" s="155">
        <f t="shared" si="7"/>
        <v>2.50236758802787</v>
      </c>
      <c r="E33" s="155">
        <f t="shared" si="7"/>
        <v>2.488633288623844</v>
      </c>
      <c r="F33" s="155">
        <f t="shared" si="7"/>
        <v>2.3895955806201319</v>
      </c>
      <c r="G33" s="155">
        <f t="shared" si="7"/>
        <v>2.3753307007058475</v>
      </c>
      <c r="H33" s="155">
        <f t="shared" si="7"/>
        <v>2.4430882258073359</v>
      </c>
      <c r="I33" s="155">
        <f t="shared" si="7"/>
        <v>2.3471753541754823</v>
      </c>
      <c r="J33" s="155">
        <f t="shared" si="7"/>
        <v>2.2890380013627221</v>
      </c>
      <c r="K33" s="155">
        <f t="shared" si="7"/>
        <v>2.2493099897846278</v>
      </c>
      <c r="L33" s="155">
        <f t="shared" si="7"/>
        <v>2.1199658808285906</v>
      </c>
      <c r="M33" s="155">
        <f t="shared" si="7"/>
        <v>2.0840229599945701</v>
      </c>
      <c r="N33" s="155">
        <f t="shared" si="7"/>
        <v>1.9201983368568856</v>
      </c>
      <c r="O33" s="155">
        <f t="shared" si="7"/>
        <v>1.663231072434121</v>
      </c>
      <c r="P33" s="155">
        <f t="shared" si="7"/>
        <v>1.7039223954264657</v>
      </c>
      <c r="Q33" s="155">
        <f t="shared" si="7"/>
        <v>1.7350615061027348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1115.1558522494806</v>
      </c>
      <c r="C5" s="55">
        <f t="shared" ref="C5:Q5" si="0">SUM(C6:C9,C16:C17,C25:C27)</f>
        <v>1116.63616</v>
      </c>
      <c r="D5" s="55">
        <f t="shared" si="0"/>
        <v>1164.2094500000001</v>
      </c>
      <c r="E5" s="55">
        <f t="shared" si="0"/>
        <v>1254.0715400000001</v>
      </c>
      <c r="F5" s="55">
        <f t="shared" si="0"/>
        <v>1116.6030100000005</v>
      </c>
      <c r="G5" s="55">
        <f t="shared" si="0"/>
        <v>1155.0087142943987</v>
      </c>
      <c r="H5" s="55">
        <f t="shared" si="0"/>
        <v>1181.1226600000007</v>
      </c>
      <c r="I5" s="55">
        <f t="shared" si="0"/>
        <v>1104.2191299999997</v>
      </c>
      <c r="J5" s="55">
        <f t="shared" si="0"/>
        <v>1101.0207900000003</v>
      </c>
      <c r="K5" s="55">
        <f t="shared" si="0"/>
        <v>876.94891000000052</v>
      </c>
      <c r="L5" s="55">
        <f t="shared" si="0"/>
        <v>803.56758624524764</v>
      </c>
      <c r="M5" s="55">
        <f t="shared" si="0"/>
        <v>765.30466675262937</v>
      </c>
      <c r="N5" s="55">
        <f t="shared" si="0"/>
        <v>753.06936968112279</v>
      </c>
      <c r="O5" s="55">
        <f t="shared" si="0"/>
        <v>579.99278009510442</v>
      </c>
      <c r="P5" s="55">
        <f t="shared" si="0"/>
        <v>524.28997908723136</v>
      </c>
      <c r="Q5" s="55">
        <f t="shared" si="0"/>
        <v>526.64262646512645</v>
      </c>
    </row>
    <row r="6" spans="1:17" x14ac:dyDescent="0.25">
      <c r="A6" s="185" t="s">
        <v>162</v>
      </c>
      <c r="B6" s="206">
        <v>41.686056531949262</v>
      </c>
      <c r="C6" s="206">
        <v>39.820583725999995</v>
      </c>
      <c r="D6" s="206">
        <v>35.566314447999993</v>
      </c>
      <c r="E6" s="206">
        <v>39.867888129999997</v>
      </c>
      <c r="F6" s="206">
        <v>39.950191861999997</v>
      </c>
      <c r="G6" s="206">
        <v>42.001017569682006</v>
      </c>
      <c r="H6" s="206">
        <v>38.914452990000008</v>
      </c>
      <c r="I6" s="206">
        <v>41.269868780000017</v>
      </c>
      <c r="J6" s="206">
        <v>44.481227056000002</v>
      </c>
      <c r="K6" s="206">
        <v>36.019126584000006</v>
      </c>
      <c r="L6" s="206">
        <v>38.17609032828836</v>
      </c>
      <c r="M6" s="206">
        <v>35.856262525636126</v>
      </c>
      <c r="N6" s="206">
        <v>39.315812211548838</v>
      </c>
      <c r="O6" s="206">
        <v>39.250594417882049</v>
      </c>
      <c r="P6" s="206">
        <v>33.804267744026596</v>
      </c>
      <c r="Q6" s="206">
        <v>32.819660775299468</v>
      </c>
    </row>
    <row r="7" spans="1:17" x14ac:dyDescent="0.25">
      <c r="A7" s="183" t="s">
        <v>161</v>
      </c>
      <c r="B7" s="205">
        <v>49.042419449352089</v>
      </c>
      <c r="C7" s="205">
        <v>46.847745559999993</v>
      </c>
      <c r="D7" s="205">
        <v>41.842722880000004</v>
      </c>
      <c r="E7" s="205">
        <v>46.903397800000008</v>
      </c>
      <c r="F7" s="205">
        <v>47.00022572000001</v>
      </c>
      <c r="G7" s="205">
        <v>49.412961846684723</v>
      </c>
      <c r="H7" s="205">
        <v>45.781709399999997</v>
      </c>
      <c r="I7" s="205">
        <v>48.5527868</v>
      </c>
      <c r="J7" s="205">
        <v>52.330855360000008</v>
      </c>
      <c r="K7" s="205">
        <v>42.375443039999993</v>
      </c>
      <c r="L7" s="205">
        <v>44.913047445045116</v>
      </c>
      <c r="M7" s="205">
        <v>42.183838265454277</v>
      </c>
      <c r="N7" s="205">
        <v>46.253896719469211</v>
      </c>
      <c r="O7" s="205">
        <v>46.177169903390649</v>
      </c>
      <c r="P7" s="205">
        <v>39.76972675767832</v>
      </c>
      <c r="Q7" s="205">
        <v>38.611365617999375</v>
      </c>
    </row>
    <row r="8" spans="1:17" x14ac:dyDescent="0.25">
      <c r="A8" s="183" t="s">
        <v>160</v>
      </c>
      <c r="B8" s="205">
        <v>34.32969361454645</v>
      </c>
      <c r="C8" s="205">
        <v>32.793421891999998</v>
      </c>
      <c r="D8" s="205">
        <v>29.289906016000003</v>
      </c>
      <c r="E8" s="205">
        <v>32.832378460000001</v>
      </c>
      <c r="F8" s="205">
        <v>32.900158003999991</v>
      </c>
      <c r="G8" s="205">
        <v>34.589073292679302</v>
      </c>
      <c r="H8" s="205">
        <v>32.047196580000005</v>
      </c>
      <c r="I8" s="205">
        <v>33.986950759999992</v>
      </c>
      <c r="J8" s="205">
        <v>36.631598751999995</v>
      </c>
      <c r="K8" s="205">
        <v>29.662810128000011</v>
      </c>
      <c r="L8" s="205">
        <v>31.43913321153159</v>
      </c>
      <c r="M8" s="205">
        <v>29.528686785817982</v>
      </c>
      <c r="N8" s="205">
        <v>32.377727703628459</v>
      </c>
      <c r="O8" s="205">
        <v>32.324018932373463</v>
      </c>
      <c r="P8" s="205">
        <v>27.838808730374847</v>
      </c>
      <c r="Q8" s="205">
        <v>27.027955932599564</v>
      </c>
    </row>
    <row r="9" spans="1:17" x14ac:dyDescent="0.25">
      <c r="A9" s="181" t="s">
        <v>159</v>
      </c>
      <c r="B9" s="204">
        <f>SUM(B10:B15)</f>
        <v>190.28667382724575</v>
      </c>
      <c r="C9" s="204">
        <f t="shared" ref="C9:Q9" si="1">SUM(C10:C15)</f>
        <v>193.07575100000003</v>
      </c>
      <c r="D9" s="204">
        <f t="shared" si="1"/>
        <v>209.15975740000007</v>
      </c>
      <c r="E9" s="204">
        <f t="shared" si="1"/>
        <v>223.24906779999998</v>
      </c>
      <c r="F9" s="204">
        <f t="shared" si="1"/>
        <v>192.89730680000011</v>
      </c>
      <c r="G9" s="204">
        <f t="shared" si="1"/>
        <v>198.63838854134605</v>
      </c>
      <c r="H9" s="204">
        <f t="shared" si="1"/>
        <v>208.45935220000015</v>
      </c>
      <c r="I9" s="204">
        <f t="shared" si="1"/>
        <v>188.43018259999991</v>
      </c>
      <c r="J9" s="204">
        <f t="shared" si="1"/>
        <v>183.48585860000009</v>
      </c>
      <c r="K9" s="204">
        <f t="shared" si="1"/>
        <v>145.36448740000012</v>
      </c>
      <c r="L9" s="204">
        <f t="shared" si="1"/>
        <v>126.37226469890386</v>
      </c>
      <c r="M9" s="204">
        <f t="shared" si="1"/>
        <v>121.01782046925224</v>
      </c>
      <c r="N9" s="204">
        <f t="shared" si="1"/>
        <v>64.133899798468107</v>
      </c>
      <c r="O9" s="204">
        <f t="shared" si="1"/>
        <v>32.1507513292769</v>
      </c>
      <c r="P9" s="204">
        <f t="shared" si="1"/>
        <v>38.163586338971463</v>
      </c>
      <c r="Q9" s="204">
        <f t="shared" si="1"/>
        <v>37.280558501371409</v>
      </c>
    </row>
    <row r="10" spans="1:17" x14ac:dyDescent="0.25">
      <c r="A10" s="202" t="s">
        <v>35</v>
      </c>
      <c r="B10" s="203">
        <v>184.08214468145258</v>
      </c>
      <c r="C10" s="203">
        <v>186.64209880000004</v>
      </c>
      <c r="D10" s="203">
        <v>203.91509180000008</v>
      </c>
      <c r="E10" s="203">
        <v>217.6380068</v>
      </c>
      <c r="F10" s="203">
        <v>182.5951879000001</v>
      </c>
      <c r="G10" s="203">
        <v>188.06098783463489</v>
      </c>
      <c r="H10" s="203">
        <v>198.06962170000014</v>
      </c>
      <c r="I10" s="203">
        <v>177.60023409999991</v>
      </c>
      <c r="J10" s="203">
        <v>172.27433790000009</v>
      </c>
      <c r="K10" s="203">
        <v>133.59709510000013</v>
      </c>
      <c r="L10" s="203">
        <v>114.33730915962519</v>
      </c>
      <c r="M10" s="203">
        <v>109.35095724018414</v>
      </c>
      <c r="N10" s="203">
        <v>55.768104734520264</v>
      </c>
      <c r="O10" s="203">
        <v>26.35146757465078</v>
      </c>
      <c r="P10" s="203">
        <v>32.404215035722331</v>
      </c>
      <c r="Q10" s="203">
        <v>32.657860652856762</v>
      </c>
    </row>
    <row r="11" spans="1:17" x14ac:dyDescent="0.25">
      <c r="A11" s="202" t="s">
        <v>166</v>
      </c>
      <c r="B11" s="201">
        <v>0</v>
      </c>
      <c r="C11" s="201">
        <v>0</v>
      </c>
      <c r="D11" s="201">
        <v>0</v>
      </c>
      <c r="E11" s="201">
        <v>0</v>
      </c>
      <c r="F11" s="201">
        <v>0</v>
      </c>
      <c r="G11" s="201">
        <v>0</v>
      </c>
      <c r="H11" s="201">
        <v>0</v>
      </c>
      <c r="I11" s="201">
        <v>0</v>
      </c>
      <c r="J11" s="201">
        <v>0</v>
      </c>
      <c r="K11" s="201">
        <v>0</v>
      </c>
      <c r="L11" s="201">
        <v>0</v>
      </c>
      <c r="M11" s="201">
        <v>0</v>
      </c>
      <c r="N11" s="201">
        <v>0</v>
      </c>
      <c r="O11" s="201">
        <v>0</v>
      </c>
      <c r="P11" s="201">
        <v>0</v>
      </c>
      <c r="Q11" s="201">
        <v>0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1.2002006305531649</v>
      </c>
      <c r="C13" s="201">
        <v>1.6532699999999996</v>
      </c>
      <c r="D13" s="201">
        <v>0.97499999999999998</v>
      </c>
      <c r="E13" s="201">
        <v>0.82499999999999996</v>
      </c>
      <c r="F13" s="201">
        <v>5.5061774999999988</v>
      </c>
      <c r="G13" s="201">
        <v>5.5352617427637352</v>
      </c>
      <c r="H13" s="201">
        <v>5.7181274999999987</v>
      </c>
      <c r="I13" s="201">
        <v>5.8755824999999993</v>
      </c>
      <c r="J13" s="201">
        <v>5.8716374999999994</v>
      </c>
      <c r="K13" s="201">
        <v>7.443367499999999</v>
      </c>
      <c r="L13" s="201">
        <v>7.4519915142740656</v>
      </c>
      <c r="M13" s="201">
        <v>7.3623899366747967</v>
      </c>
      <c r="N13" s="201">
        <v>5.1591000740244386</v>
      </c>
      <c r="O13" s="201">
        <v>4.191746188162278</v>
      </c>
      <c r="P13" s="201">
        <v>3.851191986300559</v>
      </c>
      <c r="Q13" s="201">
        <v>2.7586699234460781</v>
      </c>
    </row>
    <row r="14" spans="1:17" x14ac:dyDescent="0.25">
      <c r="A14" s="202" t="s">
        <v>42</v>
      </c>
      <c r="B14" s="201">
        <v>0</v>
      </c>
      <c r="C14" s="201">
        <v>0</v>
      </c>
      <c r="D14" s="201">
        <v>0</v>
      </c>
      <c r="E14" s="201">
        <v>0</v>
      </c>
      <c r="F14" s="201">
        <v>0</v>
      </c>
      <c r="G14" s="201">
        <v>0</v>
      </c>
      <c r="H14" s="201">
        <v>0</v>
      </c>
      <c r="I14" s="201">
        <v>0</v>
      </c>
      <c r="J14" s="201">
        <v>0</v>
      </c>
      <c r="K14" s="201">
        <v>0</v>
      </c>
      <c r="L14" s="201">
        <v>0</v>
      </c>
      <c r="M14" s="201">
        <v>0</v>
      </c>
      <c r="N14" s="201">
        <v>0</v>
      </c>
      <c r="O14" s="201">
        <v>0</v>
      </c>
      <c r="P14" s="201">
        <v>0</v>
      </c>
      <c r="Q14" s="201">
        <v>0</v>
      </c>
    </row>
    <row r="15" spans="1:17" x14ac:dyDescent="0.25">
      <c r="A15" s="202" t="s">
        <v>30</v>
      </c>
      <c r="B15" s="201">
        <v>5.004328515240009</v>
      </c>
      <c r="C15" s="201">
        <v>4.7803821999999991</v>
      </c>
      <c r="D15" s="201">
        <v>4.2696655999999997</v>
      </c>
      <c r="E15" s="201">
        <v>4.7860609999999992</v>
      </c>
      <c r="F15" s="201">
        <v>4.7959414000000011</v>
      </c>
      <c r="G15" s="201">
        <v>5.042138963947421</v>
      </c>
      <c r="H15" s="201">
        <v>4.6716029999999993</v>
      </c>
      <c r="I15" s="201">
        <v>4.9543660000000003</v>
      </c>
      <c r="J15" s="201">
        <v>5.3398832000000001</v>
      </c>
      <c r="K15" s="201">
        <v>4.3240247999999983</v>
      </c>
      <c r="L15" s="201">
        <v>4.5829640250046042</v>
      </c>
      <c r="M15" s="201">
        <v>4.3044732923932925</v>
      </c>
      <c r="N15" s="201">
        <v>3.2066949899234061</v>
      </c>
      <c r="O15" s="201">
        <v>1.6075375664638454</v>
      </c>
      <c r="P15" s="201">
        <v>1.9081793169485735</v>
      </c>
      <c r="Q15" s="201">
        <v>1.8640279250685701</v>
      </c>
    </row>
    <row r="16" spans="1:17" x14ac:dyDescent="0.25">
      <c r="A16" s="198" t="s">
        <v>158</v>
      </c>
      <c r="B16" s="197">
        <v>389.36549042119896</v>
      </c>
      <c r="C16" s="197">
        <v>394.52277000000004</v>
      </c>
      <c r="D16" s="197">
        <v>435.4685599999998</v>
      </c>
      <c r="E16" s="197">
        <v>475.94043000000011</v>
      </c>
      <c r="F16" s="197">
        <v>402.65297500000014</v>
      </c>
      <c r="G16" s="197">
        <v>412.93667016682542</v>
      </c>
      <c r="H16" s="197">
        <v>432.91120499999988</v>
      </c>
      <c r="I16" s="197">
        <v>387.83421499999986</v>
      </c>
      <c r="J16" s="197">
        <v>374.48707499999995</v>
      </c>
      <c r="K16" s="197">
        <v>292.54297000000003</v>
      </c>
      <c r="L16" s="197">
        <v>259.97051912403657</v>
      </c>
      <c r="M16" s="197">
        <v>248.78049337577346</v>
      </c>
      <c r="N16" s="197">
        <v>100.22369182822001</v>
      </c>
      <c r="O16" s="197">
        <v>47.315479308097665</v>
      </c>
      <c r="P16" s="197">
        <v>58.002495188938333</v>
      </c>
      <c r="Q16" s="197">
        <v>58.511628368174627</v>
      </c>
    </row>
    <row r="17" spans="1:17" x14ac:dyDescent="0.25">
      <c r="A17" s="198" t="s">
        <v>157</v>
      </c>
      <c r="B17" s="197">
        <f>SUM(B18:B24)</f>
        <v>251.35504171215567</v>
      </c>
      <c r="C17" s="197">
        <f t="shared" ref="C17:Q17" si="2">SUM(C18:C24)</f>
        <v>255.3466341999999</v>
      </c>
      <c r="D17" s="197">
        <f t="shared" si="2"/>
        <v>266.82066220000024</v>
      </c>
      <c r="E17" s="197">
        <f t="shared" si="2"/>
        <v>272.77101019999992</v>
      </c>
      <c r="F17" s="197">
        <f t="shared" si="2"/>
        <v>245.78630210000028</v>
      </c>
      <c r="G17" s="197">
        <f t="shared" si="2"/>
        <v>255.07517933612101</v>
      </c>
      <c r="H17" s="197">
        <f t="shared" si="2"/>
        <v>267.5524353000007</v>
      </c>
      <c r="I17" s="197">
        <f t="shared" si="2"/>
        <v>246.40737690000003</v>
      </c>
      <c r="J17" s="197">
        <f t="shared" si="2"/>
        <v>243.94487210000028</v>
      </c>
      <c r="K17" s="197">
        <f t="shared" si="2"/>
        <v>197.90994040000029</v>
      </c>
      <c r="L17" s="197">
        <f t="shared" si="2"/>
        <v>166.66251328467794</v>
      </c>
      <c r="M17" s="197">
        <f t="shared" si="2"/>
        <v>159.70911224275503</v>
      </c>
      <c r="N17" s="197">
        <f t="shared" si="2"/>
        <v>347.41992527426652</v>
      </c>
      <c r="O17" s="197">
        <f t="shared" si="2"/>
        <v>264.90915200996682</v>
      </c>
      <c r="P17" s="197">
        <f t="shared" si="2"/>
        <v>223.47501425203595</v>
      </c>
      <c r="Q17" s="197">
        <f t="shared" si="2"/>
        <v>231.94244866876608</v>
      </c>
    </row>
    <row r="18" spans="1:17" x14ac:dyDescent="0.25">
      <c r="A18" s="200" t="s">
        <v>38</v>
      </c>
      <c r="B18" s="199">
        <v>6.8159018168452432</v>
      </c>
      <c r="C18" s="199">
        <v>6.3641999999999985</v>
      </c>
      <c r="D18" s="199">
        <v>0</v>
      </c>
      <c r="E18" s="199">
        <v>0</v>
      </c>
      <c r="F18" s="199">
        <v>0.50754999999999972</v>
      </c>
      <c r="G18" s="199">
        <v>3.9651008417492117</v>
      </c>
      <c r="H18" s="199">
        <v>3.8982300000000008</v>
      </c>
      <c r="I18" s="199">
        <v>0.49995999999999996</v>
      </c>
      <c r="J18" s="199">
        <v>3.93059</v>
      </c>
      <c r="K18" s="199">
        <v>2.3999199999999998</v>
      </c>
      <c r="L18" s="199">
        <v>3.3652890281132106</v>
      </c>
      <c r="M18" s="199">
        <v>5.6346982007932294</v>
      </c>
      <c r="N18" s="199">
        <v>0.38215343460399004</v>
      </c>
      <c r="O18" s="199">
        <v>1.8654047351879717</v>
      </c>
      <c r="P18" s="199">
        <v>5.660597591547436</v>
      </c>
      <c r="Q18" s="199">
        <v>6.2574569277459728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0</v>
      </c>
      <c r="J19" s="199">
        <v>0</v>
      </c>
      <c r="K19" s="199">
        <v>0</v>
      </c>
      <c r="L19" s="199">
        <v>0</v>
      </c>
      <c r="M19" s="199">
        <v>0</v>
      </c>
      <c r="N19" s="199">
        <v>96.687608474042136</v>
      </c>
      <c r="O19" s="199">
        <v>30.763409008798785</v>
      </c>
      <c r="P19" s="199">
        <v>24.169478660117559</v>
      </c>
      <c r="Q19" s="199">
        <v>26.368539839674579</v>
      </c>
    </row>
    <row r="20" spans="1:17" x14ac:dyDescent="0.25">
      <c r="A20" s="200" t="s">
        <v>35</v>
      </c>
      <c r="B20" s="199">
        <v>166.34679669762659</v>
      </c>
      <c r="C20" s="199">
        <v>168.42839419999987</v>
      </c>
      <c r="D20" s="199">
        <v>188.00661219999995</v>
      </c>
      <c r="E20" s="199">
        <v>210.70838019999994</v>
      </c>
      <c r="F20" s="199">
        <v>179.79248960000001</v>
      </c>
      <c r="G20" s="199">
        <v>183.58201531550799</v>
      </c>
      <c r="H20" s="199">
        <v>191.55046279999976</v>
      </c>
      <c r="I20" s="199">
        <v>171.4505594</v>
      </c>
      <c r="J20" s="199">
        <v>164.7640295999999</v>
      </c>
      <c r="K20" s="199">
        <v>129.69157789999991</v>
      </c>
      <c r="L20" s="199">
        <v>119.63615805200773</v>
      </c>
      <c r="M20" s="199">
        <v>114.55148679801189</v>
      </c>
      <c r="N20" s="199">
        <v>34.433217910877751</v>
      </c>
      <c r="O20" s="199">
        <v>16.23246380263712</v>
      </c>
      <c r="P20" s="199">
        <v>19.798030634322174</v>
      </c>
      <c r="Q20" s="199">
        <v>20.002604878500392</v>
      </c>
    </row>
    <row r="21" spans="1:17" x14ac:dyDescent="0.25">
      <c r="A21" s="200" t="s">
        <v>167</v>
      </c>
      <c r="B21" s="199">
        <v>67.951830033051223</v>
      </c>
      <c r="C21" s="199">
        <v>69.702210000000036</v>
      </c>
      <c r="D21" s="199">
        <v>70.804230000000302</v>
      </c>
      <c r="E21" s="199">
        <v>55.702459999999974</v>
      </c>
      <c r="F21" s="199">
        <v>55.450580000000272</v>
      </c>
      <c r="G21" s="199">
        <v>54.146518517479294</v>
      </c>
      <c r="H21" s="199">
        <v>59.598250000000917</v>
      </c>
      <c r="I21" s="199">
        <v>59.797980000000059</v>
      </c>
      <c r="J21" s="199">
        <v>58.693070000000368</v>
      </c>
      <c r="K21" s="199">
        <v>48.50062000000036</v>
      </c>
      <c r="L21" s="199">
        <v>26.273160229489338</v>
      </c>
      <c r="M21" s="199">
        <v>9.4582525246910318</v>
      </c>
      <c r="N21" s="199">
        <v>189.47670449859291</v>
      </c>
      <c r="O21" s="199">
        <v>188.95067042531718</v>
      </c>
      <c r="P21" s="199">
        <v>147.67759182716927</v>
      </c>
      <c r="Q21" s="199">
        <v>150.61660953468606</v>
      </c>
    </row>
    <row r="22" spans="1:17" x14ac:dyDescent="0.25">
      <c r="A22" s="200" t="s">
        <v>166</v>
      </c>
      <c r="B22" s="199">
        <v>0</v>
      </c>
      <c r="C22" s="199">
        <v>0</v>
      </c>
      <c r="D22" s="199">
        <v>0</v>
      </c>
      <c r="E22" s="199">
        <v>0</v>
      </c>
      <c r="F22" s="199">
        <v>0</v>
      </c>
      <c r="G22" s="199">
        <v>0</v>
      </c>
      <c r="H22" s="199">
        <v>0</v>
      </c>
      <c r="I22" s="199">
        <v>0</v>
      </c>
      <c r="J22" s="199">
        <v>0</v>
      </c>
      <c r="K22" s="199">
        <v>0</v>
      </c>
      <c r="L22" s="199">
        <v>0</v>
      </c>
      <c r="M22" s="199">
        <v>0</v>
      </c>
      <c r="N22" s="199">
        <v>0</v>
      </c>
      <c r="O22" s="199">
        <v>0</v>
      </c>
      <c r="P22" s="199">
        <v>0.19105928418759727</v>
      </c>
      <c r="Q22" s="199">
        <v>0.16719177586682402</v>
      </c>
    </row>
    <row r="23" spans="1:17" x14ac:dyDescent="0.25">
      <c r="A23" s="200" t="s">
        <v>165</v>
      </c>
      <c r="B23" s="199">
        <v>9.8404462877815781</v>
      </c>
      <c r="C23" s="199">
        <v>10.300739999999998</v>
      </c>
      <c r="D23" s="199">
        <v>7.684820000000002</v>
      </c>
      <c r="E23" s="199">
        <v>6.0851699999999997</v>
      </c>
      <c r="F23" s="199">
        <v>8.2002900000000043</v>
      </c>
      <c r="G23" s="199">
        <v>11.536457413796613</v>
      </c>
      <c r="H23" s="199">
        <v>10.599449999999997</v>
      </c>
      <c r="I23" s="199">
        <v>12.700349999999995</v>
      </c>
      <c r="J23" s="199">
        <v>14.599970000000003</v>
      </c>
      <c r="K23" s="199">
        <v>14.836700000000006</v>
      </c>
      <c r="L23" s="199">
        <v>14.90390880364299</v>
      </c>
      <c r="M23" s="199">
        <v>27.610544740367299</v>
      </c>
      <c r="N23" s="199">
        <v>24.720540931474879</v>
      </c>
      <c r="O23" s="199">
        <v>25.699955308638327</v>
      </c>
      <c r="P23" s="199">
        <v>24.694525592591724</v>
      </c>
      <c r="Q23" s="199">
        <v>27.610489071143554</v>
      </c>
    </row>
    <row r="24" spans="1:17" x14ac:dyDescent="0.25">
      <c r="A24" s="200" t="s">
        <v>32</v>
      </c>
      <c r="B24" s="199">
        <v>0.40006687685105519</v>
      </c>
      <c r="C24" s="199">
        <v>0.55108999999999975</v>
      </c>
      <c r="D24" s="199">
        <v>0.32500000000000001</v>
      </c>
      <c r="E24" s="199">
        <v>0.27500000000000002</v>
      </c>
      <c r="F24" s="199">
        <v>1.8353925</v>
      </c>
      <c r="G24" s="199">
        <v>1.8450872475879121</v>
      </c>
      <c r="H24" s="199">
        <v>1.9060424999999992</v>
      </c>
      <c r="I24" s="199">
        <v>1.9585275</v>
      </c>
      <c r="J24" s="199">
        <v>1.9572124999999991</v>
      </c>
      <c r="K24" s="199">
        <v>2.4811225000000001</v>
      </c>
      <c r="L24" s="199">
        <v>2.4839971714246887</v>
      </c>
      <c r="M24" s="199">
        <v>2.4541299788915993</v>
      </c>
      <c r="N24" s="199">
        <v>1.7197000246748124</v>
      </c>
      <c r="O24" s="199">
        <v>1.3972487293874261</v>
      </c>
      <c r="P24" s="199">
        <v>1.2837306621001863</v>
      </c>
      <c r="Q24" s="199">
        <v>0.91955664114869273</v>
      </c>
    </row>
    <row r="25" spans="1:17" x14ac:dyDescent="0.25">
      <c r="A25" s="198" t="s">
        <v>156</v>
      </c>
      <c r="B25" s="197">
        <v>38.9365490421199</v>
      </c>
      <c r="C25" s="197">
        <v>39.452277000000009</v>
      </c>
      <c r="D25" s="197">
        <v>43.546856000000005</v>
      </c>
      <c r="E25" s="197">
        <v>47.594042999999999</v>
      </c>
      <c r="F25" s="197">
        <v>40.265297499999996</v>
      </c>
      <c r="G25" s="197">
        <v>41.293667016682541</v>
      </c>
      <c r="H25" s="197">
        <v>43.291120499999998</v>
      </c>
      <c r="I25" s="197">
        <v>38.783421499999996</v>
      </c>
      <c r="J25" s="197">
        <v>37.448707499999983</v>
      </c>
      <c r="K25" s="197">
        <v>29.254296999999994</v>
      </c>
      <c r="L25" s="197">
        <v>25.997051912403666</v>
      </c>
      <c r="M25" s="197">
        <v>24.878049337577348</v>
      </c>
      <c r="N25" s="197">
        <v>10.022369182822002</v>
      </c>
      <c r="O25" s="197">
        <v>4.7315479308097661</v>
      </c>
      <c r="P25" s="197">
        <v>5.8002495188938337</v>
      </c>
      <c r="Q25" s="197">
        <v>5.851162836817462</v>
      </c>
    </row>
    <row r="26" spans="1:17" x14ac:dyDescent="0.25">
      <c r="A26" s="198" t="s">
        <v>155</v>
      </c>
      <c r="B26" s="197">
        <v>56.398782366754887</v>
      </c>
      <c r="C26" s="197">
        <v>53.874907393999997</v>
      </c>
      <c r="D26" s="197">
        <v>48.119131312</v>
      </c>
      <c r="E26" s="197">
        <v>53.93890746999999</v>
      </c>
      <c r="F26" s="197">
        <v>54.050259577999988</v>
      </c>
      <c r="G26" s="197">
        <v>56.824906123687427</v>
      </c>
      <c r="H26" s="197">
        <v>52.64896581</v>
      </c>
      <c r="I26" s="197">
        <v>55.835704820000011</v>
      </c>
      <c r="J26" s="197">
        <v>60.180483663999986</v>
      </c>
      <c r="K26" s="197">
        <v>48.731759496000002</v>
      </c>
      <c r="L26" s="197">
        <v>51.650004561801893</v>
      </c>
      <c r="M26" s="197">
        <v>48.511414005272414</v>
      </c>
      <c r="N26" s="197">
        <v>53.191981227389618</v>
      </c>
      <c r="O26" s="197">
        <v>53.103745388899249</v>
      </c>
      <c r="P26" s="197">
        <v>45.735185771330102</v>
      </c>
      <c r="Q26" s="197">
        <v>44.40307046069929</v>
      </c>
    </row>
    <row r="27" spans="1:17" x14ac:dyDescent="0.25">
      <c r="A27" s="196" t="s">
        <v>45</v>
      </c>
      <c r="B27" s="195">
        <v>63.755145284157692</v>
      </c>
      <c r="C27" s="195">
        <v>60.902069228000009</v>
      </c>
      <c r="D27" s="195">
        <v>54.395539744000018</v>
      </c>
      <c r="E27" s="195">
        <v>60.97441714</v>
      </c>
      <c r="F27" s="195">
        <v>61.100293435999987</v>
      </c>
      <c r="G27" s="195">
        <v>64.236850400690145</v>
      </c>
      <c r="H27" s="195">
        <v>59.516222219999989</v>
      </c>
      <c r="I27" s="195">
        <v>63.118622839999979</v>
      </c>
      <c r="J27" s="195">
        <v>68.030111968</v>
      </c>
      <c r="K27" s="195">
        <v>55.088075952000004</v>
      </c>
      <c r="L27" s="195">
        <v>58.386961678558656</v>
      </c>
      <c r="M27" s="195">
        <v>54.838989745090544</v>
      </c>
      <c r="N27" s="195">
        <v>60.130065735309998</v>
      </c>
      <c r="O27" s="195">
        <v>60.030320874407835</v>
      </c>
      <c r="P27" s="195">
        <v>51.700644784981833</v>
      </c>
      <c r="Q27" s="195">
        <v>50.194775303399197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</v>
      </c>
      <c r="D31" s="194">
        <f t="shared" si="3"/>
        <v>1</v>
      </c>
      <c r="E31" s="194">
        <f t="shared" si="3"/>
        <v>0.99999999999999989</v>
      </c>
      <c r="F31" s="194">
        <f t="shared" si="3"/>
        <v>0.99999999999999989</v>
      </c>
      <c r="G31" s="194">
        <f t="shared" si="3"/>
        <v>1</v>
      </c>
      <c r="H31" s="194">
        <f t="shared" si="3"/>
        <v>1</v>
      </c>
      <c r="I31" s="194">
        <f t="shared" si="3"/>
        <v>1.0000000000000002</v>
      </c>
      <c r="J31" s="194">
        <f t="shared" si="3"/>
        <v>1</v>
      </c>
      <c r="K31" s="194">
        <f t="shared" si="3"/>
        <v>0.99999999999999989</v>
      </c>
      <c r="L31" s="194">
        <f t="shared" si="3"/>
        <v>1</v>
      </c>
      <c r="M31" s="194">
        <f t="shared" si="3"/>
        <v>1</v>
      </c>
      <c r="N31" s="194">
        <f t="shared" si="3"/>
        <v>1</v>
      </c>
      <c r="O31" s="194">
        <f t="shared" si="3"/>
        <v>0.99999999999999989</v>
      </c>
      <c r="P31" s="194">
        <f t="shared" si="3"/>
        <v>0.99999999999999978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3.7381372700381374E-2</v>
      </c>
      <c r="C32" s="193">
        <f t="shared" si="4"/>
        <v>3.5661198474890868E-2</v>
      </c>
      <c r="D32" s="193">
        <f t="shared" si="4"/>
        <v>3.0549755843332135E-2</v>
      </c>
      <c r="E32" s="193">
        <f t="shared" si="4"/>
        <v>3.179076062120028E-2</v>
      </c>
      <c r="F32" s="193">
        <f t="shared" si="4"/>
        <v>3.5778330798158946E-2</v>
      </c>
      <c r="G32" s="193">
        <f t="shared" si="4"/>
        <v>3.6364243013820602E-2</v>
      </c>
      <c r="H32" s="193">
        <f t="shared" si="4"/>
        <v>3.2947003988561173E-2</v>
      </c>
      <c r="I32" s="193">
        <f t="shared" si="4"/>
        <v>3.7374709112311819E-2</v>
      </c>
      <c r="J32" s="193">
        <f t="shared" si="4"/>
        <v>4.03999883199299E-2</v>
      </c>
      <c r="K32" s="193">
        <f t="shared" si="4"/>
        <v>4.1073232628797023E-2</v>
      </c>
      <c r="L32" s="193">
        <f t="shared" si="4"/>
        <v>4.7508250683268693E-2</v>
      </c>
      <c r="M32" s="193">
        <f t="shared" si="4"/>
        <v>4.6852272151668456E-2</v>
      </c>
      <c r="N32" s="193">
        <f t="shared" si="4"/>
        <v>5.2207424434480183E-2</v>
      </c>
      <c r="O32" s="193">
        <f t="shared" si="4"/>
        <v>6.7674281068543521E-2</v>
      </c>
      <c r="P32" s="193">
        <f t="shared" si="4"/>
        <v>6.4476280479132037E-2</v>
      </c>
      <c r="Q32" s="193">
        <f t="shared" si="4"/>
        <v>6.2318656193077339E-2</v>
      </c>
    </row>
    <row r="33" spans="1:17" x14ac:dyDescent="0.25">
      <c r="A33" s="183" t="s">
        <v>161</v>
      </c>
      <c r="B33" s="192">
        <f t="shared" ref="B33:Q33" si="5">IF(B$7=0,0,B$7/B$5)</f>
        <v>4.3978085529860454E-2</v>
      </c>
      <c r="C33" s="192">
        <f t="shared" si="5"/>
        <v>4.1954351146930434E-2</v>
      </c>
      <c r="D33" s="192">
        <f t="shared" si="5"/>
        <v>3.5940889227449584E-2</v>
      </c>
      <c r="E33" s="192">
        <f t="shared" si="5"/>
        <v>3.7400894848470929E-2</v>
      </c>
      <c r="F33" s="192">
        <f t="shared" si="5"/>
        <v>4.2092153880187007E-2</v>
      </c>
      <c r="G33" s="192">
        <f t="shared" si="5"/>
        <v>4.2781462369200718E-2</v>
      </c>
      <c r="H33" s="192">
        <f t="shared" si="5"/>
        <v>3.8761181163013136E-2</v>
      </c>
      <c r="I33" s="192">
        <f t="shared" si="5"/>
        <v>4.3970246014484474E-2</v>
      </c>
      <c r="J33" s="192">
        <f t="shared" si="5"/>
        <v>4.7529398023446946E-2</v>
      </c>
      <c r="K33" s="192">
        <f t="shared" si="5"/>
        <v>4.8321450151525898E-2</v>
      </c>
      <c r="L33" s="192">
        <f t="shared" si="5"/>
        <v>5.5892059627374917E-2</v>
      </c>
      <c r="M33" s="192">
        <f t="shared" si="5"/>
        <v>5.5120320178433491E-2</v>
      </c>
      <c r="N33" s="192">
        <f t="shared" si="5"/>
        <v>6.1420499334682549E-2</v>
      </c>
      <c r="O33" s="192">
        <f t="shared" si="5"/>
        <v>7.9616801257110029E-2</v>
      </c>
      <c r="P33" s="192">
        <f t="shared" si="5"/>
        <v>7.5854447622508217E-2</v>
      </c>
      <c r="Q33" s="192">
        <f t="shared" si="5"/>
        <v>7.3316066109502753E-2</v>
      </c>
    </row>
    <row r="34" spans="1:17" x14ac:dyDescent="0.25">
      <c r="A34" s="183" t="s">
        <v>160</v>
      </c>
      <c r="B34" s="192">
        <f t="shared" ref="B34:Q34" si="6">IF(B$8=0,0,B$8/B$5)</f>
        <v>3.0784659870902308E-2</v>
      </c>
      <c r="C34" s="192">
        <f t="shared" si="6"/>
        <v>2.9368045802851305E-2</v>
      </c>
      <c r="D34" s="192">
        <f t="shared" si="6"/>
        <v>2.5158622459214706E-2</v>
      </c>
      <c r="E34" s="192">
        <f t="shared" si="6"/>
        <v>2.6180626393929644E-2</v>
      </c>
      <c r="F34" s="192">
        <f t="shared" si="6"/>
        <v>2.9464507716130888E-2</v>
      </c>
      <c r="G34" s="192">
        <f t="shared" si="6"/>
        <v>2.99470236584405E-2</v>
      </c>
      <c r="H34" s="192">
        <f t="shared" si="6"/>
        <v>2.7132826814109202E-2</v>
      </c>
      <c r="I34" s="192">
        <f t="shared" si="6"/>
        <v>3.0779172210139125E-2</v>
      </c>
      <c r="J34" s="192">
        <f t="shared" si="6"/>
        <v>3.3270578616412853E-2</v>
      </c>
      <c r="K34" s="192">
        <f t="shared" si="6"/>
        <v>3.3825015106068147E-2</v>
      </c>
      <c r="L34" s="192">
        <f t="shared" si="6"/>
        <v>3.9124441739162449E-2</v>
      </c>
      <c r="M34" s="192">
        <f t="shared" si="6"/>
        <v>3.8584224124903428E-2</v>
      </c>
      <c r="N34" s="192">
        <f t="shared" si="6"/>
        <v>4.2994349534277804E-2</v>
      </c>
      <c r="O34" s="192">
        <f t="shared" si="6"/>
        <v>5.5731760879977034E-2</v>
      </c>
      <c r="P34" s="192">
        <f t="shared" si="6"/>
        <v>5.3098113335755794E-2</v>
      </c>
      <c r="Q34" s="192">
        <f t="shared" si="6"/>
        <v>5.1321246276651931E-2</v>
      </c>
    </row>
    <row r="35" spans="1:17" x14ac:dyDescent="0.25">
      <c r="A35" s="181" t="s">
        <v>159</v>
      </c>
      <c r="B35" s="191">
        <f t="shared" ref="B35:Q35" si="7">IF(B$9=0,0,B$9/B$5)</f>
        <v>0.17063684277260571</v>
      </c>
      <c r="C35" s="191">
        <f t="shared" si="7"/>
        <v>0.17290838136569034</v>
      </c>
      <c r="D35" s="191">
        <f t="shared" si="7"/>
        <v>0.17965818556102603</v>
      </c>
      <c r="E35" s="191">
        <f t="shared" si="7"/>
        <v>0.17801940374151218</v>
      </c>
      <c r="F35" s="191">
        <f t="shared" si="7"/>
        <v>0.17275370482836153</v>
      </c>
      <c r="G35" s="191">
        <f t="shared" si="7"/>
        <v>0.17197999121824406</v>
      </c>
      <c r="H35" s="191">
        <f t="shared" si="7"/>
        <v>0.17649255175580159</v>
      </c>
      <c r="I35" s="191">
        <f t="shared" si="7"/>
        <v>0.17064564222863984</v>
      </c>
      <c r="J35" s="191">
        <f t="shared" si="7"/>
        <v>0.16665067568796774</v>
      </c>
      <c r="K35" s="191">
        <f t="shared" si="7"/>
        <v>0.16576163758502194</v>
      </c>
      <c r="L35" s="191">
        <f t="shared" si="7"/>
        <v>0.15726401470396695</v>
      </c>
      <c r="M35" s="191">
        <f t="shared" si="7"/>
        <v>0.15813025286094201</v>
      </c>
      <c r="N35" s="191">
        <f t="shared" si="7"/>
        <v>8.5163336049140809E-2</v>
      </c>
      <c r="O35" s="191">
        <f t="shared" si="7"/>
        <v>5.5433019914497859E-2</v>
      </c>
      <c r="P35" s="191">
        <f t="shared" si="7"/>
        <v>7.2790989454753249E-2</v>
      </c>
      <c r="Q35" s="191">
        <f t="shared" si="7"/>
        <v>7.0789101808188093E-2</v>
      </c>
    </row>
    <row r="36" spans="1:17" x14ac:dyDescent="0.25">
      <c r="A36" s="179" t="s">
        <v>158</v>
      </c>
      <c r="B36" s="190">
        <f t="shared" ref="B36:Q36" si="8">IF(B$16=0,0,B$16/B$5)</f>
        <v>0.34915791334078999</v>
      </c>
      <c r="C36" s="190">
        <f t="shared" si="8"/>
        <v>0.35331362545164224</v>
      </c>
      <c r="D36" s="190">
        <f t="shared" si="8"/>
        <v>0.3740465772718129</v>
      </c>
      <c r="E36" s="190">
        <f t="shared" si="8"/>
        <v>0.37951617178075825</v>
      </c>
      <c r="F36" s="190">
        <f t="shared" si="8"/>
        <v>0.3606053103869028</v>
      </c>
      <c r="G36" s="190">
        <f t="shared" si="8"/>
        <v>0.35751822913222847</v>
      </c>
      <c r="H36" s="190">
        <f t="shared" si="8"/>
        <v>0.36652518799359896</v>
      </c>
      <c r="I36" s="190">
        <f t="shared" si="8"/>
        <v>0.35122939320929891</v>
      </c>
      <c r="J36" s="190">
        <f t="shared" si="8"/>
        <v>0.34012716054162778</v>
      </c>
      <c r="K36" s="190">
        <f t="shared" si="8"/>
        <v>0.33359180525123161</v>
      </c>
      <c r="L36" s="190">
        <f t="shared" si="8"/>
        <v>0.32352041517599733</v>
      </c>
      <c r="M36" s="190">
        <f t="shared" si="8"/>
        <v>0.3250737963370961</v>
      </c>
      <c r="N36" s="190">
        <f t="shared" si="8"/>
        <v>0.13308693177981518</v>
      </c>
      <c r="O36" s="190">
        <f t="shared" si="8"/>
        <v>8.1579428110017338E-2</v>
      </c>
      <c r="P36" s="190">
        <f t="shared" si="8"/>
        <v>0.11063056228905699</v>
      </c>
      <c r="Q36" s="190">
        <f t="shared" si="8"/>
        <v>0.11110309995396696</v>
      </c>
    </row>
    <row r="37" spans="1:17" x14ac:dyDescent="0.25">
      <c r="A37" s="179" t="s">
        <v>157</v>
      </c>
      <c r="B37" s="190">
        <f t="shared" ref="B37:Q37" si="9">IF(B$17=0,0,B$17/B$5)</f>
        <v>0.22539902490322311</v>
      </c>
      <c r="C37" s="190">
        <f t="shared" si="9"/>
        <v>0.22867487490285099</v>
      </c>
      <c r="D37" s="190">
        <f t="shared" si="9"/>
        <v>0.22918613330273194</v>
      </c>
      <c r="E37" s="190">
        <f t="shared" si="9"/>
        <v>0.21750833305729902</v>
      </c>
      <c r="F37" s="190">
        <f t="shared" si="9"/>
        <v>0.22011968434511042</v>
      </c>
      <c r="G37" s="190">
        <f t="shared" si="9"/>
        <v>0.220842644890301</v>
      </c>
      <c r="H37" s="190">
        <f t="shared" si="9"/>
        <v>0.22652383563617393</v>
      </c>
      <c r="I37" s="190">
        <f t="shared" si="9"/>
        <v>0.22315079516870903</v>
      </c>
      <c r="J37" s="190">
        <f t="shared" si="9"/>
        <v>0.22156245759900703</v>
      </c>
      <c r="K37" s="190">
        <f t="shared" si="9"/>
        <v>0.22568012588099365</v>
      </c>
      <c r="L37" s="190">
        <f t="shared" si="9"/>
        <v>0.20740323046556136</v>
      </c>
      <c r="M37" s="190">
        <f t="shared" si="9"/>
        <v>0.2086869702760849</v>
      </c>
      <c r="N37" s="190">
        <f t="shared" si="9"/>
        <v>0.4613385423196496</v>
      </c>
      <c r="O37" s="190">
        <f t="shared" si="9"/>
        <v>0.4567456028789329</v>
      </c>
      <c r="P37" s="190">
        <f t="shared" si="9"/>
        <v>0.4262431539147426</v>
      </c>
      <c r="Q37" s="190">
        <f t="shared" si="9"/>
        <v>0.4404171576949345</v>
      </c>
    </row>
    <row r="38" spans="1:17" x14ac:dyDescent="0.25">
      <c r="A38" s="179" t="s">
        <v>156</v>
      </c>
      <c r="B38" s="190">
        <f t="shared" ref="B38:Q38" si="10">IF(B$25=0,0,B$25/B$5)</f>
        <v>3.4915791334079002E-2</v>
      </c>
      <c r="C38" s="190">
        <f t="shared" si="10"/>
        <v>3.5331362545164224E-2</v>
      </c>
      <c r="D38" s="190">
        <f t="shared" si="10"/>
        <v>3.7404657727181309E-2</v>
      </c>
      <c r="E38" s="190">
        <f t="shared" si="10"/>
        <v>3.7951617178075818E-2</v>
      </c>
      <c r="F38" s="190">
        <f t="shared" si="10"/>
        <v>3.6060531038690266E-2</v>
      </c>
      <c r="G38" s="190">
        <f t="shared" si="10"/>
        <v>3.575182291322284E-2</v>
      </c>
      <c r="H38" s="190">
        <f t="shared" si="10"/>
        <v>3.66525187993599E-2</v>
      </c>
      <c r="I38" s="190">
        <f t="shared" si="10"/>
        <v>3.51229393209299E-2</v>
      </c>
      <c r="J38" s="190">
        <f t="shared" si="10"/>
        <v>3.401271605416277E-2</v>
      </c>
      <c r="K38" s="190">
        <f t="shared" si="10"/>
        <v>3.3359180525123155E-2</v>
      </c>
      <c r="L38" s="190">
        <f t="shared" si="10"/>
        <v>3.2352041517599746E-2</v>
      </c>
      <c r="M38" s="190">
        <f t="shared" si="10"/>
        <v>3.2507379633709615E-2</v>
      </c>
      <c r="N38" s="190">
        <f t="shared" si="10"/>
        <v>1.330869317798152E-2</v>
      </c>
      <c r="O38" s="190">
        <f t="shared" si="10"/>
        <v>8.1579428110017324E-3</v>
      </c>
      <c r="P38" s="190">
        <f t="shared" si="10"/>
        <v>1.10630562289057E-2</v>
      </c>
      <c r="Q38" s="190">
        <f t="shared" si="10"/>
        <v>1.1110309995396694E-2</v>
      </c>
    </row>
    <row r="39" spans="1:17" x14ac:dyDescent="0.25">
      <c r="A39" s="179" t="s">
        <v>155</v>
      </c>
      <c r="B39" s="190">
        <f t="shared" ref="B39:Q39" si="11">IF(B$26=0,0,B$26/B$5)</f>
        <v>5.0574798359339514E-2</v>
      </c>
      <c r="C39" s="190">
        <f t="shared" si="11"/>
        <v>4.824750381897E-2</v>
      </c>
      <c r="D39" s="190">
        <f t="shared" si="11"/>
        <v>4.1332022611567015E-2</v>
      </c>
      <c r="E39" s="190">
        <f t="shared" si="11"/>
        <v>4.3011029075741551E-2</v>
      </c>
      <c r="F39" s="190">
        <f t="shared" si="11"/>
        <v>4.8405976962215033E-2</v>
      </c>
      <c r="G39" s="190">
        <f t="shared" si="11"/>
        <v>4.919868172458082E-2</v>
      </c>
      <c r="H39" s="190">
        <f t="shared" si="11"/>
        <v>4.4575358337465114E-2</v>
      </c>
      <c r="I39" s="190">
        <f t="shared" si="11"/>
        <v>5.0565782916657157E-2</v>
      </c>
      <c r="J39" s="190">
        <f t="shared" si="11"/>
        <v>5.4658807726963965E-2</v>
      </c>
      <c r="K39" s="190">
        <f t="shared" si="11"/>
        <v>5.5569667674254787E-2</v>
      </c>
      <c r="L39" s="190">
        <f t="shared" si="11"/>
        <v>6.4275868571481168E-2</v>
      </c>
      <c r="M39" s="190">
        <f t="shared" si="11"/>
        <v>6.3388368205198511E-2</v>
      </c>
      <c r="N39" s="190">
        <f t="shared" si="11"/>
        <v>7.0633574234884963E-2</v>
      </c>
      <c r="O39" s="190">
        <f t="shared" si="11"/>
        <v>9.1559321445676536E-2</v>
      </c>
      <c r="P39" s="190">
        <f t="shared" si="11"/>
        <v>8.7232614765884509E-2</v>
      </c>
      <c r="Q39" s="190">
        <f t="shared" si="11"/>
        <v>8.4313476025928188E-2</v>
      </c>
    </row>
    <row r="40" spans="1:17" x14ac:dyDescent="0.25">
      <c r="A40" s="177" t="s">
        <v>45</v>
      </c>
      <c r="B40" s="189">
        <f t="shared" ref="B40:Q40" si="12">IF(B$27=0,0,B$27/B$5)</f>
        <v>5.7171511188818573E-2</v>
      </c>
      <c r="C40" s="189">
        <f t="shared" si="12"/>
        <v>5.4540656491009573E-2</v>
      </c>
      <c r="D40" s="189">
        <f t="shared" si="12"/>
        <v>4.6723155995684468E-2</v>
      </c>
      <c r="E40" s="189">
        <f t="shared" si="12"/>
        <v>4.8621163303012201E-2</v>
      </c>
      <c r="F40" s="189">
        <f t="shared" si="12"/>
        <v>5.471980004424308E-2</v>
      </c>
      <c r="G40" s="189">
        <f t="shared" si="12"/>
        <v>5.5615901079960936E-2</v>
      </c>
      <c r="H40" s="189">
        <f t="shared" si="12"/>
        <v>5.038953551191707E-2</v>
      </c>
      <c r="I40" s="189">
        <f t="shared" si="12"/>
        <v>5.7161319818829798E-2</v>
      </c>
      <c r="J40" s="189">
        <f t="shared" si="12"/>
        <v>6.1788217430481018E-2</v>
      </c>
      <c r="K40" s="189">
        <f t="shared" si="12"/>
        <v>6.2817885196983683E-2</v>
      </c>
      <c r="L40" s="189">
        <f t="shared" si="12"/>
        <v>7.2659677515587398E-2</v>
      </c>
      <c r="M40" s="189">
        <f t="shared" si="12"/>
        <v>7.1656416231963518E-2</v>
      </c>
      <c r="N40" s="189">
        <f t="shared" si="12"/>
        <v>7.984664913508735E-2</v>
      </c>
      <c r="O40" s="189">
        <f t="shared" si="12"/>
        <v>0.10350184163424302</v>
      </c>
      <c r="P40" s="189">
        <f t="shared" si="12"/>
        <v>9.8610781909260717E-2</v>
      </c>
      <c r="Q40" s="189">
        <f t="shared" si="12"/>
        <v>9.5310885942353596E-2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149.73600071650549</v>
      </c>
      <c r="C44" s="186">
        <f t="shared" si="13"/>
        <v>149.83418434875907</v>
      </c>
      <c r="D44" s="186">
        <f t="shared" si="13"/>
        <v>149.81422404121977</v>
      </c>
      <c r="E44" s="186">
        <f t="shared" si="13"/>
        <v>148.42649436104892</v>
      </c>
      <c r="F44" s="186">
        <f t="shared" si="13"/>
        <v>148.48540253403317</v>
      </c>
      <c r="G44" s="186">
        <f t="shared" si="13"/>
        <v>148.46265964841027</v>
      </c>
      <c r="H44" s="186">
        <f t="shared" si="13"/>
        <v>147.56138435364636</v>
      </c>
      <c r="I44" s="186">
        <f t="shared" si="13"/>
        <v>145.89621921037266</v>
      </c>
      <c r="J44" s="186">
        <f t="shared" si="13"/>
        <v>143.7060628036499</v>
      </c>
      <c r="K44" s="186">
        <f t="shared" si="13"/>
        <v>144.01006621748567</v>
      </c>
      <c r="L44" s="186">
        <f t="shared" si="13"/>
        <v>142.96014078227887</v>
      </c>
      <c r="M44" s="186">
        <f t="shared" si="13"/>
        <v>143.12647660266683</v>
      </c>
      <c r="N44" s="186">
        <f t="shared" si="13"/>
        <v>156.31938651271943</v>
      </c>
      <c r="O44" s="186">
        <f t="shared" si="13"/>
        <v>156.61265023577158</v>
      </c>
      <c r="P44" s="186">
        <f t="shared" si="13"/>
        <v>154.44759885114405</v>
      </c>
      <c r="Q44" s="186">
        <f t="shared" si="13"/>
        <v>155.45466197722808</v>
      </c>
    </row>
    <row r="45" spans="1:17" x14ac:dyDescent="0.25">
      <c r="A45" s="185" t="s">
        <v>162</v>
      </c>
      <c r="B45" s="184">
        <f>IF(B$6=0,0,B$6/AGR!B$5*1000)</f>
        <v>5.5973372494482634</v>
      </c>
      <c r="C45" s="184">
        <f>IF(C$6=0,0,C$6/AGR!C$5*1000)</f>
        <v>5.3432665863844839</v>
      </c>
      <c r="D45" s="184">
        <f>IF(D$6=0,0,D$6/AGR!D$5*1000)</f>
        <v>4.5767879663175233</v>
      </c>
      <c r="E45" s="184">
        <f>IF(E$6=0,0,E$6/AGR!E$5*1000)</f>
        <v>4.7185911520760397</v>
      </c>
      <c r="F45" s="184">
        <f>IF(F$6=0,0,F$6/AGR!F$5*1000)</f>
        <v>5.3125598505604268</v>
      </c>
      <c r="G45" s="184">
        <f>IF(G$6=0,0,G$6/AGR!G$5*1000)</f>
        <v>5.3987322339329289</v>
      </c>
      <c r="H45" s="184">
        <f>IF(H$6=0,0,H$6/AGR!H$5*1000)</f>
        <v>4.861705518857196</v>
      </c>
      <c r="I45" s="184">
        <f>IF(I$6=0,0,I$6/AGR!I$5*1000)</f>
        <v>5.4528287535737574</v>
      </c>
      <c r="J45" s="184">
        <f>IF(J$6=0,0,J$6/AGR!J$5*1000)</f>
        <v>5.8057232587705689</v>
      </c>
      <c r="K45" s="184">
        <f>IF(K$6=0,0,K$6/AGR!K$5*1000)</f>
        <v>5.914958950639253</v>
      </c>
      <c r="L45" s="184">
        <f>IF(L$6=0,0,L$6/AGR!L$5*1000)</f>
        <v>6.7917862059998892</v>
      </c>
      <c r="M45" s="184">
        <f>IF(M$6=0,0,M$6/AGR!M$5*1000)</f>
        <v>6.7058006338975531</v>
      </c>
      <c r="N45" s="184">
        <f>IF(N$6=0,0,N$6/AGR!N$5*1000)</f>
        <v>8.1610325590071007</v>
      </c>
      <c r="O45" s="184">
        <f>IF(O$6=0,0,O$6/AGR!O$5*1000)</f>
        <v>10.598648510945104</v>
      </c>
      <c r="P45" s="184">
        <f>IF(P$6=0,0,P$6/AGR!P$5*1000)</f>
        <v>9.9582067028548362</v>
      </c>
      <c r="Q45" s="184">
        <f>IF(Q$6=0,0,Q$6/AGR!Q$5*1000)</f>
        <v>9.6877256333699293</v>
      </c>
    </row>
    <row r="46" spans="1:17" x14ac:dyDescent="0.25">
      <c r="A46" s="183" t="s">
        <v>161</v>
      </c>
      <c r="B46" s="182">
        <f>IF(B$7=0,0,B$7/AGR!B$5*1000)</f>
        <v>6.5851026464097231</v>
      </c>
      <c r="C46" s="182">
        <f>IF(C$7=0,0,C$7/AGR!C$5*1000)</f>
        <v>6.2861959839817443</v>
      </c>
      <c r="D46" s="182">
        <f>IF(D$7=0,0,D$7/AGR!D$5*1000)</f>
        <v>5.3844564309617944</v>
      </c>
      <c r="E46" s="182">
        <f>IF(E$7=0,0,E$7/AGR!E$5*1000)</f>
        <v>5.5512837083247533</v>
      </c>
      <c r="F46" s="182">
        <f>IF(F$7=0,0,F$7/AGR!F$5*1000)</f>
        <v>6.2500704124240336</v>
      </c>
      <c r="G46" s="182">
        <f>IF(G$7=0,0,G$7/AGR!G$5*1000)</f>
        <v>6.3514496869799189</v>
      </c>
      <c r="H46" s="182">
        <f>IF(H$7=0,0,H$7/AGR!H$5*1000)</f>
        <v>5.7196535515967</v>
      </c>
      <c r="I46" s="182">
        <f>IF(I$7=0,0,I$7/AGR!I$5*1000)</f>
        <v>6.4150926512632411</v>
      </c>
      <c r="J46" s="182">
        <f>IF(J$7=0,0,J$7/AGR!J$5*1000)</f>
        <v>6.8302626573771406</v>
      </c>
      <c r="K46" s="182">
        <f>IF(K$7=0,0,K$7/AGR!K$5*1000)</f>
        <v>6.9587752360461774</v>
      </c>
      <c r="L46" s="182">
        <f>IF(L$7=0,0,L$7/AGR!L$5*1000)</f>
        <v>7.9903367129410441</v>
      </c>
      <c r="M46" s="182">
        <f>IF(M$7=0,0,M$7/AGR!M$5*1000)</f>
        <v>7.8891772163500651</v>
      </c>
      <c r="N46" s="182">
        <f>IF(N$7=0,0,N$7/AGR!N$5*1000)</f>
        <v>9.6012147753024699</v>
      </c>
      <c r="O46" s="182">
        <f>IF(O$7=0,0,O$7/AGR!O$5*1000)</f>
        <v>12.468998248170712</v>
      </c>
      <c r="P46" s="182">
        <f>IF(P$7=0,0,P$7/AGR!P$5*1000)</f>
        <v>11.715537297476269</v>
      </c>
      <c r="Q46" s="182">
        <f>IF(Q$7=0,0,Q$7/AGR!Q$5*1000)</f>
        <v>11.397324274552858</v>
      </c>
    </row>
    <row r="47" spans="1:17" x14ac:dyDescent="0.25">
      <c r="A47" s="183" t="s">
        <v>160</v>
      </c>
      <c r="B47" s="182">
        <f>IF(B$8=0,0,B$8/AGR!B$5*1000)</f>
        <v>4.6095718524868046</v>
      </c>
      <c r="C47" s="182">
        <f>IF(C$8=0,0,C$8/AGR!C$5*1000)</f>
        <v>4.4003371887872218</v>
      </c>
      <c r="D47" s="182">
        <f>IF(D$8=0,0,D$8/AGR!D$5*1000)</f>
        <v>3.7691195016732557</v>
      </c>
      <c r="E47" s="182">
        <f>IF(E$8=0,0,E$8/AGR!E$5*1000)</f>
        <v>3.8858985958273271</v>
      </c>
      <c r="F47" s="182">
        <f>IF(F$8=0,0,F$8/AGR!F$5*1000)</f>
        <v>4.3750492886968217</v>
      </c>
      <c r="G47" s="182">
        <f>IF(G$8=0,0,G$8/AGR!G$5*1000)</f>
        <v>4.4460147808859425</v>
      </c>
      <c r="H47" s="182">
        <f>IF(H$8=0,0,H$8/AGR!H$5*1000)</f>
        <v>4.0037574861176903</v>
      </c>
      <c r="I47" s="182">
        <f>IF(I$8=0,0,I$8/AGR!I$5*1000)</f>
        <v>4.4905648558842675</v>
      </c>
      <c r="J47" s="182">
        <f>IF(J$8=0,0,J$8/AGR!J$5*1000)</f>
        <v>4.7811838601639973</v>
      </c>
      <c r="K47" s="182">
        <f>IF(K$8=0,0,K$8/AGR!K$5*1000)</f>
        <v>4.8711426652323269</v>
      </c>
      <c r="L47" s="182">
        <f>IF(L$8=0,0,L$8/AGR!L$5*1000)</f>
        <v>5.5932356990587317</v>
      </c>
      <c r="M47" s="182">
        <f>IF(M$8=0,0,M$8/AGR!M$5*1000)</f>
        <v>5.5224240514450429</v>
      </c>
      <c r="N47" s="182">
        <f>IF(N$8=0,0,N$8/AGR!N$5*1000)</f>
        <v>6.7208503427117305</v>
      </c>
      <c r="O47" s="182">
        <f>IF(O$8=0,0,O$8/AGR!O$5*1000)</f>
        <v>8.7282987737195015</v>
      </c>
      <c r="P47" s="182">
        <f>IF(P$8=0,0,P$8/AGR!P$5*1000)</f>
        <v>8.2008761082333947</v>
      </c>
      <c r="Q47" s="182">
        <f>IF(Q$8=0,0,Q$8/AGR!Q$5*1000)</f>
        <v>7.9781269921870015</v>
      </c>
    </row>
    <row r="48" spans="1:17" x14ac:dyDescent="0.25">
      <c r="A48" s="181" t="s">
        <v>159</v>
      </c>
      <c r="B48" s="180">
        <f>IF(B$9=0,0,B$9/AGR!B$5*1000)</f>
        <v>25.550478411661118</v>
      </c>
      <c r="C48" s="180">
        <f>IF(C$9=0,0,C$9/AGR!C$5*1000)</f>
        <v>25.90758628899238</v>
      </c>
      <c r="D48" s="180">
        <f>IF(D$9=0,0,D$9/AGR!D$5*1000)</f>
        <v>26.915351662478589</v>
      </c>
      <c r="E48" s="180">
        <f>IF(E$9=0,0,E$9/AGR!E$5*1000)</f>
        <v>26.422796025596849</v>
      </c>
      <c r="F48" s="180">
        <f>IF(F$9=0,0,F$9/AGR!F$5*1000)</f>
        <v>25.65140340068481</v>
      </c>
      <c r="G48" s="180">
        <f>IF(G$9=0,0,G$9/AGR!G$5*1000)</f>
        <v>25.532606902570755</v>
      </c>
      <c r="H48" s="180">
        <f>IF(H$9=0,0,H$9/AGR!H$5*1000)</f>
        <v>26.043485265193659</v>
      </c>
      <c r="I48" s="180">
        <f>IF(I$9=0,0,I$9/AGR!I$5*1000)</f>
        <v>24.896554025884463</v>
      </c>
      <c r="J48" s="180">
        <f>IF(J$9=0,0,J$9/AGR!J$5*1000)</f>
        <v>23.948712466685784</v>
      </c>
      <c r="K48" s="180">
        <f>IF(K$9=0,0,K$9/AGR!K$5*1000)</f>
        <v>23.871344404937876</v>
      </c>
      <c r="L48" s="180">
        <f>IF(L$9=0,0,L$9/AGR!L$5*1000)</f>
        <v>22.482485682065494</v>
      </c>
      <c r="M48" s="180">
        <f>IF(M$9=0,0,M$9/AGR!M$5*1000)</f>
        <v>22.632625936275403</v>
      </c>
      <c r="N48" s="180">
        <f>IF(N$9=0,0,N$9/AGR!N$5*1000)</f>
        <v>13.312680444578255</v>
      </c>
      <c r="O48" s="180">
        <f>IF(O$9=0,0,O$9/AGR!O$5*1000)</f>
        <v>8.6815121593818141</v>
      </c>
      <c r="P48" s="180">
        <f>IF(P$9=0,0,P$9/AGR!P$5*1000)</f>
        <v>11.24239353928559</v>
      </c>
      <c r="Q48" s="180">
        <f>IF(Q$9=0,0,Q$9/AGR!Q$5*1000)</f>
        <v>11.004495893263465</v>
      </c>
    </row>
    <row r="49" spans="1:17" x14ac:dyDescent="0.25">
      <c r="A49" s="179" t="s">
        <v>158</v>
      </c>
      <c r="B49" s="178">
        <f>IF(B$16=0,0,B$16/AGR!B$5*1000)</f>
        <v>52.281509562170079</v>
      </c>
      <c r="C49" s="178">
        <f>IF(C$16=0,0,C$16/AGR!C$5*1000)</f>
        <v>52.938458888849766</v>
      </c>
      <c r="D49" s="178">
        <f>IF(D$16=0,0,D$16/AGR!D$5*1000)</f>
        <v>56.037497729250795</v>
      </c>
      <c r="E49" s="178">
        <f>IF(E$16=0,0,E$16/AGR!E$5*1000)</f>
        <v>56.330254930743592</v>
      </c>
      <c r="F49" s="178">
        <f>IF(F$16=0,0,F$16/AGR!F$5*1000)</f>
        <v>53.544624668709233</v>
      </c>
      <c r="G49" s="178">
        <f>IF(G$16=0,0,G$16/AGR!G$5*1000)</f>
        <v>53.078107169760393</v>
      </c>
      <c r="H49" s="178">
        <f>IF(H$16=0,0,H$16/AGR!H$5*1000)</f>
        <v>54.084964140815941</v>
      </c>
      <c r="I49" s="178">
        <f>IF(I$16=0,0,I$16/AGR!I$5*1000)</f>
        <v>51.243040544790041</v>
      </c>
      <c r="J49" s="178">
        <f>IF(J$16=0,0,J$16/AGR!J$5*1000)</f>
        <v>48.878335094022276</v>
      </c>
      <c r="K49" s="178">
        <f>IF(K$16=0,0,K$16/AGR!K$5*1000)</f>
        <v>48.040577963840462</v>
      </c>
      <c r="L49" s="178">
        <f>IF(L$16=0,0,L$16/AGR!L$5*1000)</f>
        <v>46.250524099501895</v>
      </c>
      <c r="M49" s="178">
        <f>IF(M$16=0,0,M$16/AGR!M$5*1000)</f>
        <v>46.526667105581467</v>
      </c>
      <c r="N49" s="178">
        <f>IF(N$16=0,0,N$16/AGR!N$5*1000)</f>
        <v>20.804067528680854</v>
      </c>
      <c r="O49" s="178">
        <f>IF(O$16=0,0,O$16/AGR!O$5*1000)</f>
        <v>12.776370441028417</v>
      </c>
      <c r="P49" s="178">
        <f>IF(P$16=0,0,P$16/AGR!P$5*1000)</f>
        <v>17.086624705096781</v>
      </c>
      <c r="Q49" s="178">
        <f>IF(Q$16=0,0,Q$16/AGR!Q$5*1000)</f>
        <v>17.271494847966121</v>
      </c>
    </row>
    <row r="50" spans="1:17" x14ac:dyDescent="0.25">
      <c r="A50" s="179" t="s">
        <v>157</v>
      </c>
      <c r="B50" s="178">
        <f>IF(B$17=0,0,B$17/AGR!B$5*1000)</f>
        <v>33.750348554408646</v>
      </c>
      <c r="C50" s="178">
        <f>IF(C$17=0,0,C$17/AGR!C$5*1000)</f>
        <v>34.263313362123192</v>
      </c>
      <c r="D50" s="178">
        <f>IF(D$17=0,0,D$17/AGR!D$5*1000)</f>
        <v>34.335342721756341</v>
      </c>
      <c r="E50" s="178">
        <f>IF(E$17=0,0,E$17/AGR!E$5*1000)</f>
        <v>32.283999370010342</v>
      </c>
      <c r="F50" s="178">
        <f>IF(F$17=0,0,F$17/AGR!F$5*1000)</f>
        <v>32.684559935648039</v>
      </c>
      <c r="G50" s="178">
        <f>IF(G$17=0,0,G$17/AGR!G$5*1000)</f>
        <v>32.786886424203495</v>
      </c>
      <c r="H50" s="178">
        <f>IF(H$17=0,0,H$17/AGR!H$5*1000)</f>
        <v>33.426170775571677</v>
      </c>
      <c r="I50" s="178">
        <f>IF(I$17=0,0,I$17/AGR!I$5*1000)</f>
        <v>32.556857328902943</v>
      </c>
      <c r="J50" s="178">
        <f>IF(J$17=0,0,J$17/AGR!J$5*1000)</f>
        <v>31.839868446653924</v>
      </c>
      <c r="K50" s="178">
        <f>IF(K$17=0,0,K$17/AGR!K$5*1000)</f>
        <v>32.500209872092398</v>
      </c>
      <c r="L50" s="178">
        <f>IF(L$17=0,0,L$17/AGR!L$5*1000)</f>
        <v>29.650395026056085</v>
      </c>
      <c r="M50" s="178">
        <f>IF(M$17=0,0,M$17/AGR!M$5*1000)</f>
        <v>29.868630768501493</v>
      </c>
      <c r="N50" s="178">
        <f>IF(N$17=0,0,N$17/AGR!N$5*1000)</f>
        <v>72.116157910079892</v>
      </c>
      <c r="O50" s="178">
        <f>IF(O$17=0,0,O$17/AGR!O$5*1000)</f>
        <v>71.532139350404947</v>
      </c>
      <c r="P50" s="178">
        <f>IF(P$17=0,0,P$17/AGR!P$5*1000)</f>
        <v>65.832231648870632</v>
      </c>
      <c r="Q50" s="178">
        <f>IF(Q$17=0,0,Q$17/AGR!Q$5*1000)</f>
        <v>68.464900378437591</v>
      </c>
    </row>
    <row r="51" spans="1:17" x14ac:dyDescent="0.25">
      <c r="A51" s="179" t="s">
        <v>156</v>
      </c>
      <c r="B51" s="178">
        <f>IF(B$25=0,0,B$25/AGR!B$5*1000)</f>
        <v>5.2281509562170081</v>
      </c>
      <c r="C51" s="178">
        <f>IF(C$25=0,0,C$25/AGR!C$5*1000)</f>
        <v>5.2938458888849773</v>
      </c>
      <c r="D51" s="178">
        <f>IF(D$25=0,0,D$25/AGR!D$5*1000)</f>
        <v>5.6037497729250836</v>
      </c>
      <c r="E51" s="178">
        <f>IF(E$25=0,0,E$25/AGR!E$5*1000)</f>
        <v>5.6330254930743573</v>
      </c>
      <c r="F51" s="178">
        <f>IF(F$25=0,0,F$25/AGR!F$5*1000)</f>
        <v>5.3544624668709213</v>
      </c>
      <c r="G51" s="178">
        <f>IF(G$25=0,0,G$25/AGR!G$5*1000)</f>
        <v>5.3078107169760393</v>
      </c>
      <c r="H51" s="178">
        <f>IF(H$25=0,0,H$25/AGR!H$5*1000)</f>
        <v>5.4084964140815961</v>
      </c>
      <c r="I51" s="178">
        <f>IF(I$25=0,0,I$25/AGR!I$5*1000)</f>
        <v>5.1243040544790057</v>
      </c>
      <c r="J51" s="178">
        <f>IF(J$25=0,0,J$25/AGR!J$5*1000)</f>
        <v>4.8878335094022267</v>
      </c>
      <c r="K51" s="178">
        <f>IF(K$25=0,0,K$25/AGR!K$5*1000)</f>
        <v>4.8040577963840443</v>
      </c>
      <c r="L51" s="178">
        <f>IF(L$25=0,0,L$25/AGR!L$5*1000)</f>
        <v>4.6250524099501913</v>
      </c>
      <c r="M51" s="178">
        <f>IF(M$25=0,0,M$25/AGR!M$5*1000)</f>
        <v>4.6526667105581465</v>
      </c>
      <c r="N51" s="178">
        <f>IF(N$25=0,0,N$25/AGR!N$5*1000)</f>
        <v>2.0804067528680861</v>
      </c>
      <c r="O51" s="178">
        <f>IF(O$25=0,0,O$25/AGR!O$5*1000)</f>
        <v>1.2776370441028417</v>
      </c>
      <c r="P51" s="178">
        <f>IF(P$25=0,0,P$25/AGR!P$5*1000)</f>
        <v>1.7086624705096782</v>
      </c>
      <c r="Q51" s="178">
        <f>IF(Q$25=0,0,Q$25/AGR!Q$5*1000)</f>
        <v>1.7271494847966116</v>
      </c>
    </row>
    <row r="52" spans="1:17" x14ac:dyDescent="0.25">
      <c r="A52" s="179" t="s">
        <v>155</v>
      </c>
      <c r="B52" s="178">
        <f>IF(B$26=0,0,B$26/AGR!B$5*1000)</f>
        <v>7.5728680433711801</v>
      </c>
      <c r="C52" s="178">
        <f>IF(C$26=0,0,C$26/AGR!C$5*1000)</f>
        <v>7.2291253815790073</v>
      </c>
      <c r="D52" s="178">
        <f>IF(D$26=0,0,D$26/AGR!D$5*1000)</f>
        <v>6.1921248956060628</v>
      </c>
      <c r="E52" s="178">
        <f>IF(E$26=0,0,E$26/AGR!E$5*1000)</f>
        <v>6.3839762645734641</v>
      </c>
      <c r="F52" s="178">
        <f>IF(F$26=0,0,F$26/AGR!F$5*1000)</f>
        <v>7.1875809742876351</v>
      </c>
      <c r="G52" s="178">
        <f>IF(G$26=0,0,G$26/AGR!G$5*1000)</f>
        <v>7.3041671400269061</v>
      </c>
      <c r="H52" s="178">
        <f>IF(H$26=0,0,H$26/AGR!H$5*1000)</f>
        <v>6.5776015843362039</v>
      </c>
      <c r="I52" s="178">
        <f>IF(I$26=0,0,I$26/AGR!I$5*1000)</f>
        <v>7.3773565489527284</v>
      </c>
      <c r="J52" s="178">
        <f>IF(J$26=0,0,J$26/AGR!J$5*1000)</f>
        <v>7.8548020559837086</v>
      </c>
      <c r="K52" s="178">
        <f>IF(K$26=0,0,K$26/AGR!K$5*1000)</f>
        <v>8.0025915214531054</v>
      </c>
      <c r="L52" s="178">
        <f>IF(L$26=0,0,L$26/AGR!L$5*1000)</f>
        <v>9.1888872198822025</v>
      </c>
      <c r="M52" s="178">
        <f>IF(M$26=0,0,M$26/AGR!M$5*1000)</f>
        <v>9.0725537988025735</v>
      </c>
      <c r="N52" s="178">
        <f>IF(N$26=0,0,N$26/AGR!N$5*1000)</f>
        <v>11.041396991597846</v>
      </c>
      <c r="O52" s="178">
        <f>IF(O$26=0,0,O$26/AGR!O$5*1000)</f>
        <v>14.339347985396319</v>
      </c>
      <c r="P52" s="178">
        <f>IF(P$26=0,0,P$26/AGR!P$5*1000)</f>
        <v>13.472867892097717</v>
      </c>
      <c r="Q52" s="178">
        <f>IF(Q$26=0,0,Q$26/AGR!Q$5*1000)</f>
        <v>13.106922915735788</v>
      </c>
    </row>
    <row r="53" spans="1:17" x14ac:dyDescent="0.25">
      <c r="A53" s="177" t="s">
        <v>45</v>
      </c>
      <c r="B53" s="176">
        <f>IF(B$27=0,0,B$27/AGR!B$5*1000)</f>
        <v>8.560633440332639</v>
      </c>
      <c r="C53" s="176">
        <f>IF(C$27=0,0,C$27/AGR!C$5*1000)</f>
        <v>8.1720547791762694</v>
      </c>
      <c r="D53" s="176">
        <f>IF(D$27=0,0,D$27/AGR!D$5*1000)</f>
        <v>6.9997933602503339</v>
      </c>
      <c r="E53" s="176">
        <f>IF(E$27=0,0,E$27/AGR!E$5*1000)</f>
        <v>7.2166688208221785</v>
      </c>
      <c r="F53" s="176">
        <f>IF(F$27=0,0,F$27/AGR!F$5*1000)</f>
        <v>8.1250915361512384</v>
      </c>
      <c r="G53" s="176">
        <f>IF(G$27=0,0,G$27/AGR!G$5*1000)</f>
        <v>8.2568845930738952</v>
      </c>
      <c r="H53" s="176">
        <f>IF(H$27=0,0,H$27/AGR!H$5*1000)</f>
        <v>7.4355496170757078</v>
      </c>
      <c r="I53" s="176">
        <f>IF(I$27=0,0,I$27/AGR!I$5*1000)</f>
        <v>8.3396204466422095</v>
      </c>
      <c r="J53" s="176">
        <f>IF(J$27=0,0,J$27/AGR!J$5*1000)</f>
        <v>8.8793414545902802</v>
      </c>
      <c r="K53" s="176">
        <f>IF(K$27=0,0,K$27/AGR!K$5*1000)</f>
        <v>9.0464078068600333</v>
      </c>
      <c r="L53" s="176">
        <f>IF(L$27=0,0,L$27/AGR!L$5*1000)</f>
        <v>10.387437726823357</v>
      </c>
      <c r="M53" s="176">
        <f>IF(M$27=0,0,M$27/AGR!M$5*1000)</f>
        <v>10.255930381255082</v>
      </c>
      <c r="N53" s="176">
        <f>IF(N$27=0,0,N$27/AGR!N$5*1000)</f>
        <v>12.481579207893216</v>
      </c>
      <c r="O53" s="176">
        <f>IF(O$27=0,0,O$27/AGR!O$5*1000)</f>
        <v>16.209697722621922</v>
      </c>
      <c r="P53" s="176">
        <f>IF(P$27=0,0,P$27/AGR!P$5*1000)</f>
        <v>15.230198486719155</v>
      </c>
      <c r="Q53" s="176">
        <f>IF(Q$27=0,0,Q$27/AGR!Q$5*1000)</f>
        <v>14.816521556918719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408.35802168696023</v>
      </c>
      <c r="C5" s="55">
        <f t="shared" ref="C5:Q5" si="0">SUM(C6:C9,C16:C17,C25:C27)</f>
        <v>408.63214954799821</v>
      </c>
      <c r="D5" s="55">
        <f t="shared" si="0"/>
        <v>426.09832177854014</v>
      </c>
      <c r="E5" s="55">
        <f t="shared" si="0"/>
        <v>463.2790215314393</v>
      </c>
      <c r="F5" s="55">
        <f t="shared" si="0"/>
        <v>412.33175861271343</v>
      </c>
      <c r="G5" s="55">
        <f t="shared" si="0"/>
        <v>426.57929989912839</v>
      </c>
      <c r="H5" s="55">
        <f t="shared" si="0"/>
        <v>438.88833025113343</v>
      </c>
      <c r="I5" s="55">
        <f t="shared" si="0"/>
        <v>414.99511244723413</v>
      </c>
      <c r="J5" s="55">
        <f t="shared" si="0"/>
        <v>420.09951621225264</v>
      </c>
      <c r="K5" s="55">
        <f t="shared" si="0"/>
        <v>333.89752146250231</v>
      </c>
      <c r="L5" s="55">
        <f t="shared" si="0"/>
        <v>308.20465633040897</v>
      </c>
      <c r="M5" s="55">
        <f t="shared" si="0"/>
        <v>293.18796165579283</v>
      </c>
      <c r="N5" s="55">
        <f t="shared" si="0"/>
        <v>264.1519945304816</v>
      </c>
      <c r="O5" s="55">
        <f t="shared" si="0"/>
        <v>203.06145852712035</v>
      </c>
      <c r="P5" s="55">
        <f t="shared" si="0"/>
        <v>186.13247358051291</v>
      </c>
      <c r="Q5" s="55">
        <f t="shared" si="0"/>
        <v>185.75649590109131</v>
      </c>
    </row>
    <row r="6" spans="1:17" x14ac:dyDescent="0.25">
      <c r="A6" s="185" t="s">
        <v>162</v>
      </c>
      <c r="B6" s="206">
        <v>18.346868733766573</v>
      </c>
      <c r="C6" s="206">
        <v>17.54820096689944</v>
      </c>
      <c r="D6" s="206">
        <v>15.717164187518431</v>
      </c>
      <c r="E6" s="206">
        <v>17.722437069686912</v>
      </c>
      <c r="F6" s="206">
        <v>17.75902347492147</v>
      </c>
      <c r="G6" s="206">
        <v>18.670675213954542</v>
      </c>
      <c r="H6" s="206">
        <v>17.461327789068999</v>
      </c>
      <c r="I6" s="206">
        <v>18.67070595569049</v>
      </c>
      <c r="J6" s="206">
        <v>20.388727651394667</v>
      </c>
      <c r="K6" s="206">
        <v>16.509979844704528</v>
      </c>
      <c r="L6" s="206">
        <v>17.498660896170602</v>
      </c>
      <c r="M6" s="206">
        <v>16.435328331022106</v>
      </c>
      <c r="N6" s="206">
        <v>18.021071823523801</v>
      </c>
      <c r="O6" s="206">
        <v>17.991178137555487</v>
      </c>
      <c r="P6" s="206">
        <v>15.494761590548688</v>
      </c>
      <c r="Q6" s="206">
        <v>15.043450224884937</v>
      </c>
    </row>
    <row r="7" spans="1:17" x14ac:dyDescent="0.25">
      <c r="A7" s="183" t="s">
        <v>161</v>
      </c>
      <c r="B7" s="205">
        <v>5.6512788387810238</v>
      </c>
      <c r="C7" s="205">
        <v>5.4052698704056281</v>
      </c>
      <c r="D7" s="205">
        <v>4.841266303666135</v>
      </c>
      <c r="E7" s="205">
        <v>5.458938799688493</v>
      </c>
      <c r="F7" s="205">
        <v>5.4702082964451053</v>
      </c>
      <c r="G7" s="205">
        <v>5.7510190579923055</v>
      </c>
      <c r="H7" s="205">
        <v>5.3785108327379501</v>
      </c>
      <c r="I7" s="205">
        <v>5.7510285271897104</v>
      </c>
      <c r="J7" s="205">
        <v>6.2802207176603773</v>
      </c>
      <c r="K7" s="205">
        <v>5.0854726808701134</v>
      </c>
      <c r="L7" s="205">
        <v>5.3900103317102728</v>
      </c>
      <c r="M7" s="205">
        <v>5.0624782110410438</v>
      </c>
      <c r="N7" s="205">
        <v>5.5509255190231617</v>
      </c>
      <c r="O7" s="205">
        <v>5.5417175414997306</v>
      </c>
      <c r="P7" s="205">
        <v>4.7727609304504925</v>
      </c>
      <c r="Q7" s="205">
        <v>4.6337461259360397</v>
      </c>
    </row>
    <row r="8" spans="1:17" x14ac:dyDescent="0.25">
      <c r="A8" s="183" t="s">
        <v>160</v>
      </c>
      <c r="B8" s="205">
        <v>21.692963401716394</v>
      </c>
      <c r="C8" s="205">
        <v>20.748634923206463</v>
      </c>
      <c r="D8" s="205">
        <v>18.583654379730667</v>
      </c>
      <c r="E8" s="205">
        <v>20.954648137552404</v>
      </c>
      <c r="F8" s="205">
        <v>20.997907156912639</v>
      </c>
      <c r="G8" s="205">
        <v>22.07582557977452</v>
      </c>
      <c r="H8" s="205">
        <v>20.645917849540474</v>
      </c>
      <c r="I8" s="205">
        <v>22.075861928176113</v>
      </c>
      <c r="J8" s="205">
        <v>24.107215741684005</v>
      </c>
      <c r="K8" s="205">
        <v>19.521063443109028</v>
      </c>
      <c r="L8" s="205">
        <v>20.690059753959133</v>
      </c>
      <c r="M8" s="205">
        <v>19.432797015867681</v>
      </c>
      <c r="N8" s="205">
        <v>21.307747779756809</v>
      </c>
      <c r="O8" s="205">
        <v>21.272402095157275</v>
      </c>
      <c r="P8" s="205">
        <v>18.320690085031604</v>
      </c>
      <c r="Q8" s="205">
        <v>17.787068730881746</v>
      </c>
    </row>
    <row r="9" spans="1:17" x14ac:dyDescent="0.25">
      <c r="A9" s="181" t="s">
        <v>159</v>
      </c>
      <c r="B9" s="204">
        <f>SUM(B10:B15)</f>
        <v>108.57700547954872</v>
      </c>
      <c r="C9" s="204">
        <f t="shared" ref="C9:Q9" si="1">SUM(C10:C15)</f>
        <v>110.16530524504124</v>
      </c>
      <c r="D9" s="204">
        <f t="shared" si="1"/>
        <v>119.62707022855183</v>
      </c>
      <c r="E9" s="204">
        <f t="shared" si="1"/>
        <v>128.53127763882637</v>
      </c>
      <c r="F9" s="204">
        <f t="shared" si="1"/>
        <v>110.32080166717083</v>
      </c>
      <c r="G9" s="204">
        <f t="shared" si="1"/>
        <v>113.65158519312297</v>
      </c>
      <c r="H9" s="204">
        <f t="shared" si="1"/>
        <v>120.27267692779836</v>
      </c>
      <c r="I9" s="204">
        <f t="shared" si="1"/>
        <v>109.64244356875896</v>
      </c>
      <c r="J9" s="204">
        <f t="shared" si="1"/>
        <v>108.26016677127357</v>
      </c>
      <c r="K9" s="204">
        <f t="shared" si="1"/>
        <v>85.260188237328364</v>
      </c>
      <c r="L9" s="204">
        <f t="shared" si="1"/>
        <v>74.120620868500893</v>
      </c>
      <c r="M9" s="204">
        <f t="shared" si="1"/>
        <v>70.918265743474706</v>
      </c>
      <c r="N9" s="204">
        <f t="shared" si="1"/>
        <v>37.553901881374969</v>
      </c>
      <c r="O9" s="204">
        <f t="shared" si="1"/>
        <v>18.521950988247131</v>
      </c>
      <c r="P9" s="204">
        <f t="shared" si="1"/>
        <v>22.198904403029154</v>
      </c>
      <c r="Q9" s="204">
        <f t="shared" si="1"/>
        <v>21.875311532998513</v>
      </c>
    </row>
    <row r="10" spans="1:17" x14ac:dyDescent="0.25">
      <c r="A10" s="202" t="s">
        <v>35</v>
      </c>
      <c r="B10" s="203">
        <v>104.20010326266771</v>
      </c>
      <c r="C10" s="203">
        <v>105.78398665616565</v>
      </c>
      <c r="D10" s="203">
        <v>115.8964247101009</v>
      </c>
      <c r="E10" s="203">
        <v>124.4286230159171</v>
      </c>
      <c r="F10" s="203">
        <v>104.39384248086976</v>
      </c>
      <c r="G10" s="203">
        <v>107.51876523469775</v>
      </c>
      <c r="H10" s="203">
        <v>114.30613765652684</v>
      </c>
      <c r="I10" s="203">
        <v>103.33716160335862</v>
      </c>
      <c r="J10" s="203">
        <v>101.55920632941398</v>
      </c>
      <c r="K10" s="203">
        <v>78.758189476525814</v>
      </c>
      <c r="L10" s="203">
        <v>67.404156147927097</v>
      </c>
      <c r="M10" s="203">
        <v>64.464600845665345</v>
      </c>
      <c r="N10" s="203">
        <v>32.876425614946491</v>
      </c>
      <c r="O10" s="203">
        <v>15.53472307669114</v>
      </c>
      <c r="P10" s="203">
        <v>19.102940117906083</v>
      </c>
      <c r="Q10" s="203">
        <v>19.252469339025833</v>
      </c>
    </row>
    <row r="11" spans="1:17" x14ac:dyDescent="0.25">
      <c r="A11" s="202" t="s">
        <v>166</v>
      </c>
      <c r="B11" s="201">
        <v>0</v>
      </c>
      <c r="C11" s="201">
        <v>0</v>
      </c>
      <c r="D11" s="201">
        <v>0</v>
      </c>
      <c r="E11" s="201">
        <v>0</v>
      </c>
      <c r="F11" s="201">
        <v>0</v>
      </c>
      <c r="G11" s="201">
        <v>0</v>
      </c>
      <c r="H11" s="201">
        <v>0</v>
      </c>
      <c r="I11" s="201">
        <v>0</v>
      </c>
      <c r="J11" s="201">
        <v>0</v>
      </c>
      <c r="K11" s="201">
        <v>0</v>
      </c>
      <c r="L11" s="201">
        <v>0</v>
      </c>
      <c r="M11" s="201">
        <v>0</v>
      </c>
      <c r="N11" s="201">
        <v>0</v>
      </c>
      <c r="O11" s="201">
        <v>0</v>
      </c>
      <c r="P11" s="201">
        <v>0</v>
      </c>
      <c r="Q11" s="201">
        <v>0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0.46110952022927398</v>
      </c>
      <c r="C13" s="201">
        <v>0.63598644622528944</v>
      </c>
      <c r="D13" s="201">
        <v>0.37611360182530118</v>
      </c>
      <c r="E13" s="201">
        <v>0.32013507413048559</v>
      </c>
      <c r="F13" s="201">
        <v>2.1366309601674076</v>
      </c>
      <c r="G13" s="201">
        <v>2.1479168828500717</v>
      </c>
      <c r="H13" s="201">
        <v>2.2397485680471934</v>
      </c>
      <c r="I13" s="201">
        <v>2.3203723285821445</v>
      </c>
      <c r="J13" s="201">
        <v>2.349371514621327</v>
      </c>
      <c r="K13" s="201">
        <v>2.9782553124844906</v>
      </c>
      <c r="L13" s="201">
        <v>2.9817059705806677</v>
      </c>
      <c r="M13" s="201">
        <v>2.945854405480326</v>
      </c>
      <c r="N13" s="201">
        <v>2.0642695934471091</v>
      </c>
      <c r="O13" s="201">
        <v>1.67720999312219</v>
      </c>
      <c r="P13" s="201">
        <v>1.5409467546238107</v>
      </c>
      <c r="Q13" s="201">
        <v>1.1038046092570966</v>
      </c>
    </row>
    <row r="14" spans="1:17" x14ac:dyDescent="0.25">
      <c r="A14" s="202" t="s">
        <v>42</v>
      </c>
      <c r="B14" s="201">
        <v>0</v>
      </c>
      <c r="C14" s="201">
        <v>0</v>
      </c>
      <c r="D14" s="201">
        <v>0</v>
      </c>
      <c r="E14" s="201">
        <v>0</v>
      </c>
      <c r="F14" s="201">
        <v>0</v>
      </c>
      <c r="G14" s="201">
        <v>0</v>
      </c>
      <c r="H14" s="201">
        <v>0</v>
      </c>
      <c r="I14" s="201">
        <v>0</v>
      </c>
      <c r="J14" s="201">
        <v>0</v>
      </c>
      <c r="K14" s="201">
        <v>0</v>
      </c>
      <c r="L14" s="201">
        <v>0</v>
      </c>
      <c r="M14" s="201">
        <v>0</v>
      </c>
      <c r="N14" s="201">
        <v>0</v>
      </c>
      <c r="O14" s="201">
        <v>0</v>
      </c>
      <c r="P14" s="201">
        <v>0</v>
      </c>
      <c r="Q14" s="201">
        <v>0</v>
      </c>
    </row>
    <row r="15" spans="1:17" x14ac:dyDescent="0.25">
      <c r="A15" s="202" t="s">
        <v>30</v>
      </c>
      <c r="B15" s="201">
        <v>3.9157926966517378</v>
      </c>
      <c r="C15" s="201">
        <v>3.745332142650303</v>
      </c>
      <c r="D15" s="201">
        <v>3.3545319166256364</v>
      </c>
      <c r="E15" s="201">
        <v>3.7825195487787693</v>
      </c>
      <c r="F15" s="201">
        <v>3.7903282261336475</v>
      </c>
      <c r="G15" s="201">
        <v>3.9849030755751458</v>
      </c>
      <c r="H15" s="201">
        <v>3.7267907032243315</v>
      </c>
      <c r="I15" s="201">
        <v>3.9849096368182</v>
      </c>
      <c r="J15" s="201">
        <v>4.351588927238268</v>
      </c>
      <c r="K15" s="201">
        <v>3.5237434483180579</v>
      </c>
      <c r="L15" s="201">
        <v>3.7347587499931389</v>
      </c>
      <c r="M15" s="201">
        <v>3.507810492329027</v>
      </c>
      <c r="N15" s="201">
        <v>2.6132066729813714</v>
      </c>
      <c r="O15" s="201">
        <v>1.3100179184337997</v>
      </c>
      <c r="P15" s="201">
        <v>1.5550175304992613</v>
      </c>
      <c r="Q15" s="201">
        <v>1.5190375847155824</v>
      </c>
    </row>
    <row r="16" spans="1:17" x14ac:dyDescent="0.25">
      <c r="A16" s="198" t="s">
        <v>158</v>
      </c>
      <c r="B16" s="197">
        <v>125.35448014528319</v>
      </c>
      <c r="C16" s="197">
        <v>127.17692308602868</v>
      </c>
      <c r="D16" s="197">
        <v>140.76782285015946</v>
      </c>
      <c r="E16" s="197">
        <v>154.76190714996278</v>
      </c>
      <c r="F16" s="197">
        <v>130.93097035401323</v>
      </c>
      <c r="G16" s="197">
        <v>134.27492723653054</v>
      </c>
      <c r="H16" s="197">
        <v>142.09422385503061</v>
      </c>
      <c r="I16" s="197">
        <v>128.34679666921559</v>
      </c>
      <c r="J16" s="197">
        <v>125.56293567542143</v>
      </c>
      <c r="K16" s="197">
        <v>98.087641941732556</v>
      </c>
      <c r="L16" s="197">
        <v>87.166323618184492</v>
      </c>
      <c r="M16" s="197">
        <v>83.414385094710809</v>
      </c>
      <c r="N16" s="197">
        <v>33.604313233454185</v>
      </c>
      <c r="O16" s="197">
        <v>15.864554163356374</v>
      </c>
      <c r="P16" s="197">
        <v>19.447836944499631</v>
      </c>
      <c r="Q16" s="197">
        <v>19.618545791085772</v>
      </c>
    </row>
    <row r="17" spans="1:17" x14ac:dyDescent="0.25">
      <c r="A17" s="198" t="s">
        <v>157</v>
      </c>
      <c r="B17" s="197">
        <f>SUM(B18:B24)</f>
        <v>65.271403122423536</v>
      </c>
      <c r="C17" s="197">
        <f t="shared" ref="C17:Q17" si="2">SUM(C18:C24)</f>
        <v>66.376927165646094</v>
      </c>
      <c r="D17" s="197">
        <f t="shared" si="2"/>
        <v>69.857126834528344</v>
      </c>
      <c r="E17" s="197">
        <f t="shared" si="2"/>
        <v>72.188598145332989</v>
      </c>
      <c r="F17" s="197">
        <f t="shared" si="2"/>
        <v>64.750745878101498</v>
      </c>
      <c r="G17" s="197">
        <f t="shared" si="2"/>
        <v>67.10159519635026</v>
      </c>
      <c r="H17" s="197">
        <f t="shared" si="2"/>
        <v>71.03952562775109</v>
      </c>
      <c r="I17" s="197">
        <f t="shared" si="2"/>
        <v>65.869482284649123</v>
      </c>
      <c r="J17" s="197">
        <f t="shared" si="2"/>
        <v>65.935170059072917</v>
      </c>
      <c r="K17" s="197">
        <f t="shared" si="2"/>
        <v>53.353320217519787</v>
      </c>
      <c r="L17" s="197">
        <f t="shared" si="2"/>
        <v>45.076515303501452</v>
      </c>
      <c r="M17" s="197">
        <f t="shared" si="2"/>
        <v>43.094508236799484</v>
      </c>
      <c r="N17" s="197">
        <f t="shared" si="2"/>
        <v>92.043695959610062</v>
      </c>
      <c r="O17" s="197">
        <f t="shared" si="2"/>
        <v>69.130213060700882</v>
      </c>
      <c r="P17" s="197">
        <f t="shared" si="2"/>
        <v>58.348678139896897</v>
      </c>
      <c r="Q17" s="197">
        <f t="shared" si="2"/>
        <v>60.582871741762872</v>
      </c>
    </row>
    <row r="18" spans="1:17" x14ac:dyDescent="0.25">
      <c r="A18" s="200" t="s">
        <v>38</v>
      </c>
      <c r="B18" s="199">
        <v>1.636028066555109</v>
      </c>
      <c r="C18" s="199">
        <v>1.5295549369443724</v>
      </c>
      <c r="D18" s="199">
        <v>0</v>
      </c>
      <c r="E18" s="199">
        <v>0</v>
      </c>
      <c r="F18" s="199">
        <v>0.12304821770888011</v>
      </c>
      <c r="G18" s="199">
        <v>0.96128182762924008</v>
      </c>
      <c r="H18" s="199">
        <v>0.95395980898005883</v>
      </c>
      <c r="I18" s="199">
        <v>0.12335569206992078</v>
      </c>
      <c r="J18" s="199">
        <v>0.9825788097674395</v>
      </c>
      <c r="K18" s="199">
        <v>0.59993805946106649</v>
      </c>
      <c r="L18" s="199">
        <v>0.84126344588647062</v>
      </c>
      <c r="M18" s="199">
        <v>1.4085760792995816</v>
      </c>
      <c r="N18" s="199">
        <v>9.5531680211298431E-2</v>
      </c>
      <c r="O18" s="199">
        <v>0.46631858434371026</v>
      </c>
      <c r="P18" s="199">
        <v>1.4150504743753769</v>
      </c>
      <c r="Q18" s="199">
        <v>1.5642548778263972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0</v>
      </c>
      <c r="J19" s="199">
        <v>0</v>
      </c>
      <c r="K19" s="199">
        <v>0</v>
      </c>
      <c r="L19" s="199">
        <v>0</v>
      </c>
      <c r="M19" s="199">
        <v>0</v>
      </c>
      <c r="N19" s="199">
        <v>26.816567656012506</v>
      </c>
      <c r="O19" s="199">
        <v>8.5323140372793258</v>
      </c>
      <c r="P19" s="199">
        <v>6.7034697613148735</v>
      </c>
      <c r="Q19" s="199">
        <v>7.3133852802940558</v>
      </c>
    </row>
    <row r="20" spans="1:17" x14ac:dyDescent="0.25">
      <c r="A20" s="200" t="s">
        <v>35</v>
      </c>
      <c r="B20" s="199">
        <v>44.300088025336251</v>
      </c>
      <c r="C20" s="199">
        <v>44.911679071039828</v>
      </c>
      <c r="D20" s="199">
        <v>50.272149661917048</v>
      </c>
      <c r="E20" s="199">
        <v>56.676239505344277</v>
      </c>
      <c r="F20" s="199">
        <v>48.360498012274682</v>
      </c>
      <c r="G20" s="199">
        <v>49.379802829956517</v>
      </c>
      <c r="H20" s="199">
        <v>52.007807683773919</v>
      </c>
      <c r="I20" s="199">
        <v>46.933783340046197</v>
      </c>
      <c r="J20" s="199">
        <v>45.697745727487515</v>
      </c>
      <c r="K20" s="199">
        <v>35.970307137176484</v>
      </c>
      <c r="L20" s="199">
        <v>33.181409460224558</v>
      </c>
      <c r="M20" s="199">
        <v>31.771162244026559</v>
      </c>
      <c r="N20" s="199">
        <v>9.550145383616309</v>
      </c>
      <c r="O20" s="199">
        <v>4.5021173928824378</v>
      </c>
      <c r="P20" s="199">
        <v>5.4910369212787424</v>
      </c>
      <c r="Q20" s="199">
        <v>5.5477761368438436</v>
      </c>
    </row>
    <row r="21" spans="1:17" x14ac:dyDescent="0.25">
      <c r="A21" s="200" t="s">
        <v>167</v>
      </c>
      <c r="B21" s="199">
        <v>16.869232363322272</v>
      </c>
      <c r="C21" s="199">
        <v>17.325849917922199</v>
      </c>
      <c r="D21" s="199">
        <v>17.648896360486241</v>
      </c>
      <c r="E21" s="199">
        <v>13.96682237136797</v>
      </c>
      <c r="F21" s="199">
        <v>13.903666036461109</v>
      </c>
      <c r="G21" s="199">
        <v>13.576685951780588</v>
      </c>
      <c r="H21" s="199">
        <v>15.084220252925389</v>
      </c>
      <c r="I21" s="199">
        <v>15.259390509397344</v>
      </c>
      <c r="J21" s="199">
        <v>15.174808331327917</v>
      </c>
      <c r="K21" s="199">
        <v>12.53959986162881</v>
      </c>
      <c r="L21" s="199">
        <v>6.7927980380096944</v>
      </c>
      <c r="M21" s="199">
        <v>2.4453852765153337</v>
      </c>
      <c r="N21" s="199">
        <v>48.988282160360448</v>
      </c>
      <c r="O21" s="199">
        <v>48.852278604272705</v>
      </c>
      <c r="P21" s="199">
        <v>38.18132448701963</v>
      </c>
      <c r="Q21" s="199">
        <v>38.941193248254066</v>
      </c>
    </row>
    <row r="22" spans="1:17" x14ac:dyDescent="0.25">
      <c r="A22" s="200" t="s">
        <v>166</v>
      </c>
      <c r="B22" s="199">
        <v>0</v>
      </c>
      <c r="C22" s="199">
        <v>0</v>
      </c>
      <c r="D22" s="199">
        <v>0</v>
      </c>
      <c r="E22" s="199">
        <v>0</v>
      </c>
      <c r="F22" s="199">
        <v>0</v>
      </c>
      <c r="G22" s="199">
        <v>0</v>
      </c>
      <c r="H22" s="199">
        <v>0</v>
      </c>
      <c r="I22" s="199">
        <v>0</v>
      </c>
      <c r="J22" s="199">
        <v>0</v>
      </c>
      <c r="K22" s="199">
        <v>0</v>
      </c>
      <c r="L22" s="199">
        <v>0</v>
      </c>
      <c r="M22" s="199">
        <v>0</v>
      </c>
      <c r="N22" s="199">
        <v>0</v>
      </c>
      <c r="O22" s="199">
        <v>0</v>
      </c>
      <c r="P22" s="199">
        <v>5.7381238073998246E-2</v>
      </c>
      <c r="Q22" s="199">
        <v>5.0213058924731213E-2</v>
      </c>
    </row>
    <row r="23" spans="1:17" x14ac:dyDescent="0.25">
      <c r="A23" s="200" t="s">
        <v>165</v>
      </c>
      <c r="B23" s="199">
        <v>2.3901259965502852</v>
      </c>
      <c r="C23" s="199">
        <v>2.5051184329401837</v>
      </c>
      <c r="D23" s="199">
        <v>1.8741480075509918</v>
      </c>
      <c r="E23" s="199">
        <v>1.4928211769909638</v>
      </c>
      <c r="F23" s="199">
        <v>2.0117049432418868</v>
      </c>
      <c r="G23" s="199">
        <v>2.8301375203601538</v>
      </c>
      <c r="H23" s="199">
        <v>2.6247293367632767</v>
      </c>
      <c r="I23" s="199">
        <v>3.1708682737952261</v>
      </c>
      <c r="J23" s="199">
        <v>3.6931775656831261</v>
      </c>
      <c r="K23" s="199">
        <v>3.7530602863410594</v>
      </c>
      <c r="L23" s="199">
        <v>3.7700612833178129</v>
      </c>
      <c r="M23" s="199">
        <v>6.984305064422375</v>
      </c>
      <c r="N23" s="199">
        <v>6.2532558066677169</v>
      </c>
      <c r="O23" s="199">
        <v>6.5010063982954795</v>
      </c>
      <c r="P23" s="199">
        <v>6.2466750215067295</v>
      </c>
      <c r="Q23" s="199">
        <v>6.9842909824531496</v>
      </c>
    </row>
    <row r="24" spans="1:17" x14ac:dyDescent="0.25">
      <c r="A24" s="200" t="s">
        <v>32</v>
      </c>
      <c r="B24" s="199">
        <v>7.5928670659627773E-2</v>
      </c>
      <c r="C24" s="199">
        <v>0.10472480679951338</v>
      </c>
      <c r="D24" s="199">
        <v>6.1932804574063173E-2</v>
      </c>
      <c r="E24" s="199">
        <v>5.2715091629777999E-2</v>
      </c>
      <c r="F24" s="199">
        <v>0.3518286684149356</v>
      </c>
      <c r="G24" s="199">
        <v>0.35368706662375143</v>
      </c>
      <c r="H24" s="199">
        <v>0.36880854530843321</v>
      </c>
      <c r="I24" s="199">
        <v>0.38208446934044021</v>
      </c>
      <c r="J24" s="199">
        <v>0.38685962480691494</v>
      </c>
      <c r="K24" s="199">
        <v>0.49041487291236635</v>
      </c>
      <c r="L24" s="199">
        <v>0.49098307606291774</v>
      </c>
      <c r="M24" s="199">
        <v>0.48507957253563738</v>
      </c>
      <c r="N24" s="199">
        <v>0.33991327274178995</v>
      </c>
      <c r="O24" s="199">
        <v>0.27617804362722931</v>
      </c>
      <c r="P24" s="199">
        <v>0.25374023632753762</v>
      </c>
      <c r="Q24" s="199">
        <v>0.18175815716662874</v>
      </c>
    </row>
    <row r="25" spans="1:17" x14ac:dyDescent="0.25">
      <c r="A25" s="198" t="s">
        <v>156</v>
      </c>
      <c r="B25" s="197">
        <v>8.7748433092674407</v>
      </c>
      <c r="C25" s="197">
        <v>8.9024147468944612</v>
      </c>
      <c r="D25" s="197">
        <v>9.85378095035197</v>
      </c>
      <c r="E25" s="197">
        <v>10.833370166829402</v>
      </c>
      <c r="F25" s="197">
        <v>9.1651989450656774</v>
      </c>
      <c r="G25" s="197">
        <v>9.399276719095198</v>
      </c>
      <c r="H25" s="197">
        <v>9.9466293349450865</v>
      </c>
      <c r="I25" s="197">
        <v>8.9843061748850594</v>
      </c>
      <c r="J25" s="197">
        <v>8.7894352457645883</v>
      </c>
      <c r="K25" s="197">
        <v>6.866158174934748</v>
      </c>
      <c r="L25" s="197">
        <v>6.1016633047977002</v>
      </c>
      <c r="M25" s="197">
        <v>5.8390267192418523</v>
      </c>
      <c r="N25" s="197">
        <v>2.3523098879062934</v>
      </c>
      <c r="O25" s="197">
        <v>1.1105225500795686</v>
      </c>
      <c r="P25" s="197">
        <v>1.3613531937142171</v>
      </c>
      <c r="Q25" s="197">
        <v>1.3733028534197427</v>
      </c>
    </row>
    <row r="26" spans="1:17" x14ac:dyDescent="0.25">
      <c r="A26" s="198" t="s">
        <v>155</v>
      </c>
      <c r="B26" s="197">
        <v>24.946992346890209</v>
      </c>
      <c r="C26" s="197">
        <v>23.861010921020394</v>
      </c>
      <c r="D26" s="197">
        <v>21.371274869329856</v>
      </c>
      <c r="E26" s="197">
        <v>24.097926919377713</v>
      </c>
      <c r="F26" s="197">
        <v>24.147674960017856</v>
      </c>
      <c r="G26" s="197">
        <v>25.387285341860835</v>
      </c>
      <c r="H26" s="197">
        <v>23.742885886501696</v>
      </c>
      <c r="I26" s="197">
        <v>25.387327142664127</v>
      </c>
      <c r="J26" s="197">
        <v>27.723391934780008</v>
      </c>
      <c r="K26" s="197">
        <v>22.449298940866111</v>
      </c>
      <c r="L26" s="197">
        <v>23.793649248395457</v>
      </c>
      <c r="M26" s="197">
        <v>22.347792205981605</v>
      </c>
      <c r="N26" s="197">
        <v>24.503992882272669</v>
      </c>
      <c r="O26" s="197">
        <v>24.463345207408167</v>
      </c>
      <c r="P26" s="197">
        <v>21.068864906897332</v>
      </c>
      <c r="Q26" s="197">
        <v>20.455198272625484</v>
      </c>
    </row>
    <row r="27" spans="1:17" x14ac:dyDescent="0.25">
      <c r="A27" s="196" t="s">
        <v>45</v>
      </c>
      <c r="B27" s="195">
        <v>29.742186309283134</v>
      </c>
      <c r="C27" s="195">
        <v>28.44746262285577</v>
      </c>
      <c r="D27" s="195">
        <v>25.479161174703446</v>
      </c>
      <c r="E27" s="195">
        <v>28.729917504182254</v>
      </c>
      <c r="F27" s="195">
        <v>28.789227880065102</v>
      </c>
      <c r="G27" s="195">
        <v>30.267110360447198</v>
      </c>
      <c r="H27" s="195">
        <v>28.306632147759103</v>
      </c>
      <c r="I27" s="195">
        <v>30.267160196005022</v>
      </c>
      <c r="J27" s="195">
        <v>33.05225241520106</v>
      </c>
      <c r="K27" s="195">
        <v>26.764397981436989</v>
      </c>
      <c r="L27" s="195">
        <v>28.367153005188953</v>
      </c>
      <c r="M27" s="195">
        <v>26.64338009765358</v>
      </c>
      <c r="N27" s="195">
        <v>29.214035563559687</v>
      </c>
      <c r="O27" s="195">
        <v>29.165574783115737</v>
      </c>
      <c r="P27" s="195">
        <v>25.118623386444881</v>
      </c>
      <c r="Q27" s="195">
        <v>24.387000627496167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0.99999999999999989</v>
      </c>
      <c r="C31" s="194">
        <f t="shared" si="3"/>
        <v>0.99999999999999989</v>
      </c>
      <c r="D31" s="194">
        <f t="shared" si="3"/>
        <v>1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0.99999999999999978</v>
      </c>
      <c r="I31" s="194">
        <f t="shared" si="3"/>
        <v>1.0000000000000002</v>
      </c>
      <c r="J31" s="194">
        <f t="shared" si="3"/>
        <v>1</v>
      </c>
      <c r="K31" s="194">
        <f t="shared" si="3"/>
        <v>0.99999999999999967</v>
      </c>
      <c r="L31" s="194">
        <f t="shared" si="3"/>
        <v>0.99999999999999978</v>
      </c>
      <c r="M31" s="194">
        <f t="shared" si="3"/>
        <v>1.0000000000000002</v>
      </c>
      <c r="N31" s="194">
        <f t="shared" si="3"/>
        <v>1</v>
      </c>
      <c r="O31" s="194">
        <f t="shared" si="3"/>
        <v>1</v>
      </c>
      <c r="P31" s="194">
        <f t="shared" si="3"/>
        <v>1</v>
      </c>
      <c r="Q31" s="194">
        <f t="shared" si="3"/>
        <v>0.99999999999999978</v>
      </c>
    </row>
    <row r="32" spans="1:17" x14ac:dyDescent="0.25">
      <c r="A32" s="185" t="s">
        <v>162</v>
      </c>
      <c r="B32" s="193">
        <f t="shared" ref="B32:Q32" si="4">IF(B$6=0,0,B$6/B$5)</f>
        <v>4.4928390675354347E-2</v>
      </c>
      <c r="C32" s="193">
        <f t="shared" si="4"/>
        <v>4.2943760020620246E-2</v>
      </c>
      <c r="D32" s="193">
        <f t="shared" si="4"/>
        <v>3.6886238185390587E-2</v>
      </c>
      <c r="E32" s="193">
        <f t="shared" si="4"/>
        <v>3.8254348343041089E-2</v>
      </c>
      <c r="F32" s="193">
        <f t="shared" si="4"/>
        <v>4.3069744456918739E-2</v>
      </c>
      <c r="G32" s="193">
        <f t="shared" si="4"/>
        <v>4.3768357298090949E-2</v>
      </c>
      <c r="H32" s="193">
        <f t="shared" si="4"/>
        <v>3.9785354463805329E-2</v>
      </c>
      <c r="I32" s="193">
        <f t="shared" si="4"/>
        <v>4.4990182765259519E-2</v>
      </c>
      <c r="J32" s="193">
        <f t="shared" si="4"/>
        <v>4.8533090052627889E-2</v>
      </c>
      <c r="K32" s="193">
        <f t="shared" si="4"/>
        <v>4.9446248574680267E-2</v>
      </c>
      <c r="L32" s="193">
        <f t="shared" si="4"/>
        <v>5.6776108137092086E-2</v>
      </c>
      <c r="M32" s="193">
        <f t="shared" si="4"/>
        <v>5.6057309577797171E-2</v>
      </c>
      <c r="N32" s="193">
        <f t="shared" si="4"/>
        <v>6.8222357569381414E-2</v>
      </c>
      <c r="O32" s="193">
        <f t="shared" si="4"/>
        <v>8.8599669617524357E-2</v>
      </c>
      <c r="P32" s="193">
        <f t="shared" si="4"/>
        <v>8.3245880165270139E-2</v>
      </c>
      <c r="Q32" s="193">
        <f t="shared" si="4"/>
        <v>8.0984786841021353E-2</v>
      </c>
    </row>
    <row r="33" spans="1:17" x14ac:dyDescent="0.25">
      <c r="A33" s="183" t="s">
        <v>161</v>
      </c>
      <c r="B33" s="192">
        <f t="shared" ref="B33:Q33" si="5">IF(B$7=0,0,B$7/B$5)</f>
        <v>1.3839029818577167E-2</v>
      </c>
      <c r="C33" s="192">
        <f t="shared" si="5"/>
        <v>1.32277156273303E-2</v>
      </c>
      <c r="D33" s="192">
        <f t="shared" si="5"/>
        <v>1.1361852549567959E-2</v>
      </c>
      <c r="E33" s="192">
        <f t="shared" si="5"/>
        <v>1.1783263532294513E-2</v>
      </c>
      <c r="F33" s="192">
        <f t="shared" si="5"/>
        <v>1.3266521877552126E-2</v>
      </c>
      <c r="G33" s="192">
        <f t="shared" si="5"/>
        <v>1.3481711511440493E-2</v>
      </c>
      <c r="H33" s="192">
        <f t="shared" si="5"/>
        <v>1.2254850407301437E-2</v>
      </c>
      <c r="I33" s="192">
        <f t="shared" si="5"/>
        <v>1.3858063275193254E-2</v>
      </c>
      <c r="J33" s="192">
        <f t="shared" si="5"/>
        <v>1.4949364317971114E-2</v>
      </c>
      <c r="K33" s="192">
        <f t="shared" si="5"/>
        <v>1.5230639205092832E-2</v>
      </c>
      <c r="L33" s="192">
        <f t="shared" si="5"/>
        <v>1.7488413043091549E-2</v>
      </c>
      <c r="M33" s="192">
        <f t="shared" si="5"/>
        <v>1.7267005720325145E-2</v>
      </c>
      <c r="N33" s="192">
        <f t="shared" si="5"/>
        <v>2.101413441488369E-2</v>
      </c>
      <c r="O33" s="192">
        <f t="shared" si="5"/>
        <v>2.7290838850936323E-2</v>
      </c>
      <c r="P33" s="192">
        <f t="shared" si="5"/>
        <v>2.5641742349628214E-2</v>
      </c>
      <c r="Q33" s="192">
        <f t="shared" si="5"/>
        <v>2.4945270976705673E-2</v>
      </c>
    </row>
    <row r="34" spans="1:17" x14ac:dyDescent="0.25">
      <c r="A34" s="183" t="s">
        <v>160</v>
      </c>
      <c r="B34" s="192">
        <f t="shared" ref="B34:Q34" si="6">IF(B$8=0,0,B$8/B$5)</f>
        <v>5.3122412808498276E-2</v>
      </c>
      <c r="C34" s="192">
        <f t="shared" si="6"/>
        <v>5.0775825999391448E-2</v>
      </c>
      <c r="D34" s="192">
        <f t="shared" si="6"/>
        <v>4.3613535726125939E-2</v>
      </c>
      <c r="E34" s="192">
        <f t="shared" si="6"/>
        <v>4.5231161273574669E-2</v>
      </c>
      <c r="F34" s="192">
        <f t="shared" si="6"/>
        <v>5.0924787427385931E-2</v>
      </c>
      <c r="G34" s="192">
        <f t="shared" si="6"/>
        <v>5.1750813002400038E-2</v>
      </c>
      <c r="H34" s="192">
        <f t="shared" si="6"/>
        <v>4.7041391685504162E-2</v>
      </c>
      <c r="I34" s="192">
        <f t="shared" si="6"/>
        <v>5.3195474515336655E-2</v>
      </c>
      <c r="J34" s="192">
        <f t="shared" si="6"/>
        <v>5.7384535833419015E-2</v>
      </c>
      <c r="K34" s="192">
        <f t="shared" si="6"/>
        <v>5.846423584579169E-2</v>
      </c>
      <c r="L34" s="192">
        <f t="shared" si="6"/>
        <v>6.7130912298023426E-2</v>
      </c>
      <c r="M34" s="192">
        <f t="shared" si="6"/>
        <v>6.6281019541593877E-2</v>
      </c>
      <c r="N34" s="192">
        <f t="shared" si="6"/>
        <v>8.0664724177572006E-2</v>
      </c>
      <c r="O34" s="192">
        <f t="shared" si="6"/>
        <v>0.1047584423427954</v>
      </c>
      <c r="P34" s="192">
        <f t="shared" si="6"/>
        <v>9.8428230886357729E-2</v>
      </c>
      <c r="Q34" s="192">
        <f t="shared" si="6"/>
        <v>9.5754760255343768E-2</v>
      </c>
    </row>
    <row r="35" spans="1:17" x14ac:dyDescent="0.25">
      <c r="A35" s="181" t="s">
        <v>159</v>
      </c>
      <c r="B35" s="191">
        <f t="shared" ref="B35:Q35" si="7">IF(B$9=0,0,B$9/B$5)</f>
        <v>0.26588679470776222</v>
      </c>
      <c r="C35" s="191">
        <f t="shared" si="7"/>
        <v>0.26959529583489406</v>
      </c>
      <c r="D35" s="191">
        <f t="shared" si="7"/>
        <v>0.28074992111967684</v>
      </c>
      <c r="E35" s="191">
        <f t="shared" si="7"/>
        <v>0.27743815641370223</v>
      </c>
      <c r="F35" s="191">
        <f t="shared" si="7"/>
        <v>0.26755349148545871</v>
      </c>
      <c r="G35" s="191">
        <f t="shared" si="7"/>
        <v>0.2664254576347182</v>
      </c>
      <c r="H35" s="191">
        <f t="shared" si="7"/>
        <v>0.27403935953133662</v>
      </c>
      <c r="I35" s="191">
        <f t="shared" si="7"/>
        <v>0.26420177076832391</v>
      </c>
      <c r="J35" s="191">
        <f t="shared" si="7"/>
        <v>0.25770124123774474</v>
      </c>
      <c r="K35" s="191">
        <f t="shared" si="7"/>
        <v>0.25534837115256437</v>
      </c>
      <c r="L35" s="191">
        <f t="shared" si="7"/>
        <v>0.24049156735984004</v>
      </c>
      <c r="M35" s="191">
        <f t="shared" si="7"/>
        <v>0.24188669051403222</v>
      </c>
      <c r="N35" s="191">
        <f t="shared" si="7"/>
        <v>0.14216777710925618</v>
      </c>
      <c r="O35" s="191">
        <f t="shared" si="7"/>
        <v>9.1213522854576498E-2</v>
      </c>
      <c r="P35" s="191">
        <f t="shared" si="7"/>
        <v>0.11926400576966953</v>
      </c>
      <c r="Q35" s="191">
        <f t="shared" si="7"/>
        <v>0.11776337310242078</v>
      </c>
    </row>
    <row r="36" spans="1:17" x14ac:dyDescent="0.25">
      <c r="A36" s="179" t="s">
        <v>158</v>
      </c>
      <c r="B36" s="190">
        <f t="shared" ref="B36:Q36" si="8">IF(B$16=0,0,B$16/B$5)</f>
        <v>0.30697200370261768</v>
      </c>
      <c r="C36" s="190">
        <f t="shared" si="8"/>
        <v>0.31122593566537377</v>
      </c>
      <c r="D36" s="190">
        <f t="shared" si="8"/>
        <v>0.3303646497892615</v>
      </c>
      <c r="E36" s="190">
        <f t="shared" si="8"/>
        <v>0.33405766278467292</v>
      </c>
      <c r="F36" s="190">
        <f t="shared" si="8"/>
        <v>0.31753792333272929</v>
      </c>
      <c r="G36" s="190">
        <f t="shared" si="8"/>
        <v>0.3147713151301107</v>
      </c>
      <c r="H36" s="190">
        <f t="shared" si="8"/>
        <v>0.3237594031578005</v>
      </c>
      <c r="I36" s="190">
        <f t="shared" si="8"/>
        <v>0.3092730319457308</v>
      </c>
      <c r="J36" s="190">
        <f t="shared" si="8"/>
        <v>0.29888855099747735</v>
      </c>
      <c r="K36" s="190">
        <f t="shared" si="8"/>
        <v>0.29376570844880645</v>
      </c>
      <c r="L36" s="190">
        <f t="shared" si="8"/>
        <v>0.28281961945681428</v>
      </c>
      <c r="M36" s="190">
        <f t="shared" si="8"/>
        <v>0.28450821999520082</v>
      </c>
      <c r="N36" s="190">
        <f t="shared" si="8"/>
        <v>0.12721582244035051</v>
      </c>
      <c r="O36" s="190">
        <f t="shared" si="8"/>
        <v>7.8126860106431995E-2</v>
      </c>
      <c r="P36" s="190">
        <f t="shared" si="8"/>
        <v>0.10448384728572004</v>
      </c>
      <c r="Q36" s="190">
        <f t="shared" si="8"/>
        <v>0.10561431887438244</v>
      </c>
    </row>
    <row r="37" spans="1:17" x14ac:dyDescent="0.25">
      <c r="A37" s="179" t="s">
        <v>157</v>
      </c>
      <c r="B37" s="190">
        <f t="shared" ref="B37:Q37" si="9">IF(B$17=0,0,B$17/B$5)</f>
        <v>0.15983867012770328</v>
      </c>
      <c r="C37" s="190">
        <f t="shared" si="9"/>
        <v>0.16243686953918787</v>
      </c>
      <c r="D37" s="190">
        <f t="shared" si="9"/>
        <v>0.16394602668920111</v>
      </c>
      <c r="E37" s="190">
        <f t="shared" si="9"/>
        <v>0.15582099510291356</v>
      </c>
      <c r="F37" s="190">
        <f t="shared" si="9"/>
        <v>0.15703555335139552</v>
      </c>
      <c r="G37" s="190">
        <f t="shared" si="9"/>
        <v>0.15730157373369388</v>
      </c>
      <c r="H37" s="190">
        <f t="shared" si="9"/>
        <v>0.16186241631692969</v>
      </c>
      <c r="I37" s="190">
        <f t="shared" si="9"/>
        <v>0.15872351338360474</v>
      </c>
      <c r="J37" s="190">
        <f t="shared" si="9"/>
        <v>0.15695131156913683</v>
      </c>
      <c r="K37" s="190">
        <f t="shared" si="9"/>
        <v>0.15978950662415004</v>
      </c>
      <c r="L37" s="190">
        <f t="shared" si="9"/>
        <v>0.14625514046477431</v>
      </c>
      <c r="M37" s="190">
        <f t="shared" si="9"/>
        <v>0.14698594032790849</v>
      </c>
      <c r="N37" s="190">
        <f t="shared" si="9"/>
        <v>0.34844974812025792</v>
      </c>
      <c r="O37" s="190">
        <f t="shared" si="9"/>
        <v>0.34043985285109157</v>
      </c>
      <c r="P37" s="190">
        <f t="shared" si="9"/>
        <v>0.31347930330199886</v>
      </c>
      <c r="Q37" s="190">
        <f t="shared" si="9"/>
        <v>0.32614133598870793</v>
      </c>
    </row>
    <row r="38" spans="1:17" x14ac:dyDescent="0.25">
      <c r="A38" s="179" t="s">
        <v>156</v>
      </c>
      <c r="B38" s="190">
        <f t="shared" ref="B38:Q38" si="10">IF(B$25=0,0,B$25/B$5)</f>
        <v>2.1488112987269967E-2</v>
      </c>
      <c r="C38" s="190">
        <f t="shared" si="10"/>
        <v>2.1785889232508314E-2</v>
      </c>
      <c r="D38" s="190">
        <f t="shared" si="10"/>
        <v>2.3125603755542044E-2</v>
      </c>
      <c r="E38" s="190">
        <f t="shared" si="10"/>
        <v>2.3384115540172851E-2</v>
      </c>
      <c r="F38" s="190">
        <f t="shared" si="10"/>
        <v>2.2227729864665067E-2</v>
      </c>
      <c r="G38" s="190">
        <f t="shared" si="10"/>
        <v>2.2034066635014428E-2</v>
      </c>
      <c r="H38" s="190">
        <f t="shared" si="10"/>
        <v>2.2663234926418734E-2</v>
      </c>
      <c r="I38" s="190">
        <f t="shared" si="10"/>
        <v>2.1649185509449578E-2</v>
      </c>
      <c r="J38" s="190">
        <f t="shared" si="10"/>
        <v>2.0922269382771155E-2</v>
      </c>
      <c r="K38" s="190">
        <f t="shared" si="10"/>
        <v>2.0563669190655668E-2</v>
      </c>
      <c r="L38" s="190">
        <f t="shared" si="10"/>
        <v>1.9797440367858844E-2</v>
      </c>
      <c r="M38" s="190">
        <f t="shared" si="10"/>
        <v>1.9915642805610687E-2</v>
      </c>
      <c r="N38" s="190">
        <f t="shared" si="10"/>
        <v>8.905137710913065E-3</v>
      </c>
      <c r="O38" s="190">
        <f t="shared" si="10"/>
        <v>5.4688987173370967E-3</v>
      </c>
      <c r="P38" s="190">
        <f t="shared" si="10"/>
        <v>7.3138940644086707E-3</v>
      </c>
      <c r="Q38" s="190">
        <f t="shared" si="10"/>
        <v>7.3930273434473981E-3</v>
      </c>
    </row>
    <row r="39" spans="1:17" x14ac:dyDescent="0.25">
      <c r="A39" s="179" t="s">
        <v>155</v>
      </c>
      <c r="B39" s="190">
        <f t="shared" ref="B39:Q39" si="11">IF(B$26=0,0,B$26/B$5)</f>
        <v>6.1090981496658626E-2</v>
      </c>
      <c r="C39" s="190">
        <f t="shared" si="11"/>
        <v>5.8392397532631396E-2</v>
      </c>
      <c r="D39" s="190">
        <f t="shared" si="11"/>
        <v>5.0155735840793428E-2</v>
      </c>
      <c r="E39" s="190">
        <f t="shared" si="11"/>
        <v>5.2016011516598244E-2</v>
      </c>
      <c r="F39" s="190">
        <f t="shared" si="11"/>
        <v>5.8563703754623449E-2</v>
      </c>
      <c r="G39" s="190">
        <f t="shared" si="11"/>
        <v>5.9513636381005999E-2</v>
      </c>
      <c r="H39" s="190">
        <f t="shared" si="11"/>
        <v>5.4097783536226483E-2</v>
      </c>
      <c r="I39" s="190">
        <f t="shared" si="11"/>
        <v>6.1175002743898768E-2</v>
      </c>
      <c r="J39" s="190">
        <f t="shared" si="11"/>
        <v>6.5992439564660055E-2</v>
      </c>
      <c r="K39" s="190">
        <f t="shared" si="11"/>
        <v>6.723409878137486E-2</v>
      </c>
      <c r="L39" s="190">
        <f t="shared" si="11"/>
        <v>7.720081043450433E-2</v>
      </c>
      <c r="M39" s="190">
        <f t="shared" si="11"/>
        <v>7.6223430456596492E-2</v>
      </c>
      <c r="N39" s="190">
        <f t="shared" si="11"/>
        <v>9.2764746773263726E-2</v>
      </c>
      <c r="O39" s="190">
        <f t="shared" si="11"/>
        <v>0.12047261644257769</v>
      </c>
      <c r="P39" s="190">
        <f t="shared" si="11"/>
        <v>0.11319284862876894</v>
      </c>
      <c r="Q39" s="190">
        <f t="shared" si="11"/>
        <v>0.11011834699722774</v>
      </c>
    </row>
    <row r="40" spans="1:17" x14ac:dyDescent="0.25">
      <c r="A40" s="177" t="s">
        <v>45</v>
      </c>
      <c r="B40" s="189">
        <f t="shared" ref="B40:Q40" si="12">IF(B$27=0,0,B$27/B$5)</f>
        <v>7.2833603675558384E-2</v>
      </c>
      <c r="C40" s="189">
        <f t="shared" si="12"/>
        <v>6.9616310548062527E-2</v>
      </c>
      <c r="D40" s="189">
        <f t="shared" si="12"/>
        <v>5.9796436344440609E-2</v>
      </c>
      <c r="E40" s="189">
        <f t="shared" si="12"/>
        <v>6.2014285493029966E-2</v>
      </c>
      <c r="F40" s="189">
        <f t="shared" si="12"/>
        <v>6.982054444927116E-2</v>
      </c>
      <c r="G40" s="189">
        <f t="shared" si="12"/>
        <v>7.0953068673525299E-2</v>
      </c>
      <c r="H40" s="189">
        <f t="shared" si="12"/>
        <v>6.4496205974676868E-2</v>
      </c>
      <c r="I40" s="189">
        <f t="shared" si="12"/>
        <v>7.2933775093202896E-2</v>
      </c>
      <c r="J40" s="189">
        <f t="shared" si="12"/>
        <v>7.8677197044191835E-2</v>
      </c>
      <c r="K40" s="189">
        <f t="shared" si="12"/>
        <v>8.0157522176883572E-2</v>
      </c>
      <c r="L40" s="189">
        <f t="shared" si="12"/>
        <v>9.2039988438001125E-2</v>
      </c>
      <c r="M40" s="189">
        <f t="shared" si="12"/>
        <v>9.0874741060935224E-2</v>
      </c>
      <c r="N40" s="189">
        <f t="shared" si="12"/>
        <v>0.11059555168412161</v>
      </c>
      <c r="O40" s="189">
        <f t="shared" si="12"/>
        <v>0.1436292982167291</v>
      </c>
      <c r="P40" s="189">
        <f t="shared" si="12"/>
        <v>0.1349502475481778</v>
      </c>
      <c r="Q40" s="189">
        <f t="shared" si="12"/>
        <v>0.1312847796207427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0.36618919307397679</v>
      </c>
      <c r="C44" s="213">
        <f>IF(C$5=0,0,C$5/AGR_fec!C$5)</f>
        <v>0.3659492359158405</v>
      </c>
      <c r="D44" s="213">
        <f>IF(D$5=0,0,D$5/AGR_fec!D$5)</f>
        <v>0.36599799269670946</v>
      </c>
      <c r="E44" s="213">
        <f>IF(E$5=0,0,E$5/AGR_fec!E$5)</f>
        <v>0.36941993080509528</v>
      </c>
      <c r="F44" s="213">
        <f>IF(F$5=0,0,F$5/AGR_fec!F$5)</f>
        <v>0.36927337193253068</v>
      </c>
      <c r="G44" s="213">
        <f>IF(G$5=0,0,G$5/AGR_fec!G$5)</f>
        <v>0.36932994064874053</v>
      </c>
      <c r="H44" s="213">
        <f>IF(H$5=0,0,H$5/AGR_fec!H$5)</f>
        <v>0.3715857337383851</v>
      </c>
      <c r="I44" s="213">
        <f>IF(I$5=0,0,I$5/AGR_fec!I$5)</f>
        <v>0.37582677312177543</v>
      </c>
      <c r="J44" s="213">
        <f>IF(J$5=0,0,J$5/AGR_fec!J$5)</f>
        <v>0.38155457192797654</v>
      </c>
      <c r="K44" s="213">
        <f>IF(K$5=0,0,K$5/AGR_fec!K$5)</f>
        <v>0.38074911509098303</v>
      </c>
      <c r="L44" s="213">
        <f>IF(L$5=0,0,L$5/AGR_fec!L$5)</f>
        <v>0.38354540626822314</v>
      </c>
      <c r="M44" s="213">
        <f>IF(M$5=0,0,M$5/AGR_fec!M$5)</f>
        <v>0.38309966526123435</v>
      </c>
      <c r="N44" s="213">
        <f>IF(N$5=0,0,N$5/AGR_fec!N$5)</f>
        <v>0.35076714731118763</v>
      </c>
      <c r="O44" s="213">
        <f>IF(O$5=0,0,O$5/AGR_fec!O$5)</f>
        <v>0.35011032119024538</v>
      </c>
      <c r="P44" s="213">
        <f>IF(P$5=0,0,P$5/AGR_fec!P$5)</f>
        <v>0.35501817887986792</v>
      </c>
      <c r="Q44" s="213">
        <f>IF(Q$5=0,0,Q$5/AGR_fec!Q$5)</f>
        <v>0.35271830757017508</v>
      </c>
    </row>
    <row r="45" spans="1:17" x14ac:dyDescent="0.25">
      <c r="A45" s="185" t="s">
        <v>162</v>
      </c>
      <c r="B45" s="212">
        <f>IF(B$6=0,0,B$6/AGR_fec!B$6)</f>
        <v>0.44012003677308892</v>
      </c>
      <c r="C45" s="212">
        <f>IF(C$6=0,0,C$6/AGR_fec!C$6)</f>
        <v>0.44068166071211357</v>
      </c>
      <c r="D45" s="212">
        <f>IF(D$6=0,0,D$6/AGR_fec!D$6)</f>
        <v>0.44191152306483245</v>
      </c>
      <c r="E45" s="212">
        <f>IF(E$6=0,0,E$6/AGR_fec!E$6)</f>
        <v>0.4445291160619827</v>
      </c>
      <c r="F45" s="212">
        <f>IF(F$6=0,0,F$6/AGR_fec!F$6)</f>
        <v>0.44452911606198264</v>
      </c>
      <c r="G45" s="212">
        <f>IF(G$6=0,0,G$6/AGR_fec!G$6)</f>
        <v>0.44452911606198259</v>
      </c>
      <c r="H45" s="212">
        <f>IF(H$6=0,0,H$6/AGR_fec!H$6)</f>
        <v>0.44871060614821184</v>
      </c>
      <c r="I45" s="212">
        <f>IF(I$6=0,0,I$6/AGR_fec!I$6)</f>
        <v>0.4524052658180146</v>
      </c>
      <c r="J45" s="212">
        <f>IF(J$6=0,0,J$6/AGR_fec!J$6)</f>
        <v>0.45836702359235981</v>
      </c>
      <c r="K45" s="212">
        <f>IF(K$6=0,0,K$6/AGR_fec!K$6)</f>
        <v>0.45836702359235987</v>
      </c>
      <c r="L45" s="212">
        <f>IF(L$6=0,0,L$6/AGR_fec!L$6)</f>
        <v>0.45836702359235959</v>
      </c>
      <c r="M45" s="212">
        <f>IF(M$6=0,0,M$6/AGR_fec!M$6)</f>
        <v>0.45836702359235992</v>
      </c>
      <c r="N45" s="212">
        <f>IF(N$6=0,0,N$6/AGR_fec!N$6)</f>
        <v>0.45836702359235998</v>
      </c>
      <c r="O45" s="212">
        <f>IF(O$6=0,0,O$6/AGR_fec!O$6)</f>
        <v>0.45836702359235981</v>
      </c>
      <c r="P45" s="212">
        <f>IF(P$6=0,0,P$6/AGR_fec!P$6)</f>
        <v>0.45836702359235987</v>
      </c>
      <c r="Q45" s="212">
        <f>IF(Q$6=0,0,Q$6/AGR_fec!Q$6)</f>
        <v>0.45836702359235981</v>
      </c>
    </row>
    <row r="46" spans="1:17" x14ac:dyDescent="0.25">
      <c r="A46" s="183" t="s">
        <v>161</v>
      </c>
      <c r="B46" s="211">
        <f>IF(B$7=0,0,B$7/AGR_fec!B$7)</f>
        <v>0.11523246410420895</v>
      </c>
      <c r="C46" s="211">
        <f>IF(C$7=0,0,C$7/AGR_fec!C$7)</f>
        <v>0.11537950878517426</v>
      </c>
      <c r="D46" s="211">
        <f>IF(D$7=0,0,D$7/AGR_fec!D$7)</f>
        <v>0.11570151200604979</v>
      </c>
      <c r="E46" s="211">
        <f>IF(E$7=0,0,E$7/AGR_fec!E$7)</f>
        <v>0.11638685160861613</v>
      </c>
      <c r="F46" s="211">
        <f>IF(F$7=0,0,F$7/AGR_fec!F$7)</f>
        <v>0.11638685160861614</v>
      </c>
      <c r="G46" s="211">
        <f>IF(G$7=0,0,G$7/AGR_fec!G$7)</f>
        <v>0.11638685160861613</v>
      </c>
      <c r="H46" s="211">
        <f>IF(H$7=0,0,H$7/AGR_fec!H$7)</f>
        <v>0.11748165158590497</v>
      </c>
      <c r="I46" s="211">
        <f>IF(I$7=0,0,I$7/AGR_fec!I$7)</f>
        <v>0.11844898936243368</v>
      </c>
      <c r="J46" s="211">
        <f>IF(J$7=0,0,J$7/AGR_fec!J$7)</f>
        <v>0.12000989998074391</v>
      </c>
      <c r="K46" s="211">
        <f>IF(K$7=0,0,K$7/AGR_fec!K$7)</f>
        <v>0.12000989998074399</v>
      </c>
      <c r="L46" s="211">
        <f>IF(L$7=0,0,L$7/AGR_fec!L$7)</f>
        <v>0.12000989998074396</v>
      </c>
      <c r="M46" s="211">
        <f>IF(M$7=0,0,M$7/AGR_fec!M$7)</f>
        <v>0.12000989998074386</v>
      </c>
      <c r="N46" s="211">
        <f>IF(N$7=0,0,N$7/AGR_fec!N$7)</f>
        <v>0.12000989998074398</v>
      </c>
      <c r="O46" s="211">
        <f>IF(O$7=0,0,O$7/AGR_fec!O$7)</f>
        <v>0.12000989998074393</v>
      </c>
      <c r="P46" s="211">
        <f>IF(P$7=0,0,P$7/AGR_fec!P$7)</f>
        <v>0.12000989998074398</v>
      </c>
      <c r="Q46" s="211">
        <f>IF(Q$7=0,0,Q$7/AGR_fec!Q$7)</f>
        <v>0.12000989998074392</v>
      </c>
    </row>
    <row r="47" spans="1:17" x14ac:dyDescent="0.25">
      <c r="A47" s="183" t="s">
        <v>160</v>
      </c>
      <c r="B47" s="211">
        <f>IF(B$8=0,0,B$8/AGR_fec!B$8)</f>
        <v>0.63190087407376339</v>
      </c>
      <c r="C47" s="211">
        <f>IF(C$8=0,0,C$8/AGR_fec!C$8)</f>
        <v>0.63270722377002453</v>
      </c>
      <c r="D47" s="211">
        <f>IF(D$8=0,0,D$8/AGR_fec!D$8)</f>
        <v>0.63447299453877037</v>
      </c>
      <c r="E47" s="211">
        <f>IF(E$8=0,0,E$8/AGR_fec!E$8)</f>
        <v>0.63823119494926783</v>
      </c>
      <c r="F47" s="211">
        <f>IF(F$8=0,0,F$8/AGR_fec!F$8)</f>
        <v>0.63823119494926805</v>
      </c>
      <c r="G47" s="211">
        <f>IF(G$8=0,0,G$8/AGR_fec!G$8)</f>
        <v>0.63823119494926794</v>
      </c>
      <c r="H47" s="211">
        <f>IF(H$8=0,0,H$8/AGR_fec!H$8)</f>
        <v>0.64423475538653407</v>
      </c>
      <c r="I47" s="211">
        <f>IF(I$8=0,0,I$8/AGR_fec!I$8)</f>
        <v>0.64953935067801649</v>
      </c>
      <c r="J47" s="211">
        <f>IF(J$8=0,0,J$8/AGR_fec!J$8)</f>
        <v>0.65809892450756902</v>
      </c>
      <c r="K47" s="211">
        <f>IF(K$8=0,0,K$8/AGR_fec!K$8)</f>
        <v>0.65809892450756891</v>
      </c>
      <c r="L47" s="211">
        <f>IF(L$8=0,0,L$8/AGR_fec!L$8)</f>
        <v>0.65809892450756902</v>
      </c>
      <c r="M47" s="211">
        <f>IF(M$8=0,0,M$8/AGR_fec!M$8)</f>
        <v>0.65809892450756913</v>
      </c>
      <c r="N47" s="211">
        <f>IF(N$8=0,0,N$8/AGR_fec!N$8)</f>
        <v>0.65809892450756902</v>
      </c>
      <c r="O47" s="211">
        <f>IF(O$8=0,0,O$8/AGR_fec!O$8)</f>
        <v>0.65809892450756902</v>
      </c>
      <c r="P47" s="211">
        <f>IF(P$8=0,0,P$8/AGR_fec!P$8)</f>
        <v>0.65809892450756879</v>
      </c>
      <c r="Q47" s="211">
        <f>IF(Q$8=0,0,Q$8/AGR_fec!Q$8)</f>
        <v>0.65809892450756913</v>
      </c>
    </row>
    <row r="48" spans="1:17" x14ac:dyDescent="0.25">
      <c r="A48" s="181" t="s">
        <v>159</v>
      </c>
      <c r="B48" s="210">
        <f>IF(B$9=0,0,B$9/AGR_fec!B$9)</f>
        <v>0.57059700133348157</v>
      </c>
      <c r="C48" s="210">
        <f>IF(C$9=0,0,C$9/AGR_fec!C$9)</f>
        <v>0.57058074188219121</v>
      </c>
      <c r="D48" s="210">
        <f>IF(D$9=0,0,D$9/AGR_fec!D$9)</f>
        <v>0.57194114066490964</v>
      </c>
      <c r="E48" s="210">
        <f>IF(E$9=0,0,E$9/AGR_fec!E$9)</f>
        <v>0.57573041135371039</v>
      </c>
      <c r="F48" s="210">
        <f>IF(F$9=0,0,F$9/AGR_fec!F$9)</f>
        <v>0.57191468091129805</v>
      </c>
      <c r="G48" s="210">
        <f>IF(G$9=0,0,G$9/AGR_fec!G$9)</f>
        <v>0.57215317757909967</v>
      </c>
      <c r="H48" s="210">
        <f>IF(H$9=0,0,H$9/AGR_fec!H$9)</f>
        <v>0.57695985168564801</v>
      </c>
      <c r="I48" s="210">
        <f>IF(I$9=0,0,I$9/AGR_fec!I$9)</f>
        <v>0.58187304207791501</v>
      </c>
      <c r="J48" s="210">
        <f>IF(J$9=0,0,J$9/AGR_fec!J$9)</f>
        <v>0.59001913061475308</v>
      </c>
      <c r="K48" s="210">
        <f>IF(K$9=0,0,K$9/AGR_fec!K$9)</f>
        <v>0.58652694177442055</v>
      </c>
      <c r="L48" s="210">
        <f>IF(L$9=0,0,L$9/AGR_fec!L$9)</f>
        <v>0.58652601538084015</v>
      </c>
      <c r="M48" s="210">
        <f>IF(M$9=0,0,M$9/AGR_fec!M$9)</f>
        <v>0.58601506347152699</v>
      </c>
      <c r="N48" s="210">
        <f>IF(N$9=0,0,N$9/AGR_fec!N$9)</f>
        <v>0.5855546286656963</v>
      </c>
      <c r="O48" s="210">
        <f>IF(O$9=0,0,O$9/AGR_fec!O$9)</f>
        <v>0.57609698754942618</v>
      </c>
      <c r="P48" s="210">
        <f>IF(P$9=0,0,P$9/AGR_fec!P$9)</f>
        <v>0.58167762866563533</v>
      </c>
      <c r="Q48" s="210">
        <f>IF(Q$9=0,0,Q$9/AGR_fec!Q$9)</f>
        <v>0.58677531701124608</v>
      </c>
    </row>
    <row r="49" spans="1:17" x14ac:dyDescent="0.25">
      <c r="A49" s="179" t="s">
        <v>158</v>
      </c>
      <c r="B49" s="209">
        <f>IF(B$16=0,0,B$16/AGR_fec!B$16)</f>
        <v>0.32194553248589153</v>
      </c>
      <c r="C49" s="209">
        <f>IF(C$16=0,0,C$16/AGR_fec!C$16)</f>
        <v>0.32235635749497721</v>
      </c>
      <c r="D49" s="209">
        <f>IF(D$16=0,0,D$16/AGR_fec!D$16)</f>
        <v>0.32325599545041672</v>
      </c>
      <c r="E49" s="209">
        <f>IF(E$16=0,0,E$16/AGR_fec!E$16)</f>
        <v>0.32517075120086508</v>
      </c>
      <c r="F49" s="209">
        <f>IF(F$16=0,0,F$16/AGR_fec!F$16)</f>
        <v>0.32517075120086514</v>
      </c>
      <c r="G49" s="209">
        <f>IF(G$16=0,0,G$16/AGR_fec!G$16)</f>
        <v>0.32517075120086525</v>
      </c>
      <c r="H49" s="209">
        <f>IF(H$16=0,0,H$16/AGR_fec!H$16)</f>
        <v>0.32822948959020509</v>
      </c>
      <c r="I49" s="209">
        <f>IF(I$16=0,0,I$16/AGR_fec!I$16)</f>
        <v>0.33093211404572864</v>
      </c>
      <c r="J49" s="209">
        <f>IF(J$16=0,0,J$16/AGR_fec!J$16)</f>
        <v>0.33529310904901444</v>
      </c>
      <c r="K49" s="209">
        <f>IF(K$16=0,0,K$16/AGR_fec!K$16)</f>
        <v>0.33529310904901438</v>
      </c>
      <c r="L49" s="209">
        <f>IF(L$16=0,0,L$16/AGR_fec!L$16)</f>
        <v>0.33529310904901444</v>
      </c>
      <c r="M49" s="209">
        <f>IF(M$16=0,0,M$16/AGR_fec!M$16)</f>
        <v>0.33529310904901438</v>
      </c>
      <c r="N49" s="209">
        <f>IF(N$16=0,0,N$16/AGR_fec!N$16)</f>
        <v>0.33529310904901438</v>
      </c>
      <c r="O49" s="209">
        <f>IF(O$16=0,0,O$16/AGR_fec!O$16)</f>
        <v>0.33529310904901438</v>
      </c>
      <c r="P49" s="209">
        <f>IF(P$16=0,0,P$16/AGR_fec!P$16)</f>
        <v>0.33529310904901438</v>
      </c>
      <c r="Q49" s="209">
        <f>IF(Q$16=0,0,Q$16/AGR_fec!Q$16)</f>
        <v>0.33529310904901427</v>
      </c>
    </row>
    <row r="50" spans="1:17" x14ac:dyDescent="0.25">
      <c r="A50" s="179" t="s">
        <v>157</v>
      </c>
      <c r="B50" s="209">
        <f>IF(B$17=0,0,B$17/AGR_fec!B$17)</f>
        <v>0.25967811378603817</v>
      </c>
      <c r="C50" s="209">
        <f>IF(C$17=0,0,C$17/AGR_fec!C$17)</f>
        <v>0.25994831446909322</v>
      </c>
      <c r="D50" s="209">
        <f>IF(D$17=0,0,D$17/AGR_fec!D$17)</f>
        <v>0.26181303298829861</v>
      </c>
      <c r="E50" s="209">
        <f>IF(E$17=0,0,E$17/AGR_fec!E$17)</f>
        <v>0.26464908456511999</v>
      </c>
      <c r="F50" s="209">
        <f>IF(F$17=0,0,F$17/AGR_fec!F$17)</f>
        <v>0.26344326483970248</v>
      </c>
      <c r="G50" s="209">
        <f>IF(G$17=0,0,G$17/AGR_fec!G$17)</f>
        <v>0.26306595322600268</v>
      </c>
      <c r="H50" s="209">
        <f>IF(H$17=0,0,H$17/AGR_fec!H$17)</f>
        <v>0.26551627365340935</v>
      </c>
      <c r="I50" s="209">
        <f>IF(I$17=0,0,I$17/AGR_fec!I$17)</f>
        <v>0.26731944113581085</v>
      </c>
      <c r="J50" s="209">
        <f>IF(J$17=0,0,J$17/AGR_fec!J$17)</f>
        <v>0.27028717386625006</v>
      </c>
      <c r="K50" s="209">
        <f>IF(K$17=0,0,K$17/AGR_fec!K$17)</f>
        <v>0.26958383247292267</v>
      </c>
      <c r="L50" s="209">
        <f>IF(L$17=0,0,L$17/AGR_fec!L$17)</f>
        <v>0.2704658319084976</v>
      </c>
      <c r="M50" s="209">
        <f>IF(M$17=0,0,M$17/AGR_fec!M$17)</f>
        <v>0.26983124276150627</v>
      </c>
      <c r="N50" s="209">
        <f>IF(N$17=0,0,N$17/AGR_fec!N$17)</f>
        <v>0.26493499440755236</v>
      </c>
      <c r="O50" s="209">
        <f>IF(O$17=0,0,O$17/AGR_fec!O$17)</f>
        <v>0.26095819089745892</v>
      </c>
      <c r="P50" s="209">
        <f>IF(P$17=0,0,P$17/AGR_fec!P$17)</f>
        <v>0.26109709998313746</v>
      </c>
      <c r="Q50" s="209">
        <f>IF(Q$17=0,0,Q$17/AGR_fec!Q$17)</f>
        <v>0.26119786218296104</v>
      </c>
    </row>
    <row r="51" spans="1:17" x14ac:dyDescent="0.25">
      <c r="A51" s="179" t="s">
        <v>156</v>
      </c>
      <c r="B51" s="209">
        <f>IF(B$25=0,0,B$25/AGR_fec!B$25)</f>
        <v>0.22536263549641211</v>
      </c>
      <c r="C51" s="209">
        <f>IF(C$25=0,0,C$25/AGR_fec!C$25)</f>
        <v>0.2256502139761023</v>
      </c>
      <c r="D51" s="209">
        <f>IF(D$25=0,0,D$25/AGR_fec!D$25)</f>
        <v>0.22627996267634037</v>
      </c>
      <c r="E51" s="209">
        <f>IF(E$25=0,0,E$25/AGR_fec!E$25)</f>
        <v>0.2276202962381112</v>
      </c>
      <c r="F51" s="209">
        <f>IF(F$25=0,0,F$25/AGR_fec!F$25)</f>
        <v>0.2276202962381112</v>
      </c>
      <c r="G51" s="209">
        <f>IF(G$25=0,0,G$25/AGR_fec!G$25)</f>
        <v>0.22762029623811111</v>
      </c>
      <c r="H51" s="209">
        <f>IF(H$25=0,0,H$25/AGR_fec!H$25)</f>
        <v>0.22976142035743996</v>
      </c>
      <c r="I51" s="209">
        <f>IF(I$25=0,0,I$25/AGR_fec!I$25)</f>
        <v>0.23165326387938878</v>
      </c>
      <c r="J51" s="209">
        <f>IF(J$25=0,0,J$25/AGR_fec!J$25)</f>
        <v>0.23470597071379812</v>
      </c>
      <c r="K51" s="209">
        <f>IF(K$25=0,0,K$25/AGR_fec!K$25)</f>
        <v>0.23470597071379803</v>
      </c>
      <c r="L51" s="209">
        <f>IF(L$25=0,0,L$25/AGR_fec!L$25)</f>
        <v>0.23470597071379795</v>
      </c>
      <c r="M51" s="209">
        <f>IF(M$25=0,0,M$25/AGR_fec!M$25)</f>
        <v>0.23470597071379806</v>
      </c>
      <c r="N51" s="209">
        <f>IF(N$25=0,0,N$25/AGR_fec!N$25)</f>
        <v>0.23470597071379809</v>
      </c>
      <c r="O51" s="209">
        <f>IF(O$25=0,0,O$25/AGR_fec!O$25)</f>
        <v>0.23470597071379801</v>
      </c>
      <c r="P51" s="209">
        <f>IF(P$25=0,0,P$25/AGR_fec!P$25)</f>
        <v>0.23470597071379801</v>
      </c>
      <c r="Q51" s="209">
        <f>IF(Q$25=0,0,Q$25/AGR_fec!Q$25)</f>
        <v>0.23470597071379803</v>
      </c>
    </row>
    <row r="52" spans="1:17" x14ac:dyDescent="0.25">
      <c r="A52" s="179" t="s">
        <v>155</v>
      </c>
      <c r="B52" s="209">
        <f>IF(B$26=0,0,B$26/AGR_fec!B$26)</f>
        <v>0.44233210895694069</v>
      </c>
      <c r="C52" s="209">
        <f>IF(C$26=0,0,C$26/AGR_fec!C$26)</f>
        <v>0.44289655565473462</v>
      </c>
      <c r="D52" s="209">
        <f>IF(D$26=0,0,D$26/AGR_fec!D$26)</f>
        <v>0.44413259937633714</v>
      </c>
      <c r="E52" s="209">
        <f>IF(E$26=0,0,E$26/AGR_fec!E$26)</f>
        <v>0.44676334856764793</v>
      </c>
      <c r="F52" s="209">
        <f>IF(F$26=0,0,F$26/AGR_fec!F$26)</f>
        <v>0.44676334856764788</v>
      </c>
      <c r="G52" s="209">
        <f>IF(G$26=0,0,G$26/AGR_fec!G$26)</f>
        <v>0.44676334856764788</v>
      </c>
      <c r="H52" s="209">
        <f>IF(H$26=0,0,H$26/AGR_fec!H$26)</f>
        <v>0.4509658550974241</v>
      </c>
      <c r="I52" s="209">
        <f>IF(I$26=0,0,I$26/AGR_fec!I$26)</f>
        <v>0.45467908436915694</v>
      </c>
      <c r="J52" s="209">
        <f>IF(J$26=0,0,J$26/AGR_fec!J$26)</f>
        <v>0.46067080632926455</v>
      </c>
      <c r="K52" s="209">
        <f>IF(K$26=0,0,K$26/AGR_fec!K$26)</f>
        <v>0.46067080632926444</v>
      </c>
      <c r="L52" s="209">
        <f>IF(L$26=0,0,L$26/AGR_fec!L$26)</f>
        <v>0.46067080632926427</v>
      </c>
      <c r="M52" s="209">
        <f>IF(M$26=0,0,M$26/AGR_fec!M$26)</f>
        <v>0.46067080632926427</v>
      </c>
      <c r="N52" s="209">
        <f>IF(N$26=0,0,N$26/AGR_fec!N$26)</f>
        <v>0.46067080632926438</v>
      </c>
      <c r="O52" s="209">
        <f>IF(O$26=0,0,O$26/AGR_fec!O$26)</f>
        <v>0.46067080632926427</v>
      </c>
      <c r="P52" s="209">
        <f>IF(P$26=0,0,P$26/AGR_fec!P$26)</f>
        <v>0.46067080632926427</v>
      </c>
      <c r="Q52" s="209">
        <f>IF(Q$26=0,0,Q$26/AGR_fec!Q$26)</f>
        <v>0.46067080632926444</v>
      </c>
    </row>
    <row r="53" spans="1:17" x14ac:dyDescent="0.25">
      <c r="A53" s="177" t="s">
        <v>45</v>
      </c>
      <c r="B53" s="208">
        <f>IF(B$27=0,0,B$27/AGR_fec!B$27)</f>
        <v>0.46650644707531824</v>
      </c>
      <c r="C53" s="208">
        <f>IF(C$27=0,0,C$27/AGR_fec!C$27)</f>
        <v>0.46710174191876092</v>
      </c>
      <c r="D53" s="208">
        <f>IF(D$27=0,0,D$27/AGR_fec!D$27)</f>
        <v>0.46840533791217448</v>
      </c>
      <c r="E53" s="208">
        <f>IF(E$27=0,0,E$27/AGR_fec!E$27)</f>
        <v>0.47117986283029278</v>
      </c>
      <c r="F53" s="208">
        <f>IF(F$27=0,0,F$27/AGR_fec!F$27)</f>
        <v>0.47117986283029262</v>
      </c>
      <c r="G53" s="208">
        <f>IF(G$27=0,0,G$27/AGR_fec!G$27)</f>
        <v>0.47117986283029245</v>
      </c>
      <c r="H53" s="208">
        <f>IF(H$27=0,0,H$27/AGR_fec!H$27)</f>
        <v>0.47561204478208408</v>
      </c>
      <c r="I53" s="208">
        <f>IF(I$27=0,0,I$27/AGR_fec!I$27)</f>
        <v>0.4795282094910332</v>
      </c>
      <c r="J53" s="208">
        <f>IF(J$27=0,0,J$27/AGR_fec!J$27)</f>
        <v>0.48584739108981884</v>
      </c>
      <c r="K53" s="208">
        <f>IF(K$27=0,0,K$27/AGR_fec!K$27)</f>
        <v>0.48584739108981884</v>
      </c>
      <c r="L53" s="208">
        <f>IF(L$27=0,0,L$27/AGR_fec!L$27)</f>
        <v>0.48584739108981884</v>
      </c>
      <c r="M53" s="208">
        <f>IF(M$27=0,0,M$27/AGR_fec!M$27)</f>
        <v>0.485847391089819</v>
      </c>
      <c r="N53" s="208">
        <f>IF(N$27=0,0,N$27/AGR_fec!N$27)</f>
        <v>0.48584739108981911</v>
      </c>
      <c r="O53" s="208">
        <f>IF(O$27=0,0,O$27/AGR_fec!O$27)</f>
        <v>0.48584739108981878</v>
      </c>
      <c r="P53" s="208">
        <f>IF(P$27=0,0,P$27/AGR_fec!P$27)</f>
        <v>0.485847391089819</v>
      </c>
      <c r="Q53" s="208">
        <f>IF(Q$27=0,0,Q$27/AGR_fec!Q$27)</f>
        <v>0.48584739108981878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2646.7908177054505</v>
      </c>
      <c r="C5" s="55">
        <f t="shared" ref="C5:Q5" si="0">SUM(C6:C9,C16:C17,C25:C27)</f>
        <v>2682.9331041403798</v>
      </c>
      <c r="D5" s="55">
        <f t="shared" si="0"/>
        <v>2913.2799933557526</v>
      </c>
      <c r="E5" s="55">
        <f t="shared" si="0"/>
        <v>3120.9241807597682</v>
      </c>
      <c r="F5" s="55">
        <f t="shared" si="0"/>
        <v>2668.2296180031381</v>
      </c>
      <c r="G5" s="55">
        <f t="shared" si="0"/>
        <v>2743.5276586462737</v>
      </c>
      <c r="H5" s="55">
        <f t="shared" si="0"/>
        <v>2885.5868638802426</v>
      </c>
      <c r="I5" s="55">
        <f t="shared" si="0"/>
        <v>2591.7959275450917</v>
      </c>
      <c r="J5" s="55">
        <f t="shared" si="0"/>
        <v>2520.2784286004053</v>
      </c>
      <c r="K5" s="55">
        <f t="shared" si="0"/>
        <v>1972.5299437937415</v>
      </c>
      <c r="L5" s="55">
        <f t="shared" si="0"/>
        <v>1703.535865779711</v>
      </c>
      <c r="M5" s="55">
        <f t="shared" si="0"/>
        <v>1594.9124969034729</v>
      </c>
      <c r="N5" s="55">
        <f t="shared" si="0"/>
        <v>1446.042551199555</v>
      </c>
      <c r="O5" s="55">
        <f t="shared" si="0"/>
        <v>964.66201364162782</v>
      </c>
      <c r="P5" s="55">
        <f t="shared" si="0"/>
        <v>893.34943706440663</v>
      </c>
      <c r="Q5" s="55">
        <f t="shared" si="0"/>
        <v>913.75734865248228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571.09990640405863</v>
      </c>
      <c r="C9" s="204">
        <f t="shared" ref="C9:Q9" si="1">SUM(C10:C15)</f>
        <v>579.04195618857761</v>
      </c>
      <c r="D9" s="204">
        <f t="shared" si="1"/>
        <v>632.63001440404616</v>
      </c>
      <c r="E9" s="204">
        <f t="shared" si="1"/>
        <v>675.20424389084781</v>
      </c>
      <c r="F9" s="204">
        <f t="shared" si="1"/>
        <v>566.48674373049289</v>
      </c>
      <c r="G9" s="204">
        <f t="shared" si="1"/>
        <v>583.44394420474271</v>
      </c>
      <c r="H9" s="204">
        <f t="shared" si="1"/>
        <v>614.49491807096854</v>
      </c>
      <c r="I9" s="204">
        <f t="shared" si="1"/>
        <v>550.99030515624099</v>
      </c>
      <c r="J9" s="204">
        <f t="shared" si="1"/>
        <v>534.46714465851289</v>
      </c>
      <c r="K9" s="204">
        <f t="shared" si="1"/>
        <v>414.47413946362832</v>
      </c>
      <c r="L9" s="204">
        <f t="shared" si="1"/>
        <v>354.72221747823352</v>
      </c>
      <c r="M9" s="204">
        <f t="shared" si="1"/>
        <v>339.25246553994344</v>
      </c>
      <c r="N9" s="204">
        <f t="shared" si="1"/>
        <v>173.01601656874467</v>
      </c>
      <c r="O9" s="204">
        <f t="shared" si="1"/>
        <v>81.753288411186972</v>
      </c>
      <c r="P9" s="204">
        <f t="shared" si="1"/>
        <v>100.53144592606763</v>
      </c>
      <c r="Q9" s="204">
        <f t="shared" si="1"/>
        <v>101.31836085720307</v>
      </c>
    </row>
    <row r="10" spans="1:17" x14ac:dyDescent="0.25">
      <c r="A10" s="202" t="s">
        <v>35</v>
      </c>
      <c r="B10" s="203">
        <v>571.09990640405863</v>
      </c>
      <c r="C10" s="203">
        <v>579.04195618857761</v>
      </c>
      <c r="D10" s="203">
        <v>632.63001440404616</v>
      </c>
      <c r="E10" s="203">
        <v>675.20424389084781</v>
      </c>
      <c r="F10" s="203">
        <v>566.48674373049289</v>
      </c>
      <c r="G10" s="203">
        <v>583.44394420474271</v>
      </c>
      <c r="H10" s="203">
        <v>614.49491807096854</v>
      </c>
      <c r="I10" s="203">
        <v>550.99030515624099</v>
      </c>
      <c r="J10" s="203">
        <v>534.46714465851289</v>
      </c>
      <c r="K10" s="203">
        <v>414.47413946362832</v>
      </c>
      <c r="L10" s="203">
        <v>354.72221747823352</v>
      </c>
      <c r="M10" s="203">
        <v>339.25246553994344</v>
      </c>
      <c r="N10" s="203">
        <v>173.01601656874467</v>
      </c>
      <c r="O10" s="203">
        <v>81.753288411186972</v>
      </c>
      <c r="P10" s="203">
        <v>100.53144592606763</v>
      </c>
      <c r="Q10" s="203">
        <v>101.31836085720307</v>
      </c>
    </row>
    <row r="11" spans="1:17" x14ac:dyDescent="0.25">
      <c r="A11" s="202" t="s">
        <v>166</v>
      </c>
      <c r="B11" s="201">
        <v>0</v>
      </c>
      <c r="C11" s="201">
        <v>0</v>
      </c>
      <c r="D11" s="201">
        <v>0</v>
      </c>
      <c r="E11" s="201">
        <v>0</v>
      </c>
      <c r="F11" s="201">
        <v>0</v>
      </c>
      <c r="G11" s="201">
        <v>0</v>
      </c>
      <c r="H11" s="201">
        <v>0</v>
      </c>
      <c r="I11" s="201">
        <v>0</v>
      </c>
      <c r="J11" s="201">
        <v>0</v>
      </c>
      <c r="K11" s="201">
        <v>0</v>
      </c>
      <c r="L11" s="201">
        <v>0</v>
      </c>
      <c r="M11" s="201">
        <v>0</v>
      </c>
      <c r="N11" s="201">
        <v>0</v>
      </c>
      <c r="O11" s="201">
        <v>0</v>
      </c>
      <c r="P11" s="201">
        <v>0</v>
      </c>
      <c r="Q11" s="201">
        <v>0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1207.9748175539476</v>
      </c>
      <c r="C16" s="197">
        <v>1223.9748586760761</v>
      </c>
      <c r="D16" s="197">
        <v>1351.0058473529275</v>
      </c>
      <c r="E16" s="197">
        <v>1476.5665377120847</v>
      </c>
      <c r="F16" s="197">
        <v>1249.1981595159307</v>
      </c>
      <c r="G16" s="197">
        <v>1281.1024887349586</v>
      </c>
      <c r="H16" s="197">
        <v>1343.0718611226539</v>
      </c>
      <c r="I16" s="197">
        <v>1203.2241598992416</v>
      </c>
      <c r="J16" s="197">
        <v>1161.8157418370101</v>
      </c>
      <c r="K16" s="197">
        <v>907.59080993583609</v>
      </c>
      <c r="L16" s="197">
        <v>806.53742597617031</v>
      </c>
      <c r="M16" s="197">
        <v>771.82127972227511</v>
      </c>
      <c r="N16" s="197">
        <v>310.9358657332761</v>
      </c>
      <c r="O16" s="197">
        <v>146.79243253645319</v>
      </c>
      <c r="P16" s="197">
        <v>179.94803152107187</v>
      </c>
      <c r="Q16" s="197">
        <v>181.52757586803824</v>
      </c>
    </row>
    <row r="17" spans="1:17" x14ac:dyDescent="0.25">
      <c r="A17" s="198" t="s">
        <v>157</v>
      </c>
      <c r="B17" s="197">
        <f>SUM(B18:B24)</f>
        <v>746.91861199204936</v>
      </c>
      <c r="C17" s="197">
        <f t="shared" ref="C17:Q17" si="2">SUM(C18:C24)</f>
        <v>757.51880340811874</v>
      </c>
      <c r="D17" s="197">
        <f t="shared" si="2"/>
        <v>794.5435468634862</v>
      </c>
      <c r="E17" s="197">
        <f t="shared" si="2"/>
        <v>821.49674538562761</v>
      </c>
      <c r="F17" s="197">
        <f t="shared" si="2"/>
        <v>727.62489880512146</v>
      </c>
      <c r="G17" s="197">
        <f t="shared" si="2"/>
        <v>750.87097683307627</v>
      </c>
      <c r="H17" s="197">
        <f t="shared" si="2"/>
        <v>793.71289857435465</v>
      </c>
      <c r="I17" s="197">
        <f t="shared" si="2"/>
        <v>717.25904649968504</v>
      </c>
      <c r="J17" s="197">
        <f t="shared" si="2"/>
        <v>707.8139679211813</v>
      </c>
      <c r="K17" s="197">
        <f t="shared" si="2"/>
        <v>559.70591340069325</v>
      </c>
      <c r="L17" s="197">
        <f t="shared" si="2"/>
        <v>461.62247972769012</v>
      </c>
      <c r="M17" s="197">
        <f t="shared" si="2"/>
        <v>406.65662366902666</v>
      </c>
      <c r="N17" s="197">
        <f t="shared" si="2"/>
        <v>930.99708232420653</v>
      </c>
      <c r="O17" s="197">
        <f t="shared" si="2"/>
        <v>721.43704944034243</v>
      </c>
      <c r="P17" s="197">
        <f t="shared" si="2"/>
        <v>594.87515646515999</v>
      </c>
      <c r="Q17" s="197">
        <f t="shared" si="2"/>
        <v>612.75865434043715</v>
      </c>
    </row>
    <row r="18" spans="1:17" x14ac:dyDescent="0.25">
      <c r="A18" s="200" t="s">
        <v>38</v>
      </c>
      <c r="B18" s="199">
        <v>28.822185904035337</v>
      </c>
      <c r="C18" s="199">
        <v>26.912088885599996</v>
      </c>
      <c r="D18" s="199">
        <v>0</v>
      </c>
      <c r="E18" s="199">
        <v>0</v>
      </c>
      <c r="F18" s="199">
        <v>2.1462604433999988</v>
      </c>
      <c r="G18" s="199">
        <v>16.767095046277955</v>
      </c>
      <c r="H18" s="199">
        <v>16.484320457639999</v>
      </c>
      <c r="I18" s="199">
        <v>2.1141648532799997</v>
      </c>
      <c r="J18" s="199">
        <v>16.621160154119998</v>
      </c>
      <c r="K18" s="199">
        <v>10.148464906560001</v>
      </c>
      <c r="L18" s="199">
        <v>14.230690023933436</v>
      </c>
      <c r="M18" s="199">
        <v>23.827267971351901</v>
      </c>
      <c r="N18" s="199">
        <v>1.6159999999999848</v>
      </c>
      <c r="O18" s="199">
        <v>7.8881773107378486</v>
      </c>
      <c r="P18" s="199">
        <v>23.936787896253705</v>
      </c>
      <c r="Q18" s="199">
        <v>26.460707871737711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0</v>
      </c>
      <c r="J19" s="199">
        <v>0</v>
      </c>
      <c r="K19" s="199">
        <v>0</v>
      </c>
      <c r="L19" s="199">
        <v>0</v>
      </c>
      <c r="M19" s="199">
        <v>0</v>
      </c>
      <c r="N19" s="199">
        <v>255.43616954940455</v>
      </c>
      <c r="O19" s="199">
        <v>81.272951968802474</v>
      </c>
      <c r="P19" s="199">
        <v>63.85263992338772</v>
      </c>
      <c r="Q19" s="199">
        <v>69.662275441072964</v>
      </c>
    </row>
    <row r="20" spans="1:17" x14ac:dyDescent="0.25">
      <c r="A20" s="200" t="s">
        <v>35</v>
      </c>
      <c r="B20" s="199">
        <v>516.07742939449463</v>
      </c>
      <c r="C20" s="199">
        <v>522.53541661989061</v>
      </c>
      <c r="D20" s="199">
        <v>583.27524821358929</v>
      </c>
      <c r="E20" s="199">
        <v>653.70564005002768</v>
      </c>
      <c r="F20" s="199">
        <v>557.79159983384466</v>
      </c>
      <c r="G20" s="199">
        <v>569.5482956567198</v>
      </c>
      <c r="H20" s="199">
        <v>594.26975693941995</v>
      </c>
      <c r="I20" s="199">
        <v>531.91143875307682</v>
      </c>
      <c r="J20" s="199">
        <v>511.16702299479618</v>
      </c>
      <c r="K20" s="199">
        <v>402.35758947862428</v>
      </c>
      <c r="L20" s="199">
        <v>371.16146590032025</v>
      </c>
      <c r="M20" s="199">
        <v>355.3866862101039</v>
      </c>
      <c r="N20" s="199">
        <v>106.82626259120386</v>
      </c>
      <c r="O20" s="199">
        <v>50.359900871620887</v>
      </c>
      <c r="P20" s="199">
        <v>61.42178244289704</v>
      </c>
      <c r="Q20" s="199">
        <v>62.056457424031322</v>
      </c>
    </row>
    <row r="21" spans="1:17" x14ac:dyDescent="0.25">
      <c r="A21" s="200" t="s">
        <v>167</v>
      </c>
      <c r="B21" s="199">
        <v>202.01899669351945</v>
      </c>
      <c r="C21" s="199">
        <v>208.07129790262812</v>
      </c>
      <c r="D21" s="199">
        <v>211.26829864989696</v>
      </c>
      <c r="E21" s="199">
        <v>167.79110533559995</v>
      </c>
      <c r="F21" s="199">
        <v>167.68703852787678</v>
      </c>
      <c r="G21" s="199">
        <v>164.5555861300785</v>
      </c>
      <c r="H21" s="199">
        <v>182.95882117729471</v>
      </c>
      <c r="I21" s="199">
        <v>183.23344289332815</v>
      </c>
      <c r="J21" s="199">
        <v>180.02578477226513</v>
      </c>
      <c r="K21" s="199">
        <v>147.19985901550902</v>
      </c>
      <c r="L21" s="199">
        <v>76.23032380343642</v>
      </c>
      <c r="M21" s="199">
        <v>27.442669487570861</v>
      </c>
      <c r="N21" s="199">
        <v>567.11865018359811</v>
      </c>
      <c r="O21" s="199">
        <v>581.91601928918124</v>
      </c>
      <c r="P21" s="199">
        <v>445.21518714942999</v>
      </c>
      <c r="Q21" s="199">
        <v>454.18651442983645</v>
      </c>
    </row>
    <row r="22" spans="1:17" x14ac:dyDescent="0.25">
      <c r="A22" s="200" t="s">
        <v>166</v>
      </c>
      <c r="B22" s="199">
        <v>0</v>
      </c>
      <c r="C22" s="199">
        <v>0</v>
      </c>
      <c r="D22" s="199">
        <v>0</v>
      </c>
      <c r="E22" s="199">
        <v>0</v>
      </c>
      <c r="F22" s="199">
        <v>0</v>
      </c>
      <c r="G22" s="199">
        <v>0</v>
      </c>
      <c r="H22" s="199">
        <v>0</v>
      </c>
      <c r="I22" s="199">
        <v>0</v>
      </c>
      <c r="J22" s="199">
        <v>0</v>
      </c>
      <c r="K22" s="199">
        <v>0</v>
      </c>
      <c r="L22" s="199">
        <v>0</v>
      </c>
      <c r="M22" s="199">
        <v>0</v>
      </c>
      <c r="N22" s="199">
        <v>0</v>
      </c>
      <c r="O22" s="199">
        <v>0</v>
      </c>
      <c r="P22" s="199">
        <v>0.44875905319155057</v>
      </c>
      <c r="Q22" s="199">
        <v>0.39269917375876173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120.7974817553948</v>
      </c>
      <c r="C25" s="197">
        <v>122.39748586760764</v>
      </c>
      <c r="D25" s="197">
        <v>135.10058473529284</v>
      </c>
      <c r="E25" s="197">
        <v>147.6566537712084</v>
      </c>
      <c r="F25" s="197">
        <v>124.91981595159298</v>
      </c>
      <c r="G25" s="197">
        <v>128.11024887349586</v>
      </c>
      <c r="H25" s="197">
        <v>134.30718611226538</v>
      </c>
      <c r="I25" s="197">
        <v>120.32241598992422</v>
      </c>
      <c r="J25" s="197">
        <v>116.181574183701</v>
      </c>
      <c r="K25" s="197">
        <v>90.759080993583609</v>
      </c>
      <c r="L25" s="197">
        <v>80.653742597617082</v>
      </c>
      <c r="M25" s="197">
        <v>77.182127972227519</v>
      </c>
      <c r="N25" s="197">
        <v>31.093586573327613</v>
      </c>
      <c r="O25" s="197">
        <v>14.679243253645314</v>
      </c>
      <c r="P25" s="197">
        <v>17.994803152107178</v>
      </c>
      <c r="Q25" s="197">
        <v>18.152757586803826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0.99999999999999989</v>
      </c>
      <c r="C31" s="194">
        <f t="shared" si="3"/>
        <v>1.0000000000000002</v>
      </c>
      <c r="D31" s="194">
        <f t="shared" si="3"/>
        <v>0.99999999999999989</v>
      </c>
      <c r="E31" s="194">
        <f t="shared" si="3"/>
        <v>1</v>
      </c>
      <c r="F31" s="194">
        <f t="shared" si="3"/>
        <v>1</v>
      </c>
      <c r="G31" s="194">
        <f t="shared" si="3"/>
        <v>0.99999999999999978</v>
      </c>
      <c r="H31" s="194">
        <f t="shared" si="3"/>
        <v>1</v>
      </c>
      <c r="I31" s="194">
        <f t="shared" si="3"/>
        <v>1</v>
      </c>
      <c r="J31" s="194">
        <f t="shared" si="3"/>
        <v>1</v>
      </c>
      <c r="K31" s="194">
        <f t="shared" si="3"/>
        <v>0.99999999999999989</v>
      </c>
      <c r="L31" s="194">
        <f t="shared" si="3"/>
        <v>1.0000000000000002</v>
      </c>
      <c r="M31" s="194">
        <f t="shared" si="3"/>
        <v>0.99999999999999989</v>
      </c>
      <c r="N31" s="194">
        <f t="shared" si="3"/>
        <v>1</v>
      </c>
      <c r="O31" s="194">
        <f t="shared" si="3"/>
        <v>1</v>
      </c>
      <c r="P31" s="194">
        <f t="shared" si="3"/>
        <v>0.99999999999999989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0.21577069958976025</v>
      </c>
      <c r="C35" s="191">
        <f t="shared" si="7"/>
        <v>0.21582422435169307</v>
      </c>
      <c r="D35" s="191">
        <f t="shared" si="7"/>
        <v>0.21715386637977474</v>
      </c>
      <c r="E35" s="191">
        <f t="shared" si="7"/>
        <v>0.21634753194371861</v>
      </c>
      <c r="F35" s="191">
        <f t="shared" si="7"/>
        <v>0.21230809369189255</v>
      </c>
      <c r="G35" s="191">
        <f t="shared" si="7"/>
        <v>0.21266195088867038</v>
      </c>
      <c r="H35" s="191">
        <f t="shared" si="7"/>
        <v>0.21295318666812146</v>
      </c>
      <c r="I35" s="191">
        <f t="shared" si="7"/>
        <v>0.21259015777454759</v>
      </c>
      <c r="J35" s="191">
        <f t="shared" si="7"/>
        <v>0.21206670604061803</v>
      </c>
      <c r="K35" s="191">
        <f t="shared" si="7"/>
        <v>0.21012311664403713</v>
      </c>
      <c r="L35" s="191">
        <f t="shared" si="7"/>
        <v>0.20822703214168997</v>
      </c>
      <c r="M35" s="191">
        <f t="shared" si="7"/>
        <v>0.2127091399676177</v>
      </c>
      <c r="N35" s="191">
        <f t="shared" si="7"/>
        <v>0.11964794288053307</v>
      </c>
      <c r="O35" s="191">
        <f t="shared" si="7"/>
        <v>8.4748116184824029E-2</v>
      </c>
      <c r="P35" s="191">
        <f t="shared" si="7"/>
        <v>0.11253317207700859</v>
      </c>
      <c r="Q35" s="191">
        <f t="shared" si="7"/>
        <v>0.11088103532805206</v>
      </c>
    </row>
    <row r="36" spans="1:17" x14ac:dyDescent="0.25">
      <c r="A36" s="179" t="s">
        <v>158</v>
      </c>
      <c r="B36" s="190">
        <f t="shared" ref="B36:Q36" si="8">IF(B$16=0,0,B$16/B$5)</f>
        <v>0.45639225037102182</v>
      </c>
      <c r="C36" s="190">
        <f t="shared" si="8"/>
        <v>0.45620774397513036</v>
      </c>
      <c r="D36" s="190">
        <f t="shared" si="8"/>
        <v>0.46374047480301722</v>
      </c>
      <c r="E36" s="190">
        <f t="shared" si="8"/>
        <v>0.47311836244372474</v>
      </c>
      <c r="F36" s="190">
        <f t="shared" si="8"/>
        <v>0.4681749093433763</v>
      </c>
      <c r="G36" s="190">
        <f t="shared" si="8"/>
        <v>0.46695446451853417</v>
      </c>
      <c r="H36" s="190">
        <f t="shared" si="8"/>
        <v>0.46544149404555718</v>
      </c>
      <c r="I36" s="190">
        <f t="shared" si="8"/>
        <v>0.46424340246530005</v>
      </c>
      <c r="J36" s="190">
        <f t="shared" si="8"/>
        <v>0.46098705946636426</v>
      </c>
      <c r="K36" s="190">
        <f t="shared" si="8"/>
        <v>0.46011509878034013</v>
      </c>
      <c r="L36" s="190">
        <f t="shared" si="8"/>
        <v>0.47344904335607685</v>
      </c>
      <c r="M36" s="190">
        <f t="shared" si="8"/>
        <v>0.48392703751507893</v>
      </c>
      <c r="N36" s="190">
        <f t="shared" si="8"/>
        <v>0.2150253915248492</v>
      </c>
      <c r="O36" s="190">
        <f t="shared" si="8"/>
        <v>0.15216980710405231</v>
      </c>
      <c r="P36" s="190">
        <f t="shared" si="8"/>
        <v>0.20143073253887145</v>
      </c>
      <c r="Q36" s="190">
        <f t="shared" si="8"/>
        <v>0.19866059204419742</v>
      </c>
    </row>
    <row r="37" spans="1:17" x14ac:dyDescent="0.25">
      <c r="A37" s="179" t="s">
        <v>157</v>
      </c>
      <c r="B37" s="190">
        <f t="shared" ref="B37:Q37" si="9">IF(B$17=0,0,B$17/B$5)</f>
        <v>0.28219782500211565</v>
      </c>
      <c r="C37" s="190">
        <f t="shared" si="9"/>
        <v>0.28234725727566368</v>
      </c>
      <c r="D37" s="190">
        <f t="shared" si="9"/>
        <v>0.27273161133690632</v>
      </c>
      <c r="E37" s="190">
        <f t="shared" si="9"/>
        <v>0.26322226936818427</v>
      </c>
      <c r="F37" s="190">
        <f t="shared" si="9"/>
        <v>0.27269950603039356</v>
      </c>
      <c r="G37" s="190">
        <f t="shared" si="9"/>
        <v>0.27368813814094189</v>
      </c>
      <c r="H37" s="190">
        <f t="shared" si="9"/>
        <v>0.2750611698817656</v>
      </c>
      <c r="I37" s="190">
        <f t="shared" si="9"/>
        <v>0.27674209951362239</v>
      </c>
      <c r="J37" s="190">
        <f t="shared" si="9"/>
        <v>0.28084752854638129</v>
      </c>
      <c r="K37" s="190">
        <f t="shared" si="9"/>
        <v>0.28375027469758862</v>
      </c>
      <c r="L37" s="190">
        <f t="shared" si="9"/>
        <v>0.27097902016662551</v>
      </c>
      <c r="M37" s="190">
        <f t="shared" si="9"/>
        <v>0.25497111876579537</v>
      </c>
      <c r="N37" s="190">
        <f t="shared" si="9"/>
        <v>0.64382412644213283</v>
      </c>
      <c r="O37" s="190">
        <f t="shared" si="9"/>
        <v>0.74786509600071849</v>
      </c>
      <c r="P37" s="190">
        <f t="shared" si="9"/>
        <v>0.66589302213023283</v>
      </c>
      <c r="Q37" s="190">
        <f t="shared" si="9"/>
        <v>0.67059231342333081</v>
      </c>
    </row>
    <row r="38" spans="1:17" x14ac:dyDescent="0.25">
      <c r="A38" s="179" t="s">
        <v>156</v>
      </c>
      <c r="B38" s="190">
        <f t="shared" ref="B38:Q38" si="10">IF(B$25=0,0,B$25/B$5)</f>
        <v>4.5639225037102202E-2</v>
      </c>
      <c r="C38" s="190">
        <f t="shared" si="10"/>
        <v>4.5620774397513046E-2</v>
      </c>
      <c r="D38" s="190">
        <f t="shared" si="10"/>
        <v>4.6374047480301751E-2</v>
      </c>
      <c r="E38" s="190">
        <f t="shared" si="10"/>
        <v>4.7311836244372449E-2</v>
      </c>
      <c r="F38" s="190">
        <f t="shared" si="10"/>
        <v>4.6817490934337597E-2</v>
      </c>
      <c r="G38" s="190">
        <f t="shared" si="10"/>
        <v>4.6695446451853417E-2</v>
      </c>
      <c r="H38" s="190">
        <f t="shared" si="10"/>
        <v>4.6544149404555715E-2</v>
      </c>
      <c r="I38" s="190">
        <f t="shared" si="10"/>
        <v>4.6424340246530027E-2</v>
      </c>
      <c r="J38" s="190">
        <f t="shared" si="10"/>
        <v>4.6098705946636426E-2</v>
      </c>
      <c r="K38" s="190">
        <f t="shared" si="10"/>
        <v>4.6011509878034013E-2</v>
      </c>
      <c r="L38" s="190">
        <f t="shared" si="10"/>
        <v>4.7344904335607715E-2</v>
      </c>
      <c r="M38" s="190">
        <f t="shared" si="10"/>
        <v>4.83927037515079E-2</v>
      </c>
      <c r="N38" s="190">
        <f t="shared" si="10"/>
        <v>2.1502539152484922E-2</v>
      </c>
      <c r="O38" s="190">
        <f t="shared" si="10"/>
        <v>1.5216980710405227E-2</v>
      </c>
      <c r="P38" s="190">
        <f t="shared" si="10"/>
        <v>2.0143073253887134E-2</v>
      </c>
      <c r="Q38" s="190">
        <f t="shared" si="10"/>
        <v>1.9866059204419743E-2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2.3734716652980588</v>
      </c>
      <c r="C44" s="213">
        <f>IF(C$5=0,0,C$5/AGR_fec!C$5)</f>
        <v>2.4026923005434284</v>
      </c>
      <c r="D44" s="213">
        <f>IF(D$5=0,0,D$5/AGR_fec!D$5)</f>
        <v>2.5023675880278695</v>
      </c>
      <c r="E44" s="213">
        <f>IF(E$5=0,0,E$5/AGR_fec!E$5)</f>
        <v>2.4886332886238436</v>
      </c>
      <c r="F44" s="213">
        <f>IF(F$5=0,0,F$5/AGR_fec!F$5)</f>
        <v>2.3895955806201319</v>
      </c>
      <c r="G44" s="213">
        <f>IF(G$5=0,0,G$5/AGR_fec!G$5)</f>
        <v>2.3753307007058471</v>
      </c>
      <c r="H44" s="213">
        <f>IF(H$5=0,0,H$5/AGR_fec!H$5)</f>
        <v>2.4430882258073359</v>
      </c>
      <c r="I44" s="213">
        <f>IF(I$5=0,0,I$5/AGR_fec!I$5)</f>
        <v>2.3471753541754818</v>
      </c>
      <c r="J44" s="213">
        <f>IF(J$5=0,0,J$5/AGR_fec!J$5)</f>
        <v>2.2890380013627216</v>
      </c>
      <c r="K44" s="213">
        <f>IF(K$5=0,0,K$5/AGR_fec!K$5)</f>
        <v>2.2493099897846278</v>
      </c>
      <c r="L44" s="213">
        <f>IF(L$5=0,0,L$5/AGR_fec!L$5)</f>
        <v>2.1199658808285906</v>
      </c>
      <c r="M44" s="213">
        <f>IF(M$5=0,0,M$5/AGR_fec!M$5)</f>
        <v>2.0840229599945701</v>
      </c>
      <c r="N44" s="213">
        <f>IF(N$5=0,0,N$5/AGR_fec!N$5)</f>
        <v>1.9201983368568853</v>
      </c>
      <c r="O44" s="213">
        <f>IF(O$5=0,0,O$5/AGR_fec!O$5)</f>
        <v>1.663231072434121</v>
      </c>
      <c r="P44" s="213">
        <f>IF(P$5=0,0,P$5/AGR_fec!P$5)</f>
        <v>1.7039223954264653</v>
      </c>
      <c r="Q44" s="213">
        <f>IF(Q$5=0,0,Q$5/AGR_fec!Q$5)</f>
        <v>1.7350615061027348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3.0012606501416865</v>
      </c>
      <c r="C48" s="210">
        <f>IF(C$9=0,0,C$9/AGR_fec!C$9)</f>
        <v>2.9990402895730677</v>
      </c>
      <c r="D48" s="210">
        <f>IF(D$9=0,0,D$9/AGR_fec!D$9)</f>
        <v>3.0246258757806626</v>
      </c>
      <c r="E48" s="210">
        <f>IF(E$9=0,0,E$9/AGR_fec!E$9)</f>
        <v>3.0244437324850852</v>
      </c>
      <c r="F48" s="210">
        <f>IF(F$9=0,0,F$9/AGR_fec!F$9)</f>
        <v>2.9367270758105399</v>
      </c>
      <c r="G48" s="210">
        <f>IF(G$9=0,0,G$9/AGR_fec!G$9)</f>
        <v>2.9372164589590417</v>
      </c>
      <c r="H48" s="210">
        <f>IF(H$9=0,0,H$9/AGR_fec!H$9)</f>
        <v>2.9477925148755597</v>
      </c>
      <c r="I48" s="210">
        <f>IF(I$9=0,0,I$9/AGR_fec!I$9)</f>
        <v>2.9241085348088034</v>
      </c>
      <c r="J48" s="210">
        <f>IF(J$9=0,0,J$9/AGR_fec!J$9)</f>
        <v>2.9128519698275683</v>
      </c>
      <c r="K48" s="210">
        <f>IF(K$9=0,0,K$9/AGR_fec!K$9)</f>
        <v>2.8512750732791976</v>
      </c>
      <c r="L48" s="210">
        <f>IF(L$9=0,0,L$9/AGR_fec!L$9)</f>
        <v>2.8069625746076414</v>
      </c>
      <c r="M48" s="210">
        <f>IF(M$9=0,0,M$9/AGR_fec!M$9)</f>
        <v>2.8033265202139335</v>
      </c>
      <c r="N48" s="210">
        <f>IF(N$9=0,0,N$9/AGR_fec!N$9)</f>
        <v>2.6977311080789339</v>
      </c>
      <c r="O48" s="210">
        <f>IF(O$9=0,0,O$9/AGR_fec!O$9)</f>
        <v>2.5428111329000682</v>
      </c>
      <c r="P48" s="210">
        <f>IF(P$9=0,0,P$9/AGR_fec!P$9)</f>
        <v>2.6342242847184427</v>
      </c>
      <c r="Q48" s="210">
        <f>IF(Q$9=0,0,Q$9/AGR_fec!Q$9)</f>
        <v>2.7177264754087833</v>
      </c>
    </row>
    <row r="49" spans="1:17" x14ac:dyDescent="0.25">
      <c r="A49" s="179" t="s">
        <v>158</v>
      </c>
      <c r="B49" s="209">
        <f>IF(B$16=0,0,B$16/AGR_fec!B$16)</f>
        <v>3.1024188000000001</v>
      </c>
      <c r="C49" s="209">
        <f>IF(C$16=0,0,C$16/AGR_fec!C$16)</f>
        <v>3.1024188000000001</v>
      </c>
      <c r="D49" s="209">
        <f>IF(D$16=0,0,D$16/AGR_fec!D$16)</f>
        <v>3.1024188000000001</v>
      </c>
      <c r="E49" s="209">
        <f>IF(E$16=0,0,E$16/AGR_fec!E$16)</f>
        <v>3.1024188000000006</v>
      </c>
      <c r="F49" s="209">
        <f>IF(F$16=0,0,F$16/AGR_fec!F$16)</f>
        <v>3.1024188000000006</v>
      </c>
      <c r="G49" s="209">
        <f>IF(G$16=0,0,G$16/AGR_fec!G$16)</f>
        <v>3.1024188000000006</v>
      </c>
      <c r="H49" s="209">
        <f>IF(H$16=0,0,H$16/AGR_fec!H$16)</f>
        <v>3.1024188000000006</v>
      </c>
      <c r="I49" s="209">
        <f>IF(I$16=0,0,I$16/AGR_fec!I$16)</f>
        <v>3.1024188000000001</v>
      </c>
      <c r="J49" s="209">
        <f>IF(J$16=0,0,J$16/AGR_fec!J$16)</f>
        <v>3.1024188000000006</v>
      </c>
      <c r="K49" s="209">
        <f>IF(K$16=0,0,K$16/AGR_fec!K$16)</f>
        <v>3.1024188000000001</v>
      </c>
      <c r="L49" s="209">
        <f>IF(L$16=0,0,L$16/AGR_fec!L$16)</f>
        <v>3.1024187999999988</v>
      </c>
      <c r="M49" s="209">
        <f>IF(M$16=0,0,M$16/AGR_fec!M$16)</f>
        <v>3.1024188000000001</v>
      </c>
      <c r="N49" s="209">
        <f>IF(N$16=0,0,N$16/AGR_fec!N$16)</f>
        <v>3.1024187999999997</v>
      </c>
      <c r="O49" s="209">
        <f>IF(O$16=0,0,O$16/AGR_fec!O$16)</f>
        <v>3.1024188000000001</v>
      </c>
      <c r="P49" s="209">
        <f>IF(P$16=0,0,P$16/AGR_fec!P$16)</f>
        <v>3.1024188000000006</v>
      </c>
      <c r="Q49" s="209">
        <f>IF(Q$16=0,0,Q$16/AGR_fec!Q$16)</f>
        <v>3.1024187999999993</v>
      </c>
    </row>
    <row r="50" spans="1:17" x14ac:dyDescent="0.25">
      <c r="A50" s="179" t="s">
        <v>157</v>
      </c>
      <c r="B50" s="209">
        <f>IF(B$17=0,0,B$17/AGR_fec!B$17)</f>
        <v>2.9715680533171813</v>
      </c>
      <c r="C50" s="209">
        <f>IF(C$17=0,0,C$17/AGR_fec!C$17)</f>
        <v>2.9666292872096101</v>
      </c>
      <c r="D50" s="209">
        <f>IF(D$17=0,0,D$17/AGR_fec!D$17)</f>
        <v>2.9778186603401866</v>
      </c>
      <c r="E50" s="209">
        <f>IF(E$17=0,0,E$17/AGR_fec!E$17)</f>
        <v>3.0116717490736771</v>
      </c>
      <c r="F50" s="209">
        <f>IF(F$17=0,0,F$17/AGR_fec!F$17)</f>
        <v>2.9603964606175692</v>
      </c>
      <c r="G50" s="209">
        <f>IF(G$17=0,0,G$17/AGR_fec!G$17)</f>
        <v>2.9437241945192509</v>
      </c>
      <c r="H50" s="209">
        <f>IF(H$17=0,0,H$17/AGR_fec!H$17)</f>
        <v>2.966569516305773</v>
      </c>
      <c r="I50" s="209">
        <f>IF(I$17=0,0,I$17/AGR_fec!I$17)</f>
        <v>2.9108667748643402</v>
      </c>
      <c r="J50" s="209">
        <f>IF(J$17=0,0,J$17/AGR_fec!J$17)</f>
        <v>2.9015324725949854</v>
      </c>
      <c r="K50" s="209">
        <f>IF(K$17=0,0,K$17/AGR_fec!K$17)</f>
        <v>2.8280838863851856</v>
      </c>
      <c r="L50" s="209">
        <f>IF(L$17=0,0,L$17/AGR_fec!L$17)</f>
        <v>2.769803902687991</v>
      </c>
      <c r="M50" s="209">
        <f>IF(M$17=0,0,M$17/AGR_fec!M$17)</f>
        <v>2.5462330731067855</v>
      </c>
      <c r="N50" s="209">
        <f>IF(N$17=0,0,N$17/AGR_fec!N$17)</f>
        <v>2.6797457905997821</v>
      </c>
      <c r="O50" s="209">
        <f>IF(O$17=0,0,O$17/AGR_fec!O$17)</f>
        <v>2.7233375818333352</v>
      </c>
      <c r="P50" s="209">
        <f>IF(P$17=0,0,P$17/AGR_fec!P$17)</f>
        <v>2.6619313951324224</v>
      </c>
      <c r="Q50" s="209">
        <f>IF(Q$17=0,0,Q$17/AGR_fec!Q$17)</f>
        <v>2.6418564512764529</v>
      </c>
    </row>
    <row r="51" spans="1:17" x14ac:dyDescent="0.25">
      <c r="A51" s="179" t="s">
        <v>156</v>
      </c>
      <c r="B51" s="209">
        <f>IF(B$25=0,0,B$25/AGR_fec!B$25)</f>
        <v>3.1024188000000006</v>
      </c>
      <c r="C51" s="209">
        <f>IF(C$25=0,0,C$25/AGR_fec!C$25)</f>
        <v>3.1024188000000001</v>
      </c>
      <c r="D51" s="209">
        <f>IF(D$25=0,0,D$25/AGR_fec!D$25)</f>
        <v>3.1024188000000006</v>
      </c>
      <c r="E51" s="209">
        <f>IF(E$25=0,0,E$25/AGR_fec!E$25)</f>
        <v>3.1024188000000001</v>
      </c>
      <c r="F51" s="209">
        <f>IF(F$25=0,0,F$25/AGR_fec!F$25)</f>
        <v>3.1024187999999997</v>
      </c>
      <c r="G51" s="209">
        <f>IF(G$25=0,0,G$25/AGR_fec!G$25)</f>
        <v>3.102418800000001</v>
      </c>
      <c r="H51" s="209">
        <f>IF(H$25=0,0,H$25/AGR_fec!H$25)</f>
        <v>3.1024187999999997</v>
      </c>
      <c r="I51" s="209">
        <f>IF(I$25=0,0,I$25/AGR_fec!I$25)</f>
        <v>3.102418800000001</v>
      </c>
      <c r="J51" s="209">
        <f>IF(J$25=0,0,J$25/AGR_fec!J$25)</f>
        <v>3.1024188000000015</v>
      </c>
      <c r="K51" s="209">
        <f>IF(K$25=0,0,K$25/AGR_fec!K$25)</f>
        <v>3.102418800000001</v>
      </c>
      <c r="L51" s="209">
        <f>IF(L$25=0,0,L$25/AGR_fec!L$25)</f>
        <v>3.1024187999999997</v>
      </c>
      <c r="M51" s="209">
        <f>IF(M$25=0,0,M$25/AGR_fec!M$25)</f>
        <v>3.1024188000000001</v>
      </c>
      <c r="N51" s="209">
        <f>IF(N$25=0,0,N$25/AGR_fec!N$25)</f>
        <v>3.1024187999999997</v>
      </c>
      <c r="O51" s="209">
        <f>IF(O$25=0,0,O$25/AGR_fec!O$25)</f>
        <v>3.1024187999999993</v>
      </c>
      <c r="P51" s="209">
        <f>IF(P$25=0,0,P$25/AGR_fec!P$25)</f>
        <v>3.1024187999999988</v>
      </c>
      <c r="Q51" s="209">
        <f>IF(Q$25=0,0,Q$25/AGR_fec!Q$25)</f>
        <v>3.1024188000000001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220133.72481414929</v>
      </c>
      <c r="C3" s="98">
        <f t="shared" si="0"/>
        <v>230012.41179045109</v>
      </c>
      <c r="D3" s="98">
        <f t="shared" si="0"/>
        <v>237866.38779244391</v>
      </c>
      <c r="E3" s="98">
        <f t="shared" si="0"/>
        <v>248292.35550341455</v>
      </c>
      <c r="F3" s="98">
        <f t="shared" si="0"/>
        <v>258642.64962366901</v>
      </c>
      <c r="G3" s="98">
        <f t="shared" si="0"/>
        <v>266097.04978381161</v>
      </c>
      <c r="H3" s="98">
        <f t="shared" si="0"/>
        <v>277384.95471959381</v>
      </c>
      <c r="I3" s="98">
        <f t="shared" si="0"/>
        <v>285813.50130810885</v>
      </c>
      <c r="J3" s="98">
        <f t="shared" si="0"/>
        <v>291111.11111111101</v>
      </c>
      <c r="K3" s="98">
        <f t="shared" si="0"/>
        <v>290837.40139880293</v>
      </c>
      <c r="L3" s="98">
        <f t="shared" si="0"/>
        <v>281128.50643094</v>
      </c>
      <c r="M3" s="98">
        <f t="shared" si="0"/>
        <v>274567.51111232385</v>
      </c>
      <c r="N3" s="98">
        <f t="shared" si="0"/>
        <v>275003.2948203432</v>
      </c>
      <c r="O3" s="98">
        <f t="shared" si="0"/>
        <v>274539.29535174655</v>
      </c>
      <c r="P3" s="98">
        <f t="shared" si="0"/>
        <v>274871.62882109219</v>
      </c>
      <c r="Q3" s="98">
        <f t="shared" si="0"/>
        <v>275728.39034463651</v>
      </c>
    </row>
    <row r="4" spans="1:17" ht="12.95" customHeight="1" x14ac:dyDescent="0.25">
      <c r="A4" s="90" t="s">
        <v>44</v>
      </c>
      <c r="B4" s="89">
        <f t="shared" ref="B4" si="1">SUM(B5:B14)</f>
        <v>220133.72481414929</v>
      </c>
      <c r="C4" s="89">
        <f t="shared" ref="C4:Q4" si="2">SUM(C5:C14)</f>
        <v>230012.41179045109</v>
      </c>
      <c r="D4" s="89">
        <f t="shared" si="2"/>
        <v>237866.38779244391</v>
      </c>
      <c r="E4" s="89">
        <f t="shared" si="2"/>
        <v>248292.35550341455</v>
      </c>
      <c r="F4" s="89">
        <f t="shared" si="2"/>
        <v>258642.64962366901</v>
      </c>
      <c r="G4" s="89">
        <f t="shared" si="2"/>
        <v>266097.04978381161</v>
      </c>
      <c r="H4" s="89">
        <f t="shared" si="2"/>
        <v>277384.95471959381</v>
      </c>
      <c r="I4" s="89">
        <f t="shared" si="2"/>
        <v>285813.50130810885</v>
      </c>
      <c r="J4" s="89">
        <f t="shared" si="2"/>
        <v>291111.11111111101</v>
      </c>
      <c r="K4" s="89">
        <f t="shared" si="2"/>
        <v>290837.40139880293</v>
      </c>
      <c r="L4" s="89">
        <f t="shared" si="2"/>
        <v>281128.50643094</v>
      </c>
      <c r="M4" s="89">
        <f t="shared" si="2"/>
        <v>274567.51111232385</v>
      </c>
      <c r="N4" s="89">
        <f t="shared" si="2"/>
        <v>275003.2948203432</v>
      </c>
      <c r="O4" s="89">
        <f t="shared" si="2"/>
        <v>274539.29535174655</v>
      </c>
      <c r="P4" s="89">
        <f t="shared" si="2"/>
        <v>274871.62882109219</v>
      </c>
      <c r="Q4" s="89">
        <f t="shared" si="2"/>
        <v>275728.39034463651</v>
      </c>
    </row>
    <row r="5" spans="1:17" ht="12" customHeight="1" x14ac:dyDescent="0.25">
      <c r="A5" s="88" t="s">
        <v>38</v>
      </c>
      <c r="B5" s="87">
        <v>0</v>
      </c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130470.77591435025</v>
      </c>
      <c r="C7" s="87">
        <v>138763.23797819705</v>
      </c>
      <c r="D7" s="87">
        <v>137700.36717815386</v>
      </c>
      <c r="E7" s="87">
        <v>130247.31538009093</v>
      </c>
      <c r="F7" s="87">
        <v>124703.3767966396</v>
      </c>
      <c r="G7" s="87">
        <v>124625.98112611563</v>
      </c>
      <c r="H7" s="87">
        <v>125387.70403327716</v>
      </c>
      <c r="I7" s="87">
        <v>112670.48651186876</v>
      </c>
      <c r="J7" s="87">
        <v>100994.55598548964</v>
      </c>
      <c r="K7" s="87">
        <v>82061.66222542942</v>
      </c>
      <c r="L7" s="87">
        <v>78692.275150092813</v>
      </c>
      <c r="M7" s="87">
        <v>75421.037153070123</v>
      </c>
      <c r="N7" s="87">
        <v>57068.471392103573</v>
      </c>
      <c r="O7" s="87">
        <v>47446.934472082859</v>
      </c>
      <c r="P7" s="87">
        <v>29008.039918217917</v>
      </c>
      <c r="Q7" s="87">
        <v>20925.759874659037</v>
      </c>
    </row>
    <row r="8" spans="1:17" ht="12" customHeight="1" x14ac:dyDescent="0.25">
      <c r="A8" s="88" t="s">
        <v>101</v>
      </c>
      <c r="B8" s="87">
        <v>4.2013491777246417</v>
      </c>
      <c r="C8" s="87">
        <v>4.9649783995341874</v>
      </c>
      <c r="D8" s="87">
        <v>7.7979295396970221</v>
      </c>
      <c r="E8" s="87">
        <v>12.313844014719706</v>
      </c>
      <c r="F8" s="87">
        <v>19.517461034857615</v>
      </c>
      <c r="G8" s="87">
        <v>30.100140682702115</v>
      </c>
      <c r="H8" s="87">
        <v>35.022839754827551</v>
      </c>
      <c r="I8" s="87">
        <v>39.628619691707634</v>
      </c>
      <c r="J8" s="87">
        <v>46.71208427101849</v>
      </c>
      <c r="K8" s="87">
        <v>56.584484987351772</v>
      </c>
      <c r="L8" s="87">
        <v>64.605511320452976</v>
      </c>
      <c r="M8" s="87">
        <v>89.316798445366757</v>
      </c>
      <c r="N8" s="87">
        <v>136.49286996609376</v>
      </c>
      <c r="O8" s="87">
        <v>383.04154120092318</v>
      </c>
      <c r="P8" s="87">
        <v>1042.5493874655117</v>
      </c>
      <c r="Q8" s="87">
        <v>2375.1775987827177</v>
      </c>
    </row>
    <row r="9" spans="1:17" ht="12" customHeight="1" x14ac:dyDescent="0.25">
      <c r="A9" s="88" t="s">
        <v>106</v>
      </c>
      <c r="B9" s="87">
        <v>3705.3557468425988</v>
      </c>
      <c r="C9" s="87">
        <v>4159.7268330324378</v>
      </c>
      <c r="D9" s="87">
        <v>6238.983425052239</v>
      </c>
      <c r="E9" s="87">
        <v>9457.6735161187007</v>
      </c>
      <c r="F9" s="87">
        <v>14465.305922541773</v>
      </c>
      <c r="G9" s="87">
        <v>21638.765052615821</v>
      </c>
      <c r="H9" s="87">
        <v>24547.630935037039</v>
      </c>
      <c r="I9" s="87">
        <v>27219.792718731376</v>
      </c>
      <c r="J9" s="87">
        <v>31603.480990763106</v>
      </c>
      <c r="K9" s="87">
        <v>37899.537638944807</v>
      </c>
      <c r="L9" s="87">
        <v>43055.339638822959</v>
      </c>
      <c r="M9" s="87">
        <v>43108.501833751645</v>
      </c>
      <c r="N9" s="87">
        <v>46505.649699267648</v>
      </c>
      <c r="O9" s="87">
        <v>45201.611756158483</v>
      </c>
      <c r="P9" s="87">
        <v>48303.839914162891</v>
      </c>
      <c r="Q9" s="87">
        <v>46083.022270882095</v>
      </c>
    </row>
    <row r="10" spans="1:17" ht="12" customHeight="1" x14ac:dyDescent="0.25">
      <c r="A10" s="88" t="s">
        <v>34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4825.5814018821693</v>
      </c>
      <c r="O10" s="87">
        <v>4762.5846749401844</v>
      </c>
      <c r="P10" s="87">
        <v>4449.176944878468</v>
      </c>
      <c r="Q10" s="87">
        <v>8698.2739422282884</v>
      </c>
    </row>
    <row r="11" spans="1:17" ht="12" customHeight="1" x14ac:dyDescent="0.25">
      <c r="A11" s="88" t="s">
        <v>61</v>
      </c>
      <c r="B11" s="87">
        <v>0</v>
      </c>
      <c r="C11" s="87">
        <v>56.46248909875866</v>
      </c>
      <c r="D11" s="87">
        <v>0</v>
      </c>
      <c r="E11" s="87">
        <v>0</v>
      </c>
      <c r="F11" s="87">
        <v>3443.9611307409682</v>
      </c>
      <c r="G11" s="87">
        <v>2783.1638593067914</v>
      </c>
      <c r="H11" s="87">
        <v>2557.1594998260234</v>
      </c>
      <c r="I11" s="87">
        <v>2487.6077138595479</v>
      </c>
      <c r="J11" s="87">
        <v>2346.9255044344304</v>
      </c>
      <c r="K11" s="87">
        <v>3264.726422593897</v>
      </c>
      <c r="L11" s="87">
        <v>4185.0490546282108</v>
      </c>
      <c r="M11" s="87">
        <v>4165.210377700585</v>
      </c>
      <c r="N11" s="87">
        <v>4279.4353748798612</v>
      </c>
      <c r="O11" s="87">
        <v>4485.6906540815571</v>
      </c>
      <c r="P11" s="87">
        <v>6159.6396148715967</v>
      </c>
      <c r="Q11" s="87">
        <v>3714.4616847403986</v>
      </c>
    </row>
    <row r="12" spans="1:17" ht="12" customHeight="1" x14ac:dyDescent="0.25">
      <c r="A12" s="88" t="s">
        <v>42</v>
      </c>
      <c r="B12" s="87">
        <v>0</v>
      </c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0</v>
      </c>
      <c r="Q12" s="87">
        <v>0</v>
      </c>
    </row>
    <row r="13" spans="1:17" ht="12" customHeight="1" x14ac:dyDescent="0.25">
      <c r="A13" s="88" t="s">
        <v>105</v>
      </c>
      <c r="B13" s="87">
        <v>8885.0560727723296</v>
      </c>
      <c r="C13" s="87">
        <v>10995.222141865357</v>
      </c>
      <c r="D13" s="87">
        <v>13278.031099665308</v>
      </c>
      <c r="E13" s="87">
        <v>16373.692021209125</v>
      </c>
      <c r="F13" s="87">
        <v>23067.71828046767</v>
      </c>
      <c r="G13" s="87">
        <v>24859.369937931457</v>
      </c>
      <c r="H13" s="87">
        <v>31006.108522657858</v>
      </c>
      <c r="I13" s="87">
        <v>39832.258193764959</v>
      </c>
      <c r="J13" s="87">
        <v>47077.938304199241</v>
      </c>
      <c r="K13" s="87">
        <v>54818.401489698525</v>
      </c>
      <c r="L13" s="87">
        <v>57705.755452382851</v>
      </c>
      <c r="M13" s="87">
        <v>61129.449353403121</v>
      </c>
      <c r="N13" s="87">
        <v>81453.415047328905</v>
      </c>
      <c r="O13" s="87">
        <v>86417.969946565572</v>
      </c>
      <c r="P13" s="87">
        <v>107710.23759803614</v>
      </c>
      <c r="Q13" s="87">
        <v>133813.62305746507</v>
      </c>
    </row>
    <row r="14" spans="1:17" ht="12" customHeight="1" x14ac:dyDescent="0.25">
      <c r="A14" s="51" t="s">
        <v>104</v>
      </c>
      <c r="B14" s="94">
        <v>77068.335731006402</v>
      </c>
      <c r="C14" s="94">
        <v>76032.797369857944</v>
      </c>
      <c r="D14" s="94">
        <v>80641.208160032838</v>
      </c>
      <c r="E14" s="94">
        <v>92201.360741981072</v>
      </c>
      <c r="F14" s="94">
        <v>92942.770032244152</v>
      </c>
      <c r="G14" s="94">
        <v>92159.669667159222</v>
      </c>
      <c r="H14" s="94">
        <v>93851.328889040902</v>
      </c>
      <c r="I14" s="94">
        <v>103563.72755019249</v>
      </c>
      <c r="J14" s="94">
        <v>109041.49824195361</v>
      </c>
      <c r="K14" s="94">
        <v>112736.48913714894</v>
      </c>
      <c r="L14" s="94">
        <v>97425.481623692758</v>
      </c>
      <c r="M14" s="94">
        <v>90653.995595953049</v>
      </c>
      <c r="N14" s="94">
        <v>80734.249034914959</v>
      </c>
      <c r="O14" s="94">
        <v>85841.462306716974</v>
      </c>
      <c r="P14" s="94">
        <v>78198.145443459696</v>
      </c>
      <c r="Q14" s="94">
        <v>60118.071915878922</v>
      </c>
    </row>
    <row r="15" spans="1:17" ht="12" hidden="1" customHeight="1" x14ac:dyDescent="0.25">
      <c r="A15" s="97" t="s">
        <v>103</v>
      </c>
      <c r="B15" s="96">
        <f t="shared" ref="B15" si="3">SUM(B5:B12)</f>
        <v>134180.33301037055</v>
      </c>
      <c r="C15" s="96">
        <f t="shared" ref="C15:Q15" si="4">SUM(C5:C12)</f>
        <v>142984.39227872778</v>
      </c>
      <c r="D15" s="96">
        <f t="shared" si="4"/>
        <v>143947.14853274578</v>
      </c>
      <c r="E15" s="96">
        <f t="shared" si="4"/>
        <v>139717.30274022435</v>
      </c>
      <c r="F15" s="96">
        <f t="shared" si="4"/>
        <v>142632.16131095719</v>
      </c>
      <c r="G15" s="96">
        <f t="shared" si="4"/>
        <v>149078.01017872096</v>
      </c>
      <c r="H15" s="96">
        <f t="shared" si="4"/>
        <v>152527.51730789506</v>
      </c>
      <c r="I15" s="96">
        <f t="shared" si="4"/>
        <v>142417.5155641514</v>
      </c>
      <c r="J15" s="96">
        <f t="shared" si="4"/>
        <v>134991.67456495817</v>
      </c>
      <c r="K15" s="96">
        <f t="shared" si="4"/>
        <v>123282.51077195548</v>
      </c>
      <c r="L15" s="96">
        <f t="shared" si="4"/>
        <v>125997.26935486443</v>
      </c>
      <c r="M15" s="96">
        <f t="shared" si="4"/>
        <v>122784.06616296772</v>
      </c>
      <c r="N15" s="96">
        <f t="shared" si="4"/>
        <v>112815.63073809934</v>
      </c>
      <c r="O15" s="96">
        <f t="shared" si="4"/>
        <v>102279.863098464</v>
      </c>
      <c r="P15" s="96">
        <f t="shared" si="4"/>
        <v>88963.245779596386</v>
      </c>
      <c r="Q15" s="96">
        <f t="shared" si="4"/>
        <v>81796.695371292531</v>
      </c>
    </row>
    <row r="16" spans="1:17" ht="12.95" customHeight="1" x14ac:dyDescent="0.25">
      <c r="A16" s="90" t="s">
        <v>102</v>
      </c>
      <c r="B16" s="89">
        <f t="shared" ref="B16" si="5">SUM(B17:B18)</f>
        <v>69764.359359671769</v>
      </c>
      <c r="C16" s="89">
        <f t="shared" ref="C16:Q16" si="6">SUM(C17:C18)</f>
        <v>74335.206827693895</v>
      </c>
      <c r="D16" s="89">
        <f t="shared" si="6"/>
        <v>79179.388081253273</v>
      </c>
      <c r="E16" s="89">
        <f t="shared" si="6"/>
        <v>80503.543132158433</v>
      </c>
      <c r="F16" s="89">
        <f t="shared" si="6"/>
        <v>92059.030793762984</v>
      </c>
      <c r="G16" s="89">
        <f t="shared" si="6"/>
        <v>96166.856881298329</v>
      </c>
      <c r="H16" s="89">
        <f t="shared" si="6"/>
        <v>105960.52335620933</v>
      </c>
      <c r="I16" s="89">
        <f t="shared" si="6"/>
        <v>121648.18826067988</v>
      </c>
      <c r="J16" s="89">
        <f t="shared" si="6"/>
        <v>126133.44583037151</v>
      </c>
      <c r="K16" s="89">
        <f t="shared" si="6"/>
        <v>135590.3287240655</v>
      </c>
      <c r="L16" s="89">
        <f t="shared" si="6"/>
        <v>152298.97947692635</v>
      </c>
      <c r="M16" s="89">
        <f t="shared" si="6"/>
        <v>155277.5209969065</v>
      </c>
      <c r="N16" s="89">
        <f t="shared" si="6"/>
        <v>156584.54362749413</v>
      </c>
      <c r="O16" s="89">
        <f t="shared" si="6"/>
        <v>162626.18315080801</v>
      </c>
      <c r="P16" s="89">
        <f t="shared" si="6"/>
        <v>167301.14565530958</v>
      </c>
      <c r="Q16" s="89">
        <f t="shared" si="6"/>
        <v>172581.62660879159</v>
      </c>
    </row>
    <row r="17" spans="1:17" ht="12.95" customHeight="1" x14ac:dyDescent="0.25">
      <c r="A17" s="88" t="s">
        <v>101</v>
      </c>
      <c r="B17" s="95">
        <v>111.35935967176309</v>
      </c>
      <c r="C17" s="95">
        <v>143.20682769386204</v>
      </c>
      <c r="D17" s="95">
        <v>158.38808125328063</v>
      </c>
      <c r="E17" s="95">
        <v>208.54313215843854</v>
      </c>
      <c r="F17" s="95">
        <v>253.03079376297833</v>
      </c>
      <c r="G17" s="95">
        <v>395.85688129831817</v>
      </c>
      <c r="H17" s="95">
        <v>628.5233562093066</v>
      </c>
      <c r="I17" s="95">
        <v>815.18826067979592</v>
      </c>
      <c r="J17" s="95">
        <v>1071.445830371493</v>
      </c>
      <c r="K17" s="95">
        <v>1200.3287240654747</v>
      </c>
      <c r="L17" s="95">
        <v>1171.9794769263522</v>
      </c>
      <c r="M17" s="95">
        <v>1719.5209969065904</v>
      </c>
      <c r="N17" s="95">
        <v>2471.5436274941717</v>
      </c>
      <c r="O17" s="95">
        <v>3174.1831508080299</v>
      </c>
      <c r="P17" s="95">
        <v>4063.1456553095904</v>
      </c>
      <c r="Q17" s="95">
        <v>5399.6266087915756</v>
      </c>
    </row>
    <row r="18" spans="1:17" ht="12" customHeight="1" x14ac:dyDescent="0.25">
      <c r="A18" s="88" t="s">
        <v>100</v>
      </c>
      <c r="B18" s="95">
        <v>69653</v>
      </c>
      <c r="C18" s="95">
        <v>74192.000000000029</v>
      </c>
      <c r="D18" s="95">
        <v>79021</v>
      </c>
      <c r="E18" s="95">
        <v>80295</v>
      </c>
      <c r="F18" s="95">
        <v>91806</v>
      </c>
      <c r="G18" s="95">
        <v>95771.000000000015</v>
      </c>
      <c r="H18" s="95">
        <v>105332.00000000003</v>
      </c>
      <c r="I18" s="95">
        <v>120833.00000000007</v>
      </c>
      <c r="J18" s="95">
        <v>125062.00000000001</v>
      </c>
      <c r="K18" s="95">
        <v>134390.00000000003</v>
      </c>
      <c r="L18" s="95">
        <v>151127</v>
      </c>
      <c r="M18" s="95">
        <v>153557.99999999991</v>
      </c>
      <c r="N18" s="95">
        <v>154112.99999999997</v>
      </c>
      <c r="O18" s="95">
        <v>159451.99999999997</v>
      </c>
      <c r="P18" s="95">
        <v>163238</v>
      </c>
      <c r="Q18" s="95">
        <v>167182</v>
      </c>
    </row>
    <row r="19" spans="1:17" ht="12.95" customHeight="1" x14ac:dyDescent="0.25">
      <c r="A19" s="90" t="s">
        <v>47</v>
      </c>
      <c r="B19" s="89">
        <f t="shared" ref="B19" si="7">SUM(B20:B26)</f>
        <v>220133.72481414932</v>
      </c>
      <c r="C19" s="89">
        <f t="shared" ref="C19:Q19" si="8">SUM(C20:C26)</f>
        <v>230012.41179045109</v>
      </c>
      <c r="D19" s="89">
        <f t="shared" si="8"/>
        <v>237866.38779244403</v>
      </c>
      <c r="E19" s="89">
        <f t="shared" si="8"/>
        <v>248292.35550341458</v>
      </c>
      <c r="F19" s="89">
        <f t="shared" si="8"/>
        <v>258642.64962366896</v>
      </c>
      <c r="G19" s="89">
        <f t="shared" si="8"/>
        <v>266097.04978381161</v>
      </c>
      <c r="H19" s="89">
        <f t="shared" si="8"/>
        <v>277384.95471959386</v>
      </c>
      <c r="I19" s="89">
        <f t="shared" si="8"/>
        <v>285813.50130810885</v>
      </c>
      <c r="J19" s="89">
        <f t="shared" si="8"/>
        <v>291111.11111111107</v>
      </c>
      <c r="K19" s="89">
        <f t="shared" si="8"/>
        <v>290837.40139880293</v>
      </c>
      <c r="L19" s="89">
        <f t="shared" si="8"/>
        <v>281128.50643094</v>
      </c>
      <c r="M19" s="89">
        <f t="shared" si="8"/>
        <v>274567.5111123239</v>
      </c>
      <c r="N19" s="89">
        <f t="shared" si="8"/>
        <v>275003.2948203432</v>
      </c>
      <c r="O19" s="89">
        <f t="shared" si="8"/>
        <v>274539.29535174643</v>
      </c>
      <c r="P19" s="89">
        <f t="shared" si="8"/>
        <v>274871.62882109219</v>
      </c>
      <c r="Q19" s="89">
        <f t="shared" si="8"/>
        <v>275728.39034463651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4293.4769151999926</v>
      </c>
      <c r="C21" s="87">
        <v>4463.4969348004297</v>
      </c>
      <c r="D21" s="87">
        <v>4506.6463603351785</v>
      </c>
      <c r="E21" s="87">
        <v>4572.5290648461796</v>
      </c>
      <c r="F21" s="87">
        <v>4848.2221663153141</v>
      </c>
      <c r="G21" s="87">
        <v>5348.6833927978541</v>
      </c>
      <c r="H21" s="87">
        <v>5820.9507367739971</v>
      </c>
      <c r="I21" s="87">
        <v>6953.1308741939165</v>
      </c>
      <c r="J21" s="87">
        <v>7256.4947610551981</v>
      </c>
      <c r="K21" s="87">
        <v>7806.0198587829345</v>
      </c>
      <c r="L21" s="87">
        <v>8057.380459165789</v>
      </c>
      <c r="M21" s="87">
        <v>8073.6360916026088</v>
      </c>
      <c r="N21" s="87">
        <v>8753.1002752711211</v>
      </c>
      <c r="O21" s="87">
        <v>8844.4965019966021</v>
      </c>
      <c r="P21" s="87">
        <v>8888.1460377415297</v>
      </c>
      <c r="Q21" s="87">
        <v>9020.2037643580861</v>
      </c>
    </row>
    <row r="22" spans="1:17" ht="12" customHeight="1" x14ac:dyDescent="0.25">
      <c r="A22" s="88" t="s">
        <v>99</v>
      </c>
      <c r="B22" s="87">
        <v>10810.021860450743</v>
      </c>
      <c r="C22" s="87">
        <v>11498.796117267602</v>
      </c>
      <c r="D22" s="87">
        <v>11923.093633000224</v>
      </c>
      <c r="E22" s="87">
        <v>12514.435074149216</v>
      </c>
      <c r="F22" s="87">
        <v>12878.643524031493</v>
      </c>
      <c r="G22" s="87">
        <v>13194.744868336733</v>
      </c>
      <c r="H22" s="87">
        <v>13482.036641626564</v>
      </c>
      <c r="I22" s="87">
        <v>13806.089203768521</v>
      </c>
      <c r="J22" s="87">
        <v>13925.48414172807</v>
      </c>
      <c r="K22" s="87">
        <v>14043.651276556528</v>
      </c>
      <c r="L22" s="87">
        <v>14147.048230251023</v>
      </c>
      <c r="M22" s="87">
        <v>14238.629301141653</v>
      </c>
      <c r="N22" s="87">
        <v>14263.541446640194</v>
      </c>
      <c r="O22" s="87">
        <v>14646.582311227121</v>
      </c>
      <c r="P22" s="87">
        <v>15052.184561907347</v>
      </c>
      <c r="Q22" s="87">
        <v>15118.59431755836</v>
      </c>
    </row>
    <row r="23" spans="1:17" ht="12" customHeight="1" x14ac:dyDescent="0.25">
      <c r="A23" s="88" t="s">
        <v>98</v>
      </c>
      <c r="B23" s="87">
        <v>2223.9609938430899</v>
      </c>
      <c r="C23" s="87">
        <v>2852.9513139693836</v>
      </c>
      <c r="D23" s="87">
        <v>3265.3984543727556</v>
      </c>
      <c r="E23" s="87">
        <v>3979.1273878674101</v>
      </c>
      <c r="F23" s="87">
        <v>4169.7696953591631</v>
      </c>
      <c r="G23" s="87">
        <v>6734.7679144786807</v>
      </c>
      <c r="H23" s="87">
        <v>7858.3234733129857</v>
      </c>
      <c r="I23" s="87">
        <v>9409.4242480791563</v>
      </c>
      <c r="J23" s="87">
        <v>10207.436496667979</v>
      </c>
      <c r="K23" s="87">
        <v>11526.380565481553</v>
      </c>
      <c r="L23" s="87">
        <v>13708.373955338762</v>
      </c>
      <c r="M23" s="87">
        <v>14281.335435554443</v>
      </c>
      <c r="N23" s="87">
        <v>15189.831428820386</v>
      </c>
      <c r="O23" s="87">
        <v>15593.147804506871</v>
      </c>
      <c r="P23" s="87">
        <v>16031.935369841325</v>
      </c>
      <c r="Q23" s="87">
        <v>16520.421984917848</v>
      </c>
    </row>
    <row r="24" spans="1:17" ht="12" customHeight="1" x14ac:dyDescent="0.25">
      <c r="A24" s="88" t="s">
        <v>34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ht="12" customHeight="1" x14ac:dyDescent="0.25">
      <c r="A26" s="88" t="s">
        <v>30</v>
      </c>
      <c r="B26" s="94">
        <v>202806.26504465551</v>
      </c>
      <c r="C26" s="94">
        <v>211197.16742441367</v>
      </c>
      <c r="D26" s="94">
        <v>218171.24934473587</v>
      </c>
      <c r="E26" s="94">
        <v>227226.26397655177</v>
      </c>
      <c r="F26" s="94">
        <v>236746.01423796298</v>
      </c>
      <c r="G26" s="94">
        <v>240818.85360819835</v>
      </c>
      <c r="H26" s="94">
        <v>250223.64386788031</v>
      </c>
      <c r="I26" s="94">
        <v>255644.85698206726</v>
      </c>
      <c r="J26" s="94">
        <v>259721.69571165982</v>
      </c>
      <c r="K26" s="94">
        <v>257461.34969798193</v>
      </c>
      <c r="L26" s="94">
        <v>245215.7037861844</v>
      </c>
      <c r="M26" s="94">
        <v>237973.91028402519</v>
      </c>
      <c r="N26" s="94">
        <v>236796.82166961153</v>
      </c>
      <c r="O26" s="94">
        <v>235455.06873401586</v>
      </c>
      <c r="P26" s="94">
        <v>234899.36285160197</v>
      </c>
      <c r="Q26" s="94">
        <v>235069.17027780222</v>
      </c>
    </row>
    <row r="27" spans="1:17" ht="12" customHeight="1" x14ac:dyDescent="0.25">
      <c r="A27" s="93" t="s">
        <v>33</v>
      </c>
      <c r="B27" s="92">
        <v>2510.3795220189704</v>
      </c>
      <c r="C27" s="92">
        <v>2577.4149288458057</v>
      </c>
      <c r="D27" s="92">
        <v>2724.9402122534125</v>
      </c>
      <c r="E27" s="92">
        <v>3106.4132503091091</v>
      </c>
      <c r="F27" s="92">
        <v>3301.7570786516872</v>
      </c>
      <c r="G27" s="92">
        <v>3511.1430225141471</v>
      </c>
      <c r="H27" s="92">
        <v>3984.5499216417784</v>
      </c>
      <c r="I27" s="92">
        <v>7384.4727018794074</v>
      </c>
      <c r="J27" s="92">
        <v>7791.5031311111952</v>
      </c>
      <c r="K27" s="92">
        <v>8189.5265585975476</v>
      </c>
      <c r="L27" s="92">
        <v>8429.108320292602</v>
      </c>
      <c r="M27" s="92">
        <v>15299.080841480045</v>
      </c>
      <c r="N27" s="92">
        <v>15616.544580002042</v>
      </c>
      <c r="O27" s="92">
        <v>15674.492531132335</v>
      </c>
      <c r="P27" s="92">
        <v>15779.217402535332</v>
      </c>
      <c r="Q27" s="92">
        <v>16214.146652366868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220133.72481414932</v>
      </c>
      <c r="C29" s="89">
        <f t="shared" ref="C29:Q29" si="10">SUM(C30:C33)</f>
        <v>230012.41179045106</v>
      </c>
      <c r="D29" s="89">
        <f t="shared" si="10"/>
        <v>237866.38779244394</v>
      </c>
      <c r="E29" s="89">
        <f t="shared" si="10"/>
        <v>248292.35550341452</v>
      </c>
      <c r="F29" s="89">
        <f t="shared" si="10"/>
        <v>258642.64962366901</v>
      </c>
      <c r="G29" s="89">
        <f t="shared" si="10"/>
        <v>266097.04978381156</v>
      </c>
      <c r="H29" s="89">
        <f t="shared" si="10"/>
        <v>277384.95471959386</v>
      </c>
      <c r="I29" s="89">
        <f t="shared" si="10"/>
        <v>285813.50130810891</v>
      </c>
      <c r="J29" s="89">
        <f t="shared" si="10"/>
        <v>291111.11111111112</v>
      </c>
      <c r="K29" s="89">
        <f t="shared" si="10"/>
        <v>290837.40139880311</v>
      </c>
      <c r="L29" s="89">
        <f t="shared" si="10"/>
        <v>281128.50643094006</v>
      </c>
      <c r="M29" s="89">
        <f t="shared" si="10"/>
        <v>274567.51111232396</v>
      </c>
      <c r="N29" s="89">
        <f t="shared" si="10"/>
        <v>275003.29482034326</v>
      </c>
      <c r="O29" s="89">
        <f t="shared" si="10"/>
        <v>274539.29535174661</v>
      </c>
      <c r="P29" s="89">
        <f t="shared" si="10"/>
        <v>274871.62882109219</v>
      </c>
      <c r="Q29" s="89">
        <f t="shared" si="10"/>
        <v>275728.39034463651</v>
      </c>
    </row>
    <row r="30" spans="1:17" ht="12" customHeight="1" x14ac:dyDescent="0.25">
      <c r="A30" s="88" t="s">
        <v>66</v>
      </c>
      <c r="B30" s="87">
        <v>17360.478993086021</v>
      </c>
      <c r="C30" s="87">
        <v>17474.026553077412</v>
      </c>
      <c r="D30" s="87">
        <v>14611.096518634251</v>
      </c>
      <c r="E30" s="87">
        <v>13075.216821209387</v>
      </c>
      <c r="F30" s="87">
        <v>36677.373259479493</v>
      </c>
      <c r="G30" s="87">
        <v>31939.319756527082</v>
      </c>
      <c r="H30" s="87">
        <v>30841.666344925921</v>
      </c>
      <c r="I30" s="87">
        <v>28261.378314532292</v>
      </c>
      <c r="J30" s="87">
        <v>26838.767235055268</v>
      </c>
      <c r="K30" s="87">
        <v>25478.02451723679</v>
      </c>
      <c r="L30" s="87">
        <v>26988.182936137538</v>
      </c>
      <c r="M30" s="87">
        <v>27100.270604910394</v>
      </c>
      <c r="N30" s="87">
        <v>47286.740558303005</v>
      </c>
      <c r="O30" s="87">
        <v>50762.705970072609</v>
      </c>
      <c r="P30" s="87">
        <v>30295.426887372469</v>
      </c>
      <c r="Q30" s="87">
        <v>29635.610582566158</v>
      </c>
    </row>
    <row r="31" spans="1:17" ht="12" customHeight="1" x14ac:dyDescent="0.25">
      <c r="A31" s="88" t="s">
        <v>98</v>
      </c>
      <c r="B31" s="87">
        <v>1530.390513685518</v>
      </c>
      <c r="C31" s="87">
        <v>2063.2099863526678</v>
      </c>
      <c r="D31" s="87">
        <v>3082.7048740616692</v>
      </c>
      <c r="E31" s="87">
        <v>4785.2056633002312</v>
      </c>
      <c r="F31" s="87">
        <v>6888.0783777130773</v>
      </c>
      <c r="G31" s="87">
        <v>10414.590454677909</v>
      </c>
      <c r="H31" s="87">
        <v>12087.34658730061</v>
      </c>
      <c r="I31" s="87">
        <v>14108.09971246806</v>
      </c>
      <c r="J31" s="87">
        <v>16458.557837370419</v>
      </c>
      <c r="K31" s="87">
        <v>20496.739318992317</v>
      </c>
      <c r="L31" s="87">
        <v>24145.279705267298</v>
      </c>
      <c r="M31" s="87">
        <v>27140.519341409636</v>
      </c>
      <c r="N31" s="87">
        <v>27573.704595564865</v>
      </c>
      <c r="O31" s="87">
        <v>29902.776488720101</v>
      </c>
      <c r="P31" s="87">
        <v>34913.655520991524</v>
      </c>
      <c r="Q31" s="87">
        <v>35032.001980127156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>
        <v>201242.85530737779</v>
      </c>
      <c r="C33" s="86">
        <v>210475.17525102099</v>
      </c>
      <c r="D33" s="86">
        <v>220172.58639974802</v>
      </c>
      <c r="E33" s="86">
        <v>230431.93301890491</v>
      </c>
      <c r="F33" s="86">
        <v>215077.19798647644</v>
      </c>
      <c r="G33" s="86">
        <v>223743.1395726066</v>
      </c>
      <c r="H33" s="86">
        <v>234455.94178736731</v>
      </c>
      <c r="I33" s="86">
        <v>243444.02328110853</v>
      </c>
      <c r="J33" s="86">
        <v>247813.78603868544</v>
      </c>
      <c r="K33" s="86">
        <v>244862.63756257397</v>
      </c>
      <c r="L33" s="86">
        <v>229995.04378953521</v>
      </c>
      <c r="M33" s="86">
        <v>220326.7211660039</v>
      </c>
      <c r="N33" s="86">
        <v>200142.84966647541</v>
      </c>
      <c r="O33" s="86">
        <v>193873.81289295387</v>
      </c>
      <c r="P33" s="86">
        <v>209662.5464127282</v>
      </c>
      <c r="Q33" s="86">
        <v>211060.77778194321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771.35219574953112</v>
      </c>
      <c r="C3" s="106">
        <f t="shared" ref="C3:Q3" si="1">SUM(C4,C16,C19,C29)</f>
        <v>911.39630252374832</v>
      </c>
      <c r="D3" s="106">
        <f t="shared" si="1"/>
        <v>961.17047401791956</v>
      </c>
      <c r="E3" s="106">
        <f t="shared" si="1"/>
        <v>1060.7405730757368</v>
      </c>
      <c r="F3" s="106">
        <f t="shared" si="1"/>
        <v>1151.3048435042247</v>
      </c>
      <c r="G3" s="106">
        <f t="shared" si="1"/>
        <v>1287.1093124925101</v>
      </c>
      <c r="H3" s="106">
        <f t="shared" si="1"/>
        <v>1393.425062482112</v>
      </c>
      <c r="I3" s="106">
        <f t="shared" si="1"/>
        <v>1427.6237436197287</v>
      </c>
      <c r="J3" s="106">
        <f t="shared" si="1"/>
        <v>1489.742629451199</v>
      </c>
      <c r="K3" s="106">
        <f t="shared" si="1"/>
        <v>1408.2551863809351</v>
      </c>
      <c r="L3" s="106">
        <f t="shared" si="1"/>
        <v>1222.47040065583</v>
      </c>
      <c r="M3" s="106">
        <f t="shared" si="1"/>
        <v>1145.8041205332438</v>
      </c>
      <c r="N3" s="106">
        <f t="shared" si="1"/>
        <v>1218.5382814748332</v>
      </c>
      <c r="O3" s="106">
        <f t="shared" si="1"/>
        <v>1104.4065693153329</v>
      </c>
      <c r="P3" s="106">
        <f t="shared" si="1"/>
        <v>996.48091354968096</v>
      </c>
      <c r="Q3" s="106">
        <f t="shared" si="1"/>
        <v>1160.0205711752035</v>
      </c>
    </row>
    <row r="4" spans="1:17" ht="12.95" customHeight="1" x14ac:dyDescent="0.25">
      <c r="A4" s="90" t="s">
        <v>44</v>
      </c>
      <c r="B4" s="101">
        <f t="shared" ref="B4" si="2">SUM(B5:B15)</f>
        <v>329.04415924375246</v>
      </c>
      <c r="C4" s="101">
        <f t="shared" ref="C4:Q4" si="3">SUM(C5:C15)</f>
        <v>430.8744905149245</v>
      </c>
      <c r="D4" s="101">
        <f t="shared" si="3"/>
        <v>459.2768267106141</v>
      </c>
      <c r="E4" s="101">
        <f t="shared" si="3"/>
        <v>538.89783156326371</v>
      </c>
      <c r="F4" s="101">
        <f t="shared" si="3"/>
        <v>586.48027889103344</v>
      </c>
      <c r="G4" s="101">
        <f t="shared" si="3"/>
        <v>693.31737961146018</v>
      </c>
      <c r="H4" s="101">
        <f t="shared" si="3"/>
        <v>768.94554371230049</v>
      </c>
      <c r="I4" s="101">
        <f t="shared" si="3"/>
        <v>774.56684126272671</v>
      </c>
      <c r="J4" s="101">
        <f t="shared" si="3"/>
        <v>821.56533842590761</v>
      </c>
      <c r="K4" s="101">
        <f t="shared" si="3"/>
        <v>739.05305835588263</v>
      </c>
      <c r="L4" s="101">
        <f t="shared" si="3"/>
        <v>556.51453196962871</v>
      </c>
      <c r="M4" s="101">
        <f t="shared" si="3"/>
        <v>498.03290036267896</v>
      </c>
      <c r="N4" s="101">
        <f t="shared" si="3"/>
        <v>509.49097159953322</v>
      </c>
      <c r="O4" s="101">
        <f t="shared" si="3"/>
        <v>440.69564751605259</v>
      </c>
      <c r="P4" s="101">
        <f t="shared" si="3"/>
        <v>325.35142171395222</v>
      </c>
      <c r="Q4" s="101">
        <f t="shared" si="3"/>
        <v>459.4036102209937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209.47999616552983</v>
      </c>
      <c r="C7" s="100">
        <v>279.37845151757034</v>
      </c>
      <c r="D7" s="100">
        <v>287.55263453108711</v>
      </c>
      <c r="E7" s="100">
        <v>309.44440857678688</v>
      </c>
      <c r="F7" s="100">
        <v>298.9958041210304</v>
      </c>
      <c r="G7" s="100">
        <v>380.57515599493792</v>
      </c>
      <c r="H7" s="100">
        <v>390.93783717136051</v>
      </c>
      <c r="I7" s="100">
        <v>350.4745076429295</v>
      </c>
      <c r="J7" s="100">
        <v>332.39840252890235</v>
      </c>
      <c r="K7" s="100">
        <v>234.12767182860088</v>
      </c>
      <c r="L7" s="100">
        <v>193.34131247515325</v>
      </c>
      <c r="M7" s="100">
        <v>172.8941149329398</v>
      </c>
      <c r="N7" s="100">
        <v>57.658382727923822</v>
      </c>
      <c r="O7" s="100">
        <v>109.56372220952312</v>
      </c>
      <c r="P7" s="100">
        <v>49.06639352460914</v>
      </c>
      <c r="Q7" s="100">
        <v>54.981959870649973</v>
      </c>
    </row>
    <row r="8" spans="1:17" ht="12" customHeight="1" x14ac:dyDescent="0.25">
      <c r="A8" s="88" t="s">
        <v>101</v>
      </c>
      <c r="B8" s="100">
        <v>4.2120429650278294E-3</v>
      </c>
      <c r="C8" s="100">
        <v>6.241810030447866E-3</v>
      </c>
      <c r="D8" s="100">
        <v>1.0168016964167059E-2</v>
      </c>
      <c r="E8" s="100">
        <v>1.8267630137482026E-2</v>
      </c>
      <c r="F8" s="100">
        <v>3.0958092612408211E-2</v>
      </c>
      <c r="G8" s="100">
        <v>5.4342803669795464E-2</v>
      </c>
      <c r="H8" s="100">
        <v>6.8183425425139985E-2</v>
      </c>
      <c r="I8" s="100">
        <v>7.6971493461172255E-2</v>
      </c>
      <c r="J8" s="100">
        <v>9.599860282456496E-2</v>
      </c>
      <c r="K8" s="100">
        <v>0.10734614290017173</v>
      </c>
      <c r="L8" s="100">
        <v>9.5474620737957885E-2</v>
      </c>
      <c r="M8" s="100">
        <v>0.11980753672213454</v>
      </c>
      <c r="N8" s="100">
        <v>0.22145568331655593</v>
      </c>
      <c r="O8" s="100">
        <v>0.49229699575843006</v>
      </c>
      <c r="P8" s="100">
        <v>1.0680971249190041</v>
      </c>
      <c r="Q8" s="100">
        <v>3.7129284375586042</v>
      </c>
    </row>
    <row r="9" spans="1:17" ht="12" customHeight="1" x14ac:dyDescent="0.25">
      <c r="A9" s="88" t="s">
        <v>106</v>
      </c>
      <c r="B9" s="100">
        <v>5.5685479307654617</v>
      </c>
      <c r="C9" s="100">
        <v>7.8390968820513738</v>
      </c>
      <c r="D9" s="100">
        <v>12.194916306032329</v>
      </c>
      <c r="E9" s="100">
        <v>21.03201664015856</v>
      </c>
      <c r="F9" s="100">
        <v>34.394304652252849</v>
      </c>
      <c r="G9" s="100">
        <v>58.56174696987317</v>
      </c>
      <c r="H9" s="100">
        <v>71.63826854236035</v>
      </c>
      <c r="I9" s="100">
        <v>79.252654600575909</v>
      </c>
      <c r="J9" s="100">
        <v>97.359564896048539</v>
      </c>
      <c r="K9" s="100">
        <v>107.77822461104124</v>
      </c>
      <c r="L9" s="100">
        <v>95.379146117219975</v>
      </c>
      <c r="M9" s="100">
        <v>118.20862379378114</v>
      </c>
      <c r="N9" s="100">
        <v>102.13543052168595</v>
      </c>
      <c r="O9" s="100">
        <v>85.174914263043149</v>
      </c>
      <c r="P9" s="100">
        <v>76.50910609759481</v>
      </c>
      <c r="Q9" s="100">
        <v>113.38080497664933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10.413548830806953</v>
      </c>
      <c r="O10" s="100">
        <v>7.2848386330247958</v>
      </c>
      <c r="P10" s="100">
        <v>5.9473023481419292</v>
      </c>
      <c r="Q10" s="100">
        <v>18.247762673316366</v>
      </c>
    </row>
    <row r="11" spans="1:17" ht="12" customHeight="1" x14ac:dyDescent="0.25">
      <c r="A11" s="88" t="s">
        <v>61</v>
      </c>
      <c r="B11" s="100">
        <v>0</v>
      </c>
      <c r="C11" s="100">
        <v>9.5639999999999947E-2</v>
      </c>
      <c r="D11" s="100">
        <v>0</v>
      </c>
      <c r="E11" s="100">
        <v>0</v>
      </c>
      <c r="F11" s="100">
        <v>5.0600099999999992</v>
      </c>
      <c r="G11" s="100">
        <v>4.6813706698298256</v>
      </c>
      <c r="H11" s="100">
        <v>4.6751799999999983</v>
      </c>
      <c r="I11" s="100">
        <v>4.56501</v>
      </c>
      <c r="J11" s="100">
        <v>4.570409999999999</v>
      </c>
      <c r="K11" s="100">
        <v>5.8763100000000001</v>
      </c>
      <c r="L11" s="100">
        <v>5.8756086939468624</v>
      </c>
      <c r="M11" s="100">
        <v>5.8756563967204185</v>
      </c>
      <c r="N11" s="100">
        <v>5.8755693525131178</v>
      </c>
      <c r="O11" s="100">
        <v>5.636764104879191</v>
      </c>
      <c r="P11" s="100">
        <v>6.3296757775504178</v>
      </c>
      <c r="Q11" s="100">
        <v>5.9950316085278379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7.2753910868613278</v>
      </c>
      <c r="C13" s="100">
        <v>11.28986390483019</v>
      </c>
      <c r="D13" s="100">
        <v>14.14106880345313</v>
      </c>
      <c r="E13" s="100">
        <v>19.839318879088601</v>
      </c>
      <c r="F13" s="100">
        <v>29.884583694719471</v>
      </c>
      <c r="G13" s="100">
        <v>36.656775277092223</v>
      </c>
      <c r="H13" s="100">
        <v>49.302111377646604</v>
      </c>
      <c r="I13" s="100">
        <v>63.189838910227557</v>
      </c>
      <c r="J13" s="100">
        <v>79.021394186288262</v>
      </c>
      <c r="K13" s="100">
        <v>84.939120503227713</v>
      </c>
      <c r="L13" s="100">
        <v>69.65137321308373</v>
      </c>
      <c r="M13" s="100">
        <v>71.034757701088594</v>
      </c>
      <c r="N13" s="100">
        <v>64.341430342932838</v>
      </c>
      <c r="O13" s="100">
        <v>83.738027710036576</v>
      </c>
      <c r="P13" s="100">
        <v>72.916089577207771</v>
      </c>
      <c r="Q13" s="100">
        <v>126.92412206852337</v>
      </c>
    </row>
    <row r="14" spans="1:17" ht="12" customHeight="1" x14ac:dyDescent="0.25">
      <c r="A14" s="51" t="s">
        <v>104</v>
      </c>
      <c r="B14" s="22">
        <v>104.62346619645594</v>
      </c>
      <c r="C14" s="22">
        <v>129.43228570849115</v>
      </c>
      <c r="D14" s="22">
        <v>142.38444028886292</v>
      </c>
      <c r="E14" s="22">
        <v>185.21426137673836</v>
      </c>
      <c r="F14" s="22">
        <v>214.65989200964313</v>
      </c>
      <c r="G14" s="22">
        <v>208.18769693981716</v>
      </c>
      <c r="H14" s="22">
        <v>247.40908034648982</v>
      </c>
      <c r="I14" s="22">
        <v>272.38108542930144</v>
      </c>
      <c r="J14" s="22">
        <v>303.44222575881753</v>
      </c>
      <c r="K14" s="22">
        <v>302.44710127155128</v>
      </c>
      <c r="L14" s="22">
        <v>188.95427137196816</v>
      </c>
      <c r="M14" s="22">
        <v>126.63111267155115</v>
      </c>
      <c r="N14" s="22">
        <v>266.92286207217325</v>
      </c>
      <c r="O14" s="22">
        <v>146.51453748286855</v>
      </c>
      <c r="P14" s="22">
        <v>111.98017008974922</v>
      </c>
      <c r="Q14" s="22">
        <v>133.99882421598446</v>
      </c>
    </row>
    <row r="15" spans="1:17" ht="12" customHeight="1" x14ac:dyDescent="0.25">
      <c r="A15" s="105" t="s">
        <v>108</v>
      </c>
      <c r="B15" s="104">
        <v>2.0925458211748316</v>
      </c>
      <c r="C15" s="104">
        <v>2.8329106919509646</v>
      </c>
      <c r="D15" s="104">
        <v>2.9935987642145041</v>
      </c>
      <c r="E15" s="104">
        <v>3.3495584603538382</v>
      </c>
      <c r="F15" s="104">
        <v>3.4547263207752241</v>
      </c>
      <c r="G15" s="104">
        <v>4.6002909562400838</v>
      </c>
      <c r="H15" s="104">
        <v>4.914882849018043</v>
      </c>
      <c r="I15" s="104">
        <v>4.6267731862313042</v>
      </c>
      <c r="J15" s="104">
        <v>4.6773424530263474</v>
      </c>
      <c r="K15" s="104">
        <v>3.7772839985613222</v>
      </c>
      <c r="L15" s="104">
        <v>3.2173454775188146</v>
      </c>
      <c r="M15" s="104">
        <v>3.2688273298756814</v>
      </c>
      <c r="N15" s="104">
        <v>1.9222920681807709</v>
      </c>
      <c r="O15" s="104">
        <v>2.29054611691872</v>
      </c>
      <c r="P15" s="104">
        <v>1.5345871741799602</v>
      </c>
      <c r="Q15" s="104">
        <v>2.1621763697838499</v>
      </c>
    </row>
    <row r="16" spans="1:17" ht="12.95" customHeight="1" x14ac:dyDescent="0.25">
      <c r="A16" s="90" t="s">
        <v>102</v>
      </c>
      <c r="B16" s="101">
        <f t="shared" ref="B16" si="4">SUM(B17:B18)</f>
        <v>68.694720617542487</v>
      </c>
      <c r="C16" s="101">
        <f t="shared" ref="C16:Q16" si="5">SUM(C17:C18)</f>
        <v>71.748343447434564</v>
      </c>
      <c r="D16" s="101">
        <f t="shared" si="5"/>
        <v>74.955267224959655</v>
      </c>
      <c r="E16" s="101">
        <f t="shared" si="5"/>
        <v>75.177884425433035</v>
      </c>
      <c r="F16" s="101">
        <f t="shared" si="5"/>
        <v>84.566686459310702</v>
      </c>
      <c r="G16" s="101">
        <f t="shared" si="5"/>
        <v>86.866459150186543</v>
      </c>
      <c r="H16" s="101">
        <f t="shared" si="5"/>
        <v>94.669818446552753</v>
      </c>
      <c r="I16" s="101">
        <f t="shared" si="5"/>
        <v>107.35196014526859</v>
      </c>
      <c r="J16" s="101">
        <f t="shared" si="5"/>
        <v>109.72221142058173</v>
      </c>
      <c r="K16" s="101">
        <f t="shared" si="5"/>
        <v>115.66827663187743</v>
      </c>
      <c r="L16" s="101">
        <f t="shared" si="5"/>
        <v>129.12443789561797</v>
      </c>
      <c r="M16" s="101">
        <f t="shared" si="5"/>
        <v>126.47609801871599</v>
      </c>
      <c r="N16" s="101">
        <f t="shared" si="5"/>
        <v>127.48214800917631</v>
      </c>
      <c r="O16" s="101">
        <f t="shared" si="5"/>
        <v>128.82451323167376</v>
      </c>
      <c r="P16" s="101">
        <f t="shared" si="5"/>
        <v>129.60107555094726</v>
      </c>
      <c r="Q16" s="101">
        <f t="shared" si="5"/>
        <v>128.76092178934624</v>
      </c>
    </row>
    <row r="17" spans="1:17" ht="12.95" customHeight="1" x14ac:dyDescent="0.25">
      <c r="A17" s="88" t="s">
        <v>101</v>
      </c>
      <c r="B17" s="103">
        <v>4.2754660530432156E-2</v>
      </c>
      <c r="C17" s="103">
        <v>5.49582134638383E-2</v>
      </c>
      <c r="D17" s="103">
        <v>6.1403838791723203E-2</v>
      </c>
      <c r="E17" s="103">
        <v>7.7679992061601422E-2</v>
      </c>
      <c r="F17" s="103">
        <v>0.10177596555939623</v>
      </c>
      <c r="G17" s="103">
        <v>0.1589541871344228</v>
      </c>
      <c r="H17" s="103">
        <v>0.26381161690445093</v>
      </c>
      <c r="I17" s="103">
        <v>0.37650466387584924</v>
      </c>
      <c r="J17" s="103">
        <v>0.49648752878828167</v>
      </c>
      <c r="K17" s="103">
        <v>0.58684296353802956</v>
      </c>
      <c r="L17" s="103">
        <v>0.66172430965213935</v>
      </c>
      <c r="M17" s="103">
        <v>0.99002584205495514</v>
      </c>
      <c r="N17" s="103">
        <v>1.4754559553179623</v>
      </c>
      <c r="O17" s="103">
        <v>1.9855038983694082</v>
      </c>
      <c r="P17" s="103">
        <v>2.6556201849217591</v>
      </c>
      <c r="Q17" s="103">
        <v>3.6343965493735202</v>
      </c>
    </row>
    <row r="18" spans="1:17" ht="12" customHeight="1" x14ac:dyDescent="0.25">
      <c r="A18" s="88" t="s">
        <v>100</v>
      </c>
      <c r="B18" s="103">
        <v>68.651965957012052</v>
      </c>
      <c r="C18" s="103">
        <v>71.69338523397073</v>
      </c>
      <c r="D18" s="103">
        <v>74.893863386167936</v>
      </c>
      <c r="E18" s="103">
        <v>75.100204433371431</v>
      </c>
      <c r="F18" s="103">
        <v>84.464910493751304</v>
      </c>
      <c r="G18" s="103">
        <v>86.707504963052116</v>
      </c>
      <c r="H18" s="103">
        <v>94.406006829648305</v>
      </c>
      <c r="I18" s="103">
        <v>106.97545548139274</v>
      </c>
      <c r="J18" s="103">
        <v>109.22572389179345</v>
      </c>
      <c r="K18" s="103">
        <v>115.0814336683394</v>
      </c>
      <c r="L18" s="103">
        <v>128.46271358596584</v>
      </c>
      <c r="M18" s="103">
        <v>125.48607217666103</v>
      </c>
      <c r="N18" s="103">
        <v>126.00669205385834</v>
      </c>
      <c r="O18" s="103">
        <v>126.83900933330435</v>
      </c>
      <c r="P18" s="103">
        <v>126.9454553660255</v>
      </c>
      <c r="Q18" s="103">
        <v>125.12652523997271</v>
      </c>
    </row>
    <row r="19" spans="1:17" ht="12.95" customHeight="1" x14ac:dyDescent="0.25">
      <c r="A19" s="90" t="s">
        <v>47</v>
      </c>
      <c r="B19" s="101">
        <f t="shared" ref="B19" si="6">SUM(B20:B27)</f>
        <v>174.49911070423113</v>
      </c>
      <c r="C19" s="101">
        <f t="shared" ref="C19:Q19" si="7">SUM(C20:C27)</f>
        <v>196.39549767026003</v>
      </c>
      <c r="D19" s="101">
        <f t="shared" si="7"/>
        <v>211.6892209824984</v>
      </c>
      <c r="E19" s="101">
        <f t="shared" si="7"/>
        <v>219.685045570092</v>
      </c>
      <c r="F19" s="101">
        <f t="shared" si="7"/>
        <v>235.56017413146947</v>
      </c>
      <c r="G19" s="101">
        <f t="shared" si="7"/>
        <v>258.68651746889856</v>
      </c>
      <c r="H19" s="101">
        <f t="shared" si="7"/>
        <v>274.14441842884156</v>
      </c>
      <c r="I19" s="101">
        <f t="shared" si="7"/>
        <v>285.69711820917473</v>
      </c>
      <c r="J19" s="101">
        <f t="shared" si="7"/>
        <v>291.32990394202778</v>
      </c>
      <c r="K19" s="101">
        <f t="shared" si="7"/>
        <v>284.28215721664742</v>
      </c>
      <c r="L19" s="101">
        <f t="shared" si="7"/>
        <v>273.89871033693998</v>
      </c>
      <c r="M19" s="101">
        <f t="shared" si="7"/>
        <v>268.21488129695371</v>
      </c>
      <c r="N19" s="101">
        <f t="shared" si="7"/>
        <v>294.93909436238476</v>
      </c>
      <c r="O19" s="101">
        <f t="shared" si="7"/>
        <v>271.96809150514491</v>
      </c>
      <c r="P19" s="101">
        <f t="shared" si="7"/>
        <v>278.63237540176442</v>
      </c>
      <c r="Q19" s="101">
        <f t="shared" si="7"/>
        <v>295.8031839890873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4.2283772508809747</v>
      </c>
      <c r="C21" s="100">
        <v>4.7329730500829239</v>
      </c>
      <c r="D21" s="100">
        <v>4.9804350963193862</v>
      </c>
      <c r="E21" s="100">
        <v>5.020248292612238</v>
      </c>
      <c r="F21" s="100">
        <v>5.4790629157159492</v>
      </c>
      <c r="G21" s="100">
        <v>6.4408155939925313</v>
      </c>
      <c r="H21" s="100">
        <v>7.1231075199391611</v>
      </c>
      <c r="I21" s="100">
        <v>8.5297772920682871</v>
      </c>
      <c r="J21" s="100">
        <v>8.9034053436189495</v>
      </c>
      <c r="K21" s="100">
        <v>9.331141350790519</v>
      </c>
      <c r="L21" s="100">
        <v>9.5638974665457894</v>
      </c>
      <c r="M21" s="100">
        <v>9.5686365073292841</v>
      </c>
      <c r="N21" s="100">
        <v>10.299350132285193</v>
      </c>
      <c r="O21" s="100">
        <v>10.375750972505855</v>
      </c>
      <c r="P21" s="100">
        <v>10.448023935657989</v>
      </c>
      <c r="Q21" s="100">
        <v>10.664057310216633</v>
      </c>
    </row>
    <row r="22" spans="1:17" ht="12" customHeight="1" x14ac:dyDescent="0.25">
      <c r="A22" s="88" t="s">
        <v>99</v>
      </c>
      <c r="B22" s="100">
        <v>10.95029008014901</v>
      </c>
      <c r="C22" s="100">
        <v>12.541388482429721</v>
      </c>
      <c r="D22" s="100">
        <v>13.553055468912744</v>
      </c>
      <c r="E22" s="100">
        <v>14.132351423212958</v>
      </c>
      <c r="F22" s="100">
        <v>14.970225878969609</v>
      </c>
      <c r="G22" s="100">
        <v>16.342911444936917</v>
      </c>
      <c r="H22" s="100">
        <v>16.969362828639273</v>
      </c>
      <c r="I22" s="100">
        <v>17.420572357070498</v>
      </c>
      <c r="J22" s="100">
        <v>17.574137471097636</v>
      </c>
      <c r="K22" s="100">
        <v>17.267108171399109</v>
      </c>
      <c r="L22" s="100">
        <v>17.271948366939135</v>
      </c>
      <c r="M22" s="100">
        <v>17.372010839452152</v>
      </c>
      <c r="N22" s="100">
        <v>17.313603842069835</v>
      </c>
      <c r="O22" s="100">
        <v>17.766318942946803</v>
      </c>
      <c r="P22" s="100">
        <v>18.358964729185285</v>
      </c>
      <c r="Q22" s="100">
        <v>18.629791356002347</v>
      </c>
    </row>
    <row r="23" spans="1:17" ht="12" customHeight="1" x14ac:dyDescent="0.25">
      <c r="A23" s="88" t="s">
        <v>98</v>
      </c>
      <c r="B23" s="100">
        <v>2.1026306670764385</v>
      </c>
      <c r="C23" s="100">
        <v>2.904185710056217</v>
      </c>
      <c r="D23" s="100">
        <v>3.4643456829479216</v>
      </c>
      <c r="E23" s="100">
        <v>4.1939939372855468</v>
      </c>
      <c r="F23" s="100">
        <v>4.5238383333804126</v>
      </c>
      <c r="G23" s="100">
        <v>7.7855238792685943</v>
      </c>
      <c r="H23" s="100">
        <v>9.2315943109280632</v>
      </c>
      <c r="I23" s="100">
        <v>11.081321917491831</v>
      </c>
      <c r="J23" s="100">
        <v>12.023119940960942</v>
      </c>
      <c r="K23" s="100">
        <v>13.227242145759927</v>
      </c>
      <c r="L23" s="100">
        <v>15.620618172631312</v>
      </c>
      <c r="M23" s="100">
        <v>16.258917727663654</v>
      </c>
      <c r="N23" s="100">
        <v>17.204253096497155</v>
      </c>
      <c r="O23" s="100">
        <v>17.657266843399547</v>
      </c>
      <c r="P23" s="100">
        <v>18.249343957110206</v>
      </c>
      <c r="Q23" s="100">
        <v>19.018553487082862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156.31019829894024</v>
      </c>
      <c r="C26" s="22">
        <v>175.26193042769117</v>
      </c>
      <c r="D26" s="22">
        <v>188.69140473431835</v>
      </c>
      <c r="E26" s="22">
        <v>195.23965191698124</v>
      </c>
      <c r="F26" s="22">
        <v>209.38585700340349</v>
      </c>
      <c r="G26" s="22">
        <v>226.94691247336036</v>
      </c>
      <c r="H26" s="22">
        <v>239.63150376933504</v>
      </c>
      <c r="I26" s="22">
        <v>245.43409664254409</v>
      </c>
      <c r="J26" s="22">
        <v>249.38956118635025</v>
      </c>
      <c r="K26" s="22">
        <v>240.85666554869786</v>
      </c>
      <c r="L26" s="22">
        <v>227.78792264811415</v>
      </c>
      <c r="M26" s="22">
        <v>218.35143361642869</v>
      </c>
      <c r="N26" s="22">
        <v>243.29097579762728</v>
      </c>
      <c r="O26" s="22">
        <v>219.24218110777181</v>
      </c>
      <c r="P26" s="22">
        <v>224.48227671708941</v>
      </c>
      <c r="Q26" s="22">
        <v>240.22990452306294</v>
      </c>
    </row>
    <row r="27" spans="1:17" ht="12" customHeight="1" x14ac:dyDescent="0.25">
      <c r="A27" s="93" t="s">
        <v>33</v>
      </c>
      <c r="B27" s="102">
        <v>0.90761440718447983</v>
      </c>
      <c r="C27" s="102">
        <v>0.95501999999999976</v>
      </c>
      <c r="D27" s="102">
        <v>0.99997999999999954</v>
      </c>
      <c r="E27" s="102">
        <v>1.0987999999999998</v>
      </c>
      <c r="F27" s="102">
        <v>1.2011899999999998</v>
      </c>
      <c r="G27" s="102">
        <v>1.1703540773401551</v>
      </c>
      <c r="H27" s="102">
        <v>1.1888499999999995</v>
      </c>
      <c r="I27" s="102">
        <v>3.2313499999999999</v>
      </c>
      <c r="J27" s="102">
        <v>3.4396800000000001</v>
      </c>
      <c r="K27" s="102">
        <v>3.5999999999999979</v>
      </c>
      <c r="L27" s="102">
        <v>3.6543236827096162</v>
      </c>
      <c r="M27" s="102">
        <v>6.6638826060799232</v>
      </c>
      <c r="N27" s="102">
        <v>6.8309114939053392</v>
      </c>
      <c r="O27" s="102">
        <v>6.9265736385209058</v>
      </c>
      <c r="P27" s="102">
        <v>7.0937660627215466</v>
      </c>
      <c r="Q27" s="102">
        <v>7.2608773127225454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199.11420518400504</v>
      </c>
      <c r="C29" s="101">
        <f t="shared" ref="C29:Q29" si="9">SUM(C30:C33)</f>
        <v>212.37797089112914</v>
      </c>
      <c r="D29" s="101">
        <f t="shared" si="9"/>
        <v>215.24915909984747</v>
      </c>
      <c r="E29" s="101">
        <f t="shared" si="9"/>
        <v>226.97981151694805</v>
      </c>
      <c r="F29" s="101">
        <f t="shared" si="9"/>
        <v>244.6977040224111</v>
      </c>
      <c r="G29" s="101">
        <f t="shared" si="9"/>
        <v>248.2389562619648</v>
      </c>
      <c r="H29" s="101">
        <f t="shared" si="9"/>
        <v>255.66528189441726</v>
      </c>
      <c r="I29" s="101">
        <f t="shared" si="9"/>
        <v>260.00782400255872</v>
      </c>
      <c r="J29" s="101">
        <f t="shared" si="9"/>
        <v>267.12517566268178</v>
      </c>
      <c r="K29" s="101">
        <f t="shared" si="9"/>
        <v>269.25169417652779</v>
      </c>
      <c r="L29" s="101">
        <f t="shared" si="9"/>
        <v>262.93272045364324</v>
      </c>
      <c r="M29" s="101">
        <f t="shared" si="9"/>
        <v>253.08024085489532</v>
      </c>
      <c r="N29" s="101">
        <f t="shared" si="9"/>
        <v>286.62606750373868</v>
      </c>
      <c r="O29" s="101">
        <f t="shared" si="9"/>
        <v>262.91831706246171</v>
      </c>
      <c r="P29" s="101">
        <f t="shared" si="9"/>
        <v>262.89604088301718</v>
      </c>
      <c r="Q29" s="101">
        <f t="shared" si="9"/>
        <v>276.05285517577619</v>
      </c>
    </row>
    <row r="30" spans="1:17" ht="12" customHeight="1" x14ac:dyDescent="0.25">
      <c r="A30" s="88" t="s">
        <v>66</v>
      </c>
      <c r="B30" s="100">
        <v>22.140175048426666</v>
      </c>
      <c r="C30" s="100">
        <v>22.762186949917073</v>
      </c>
      <c r="D30" s="100">
        <v>13.720364903680615</v>
      </c>
      <c r="E30" s="100">
        <v>16.979581707387759</v>
      </c>
      <c r="F30" s="100">
        <v>47.270397084284035</v>
      </c>
      <c r="G30" s="100">
        <v>40.803154974264885</v>
      </c>
      <c r="H30" s="100">
        <v>39.01989248006084</v>
      </c>
      <c r="I30" s="100">
        <v>35.411082707931712</v>
      </c>
      <c r="J30" s="100">
        <v>33.937064656381054</v>
      </c>
      <c r="K30" s="100">
        <v>32.415338649209481</v>
      </c>
      <c r="L30" s="100">
        <v>34.38367555950758</v>
      </c>
      <c r="M30" s="100">
        <v>28.885630756730215</v>
      </c>
      <c r="N30" s="100">
        <v>92.974728963956693</v>
      </c>
      <c r="O30" s="100">
        <v>62.137998833948409</v>
      </c>
      <c r="P30" s="100">
        <v>31.302798652762185</v>
      </c>
      <c r="Q30" s="100">
        <v>36.579576569200306</v>
      </c>
    </row>
    <row r="31" spans="1:17" ht="12" customHeight="1" x14ac:dyDescent="0.25">
      <c r="A31" s="88" t="s">
        <v>98</v>
      </c>
      <c r="B31" s="100">
        <v>1.8123285341964779</v>
      </c>
      <c r="C31" s="100">
        <v>2.4956273843981212</v>
      </c>
      <c r="D31" s="100">
        <v>3.7012861552638507</v>
      </c>
      <c r="E31" s="100">
        <v>5.7702418003568061</v>
      </c>
      <c r="F31" s="100">
        <v>8.2433629561949253</v>
      </c>
      <c r="G31" s="100">
        <v>12.35451199832379</v>
      </c>
      <c r="H31" s="100">
        <v>14.200202104381992</v>
      </c>
      <c r="I31" s="100">
        <v>16.414577324595221</v>
      </c>
      <c r="J31" s="100">
        <v>19.324969031377666</v>
      </c>
      <c r="K31" s="100">
        <v>24.215024136760608</v>
      </c>
      <c r="L31" s="100">
        <v>28.56447275824366</v>
      </c>
      <c r="M31" s="100">
        <v>43.105426447146193</v>
      </c>
      <c r="N31" s="100">
        <v>30.445412787737752</v>
      </c>
      <c r="O31" s="100">
        <v>33.937089175636181</v>
      </c>
      <c r="P31" s="100">
        <v>40.024806619254569</v>
      </c>
      <c r="Q31" s="100">
        <v>40.03229604701432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175.16170160138191</v>
      </c>
      <c r="C33" s="18">
        <v>187.12015655681395</v>
      </c>
      <c r="D33" s="18">
        <v>197.82750804090301</v>
      </c>
      <c r="E33" s="18">
        <v>204.22998800920348</v>
      </c>
      <c r="F33" s="18">
        <v>189.18394398193215</v>
      </c>
      <c r="G33" s="18">
        <v>195.08128928937614</v>
      </c>
      <c r="H33" s="18">
        <v>202.44518730997441</v>
      </c>
      <c r="I33" s="18">
        <v>208.18216397003178</v>
      </c>
      <c r="J33" s="18">
        <v>213.86314197492305</v>
      </c>
      <c r="K33" s="18">
        <v>212.62133139055771</v>
      </c>
      <c r="L33" s="18">
        <v>199.98457213589199</v>
      </c>
      <c r="M33" s="18">
        <v>181.08918365101891</v>
      </c>
      <c r="N33" s="18">
        <v>163.20592575204424</v>
      </c>
      <c r="O33" s="18">
        <v>166.84322905287712</v>
      </c>
      <c r="P33" s="18">
        <v>191.56843561100044</v>
      </c>
      <c r="Q33" s="18">
        <v>199.44098255956158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478.00723026053168</v>
      </c>
      <c r="C3" s="106">
        <f t="shared" ref="C3:Q3" si="1">SUM(C4,C16,C19,C29)</f>
        <v>564.09945544653374</v>
      </c>
      <c r="D3" s="106">
        <f t="shared" si="1"/>
        <v>605.52163148895045</v>
      </c>
      <c r="E3" s="106">
        <f t="shared" si="1"/>
        <v>671.50779870798624</v>
      </c>
      <c r="F3" s="106">
        <f t="shared" si="1"/>
        <v>744.5453768741686</v>
      </c>
      <c r="G3" s="106">
        <f t="shared" si="1"/>
        <v>831.74640581391054</v>
      </c>
      <c r="H3" s="106">
        <f t="shared" si="1"/>
        <v>919.92232943271199</v>
      </c>
      <c r="I3" s="106">
        <f t="shared" si="1"/>
        <v>977.53279847954741</v>
      </c>
      <c r="J3" s="106">
        <f t="shared" si="1"/>
        <v>1036.7373385523886</v>
      </c>
      <c r="K3" s="106">
        <f t="shared" si="1"/>
        <v>1016.386739139938</v>
      </c>
      <c r="L3" s="106">
        <f t="shared" si="1"/>
        <v>925.21243433187271</v>
      </c>
      <c r="M3" s="106">
        <f t="shared" si="1"/>
        <v>887.72706161057147</v>
      </c>
      <c r="N3" s="106">
        <f t="shared" si="1"/>
        <v>964.43226853707131</v>
      </c>
      <c r="O3" s="106">
        <f t="shared" si="1"/>
        <v>920.97546164903838</v>
      </c>
      <c r="P3" s="106">
        <f t="shared" si="1"/>
        <v>891.88056369379899</v>
      </c>
      <c r="Q3" s="106">
        <f t="shared" si="1"/>
        <v>1083.4767569245046</v>
      </c>
    </row>
    <row r="4" spans="1:17" ht="12.95" customHeight="1" x14ac:dyDescent="0.25">
      <c r="A4" s="90" t="s">
        <v>44</v>
      </c>
      <c r="B4" s="101">
        <f t="shared" ref="B4" si="2">SUM(B5:B15)</f>
        <v>174.80612779903217</v>
      </c>
      <c r="C4" s="101">
        <f t="shared" ref="C4:Q4" si="3">SUM(C5:C15)</f>
        <v>231.71935829456575</v>
      </c>
      <c r="D4" s="101">
        <f t="shared" si="3"/>
        <v>251.01160172237584</v>
      </c>
      <c r="E4" s="101">
        <f t="shared" si="3"/>
        <v>301.2148005108769</v>
      </c>
      <c r="F4" s="101">
        <f t="shared" si="3"/>
        <v>338.44331444519673</v>
      </c>
      <c r="G4" s="101">
        <f t="shared" si="3"/>
        <v>400.12760282268334</v>
      </c>
      <c r="H4" s="101">
        <f t="shared" si="3"/>
        <v>454.36360006830358</v>
      </c>
      <c r="I4" s="101">
        <f t="shared" si="3"/>
        <v>471.53522099608762</v>
      </c>
      <c r="J4" s="101">
        <f t="shared" si="3"/>
        <v>512.45689571618436</v>
      </c>
      <c r="K4" s="101">
        <f t="shared" si="3"/>
        <v>477.72779383856107</v>
      </c>
      <c r="L4" s="101">
        <f t="shared" si="3"/>
        <v>365.0432925806254</v>
      </c>
      <c r="M4" s="101">
        <f t="shared" si="3"/>
        <v>334.46687983474891</v>
      </c>
      <c r="N4" s="101">
        <f t="shared" si="3"/>
        <v>372.23680075069177</v>
      </c>
      <c r="O4" s="101">
        <f t="shared" si="3"/>
        <v>341.12585054255851</v>
      </c>
      <c r="P4" s="101">
        <f t="shared" si="3"/>
        <v>277.7454948881504</v>
      </c>
      <c r="Q4" s="101">
        <f t="shared" si="3"/>
        <v>435.613781392666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101.57247261629588</v>
      </c>
      <c r="C7" s="100">
        <v>137.46076402567931</v>
      </c>
      <c r="D7" s="100">
        <v>142.45728171736826</v>
      </c>
      <c r="E7" s="100">
        <v>153.60564694931048</v>
      </c>
      <c r="F7" s="100">
        <v>149.04056343118552</v>
      </c>
      <c r="G7" s="100">
        <v>191.65972099073673</v>
      </c>
      <c r="H7" s="100">
        <v>199.17579884315992</v>
      </c>
      <c r="I7" s="100">
        <v>179.53371122380312</v>
      </c>
      <c r="J7" s="100">
        <v>171.3262291709365</v>
      </c>
      <c r="K7" s="100">
        <v>122.32506057612524</v>
      </c>
      <c r="L7" s="100">
        <v>102.46664519529787</v>
      </c>
      <c r="M7" s="100">
        <v>93.079795044336748</v>
      </c>
      <c r="N7" s="100">
        <v>32.032853285838037</v>
      </c>
      <c r="O7" s="100">
        <v>61.595806379940697</v>
      </c>
      <c r="P7" s="100">
        <v>28.044608650935771</v>
      </c>
      <c r="Q7" s="100">
        <v>31.613003279240612</v>
      </c>
    </row>
    <row r="8" spans="1:17" ht="12" customHeight="1" x14ac:dyDescent="0.25">
      <c r="A8" s="88" t="s">
        <v>101</v>
      </c>
      <c r="B8" s="100">
        <v>3.3195993222259771E-3</v>
      </c>
      <c r="C8" s="100">
        <v>4.9621425018024981E-3</v>
      </c>
      <c r="D8" s="100">
        <v>8.2192517807517327E-3</v>
      </c>
      <c r="E8" s="100">
        <v>1.4968561698634064E-2</v>
      </c>
      <c r="F8" s="100">
        <v>2.5662983856573569E-2</v>
      </c>
      <c r="G8" s="100">
        <v>4.547318522417805E-2</v>
      </c>
      <c r="H8" s="100">
        <v>5.7288116801195318E-2</v>
      </c>
      <c r="I8" s="100">
        <v>6.4924368811012989E-2</v>
      </c>
      <c r="J8" s="100">
        <v>8.1387408218847504E-2</v>
      </c>
      <c r="K8" s="100">
        <v>9.151733828960075E-2</v>
      </c>
      <c r="L8" s="100">
        <v>8.1716030087055358E-2</v>
      </c>
      <c r="M8" s="100">
        <v>0.10342973166196789</v>
      </c>
      <c r="N8" s="100">
        <v>0.19313710304952006</v>
      </c>
      <c r="O8" s="100">
        <v>0.43724617925977805</v>
      </c>
      <c r="P8" s="100">
        <v>0.96231406143524323</v>
      </c>
      <c r="Q8" s="100">
        <v>3.3919372465804454</v>
      </c>
    </row>
    <row r="9" spans="1:17" ht="12" customHeight="1" x14ac:dyDescent="0.25">
      <c r="A9" s="88" t="s">
        <v>106</v>
      </c>
      <c r="B9" s="100">
        <v>2.8846470981124162</v>
      </c>
      <c r="C9" s="100">
        <v>4.144095716988847</v>
      </c>
      <c r="D9" s="100">
        <v>6.7160394290973606</v>
      </c>
      <c r="E9" s="100">
        <v>11.921279722352576</v>
      </c>
      <c r="F9" s="100">
        <v>19.910463556210583</v>
      </c>
      <c r="G9" s="100">
        <v>34.412730563806626</v>
      </c>
      <c r="H9" s="100">
        <v>42.330861147958551</v>
      </c>
      <c r="I9" s="100">
        <v>47.06407791693762</v>
      </c>
      <c r="J9" s="100">
        <v>58.188386891285042</v>
      </c>
      <c r="K9" s="100">
        <v>64.861685908209992</v>
      </c>
      <c r="L9" s="100">
        <v>57.679394544430799</v>
      </c>
      <c r="M9" s="100">
        <v>71.555695391960754</v>
      </c>
      <c r="N9" s="100">
        <v>62.045639328842086</v>
      </c>
      <c r="O9" s="100">
        <v>51.916386677048429</v>
      </c>
      <c r="P9" s="100">
        <v>46.751100106033377</v>
      </c>
      <c r="Q9" s="100">
        <v>69.415638461844054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6.0165802852823216</v>
      </c>
      <c r="O10" s="100">
        <v>4.2089221660204794</v>
      </c>
      <c r="P10" s="100">
        <v>3.436140996677997</v>
      </c>
      <c r="Q10" s="100">
        <v>10.571256064158453</v>
      </c>
    </row>
    <row r="11" spans="1:17" ht="12" customHeight="1" x14ac:dyDescent="0.25">
      <c r="A11" s="88" t="s">
        <v>61</v>
      </c>
      <c r="B11" s="100">
        <v>0</v>
      </c>
      <c r="C11" s="100">
        <v>8.1754985169650796E-2</v>
      </c>
      <c r="D11" s="100">
        <v>0</v>
      </c>
      <c r="E11" s="100">
        <v>0</v>
      </c>
      <c r="F11" s="100">
        <v>4.571769600642793</v>
      </c>
      <c r="G11" s="100">
        <v>4.2296651820191613</v>
      </c>
      <c r="H11" s="100">
        <v>4.2240718499633747</v>
      </c>
      <c r="I11" s="100">
        <v>4.1245321540135986</v>
      </c>
      <c r="J11" s="100">
        <v>4.129411107976825</v>
      </c>
      <c r="K11" s="100">
        <v>5.3357216309801183</v>
      </c>
      <c r="L11" s="100">
        <v>5.3541140321214078</v>
      </c>
      <c r="M11" s="100">
        <v>5.3543739446977749</v>
      </c>
      <c r="N11" s="100">
        <v>5.3566961086523337</v>
      </c>
      <c r="O11" s="100">
        <v>5.1431319096358807</v>
      </c>
      <c r="P11" s="100">
        <v>5.8029974690826771</v>
      </c>
      <c r="Q11" s="100">
        <v>5.5455680511789236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7.0553702068920048</v>
      </c>
      <c r="C13" s="100">
        <v>11.081145194844487</v>
      </c>
      <c r="D13" s="100">
        <v>13.997621021738698</v>
      </c>
      <c r="E13" s="100">
        <v>19.777181193222255</v>
      </c>
      <c r="F13" s="100">
        <v>30.011262963664514</v>
      </c>
      <c r="G13" s="100">
        <v>36.888871498879439</v>
      </c>
      <c r="H13" s="100">
        <v>49.773537403110751</v>
      </c>
      <c r="I13" s="100">
        <v>63.958368118896935</v>
      </c>
      <c r="J13" s="100">
        <v>80.101658960536824</v>
      </c>
      <c r="K13" s="100">
        <v>86.196882327323564</v>
      </c>
      <c r="L13" s="100">
        <v>72.540591056850403</v>
      </c>
      <c r="M13" s="100">
        <v>77.542970868507439</v>
      </c>
      <c r="N13" s="100">
        <v>86.073493783043006</v>
      </c>
      <c r="O13" s="100">
        <v>116.89922870859922</v>
      </c>
      <c r="P13" s="100">
        <v>115.57881729926258</v>
      </c>
      <c r="Q13" s="100">
        <v>221.67502550732524</v>
      </c>
    </row>
    <row r="14" spans="1:17" ht="12" customHeight="1" x14ac:dyDescent="0.25">
      <c r="A14" s="51" t="s">
        <v>104</v>
      </c>
      <c r="B14" s="22">
        <v>61.197772457234798</v>
      </c>
      <c r="C14" s="22">
        <v>76.11372553743071</v>
      </c>
      <c r="D14" s="22">
        <v>84.838841538176283</v>
      </c>
      <c r="E14" s="22">
        <v>112.54616562393917</v>
      </c>
      <c r="F14" s="22">
        <v>131.42886558886153</v>
      </c>
      <c r="G14" s="22">
        <v>128.2908504457771</v>
      </c>
      <c r="H14" s="22">
        <v>153.88715985829177</v>
      </c>
      <c r="I14" s="22">
        <v>172.16283402739407</v>
      </c>
      <c r="J14" s="22">
        <v>193.95247972420398</v>
      </c>
      <c r="K14" s="22">
        <v>195.13964205907129</v>
      </c>
      <c r="L14" s="22">
        <v>123.70348624431908</v>
      </c>
      <c r="M14" s="22">
        <v>83.561787523708546</v>
      </c>
      <c r="N14" s="22">
        <v>178.5961087878037</v>
      </c>
      <c r="O14" s="22">
        <v>98.634582405135305</v>
      </c>
      <c r="P14" s="22">
        <v>75.634929130542858</v>
      </c>
      <c r="Q14" s="22">
        <v>91.239176412554428</v>
      </c>
    </row>
    <row r="15" spans="1:17" ht="12" customHeight="1" x14ac:dyDescent="0.25">
      <c r="A15" s="105" t="s">
        <v>108</v>
      </c>
      <c r="B15" s="104">
        <v>2.0925458211748316</v>
      </c>
      <c r="C15" s="104">
        <v>2.8329106919509632</v>
      </c>
      <c r="D15" s="104">
        <v>2.993598764214505</v>
      </c>
      <c r="E15" s="104">
        <v>3.3495584603538395</v>
      </c>
      <c r="F15" s="104">
        <v>3.454726320775225</v>
      </c>
      <c r="G15" s="104">
        <v>4.6002909562400855</v>
      </c>
      <c r="H15" s="104">
        <v>4.9148828490180412</v>
      </c>
      <c r="I15" s="104">
        <v>4.6267731862313024</v>
      </c>
      <c r="J15" s="104">
        <v>4.6773424530263474</v>
      </c>
      <c r="K15" s="104">
        <v>3.7772839985613222</v>
      </c>
      <c r="L15" s="104">
        <v>3.2173454775188146</v>
      </c>
      <c r="M15" s="104">
        <v>3.2688273298756823</v>
      </c>
      <c r="N15" s="104">
        <v>1.92229206818077</v>
      </c>
      <c r="O15" s="104">
        <v>2.29054611691872</v>
      </c>
      <c r="P15" s="104">
        <v>1.5345871741799599</v>
      </c>
      <c r="Q15" s="104">
        <v>2.1621763697838494</v>
      </c>
    </row>
    <row r="16" spans="1:17" ht="12.95" customHeight="1" x14ac:dyDescent="0.25">
      <c r="A16" s="90" t="s">
        <v>102</v>
      </c>
      <c r="B16" s="101">
        <f t="shared" ref="B16:Q16" si="4">SUM(B17:B18)</f>
        <v>104.26566814998047</v>
      </c>
      <c r="C16" s="101">
        <f t="shared" si="4"/>
        <v>111.56338553716121</v>
      </c>
      <c r="D16" s="101">
        <f t="shared" si="4"/>
        <v>119.21091628016293</v>
      </c>
      <c r="E16" s="101">
        <f t="shared" si="4"/>
        <v>121.56151136768104</v>
      </c>
      <c r="F16" s="101">
        <f t="shared" si="4"/>
        <v>140.62322078500944</v>
      </c>
      <c r="G16" s="101">
        <f t="shared" si="4"/>
        <v>147.04385754137272</v>
      </c>
      <c r="H16" s="101">
        <f t="shared" si="4"/>
        <v>163.85145897099068</v>
      </c>
      <c r="I16" s="101">
        <f t="shared" si="4"/>
        <v>190.4119232066181</v>
      </c>
      <c r="J16" s="101">
        <f t="shared" si="4"/>
        <v>197.79755737805041</v>
      </c>
      <c r="K16" s="101">
        <f t="shared" si="4"/>
        <v>212.82047209997961</v>
      </c>
      <c r="L16" s="101">
        <f t="shared" si="4"/>
        <v>243.70587258477406</v>
      </c>
      <c r="M16" s="101">
        <f t="shared" si="4"/>
        <v>244.13111888131021</v>
      </c>
      <c r="N16" s="101">
        <f t="shared" si="4"/>
        <v>252.62905281837135</v>
      </c>
      <c r="O16" s="101">
        <f t="shared" si="4"/>
        <v>261.73097016953699</v>
      </c>
      <c r="P16" s="101">
        <f t="shared" si="4"/>
        <v>283.4904752443399</v>
      </c>
      <c r="Q16" s="101">
        <f t="shared" si="4"/>
        <v>296.2647425362951</v>
      </c>
    </row>
    <row r="17" spans="1:17" ht="12.95" customHeight="1" x14ac:dyDescent="0.25">
      <c r="A17" s="88" t="s">
        <v>101</v>
      </c>
      <c r="B17" s="103">
        <v>6.4893534854739809E-2</v>
      </c>
      <c r="C17" s="103">
        <v>8.7361688540060933E-2</v>
      </c>
      <c r="D17" s="103">
        <v>9.9766723576765498E-2</v>
      </c>
      <c r="E17" s="103">
        <v>0.13037067780264594</v>
      </c>
      <c r="F17" s="103">
        <v>0.17442167489461308</v>
      </c>
      <c r="G17" s="103">
        <v>0.28057757368386682</v>
      </c>
      <c r="H17" s="103">
        <v>0.47660084671987663</v>
      </c>
      <c r="I17" s="103">
        <v>0.68981054646975615</v>
      </c>
      <c r="J17" s="103">
        <v>0.92433103468864686</v>
      </c>
      <c r="K17" s="103">
        <v>1.1030794226765797</v>
      </c>
      <c r="L17" s="103">
        <v>1.2473004363466333</v>
      </c>
      <c r="M17" s="103">
        <v>1.9557733880134311</v>
      </c>
      <c r="N17" s="103">
        <v>3.0457731121389018</v>
      </c>
      <c r="O17" s="103">
        <v>4.2849116630755129</v>
      </c>
      <c r="P17" s="103">
        <v>6.0453194761978724</v>
      </c>
      <c r="Q17" s="103">
        <v>9.063621181780622</v>
      </c>
    </row>
    <row r="18" spans="1:17" ht="12" customHeight="1" x14ac:dyDescent="0.25">
      <c r="A18" s="88" t="s">
        <v>100</v>
      </c>
      <c r="B18" s="103">
        <v>104.20077461512572</v>
      </c>
      <c r="C18" s="103">
        <v>111.47602384862115</v>
      </c>
      <c r="D18" s="103">
        <v>119.11114955658617</v>
      </c>
      <c r="E18" s="103">
        <v>121.43114068987839</v>
      </c>
      <c r="F18" s="103">
        <v>140.44879911011483</v>
      </c>
      <c r="G18" s="103">
        <v>146.76327996768885</v>
      </c>
      <c r="H18" s="103">
        <v>163.37485812427079</v>
      </c>
      <c r="I18" s="103">
        <v>189.72211266014835</v>
      </c>
      <c r="J18" s="103">
        <v>196.87322634336178</v>
      </c>
      <c r="K18" s="103">
        <v>211.71739267730302</v>
      </c>
      <c r="L18" s="103">
        <v>242.45857214842744</v>
      </c>
      <c r="M18" s="103">
        <v>242.17534549329679</v>
      </c>
      <c r="N18" s="103">
        <v>249.58327970623245</v>
      </c>
      <c r="O18" s="103">
        <v>257.4460585064615</v>
      </c>
      <c r="P18" s="103">
        <v>277.44515576814206</v>
      </c>
      <c r="Q18" s="103">
        <v>287.2011213545145</v>
      </c>
    </row>
    <row r="19" spans="1:17" ht="12.95" customHeight="1" x14ac:dyDescent="0.25">
      <c r="A19" s="90" t="s">
        <v>47</v>
      </c>
      <c r="B19" s="101">
        <f t="shared" ref="B19" si="5">SUM(B20:B27)</f>
        <v>95.629469946411845</v>
      </c>
      <c r="C19" s="101">
        <f t="shared" ref="C19:Q19" si="6">SUM(C20:C27)</f>
        <v>108.88174901759977</v>
      </c>
      <c r="D19" s="101">
        <f t="shared" si="6"/>
        <v>118.665367231171</v>
      </c>
      <c r="E19" s="101">
        <f t="shared" si="6"/>
        <v>124.65864252281162</v>
      </c>
      <c r="F19" s="101">
        <f t="shared" si="6"/>
        <v>135.33200070718013</v>
      </c>
      <c r="G19" s="101">
        <f t="shared" si="6"/>
        <v>149.83377927917275</v>
      </c>
      <c r="H19" s="101">
        <f t="shared" si="6"/>
        <v>160.61707573475232</v>
      </c>
      <c r="I19" s="101">
        <f t="shared" si="6"/>
        <v>169.61501140539227</v>
      </c>
      <c r="J19" s="101">
        <f t="shared" si="6"/>
        <v>174.63214788924859</v>
      </c>
      <c r="K19" s="101">
        <f t="shared" si="6"/>
        <v>171.61547025719656</v>
      </c>
      <c r="L19" s="101">
        <f t="shared" si="6"/>
        <v>165.87590302212098</v>
      </c>
      <c r="M19" s="101">
        <f t="shared" si="6"/>
        <v>164.38754445859703</v>
      </c>
      <c r="N19" s="101">
        <f t="shared" si="6"/>
        <v>182.58507819671328</v>
      </c>
      <c r="O19" s="101">
        <f t="shared" si="6"/>
        <v>169.50613774474169</v>
      </c>
      <c r="P19" s="101">
        <f t="shared" si="6"/>
        <v>175.19825509934199</v>
      </c>
      <c r="Q19" s="101">
        <f t="shared" si="6"/>
        <v>187.79833595814171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1.8474632296105085</v>
      </c>
      <c r="C21" s="100">
        <v>2.0932150155706037</v>
      </c>
      <c r="D21" s="100">
        <v>2.2224358408704443</v>
      </c>
      <c r="E21" s="100">
        <v>2.2624361345940089</v>
      </c>
      <c r="F21" s="100">
        <v>2.5063649753357975</v>
      </c>
      <c r="G21" s="100">
        <v>2.9999165129069678</v>
      </c>
      <c r="H21" s="100">
        <v>3.3697126589259714</v>
      </c>
      <c r="I21" s="100">
        <v>4.1196164118964189</v>
      </c>
      <c r="J21" s="100">
        <v>4.3411036682442212</v>
      </c>
      <c r="K21" s="100">
        <v>4.5995553534583493</v>
      </c>
      <c r="L21" s="100">
        <v>4.7515121771965037</v>
      </c>
      <c r="M21" s="100">
        <v>4.7781447849684993</v>
      </c>
      <c r="N21" s="100">
        <v>5.1938989667992388</v>
      </c>
      <c r="O21" s="100">
        <v>5.263372853231072</v>
      </c>
      <c r="P21" s="100">
        <v>5.3302754756950739</v>
      </c>
      <c r="Q21" s="100">
        <v>5.47255218194086</v>
      </c>
    </row>
    <row r="22" spans="1:17" ht="12" customHeight="1" x14ac:dyDescent="0.25">
      <c r="A22" s="88" t="s">
        <v>99</v>
      </c>
      <c r="B22" s="100">
        <v>4.6515023355000986</v>
      </c>
      <c r="C22" s="100">
        <v>5.4060485066281938</v>
      </c>
      <c r="D22" s="100">
        <v>5.9098969125243368</v>
      </c>
      <c r="E22" s="100">
        <v>6.2420455929479086</v>
      </c>
      <c r="F22" s="100">
        <v>6.684154089980594</v>
      </c>
      <c r="G22" s="100">
        <v>7.373631980993343</v>
      </c>
      <c r="H22" s="100">
        <v>7.7358721469569911</v>
      </c>
      <c r="I22" s="100">
        <v>8.0201802794453858</v>
      </c>
      <c r="J22" s="100">
        <v>8.1665419733961677</v>
      </c>
      <c r="K22" s="100">
        <v>8.0988169317073986</v>
      </c>
      <c r="L22" s="100">
        <v>8.1764275523892582</v>
      </c>
      <c r="M22" s="100">
        <v>8.2885465547701038</v>
      </c>
      <c r="N22" s="100">
        <v>8.3362317514811721</v>
      </c>
      <c r="O22" s="100">
        <v>8.6407204416402745</v>
      </c>
      <c r="P22" s="100">
        <v>9.0158971165151822</v>
      </c>
      <c r="Q22" s="100">
        <v>9.2258815375671919</v>
      </c>
    </row>
    <row r="23" spans="1:17" ht="12" customHeight="1" x14ac:dyDescent="0.25">
      <c r="A23" s="88" t="s">
        <v>98</v>
      </c>
      <c r="B23" s="100">
        <v>0.95696011446279461</v>
      </c>
      <c r="C23" s="100">
        <v>1.3660189460823939</v>
      </c>
      <c r="D23" s="100">
        <v>1.6583561580278483</v>
      </c>
      <c r="E23" s="100">
        <v>2.048721116994412</v>
      </c>
      <c r="F23" s="100">
        <v>2.2280547657850738</v>
      </c>
      <c r="G23" s="100">
        <v>3.9556918089578192</v>
      </c>
      <c r="H23" s="100">
        <v>4.7377092005928576</v>
      </c>
      <c r="I23" s="100">
        <v>5.7445768353959012</v>
      </c>
      <c r="J23" s="100">
        <v>6.2684945284459435</v>
      </c>
      <c r="K23" s="100">
        <v>6.944160972430784</v>
      </c>
      <c r="L23" s="100">
        <v>8.26754142686055</v>
      </c>
      <c r="M23" s="100">
        <v>8.6267343361240449</v>
      </c>
      <c r="N23" s="100">
        <v>9.1617773196547319</v>
      </c>
      <c r="O23" s="100">
        <v>9.4247475340790423</v>
      </c>
      <c r="P23" s="100">
        <v>9.7633997306058884</v>
      </c>
      <c r="Q23" s="100">
        <v>10.198129535128519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87.265929859653966</v>
      </c>
      <c r="C26" s="22">
        <v>99.061446549318575</v>
      </c>
      <c r="D26" s="22">
        <v>107.87469831974838</v>
      </c>
      <c r="E26" s="22">
        <v>113.00663967827529</v>
      </c>
      <c r="F26" s="22">
        <v>122.71223687607868</v>
      </c>
      <c r="G26" s="22">
        <v>134.33418489897446</v>
      </c>
      <c r="H26" s="22">
        <v>143.5849317282765</v>
      </c>
      <c r="I26" s="22">
        <v>148.49928787865457</v>
      </c>
      <c r="J26" s="22">
        <v>152.41632771916224</v>
      </c>
      <c r="K26" s="22">
        <v>148.37293699960003</v>
      </c>
      <c r="L26" s="22">
        <v>141.02609818296506</v>
      </c>
      <c r="M26" s="22">
        <v>136.03023617665445</v>
      </c>
      <c r="N26" s="22">
        <v>153.06225866487279</v>
      </c>
      <c r="O26" s="22">
        <v>139.25072327727042</v>
      </c>
      <c r="P26" s="22">
        <v>143.99491671380429</v>
      </c>
      <c r="Q26" s="22">
        <v>155.64089539078259</v>
      </c>
    </row>
    <row r="27" spans="1:17" ht="12" customHeight="1" x14ac:dyDescent="0.25">
      <c r="A27" s="93" t="s">
        <v>33</v>
      </c>
      <c r="B27" s="107">
        <v>0.90761440718447994</v>
      </c>
      <c r="C27" s="107">
        <v>0.95501999999999998</v>
      </c>
      <c r="D27" s="107">
        <v>0.99997999999999987</v>
      </c>
      <c r="E27" s="107">
        <v>1.0987999999999993</v>
      </c>
      <c r="F27" s="107">
        <v>1.2011900000000002</v>
      </c>
      <c r="G27" s="107">
        <v>1.1703540773401551</v>
      </c>
      <c r="H27" s="107">
        <v>1.1888499999999997</v>
      </c>
      <c r="I27" s="107">
        <v>3.2313499999999991</v>
      </c>
      <c r="J27" s="107">
        <v>3.4396800000000001</v>
      </c>
      <c r="K27" s="107">
        <v>3.5999999999999996</v>
      </c>
      <c r="L27" s="107">
        <v>3.6543236827096184</v>
      </c>
      <c r="M27" s="107">
        <v>6.6638826060799259</v>
      </c>
      <c r="N27" s="107">
        <v>6.8309114939053392</v>
      </c>
      <c r="O27" s="107">
        <v>6.926573638520904</v>
      </c>
      <c r="P27" s="107">
        <v>7.0937660627215458</v>
      </c>
      <c r="Q27" s="107">
        <v>7.2608773127225481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103.30596436510717</v>
      </c>
      <c r="C29" s="101">
        <f t="shared" ref="C29:Q29" si="8">SUM(C30:C33)</f>
        <v>111.93496259720706</v>
      </c>
      <c r="D29" s="101">
        <f t="shared" si="8"/>
        <v>116.63374625524067</v>
      </c>
      <c r="E29" s="101">
        <f t="shared" si="8"/>
        <v>124.07284430661667</v>
      </c>
      <c r="F29" s="101">
        <f t="shared" si="8"/>
        <v>130.14684093678224</v>
      </c>
      <c r="G29" s="101">
        <f t="shared" si="8"/>
        <v>134.74116617068174</v>
      </c>
      <c r="H29" s="101">
        <f t="shared" si="8"/>
        <v>141.09019465866535</v>
      </c>
      <c r="I29" s="101">
        <f t="shared" si="8"/>
        <v>145.97064287144946</v>
      </c>
      <c r="J29" s="101">
        <f t="shared" si="8"/>
        <v>151.85073756890509</v>
      </c>
      <c r="K29" s="101">
        <f t="shared" si="8"/>
        <v>154.22300294420072</v>
      </c>
      <c r="L29" s="101">
        <f t="shared" si="8"/>
        <v>150.58736614435225</v>
      </c>
      <c r="M29" s="101">
        <f t="shared" si="8"/>
        <v>144.74151843591528</v>
      </c>
      <c r="N29" s="101">
        <f t="shared" si="8"/>
        <v>156.98133677129491</v>
      </c>
      <c r="O29" s="101">
        <f t="shared" si="8"/>
        <v>148.6125031922013</v>
      </c>
      <c r="P29" s="101">
        <f t="shared" si="8"/>
        <v>155.44633846196663</v>
      </c>
      <c r="Q29" s="101">
        <f t="shared" si="8"/>
        <v>163.79989703740165</v>
      </c>
    </row>
    <row r="30" spans="1:17" ht="12" customHeight="1" x14ac:dyDescent="0.25">
      <c r="A30" s="88" t="s">
        <v>66</v>
      </c>
      <c r="B30" s="100">
        <v>8.1471094437994243</v>
      </c>
      <c r="C30" s="100">
        <v>8.4689705441033301</v>
      </c>
      <c r="D30" s="100">
        <v>5.1158229120326544</v>
      </c>
      <c r="E30" s="100">
        <v>6.3408088229084933</v>
      </c>
      <c r="F30" s="100">
        <v>19.320300619415715</v>
      </c>
      <c r="G30" s="100">
        <v>16.923616437028489</v>
      </c>
      <c r="H30" s="100">
        <v>16.277188723271635</v>
      </c>
      <c r="I30" s="100">
        <v>14.93074770033658</v>
      </c>
      <c r="J30" s="100">
        <v>14.399596238103243</v>
      </c>
      <c r="K30" s="100">
        <v>13.77465034843493</v>
      </c>
      <c r="L30" s="100">
        <v>14.674029366187149</v>
      </c>
      <c r="M30" s="100">
        <v>12.356896183521838</v>
      </c>
      <c r="N30" s="100">
        <v>40.430726530264799</v>
      </c>
      <c r="O30" s="100">
        <v>27.057014048488984</v>
      </c>
      <c r="P30" s="100">
        <v>13.855575402968499</v>
      </c>
      <c r="Q30" s="100">
        <v>16.200942170097157</v>
      </c>
    </row>
    <row r="31" spans="1:17" ht="12" customHeight="1" x14ac:dyDescent="0.25">
      <c r="A31" s="88" t="s">
        <v>98</v>
      </c>
      <c r="B31" s="100">
        <v>0.71819786837183119</v>
      </c>
      <c r="C31" s="100">
        <v>1.0283284227280454</v>
      </c>
      <c r="D31" s="100">
        <v>1.57869388748281</v>
      </c>
      <c r="E31" s="100">
        <v>2.5250303578716613</v>
      </c>
      <c r="F31" s="100">
        <v>3.6665801516745686</v>
      </c>
      <c r="G31" s="100">
        <v>5.5724918451556951</v>
      </c>
      <c r="H31" s="100">
        <v>6.4429838482141237</v>
      </c>
      <c r="I31" s="100">
        <v>7.4937769034263324</v>
      </c>
      <c r="J31" s="100">
        <v>8.8746548841350048</v>
      </c>
      <c r="K31" s="100">
        <v>11.199754085701565</v>
      </c>
      <c r="L31" s="100">
        <v>13.279623566737735</v>
      </c>
      <c r="M31" s="100">
        <v>20.111607345112628</v>
      </c>
      <c r="N31" s="100">
        <v>14.221281779877689</v>
      </c>
      <c r="O31" s="100">
        <v>15.920337222632583</v>
      </c>
      <c r="P31" s="100">
        <v>18.8873561802233</v>
      </c>
      <c r="Q31" s="100">
        <v>18.97012670962614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94.440657052935919</v>
      </c>
      <c r="C33" s="18">
        <v>102.43766363037568</v>
      </c>
      <c r="D33" s="18">
        <v>109.9392294557252</v>
      </c>
      <c r="E33" s="18">
        <v>115.20700512583652</v>
      </c>
      <c r="F33" s="18">
        <v>107.15996016569196</v>
      </c>
      <c r="G33" s="18">
        <v>112.24505788849754</v>
      </c>
      <c r="H33" s="18">
        <v>118.37002208717961</v>
      </c>
      <c r="I33" s="18">
        <v>123.54611826768654</v>
      </c>
      <c r="J33" s="18">
        <v>128.57648644666685</v>
      </c>
      <c r="K33" s="18">
        <v>129.24859851006423</v>
      </c>
      <c r="L33" s="18">
        <v>122.63371321142735</v>
      </c>
      <c r="M33" s="18">
        <v>112.27301490728082</v>
      </c>
      <c r="N33" s="18">
        <v>102.32932846115241</v>
      </c>
      <c r="O33" s="18">
        <v>105.63515192107975</v>
      </c>
      <c r="P33" s="18">
        <v>122.70340687877483</v>
      </c>
      <c r="Q33" s="18">
        <v>128.62882815767836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0.61970035593928263</v>
      </c>
      <c r="C3" s="115">
        <f>IF(SER_hh_tes!C3=0,"",SER_hh_tes!C3/SER_hh_fec!C3)</f>
        <v>0.6189398112374227</v>
      </c>
      <c r="D3" s="115">
        <f>IF(SER_hh_tes!D3=0,"",SER_hh_tes!D3/SER_hh_fec!D3)</f>
        <v>0.62998359589400099</v>
      </c>
      <c r="E3" s="115">
        <f>IF(SER_hh_tes!E3=0,"",SER_hh_tes!E3/SER_hh_fec!E3)</f>
        <v>0.633055636554821</v>
      </c>
      <c r="F3" s="115">
        <f>IF(SER_hh_tes!F3=0,"",SER_hh_tes!F3/SER_hh_fec!F3)</f>
        <v>0.64669699000657122</v>
      </c>
      <c r="G3" s="115">
        <f>IF(SER_hh_tes!G3=0,"",SER_hh_tes!G3/SER_hh_fec!G3)</f>
        <v>0.64621271693172577</v>
      </c>
      <c r="H3" s="115">
        <f>IF(SER_hh_tes!H3=0,"",SER_hh_tes!H3/SER_hh_fec!H3)</f>
        <v>0.66018787389545852</v>
      </c>
      <c r="I3" s="115">
        <f>IF(SER_hh_tes!I3=0,"",SER_hh_tes!I3/SER_hh_fec!I3)</f>
        <v>0.68472719289539186</v>
      </c>
      <c r="J3" s="115">
        <f>IF(SER_hh_tes!J3=0,"",SER_hh_tes!J3/SER_hh_fec!J3)</f>
        <v>0.69591707859921315</v>
      </c>
      <c r="K3" s="115">
        <f>IF(SER_hh_tes!K3=0,"",SER_hh_tes!K3/SER_hh_fec!K3)</f>
        <v>0.72173477432875144</v>
      </c>
      <c r="L3" s="115">
        <f>IF(SER_hh_tes!L3=0,"",SER_hh_tes!L3/SER_hh_fec!L3)</f>
        <v>0.75683831186056982</v>
      </c>
      <c r="M3" s="115">
        <f>IF(SER_hh_tes!M3=0,"",SER_hh_tes!M3/SER_hh_fec!M3)</f>
        <v>0.7747633698484464</v>
      </c>
      <c r="N3" s="115">
        <f>IF(SER_hh_tes!N3=0,"",SER_hh_tes!N3/SER_hh_fec!N3)</f>
        <v>0.79146653264745215</v>
      </c>
      <c r="O3" s="115">
        <f>IF(SER_hh_tes!O3=0,"",SER_hh_tes!O3/SER_hh_fec!O3)</f>
        <v>0.83390980028305062</v>
      </c>
      <c r="P3" s="115">
        <f>IF(SER_hh_tes!P3=0,"",SER_hh_tes!P3/SER_hh_fec!P3)</f>
        <v>0.8950302525280962</v>
      </c>
      <c r="Q3" s="115">
        <f>IF(SER_hh_tes!Q3=0,"",SER_hh_tes!Q3/SER_hh_fec!Q3)</f>
        <v>0.93401512339289527</v>
      </c>
    </row>
    <row r="4" spans="1:17" ht="12.95" customHeight="1" x14ac:dyDescent="0.25">
      <c r="A4" s="90" t="s">
        <v>44</v>
      </c>
      <c r="B4" s="110">
        <f>IF(SER_hh_tes!B4=0,"",SER_hh_tes!B4/SER_hh_fec!B4)</f>
        <v>0.53125431006218715</v>
      </c>
      <c r="C4" s="110">
        <f>IF(SER_hh_tes!C4=0,"",SER_hh_tes!C4/SER_hh_fec!C4)</f>
        <v>0.53778852866793125</v>
      </c>
      <c r="D4" s="110">
        <f>IF(SER_hh_tes!D4=0,"",SER_hh_tes!D4/SER_hh_fec!D4)</f>
        <v>0.54653661392007447</v>
      </c>
      <c r="E4" s="110">
        <f>IF(SER_hh_tes!E4=0,"",SER_hh_tes!E4/SER_hh_fec!E4)</f>
        <v>0.55894602440150276</v>
      </c>
      <c r="F4" s="110">
        <f>IF(SER_hh_tes!F4=0,"",SER_hh_tes!F4/SER_hh_fec!F4)</f>
        <v>0.57707535381267039</v>
      </c>
      <c r="G4" s="110">
        <f>IF(SER_hh_tes!G4=0,"",SER_hh_tes!G4/SER_hh_fec!G4)</f>
        <v>0.57712039909762192</v>
      </c>
      <c r="H4" s="110">
        <f>IF(SER_hh_tes!H4=0,"",SER_hh_tes!H4/SER_hh_fec!H4)</f>
        <v>0.59089177872692489</v>
      </c>
      <c r="I4" s="110">
        <f>IF(SER_hh_tes!I4=0,"",SER_hh_tes!I4/SER_hh_fec!I4)</f>
        <v>0.60877279516300231</v>
      </c>
      <c r="J4" s="110">
        <f>IF(SER_hh_tes!J4=0,"",SER_hh_tes!J4/SER_hh_fec!J4)</f>
        <v>0.62375671385800557</v>
      </c>
      <c r="K4" s="110">
        <f>IF(SER_hh_tes!K4=0,"",SER_hh_tes!K4/SER_hh_fec!K4)</f>
        <v>0.64640527285189397</v>
      </c>
      <c r="L4" s="110">
        <f>IF(SER_hh_tes!L4=0,"",SER_hh_tes!L4/SER_hh_fec!L4)</f>
        <v>0.65594566109290264</v>
      </c>
      <c r="M4" s="110">
        <f>IF(SER_hh_tes!M4=0,"",SER_hh_tes!M4/SER_hh_fec!M4)</f>
        <v>0.67157587298185017</v>
      </c>
      <c r="N4" s="110">
        <f>IF(SER_hh_tes!N4=0,"",SER_hh_tes!N4/SER_hh_fec!N4)</f>
        <v>0.73060529332259672</v>
      </c>
      <c r="O4" s="110">
        <f>IF(SER_hh_tes!O4=0,"",SER_hh_tes!O4/SER_hh_fec!O4)</f>
        <v>0.77406221837063371</v>
      </c>
      <c r="P4" s="110">
        <f>IF(SER_hh_tes!P4=0,"",SER_hh_tes!P4/SER_hh_fec!P4)</f>
        <v>0.85367844229782786</v>
      </c>
      <c r="Q4" s="110">
        <f>IF(SER_hh_tes!Q4=0,"",SER_hh_tes!Q4/SER_hh_fec!Q4)</f>
        <v>0.94821584267288683</v>
      </c>
    </row>
    <row r="5" spans="1:17" ht="12" customHeight="1" x14ac:dyDescent="0.25">
      <c r="A5" s="88" t="s">
        <v>38</v>
      </c>
      <c r="B5" s="109" t="str">
        <f>IF(SER_hh_tes!B5=0,"",SER_hh_tes!B5/SER_hh_fec!B5)</f>
        <v/>
      </c>
      <c r="C5" s="109" t="str">
        <f>IF(SER_hh_tes!C5=0,"",SER_hh_tes!C5/SER_hh_fec!C5)</f>
        <v/>
      </c>
      <c r="D5" s="109" t="str">
        <f>IF(SER_hh_tes!D5=0,"",SER_hh_tes!D5/SER_hh_fec!D5)</f>
        <v/>
      </c>
      <c r="E5" s="109" t="str">
        <f>IF(SER_hh_tes!E5=0,"",SER_hh_tes!E5/SER_hh_fec!E5)</f>
        <v/>
      </c>
      <c r="F5" s="109" t="str">
        <f>IF(SER_hh_tes!F5=0,"",SER_hh_tes!F5/SER_hh_fec!F5)</f>
        <v/>
      </c>
      <c r="G5" s="109" t="str">
        <f>IF(SER_hh_tes!G5=0,"",SER_hh_tes!G5/SER_hh_fec!G5)</f>
        <v/>
      </c>
      <c r="H5" s="109" t="str">
        <f>IF(SER_hh_tes!H5=0,"",SER_hh_tes!H5/SER_hh_fec!H5)</f>
        <v/>
      </c>
      <c r="I5" s="109" t="str">
        <f>IF(SER_hh_tes!I5=0,"",SER_hh_tes!I5/SER_hh_fec!I5)</f>
        <v/>
      </c>
      <c r="J5" s="109" t="str">
        <f>IF(SER_hh_tes!J5=0,"",SER_hh_tes!J5/SER_hh_fec!J5)</f>
        <v/>
      </c>
      <c r="K5" s="109" t="str">
        <f>IF(SER_hh_tes!K5=0,"",SER_hh_tes!K5/SER_hh_fec!K5)</f>
        <v/>
      </c>
      <c r="L5" s="109" t="str">
        <f>IF(SER_hh_tes!L5=0,"",SER_hh_tes!L5/SER_hh_fec!L5)</f>
        <v/>
      </c>
      <c r="M5" s="109" t="str">
        <f>IF(SER_hh_tes!M5=0,"",SER_hh_tes!M5/SER_hh_fec!M5)</f>
        <v/>
      </c>
      <c r="N5" s="109" t="str">
        <f>IF(SER_hh_tes!N5=0,"",SER_hh_tes!N5/SER_hh_fec!N5)</f>
        <v/>
      </c>
      <c r="O5" s="109" t="str">
        <f>IF(SER_hh_tes!O5=0,"",SER_hh_tes!O5/SER_hh_fec!O5)</f>
        <v/>
      </c>
      <c r="P5" s="109" t="str">
        <f>IF(SER_hh_tes!P5=0,"",SER_hh_tes!P5/SER_hh_fec!P5)</f>
        <v/>
      </c>
      <c r="Q5" s="109" t="str">
        <f>IF(SER_hh_tes!Q5=0,"",SER_hh_tes!Q5/SER_hh_fec!Q5)</f>
        <v/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0.48487910290027852</v>
      </c>
      <c r="C7" s="109">
        <f>IF(SER_hh_tes!C7=0,"",SER_hh_tes!C7/SER_hh_fec!C7)</f>
        <v>0.49202350173751425</v>
      </c>
      <c r="D7" s="109">
        <f>IF(SER_hh_tes!D7=0,"",SER_hh_tes!D7/SER_hh_fec!D7)</f>
        <v>0.49541289005984507</v>
      </c>
      <c r="E7" s="109">
        <f>IF(SER_hh_tes!E7=0,"",SER_hh_tes!E7/SER_hh_fec!E7)</f>
        <v>0.49639173529029562</v>
      </c>
      <c r="F7" s="109">
        <f>IF(SER_hh_tes!F7=0,"",SER_hh_tes!F7/SER_hh_fec!F7)</f>
        <v>0.49847041790210356</v>
      </c>
      <c r="G7" s="109">
        <f>IF(SER_hh_tes!G7=0,"",SER_hh_tes!G7/SER_hh_fec!G7)</f>
        <v>0.50360544552541953</v>
      </c>
      <c r="H7" s="109">
        <f>IF(SER_hh_tes!H7=0,"",SER_hh_tes!H7/SER_hh_fec!H7)</f>
        <v>0.50948201965893325</v>
      </c>
      <c r="I7" s="109">
        <f>IF(SER_hh_tes!I7=0,"",SER_hh_tes!I7/SER_hh_fec!I7)</f>
        <v>0.51225897264606668</v>
      </c>
      <c r="J7" s="109">
        <f>IF(SER_hh_tes!J7=0,"",SER_hh_tes!J7/SER_hh_fec!J7)</f>
        <v>0.51542434580755703</v>
      </c>
      <c r="K7" s="109">
        <f>IF(SER_hh_tes!K7=0,"",SER_hh_tes!K7/SER_hh_fec!K7)</f>
        <v>0.52247160543105908</v>
      </c>
      <c r="L7" s="109">
        <f>IF(SER_hh_tes!L7=0,"",SER_hh_tes!L7/SER_hh_fec!L7)</f>
        <v>0.52997801599420769</v>
      </c>
      <c r="M7" s="109">
        <f>IF(SER_hh_tes!M7=0,"",SER_hh_tes!M7/SER_hh_fec!M7)</f>
        <v>0.53836300374040769</v>
      </c>
      <c r="N7" s="109">
        <f>IF(SER_hh_tes!N7=0,"",SER_hh_tes!N7/SER_hh_fec!N7)</f>
        <v>0.55556281273086416</v>
      </c>
      <c r="O7" s="109">
        <f>IF(SER_hh_tes!O7=0,"",SER_hh_tes!O7/SER_hh_fec!O7)</f>
        <v>0.56219161906665194</v>
      </c>
      <c r="P7" s="109">
        <f>IF(SER_hh_tes!P7=0,"",SER_hh_tes!P7/SER_hh_fec!P7)</f>
        <v>0.57156449937308029</v>
      </c>
      <c r="Q7" s="109">
        <f>IF(SER_hh_tes!Q7=0,"",SER_hh_tes!Q7/SER_hh_fec!Q7)</f>
        <v>0.57497046947058739</v>
      </c>
    </row>
    <row r="8" spans="1:17" ht="12" customHeight="1" x14ac:dyDescent="0.25">
      <c r="A8" s="88" t="s">
        <v>101</v>
      </c>
      <c r="B8" s="109">
        <f>IF(SER_hh_tes!B8=0,"",SER_hh_tes!B8/SER_hh_fec!B8)</f>
        <v>0.78812095455537312</v>
      </c>
      <c r="C8" s="109">
        <f>IF(SER_hh_tes!C8=0,"",SER_hh_tes!C8/SER_hh_fec!C8)</f>
        <v>0.79498454416217657</v>
      </c>
      <c r="D8" s="109">
        <f>IF(SER_hh_tes!D8=0,"",SER_hh_tes!D8/SER_hh_fec!D8)</f>
        <v>0.80834363374068541</v>
      </c>
      <c r="E8" s="109">
        <f>IF(SER_hh_tes!E8=0,"",SER_hh_tes!E8/SER_hh_fec!E8)</f>
        <v>0.81940358907974375</v>
      </c>
      <c r="F8" s="109">
        <f>IF(SER_hh_tes!F8=0,"",SER_hh_tes!F8/SER_hh_fec!F8)</f>
        <v>0.82895881790494008</v>
      </c>
      <c r="G8" s="109">
        <f>IF(SER_hh_tes!G8=0,"",SER_hh_tes!G8/SER_hh_fec!G8)</f>
        <v>0.8367839374002104</v>
      </c>
      <c r="H8" s="109">
        <f>IF(SER_hh_tes!H8=0,"",SER_hh_tes!H8/SER_hh_fec!H8)</f>
        <v>0.84020590699264808</v>
      </c>
      <c r="I8" s="109">
        <f>IF(SER_hh_tes!I8=0,"",SER_hh_tes!I8/SER_hh_fec!I8)</f>
        <v>0.84348589187455025</v>
      </c>
      <c r="J8" s="109">
        <f>IF(SER_hh_tes!J8=0,"",SER_hh_tes!J8/SER_hh_fec!J8)</f>
        <v>0.84779784105380107</v>
      </c>
      <c r="K8" s="109">
        <f>IF(SER_hh_tes!K8=0,"",SER_hh_tes!K8/SER_hh_fec!K8)</f>
        <v>0.85254426304547115</v>
      </c>
      <c r="L8" s="109">
        <f>IF(SER_hh_tes!L8=0,"",SER_hh_tes!L8/SER_hh_fec!L8)</f>
        <v>0.85589269122456413</v>
      </c>
      <c r="M8" s="109">
        <f>IF(SER_hh_tes!M8=0,"",SER_hh_tes!M8/SER_hh_fec!M8)</f>
        <v>0.86329904187788187</v>
      </c>
      <c r="N8" s="109">
        <f>IF(SER_hh_tes!N8=0,"",SER_hh_tes!N8/SER_hh_fec!N8)</f>
        <v>0.87212529458295107</v>
      </c>
      <c r="O8" s="109">
        <f>IF(SER_hh_tes!O8=0,"",SER_hh_tes!O8/SER_hh_fec!O8)</f>
        <v>0.88817559933746693</v>
      </c>
      <c r="P8" s="109">
        <f>IF(SER_hh_tes!P8=0,"",SER_hh_tes!P8/SER_hh_fec!P8)</f>
        <v>0.90096119443090661</v>
      </c>
      <c r="Q8" s="109">
        <f>IF(SER_hh_tes!Q8=0,"",SER_hh_tes!Q8/SER_hh_fec!Q8)</f>
        <v>0.91354770328155765</v>
      </c>
    </row>
    <row r="9" spans="1:17" ht="12" customHeight="1" x14ac:dyDescent="0.25">
      <c r="A9" s="88" t="s">
        <v>106</v>
      </c>
      <c r="B9" s="109">
        <f>IF(SER_hh_tes!B9=0,"",SER_hh_tes!B9/SER_hh_fec!B9)</f>
        <v>0.51802501010633983</v>
      </c>
      <c r="C9" s="109">
        <f>IF(SER_hh_tes!C9=0,"",SER_hh_tes!C9/SER_hh_fec!C9)</f>
        <v>0.52864453384640397</v>
      </c>
      <c r="D9" s="109">
        <f>IF(SER_hh_tes!D9=0,"",SER_hh_tes!D9/SER_hh_fec!D9)</f>
        <v>0.55072452000143768</v>
      </c>
      <c r="E9" s="109">
        <f>IF(SER_hh_tes!E9=0,"",SER_hh_tes!E9/SER_hh_fec!E9)</f>
        <v>0.56681581829818783</v>
      </c>
      <c r="F9" s="109">
        <f>IF(SER_hh_tes!F9=0,"",SER_hh_tes!F9/SER_hh_fec!F9)</f>
        <v>0.57888838740940896</v>
      </c>
      <c r="G9" s="109">
        <f>IF(SER_hh_tes!G9=0,"",SER_hh_tes!G9/SER_hh_fec!G9)</f>
        <v>0.58763155719227611</v>
      </c>
      <c r="H9" s="109">
        <f>IF(SER_hh_tes!H9=0,"",SER_hh_tes!H9/SER_hh_fec!H9)</f>
        <v>0.59089732358519986</v>
      </c>
      <c r="I9" s="109">
        <f>IF(SER_hh_tes!I9=0,"",SER_hh_tes!I9/SER_hh_fec!I9)</f>
        <v>0.59384859919374378</v>
      </c>
      <c r="J9" s="109">
        <f>IF(SER_hh_tes!J9=0,"",SER_hh_tes!J9/SER_hh_fec!J9)</f>
        <v>0.59766482064102455</v>
      </c>
      <c r="K9" s="109">
        <f>IF(SER_hh_tes!K9=0,"",SER_hh_tes!K9/SER_hh_fec!K9)</f>
        <v>0.60180696186347549</v>
      </c>
      <c r="L9" s="109">
        <f>IF(SER_hh_tes!L9=0,"",SER_hh_tes!L9/SER_hh_fec!L9)</f>
        <v>0.60473800503040176</v>
      </c>
      <c r="M9" s="109">
        <f>IF(SER_hh_tes!M9=0,"",SER_hh_tes!M9/SER_hh_fec!M9)</f>
        <v>0.60533396883794222</v>
      </c>
      <c r="N9" s="109">
        <f>IF(SER_hh_tes!N9=0,"",SER_hh_tes!N9/SER_hh_fec!N9)</f>
        <v>0.60748399465225944</v>
      </c>
      <c r="O9" s="109">
        <f>IF(SER_hh_tes!O9=0,"",SER_hh_tes!O9/SER_hh_fec!O9)</f>
        <v>0.60952672657487628</v>
      </c>
      <c r="P9" s="109">
        <f>IF(SER_hh_tes!P9=0,"",SER_hh_tes!P9/SER_hh_fec!P9)</f>
        <v>0.61105275555563021</v>
      </c>
      <c r="Q9" s="109">
        <f>IF(SER_hh_tes!Q9=0,"",SER_hh_tes!Q9/SER_hh_fec!Q9)</f>
        <v>0.61223448251350954</v>
      </c>
    </row>
    <row r="10" spans="1:17" ht="12" customHeight="1" x14ac:dyDescent="0.25">
      <c r="A10" s="88" t="s">
        <v>34</v>
      </c>
      <c r="B10" s="109" t="str">
        <f>IF(SER_hh_tes!B10=0,"",SER_hh_tes!B10/SER_hh_fec!B10)</f>
        <v/>
      </c>
      <c r="C10" s="109" t="str">
        <f>IF(SER_hh_tes!C10=0,"",SER_hh_tes!C10/SER_hh_fec!C10)</f>
        <v/>
      </c>
      <c r="D10" s="109" t="str">
        <f>IF(SER_hh_tes!D10=0,"",SER_hh_tes!D10/SER_hh_fec!D10)</f>
        <v/>
      </c>
      <c r="E10" s="109" t="str">
        <f>IF(SER_hh_tes!E10=0,"",SER_hh_tes!E10/SER_hh_fec!E10)</f>
        <v/>
      </c>
      <c r="F10" s="109" t="str">
        <f>IF(SER_hh_tes!F10=0,"",SER_hh_tes!F10/SER_hh_fec!F10)</f>
        <v/>
      </c>
      <c r="G10" s="109" t="str">
        <f>IF(SER_hh_tes!G10=0,"",SER_hh_tes!G10/SER_hh_fec!G10)</f>
        <v/>
      </c>
      <c r="H10" s="109" t="str">
        <f>IF(SER_hh_tes!H10=0,"",SER_hh_tes!H10/SER_hh_fec!H10)</f>
        <v/>
      </c>
      <c r="I10" s="109" t="str">
        <f>IF(SER_hh_tes!I10=0,"",SER_hh_tes!I10/SER_hh_fec!I10)</f>
        <v/>
      </c>
      <c r="J10" s="109" t="str">
        <f>IF(SER_hh_tes!J10=0,"",SER_hh_tes!J10/SER_hh_fec!J10)</f>
        <v/>
      </c>
      <c r="K10" s="109" t="str">
        <f>IF(SER_hh_tes!K10=0,"",SER_hh_tes!K10/SER_hh_fec!K10)</f>
        <v/>
      </c>
      <c r="L10" s="109" t="str">
        <f>IF(SER_hh_tes!L10=0,"",SER_hh_tes!L10/SER_hh_fec!L10)</f>
        <v/>
      </c>
      <c r="M10" s="109" t="str">
        <f>IF(SER_hh_tes!M10=0,"",SER_hh_tes!M10/SER_hh_fec!M10)</f>
        <v/>
      </c>
      <c r="N10" s="109">
        <f>IF(SER_hh_tes!N10=0,"",SER_hh_tes!N10/SER_hh_fec!N10)</f>
        <v>0.57776463941698275</v>
      </c>
      <c r="O10" s="109">
        <f>IF(SER_hh_tes!O10=0,"",SER_hh_tes!O10/SER_hh_fec!O10)</f>
        <v>0.57776463941698308</v>
      </c>
      <c r="P10" s="109">
        <f>IF(SER_hh_tes!P10=0,"",SER_hh_tes!P10/SER_hh_fec!P10)</f>
        <v>0.57776463941698286</v>
      </c>
      <c r="Q10" s="109">
        <f>IF(SER_hh_tes!Q10=0,"",SER_hh_tes!Q10/SER_hh_fec!Q10)</f>
        <v>0.57931792808861771</v>
      </c>
    </row>
    <row r="11" spans="1:17" ht="12" customHeight="1" x14ac:dyDescent="0.25">
      <c r="A11" s="88" t="s">
        <v>61</v>
      </c>
      <c r="B11" s="109" t="str">
        <f>IF(SER_hh_tes!B11=0,"",SER_hh_tes!B11/SER_hh_fec!B11)</f>
        <v/>
      </c>
      <c r="C11" s="109">
        <f>IF(SER_hh_tes!C11=0,"",SER_hh_tes!C11/SER_hh_fec!C11)</f>
        <v>0.85482000386502344</v>
      </c>
      <c r="D11" s="109" t="str">
        <f>IF(SER_hh_tes!D11=0,"",SER_hh_tes!D11/SER_hh_fec!D11)</f>
        <v/>
      </c>
      <c r="E11" s="109" t="str">
        <f>IF(SER_hh_tes!E11=0,"",SER_hh_tes!E11/SER_hh_fec!E11)</f>
        <v/>
      </c>
      <c r="F11" s="109">
        <f>IF(SER_hh_tes!F11=0,"",SER_hh_tes!F11/SER_hh_fec!F11)</f>
        <v>0.90350999319028891</v>
      </c>
      <c r="G11" s="109">
        <f>IF(SER_hh_tes!G11=0,"",SER_hh_tes!G11/SER_hh_fec!G11)</f>
        <v>0.90350999319028835</v>
      </c>
      <c r="H11" s="109">
        <f>IF(SER_hh_tes!H11=0,"",SER_hh_tes!H11/SER_hh_fec!H11)</f>
        <v>0.90350999319028924</v>
      </c>
      <c r="I11" s="109">
        <f>IF(SER_hh_tes!I11=0,"",SER_hh_tes!I11/SER_hh_fec!I11)</f>
        <v>0.90350999319028846</v>
      </c>
      <c r="J11" s="109">
        <f>IF(SER_hh_tes!J11=0,"",SER_hh_tes!J11/SER_hh_fec!J11)</f>
        <v>0.90350999319028835</v>
      </c>
      <c r="K11" s="109">
        <f>IF(SER_hh_tes!K11=0,"",SER_hh_tes!K11/SER_hh_fec!K11)</f>
        <v>0.90800547128727349</v>
      </c>
      <c r="L11" s="109">
        <f>IF(SER_hh_tes!L11=0,"",SER_hh_tes!L11/SER_hh_fec!L11)</f>
        <v>0.91124414694894407</v>
      </c>
      <c r="M11" s="109">
        <f>IF(SER_hh_tes!M11=0,"",SER_hh_tes!M11/SER_hh_fec!M11)</f>
        <v>0.91128098431460269</v>
      </c>
      <c r="N11" s="109">
        <f>IF(SER_hh_tes!N11=0,"",SER_hh_tes!N11/SER_hh_fec!N11)</f>
        <v>0.91168970822566331</v>
      </c>
      <c r="O11" s="109">
        <f>IF(SER_hh_tes!O11=0,"",SER_hh_tes!O11/SER_hh_fec!O11)</f>
        <v>0.91242631657833229</v>
      </c>
      <c r="P11" s="109">
        <f>IF(SER_hh_tes!P11=0,"",SER_hh_tes!P11/SER_hh_fec!P11)</f>
        <v>0.91679221385466203</v>
      </c>
      <c r="Q11" s="109">
        <f>IF(SER_hh_tes!Q11=0,"",SER_hh_tes!Q11/SER_hh_fec!Q11)</f>
        <v>0.92502732484186412</v>
      </c>
    </row>
    <row r="12" spans="1:17" ht="12" customHeight="1" x14ac:dyDescent="0.25">
      <c r="A12" s="88" t="s">
        <v>42</v>
      </c>
      <c r="B12" s="109" t="str">
        <f>IF(SER_hh_tes!B12=0,"",SER_hh_tes!B12/SER_hh_fec!B12)</f>
        <v/>
      </c>
      <c r="C12" s="109" t="str">
        <f>IF(SER_hh_tes!C12=0,"",SER_hh_tes!C12/SER_hh_fec!C12)</f>
        <v/>
      </c>
      <c r="D12" s="109" t="str">
        <f>IF(SER_hh_tes!D12=0,"",SER_hh_tes!D12/SER_hh_fec!D12)</f>
        <v/>
      </c>
      <c r="E12" s="109" t="str">
        <f>IF(SER_hh_tes!E12=0,"",SER_hh_tes!E12/SER_hh_fec!E12)</f>
        <v/>
      </c>
      <c r="F12" s="109" t="str">
        <f>IF(SER_hh_tes!F12=0,"",SER_hh_tes!F12/SER_hh_fec!F12)</f>
        <v/>
      </c>
      <c r="G12" s="109" t="str">
        <f>IF(SER_hh_tes!G12=0,"",SER_hh_tes!G12/SER_hh_fec!G12)</f>
        <v/>
      </c>
      <c r="H12" s="109" t="str">
        <f>IF(SER_hh_tes!H12=0,"",SER_hh_tes!H12/SER_hh_fec!H12)</f>
        <v/>
      </c>
      <c r="I12" s="109" t="str">
        <f>IF(SER_hh_tes!I12=0,"",SER_hh_tes!I12/SER_hh_fec!I12)</f>
        <v/>
      </c>
      <c r="J12" s="109" t="str">
        <f>IF(SER_hh_tes!J12=0,"",SER_hh_tes!J12/SER_hh_fec!J12)</f>
        <v/>
      </c>
      <c r="K12" s="109" t="str">
        <f>IF(SER_hh_tes!K12=0,"",SER_hh_tes!K12/SER_hh_fec!K12)</f>
        <v/>
      </c>
      <c r="L12" s="109" t="str">
        <f>IF(SER_hh_tes!L12=0,"",SER_hh_tes!L12/SER_hh_fec!L12)</f>
        <v/>
      </c>
      <c r="M12" s="109" t="str">
        <f>IF(SER_hh_tes!M12=0,"",SER_hh_tes!M12/SER_hh_fec!M12)</f>
        <v/>
      </c>
      <c r="N12" s="109" t="str">
        <f>IF(SER_hh_tes!N12=0,"",SER_hh_tes!N12/SER_hh_fec!N12)</f>
        <v/>
      </c>
      <c r="O12" s="109" t="str">
        <f>IF(SER_hh_tes!O12=0,"",SER_hh_tes!O12/SER_hh_fec!O12)</f>
        <v/>
      </c>
      <c r="P12" s="109" t="str">
        <f>IF(SER_hh_tes!P12=0,"",SER_hh_tes!P12/SER_hh_fec!P12)</f>
        <v/>
      </c>
      <c r="Q12" s="109" t="str">
        <f>IF(SER_hh_tes!Q12=0,"",SER_hh_tes!Q12/SER_hh_fec!Q12)</f>
        <v/>
      </c>
    </row>
    <row r="13" spans="1:17" ht="12" customHeight="1" x14ac:dyDescent="0.25">
      <c r="A13" s="88" t="s">
        <v>105</v>
      </c>
      <c r="B13" s="109">
        <f>IF(SER_hh_tes!B13=0,"",SER_hh_tes!B13/SER_hh_fec!B13)</f>
        <v>0.96975820580055683</v>
      </c>
      <c r="C13" s="109">
        <f>IF(SER_hh_tes!C13=0,"",SER_hh_tes!C13/SER_hh_fec!C13)</f>
        <v>0.98151273463124689</v>
      </c>
      <c r="D13" s="109">
        <f>IF(SER_hh_tes!D13=0,"",SER_hh_tes!D13/SER_hh_fec!D13)</f>
        <v>0.98985594485761907</v>
      </c>
      <c r="E13" s="109">
        <f>IF(SER_hh_tes!E13=0,"",SER_hh_tes!E13/SER_hh_fec!E13)</f>
        <v>0.99686795266283856</v>
      </c>
      <c r="F13" s="109">
        <f>IF(SER_hh_tes!F13=0,"",SER_hh_tes!F13/SER_hh_fec!F13)</f>
        <v>1.0042389504314035</v>
      </c>
      <c r="G13" s="109">
        <f>IF(SER_hh_tes!G13=0,"",SER_hh_tes!G13/SER_hh_fec!G13)</f>
        <v>1.0063316050043349</v>
      </c>
      <c r="H13" s="109">
        <f>IF(SER_hh_tes!H13=0,"",SER_hh_tes!H13/SER_hh_fec!H13)</f>
        <v>1.0095619845132615</v>
      </c>
      <c r="I13" s="109">
        <f>IF(SER_hh_tes!I13=0,"",SER_hh_tes!I13/SER_hh_fec!I13)</f>
        <v>1.0121622276923543</v>
      </c>
      <c r="J13" s="109">
        <f>IF(SER_hh_tes!J13=0,"",SER_hh_tes!J13/SER_hh_fec!J13)</f>
        <v>1.0136705354970315</v>
      </c>
      <c r="K13" s="109">
        <f>IF(SER_hh_tes!K13=0,"",SER_hh_tes!K13/SER_hh_fec!K13)</f>
        <v>1.0148078037145212</v>
      </c>
      <c r="L13" s="109">
        <f>IF(SER_hh_tes!L13=0,"",SER_hh_tes!L13/SER_hh_fec!L13)</f>
        <v>1.0414811325388764</v>
      </c>
      <c r="M13" s="109">
        <f>IF(SER_hh_tes!M13=0,"",SER_hh_tes!M13/SER_hh_fec!M13)</f>
        <v>1.0916201220085122</v>
      </c>
      <c r="N13" s="109">
        <f>IF(SER_hh_tes!N13=0,"",SER_hh_tes!N13/SER_hh_fec!N13)</f>
        <v>1.3377615841656088</v>
      </c>
      <c r="O13" s="109">
        <f>IF(SER_hh_tes!O13=0,"",SER_hh_tes!O13/SER_hh_fec!O13)</f>
        <v>1.3960112496725074</v>
      </c>
      <c r="P13" s="109">
        <f>IF(SER_hh_tes!P13=0,"",SER_hh_tes!P13/SER_hh_fec!P13)</f>
        <v>1.585093467977065</v>
      </c>
      <c r="Q13" s="109">
        <f>IF(SER_hh_tes!Q13=0,"",SER_hh_tes!Q13/SER_hh_fec!Q13)</f>
        <v>1.7465161223462951</v>
      </c>
    </row>
    <row r="14" spans="1:17" ht="12" customHeight="1" x14ac:dyDescent="0.25">
      <c r="A14" s="51" t="s">
        <v>104</v>
      </c>
      <c r="B14" s="112">
        <f>IF(SER_hh_tes!B14=0,"",SER_hh_tes!B14/SER_hh_fec!B14)</f>
        <v>0.58493352095906603</v>
      </c>
      <c r="C14" s="112">
        <f>IF(SER_hh_tes!C14=0,"",SER_hh_tes!C14/SER_hh_fec!C14)</f>
        <v>0.58805826630347002</v>
      </c>
      <c r="D14" s="112">
        <f>IF(SER_hh_tes!D14=0,"",SER_hh_tes!D14/SER_hh_fec!D14)</f>
        <v>0.59584348799671649</v>
      </c>
      <c r="E14" s="112">
        <f>IF(SER_hh_tes!E14=0,"",SER_hh_tes!E14/SER_hh_fec!E14)</f>
        <v>0.60765388576105728</v>
      </c>
      <c r="F14" s="112">
        <f>IF(SER_hh_tes!F14=0,"",SER_hh_tes!F14/SER_hh_fec!F14)</f>
        <v>0.61226559073717124</v>
      </c>
      <c r="G14" s="112">
        <f>IF(SER_hh_tes!G14=0,"",SER_hh_tes!G14/SER_hh_fec!G14)</f>
        <v>0.61622685841451708</v>
      </c>
      <c r="H14" s="112">
        <f>IF(SER_hh_tes!H14=0,"",SER_hh_tes!H14/SER_hh_fec!H14)</f>
        <v>0.62199479357336807</v>
      </c>
      <c r="I14" s="112">
        <f>IF(SER_hh_tes!I14=0,"",SER_hh_tes!I14/SER_hh_fec!I14)</f>
        <v>0.63206603996032695</v>
      </c>
      <c r="J14" s="112">
        <f>IF(SER_hh_tes!J14=0,"",SER_hh_tes!J14/SER_hh_fec!J14)</f>
        <v>0.63917432466489232</v>
      </c>
      <c r="K14" s="112">
        <f>IF(SER_hh_tes!K14=0,"",SER_hh_tes!K14/SER_hh_fec!K14)</f>
        <v>0.64520255356610512</v>
      </c>
      <c r="L14" s="112">
        <f>IF(SER_hh_tes!L14=0,"",SER_hh_tes!L14/SER_hh_fec!L14)</f>
        <v>0.65467419892721623</v>
      </c>
      <c r="M14" s="112">
        <f>IF(SER_hh_tes!M14=0,"",SER_hh_tes!M14/SER_hh_fec!M14)</f>
        <v>0.65988354489505696</v>
      </c>
      <c r="N14" s="112">
        <f>IF(SER_hh_tes!N14=0,"",SER_hh_tes!N14/SER_hh_fec!N14)</f>
        <v>0.66909258877762634</v>
      </c>
      <c r="O14" s="112">
        <f>IF(SER_hh_tes!O14=0,"",SER_hh_tes!O14/SER_hh_fec!O14)</f>
        <v>0.67320679640181313</v>
      </c>
      <c r="P14" s="112">
        <f>IF(SER_hh_tes!P14=0,"",SER_hh_tes!P14/SER_hh_fec!P14)</f>
        <v>0.67543145424697437</v>
      </c>
      <c r="Q14" s="112">
        <f>IF(SER_hh_tes!Q14=0,"",SER_hh_tes!Q14/SER_hh_fec!Q14)</f>
        <v>0.68089535073450802</v>
      </c>
    </row>
    <row r="15" spans="1:17" ht="12" customHeight="1" x14ac:dyDescent="0.25">
      <c r="A15" s="105" t="s">
        <v>108</v>
      </c>
      <c r="B15" s="114">
        <f>IF(SER_hh_tes!B15=0,"",SER_hh_tes!B15/SER_hh_fec!B15)</f>
        <v>1</v>
      </c>
      <c r="C15" s="114">
        <f>IF(SER_hh_tes!C15=0,"",SER_hh_tes!C15/SER_hh_fec!C15)</f>
        <v>0.99999999999999956</v>
      </c>
      <c r="D15" s="114">
        <f>IF(SER_hh_tes!D15=0,"",SER_hh_tes!D15/SER_hh_fec!D15)</f>
        <v>1.0000000000000002</v>
      </c>
      <c r="E15" s="114">
        <f>IF(SER_hh_tes!E15=0,"",SER_hh_tes!E15/SER_hh_fec!E15)</f>
        <v>1.0000000000000004</v>
      </c>
      <c r="F15" s="114">
        <f>IF(SER_hh_tes!F15=0,"",SER_hh_tes!F15/SER_hh_fec!F15)</f>
        <v>1.0000000000000002</v>
      </c>
      <c r="G15" s="114">
        <f>IF(SER_hh_tes!G15=0,"",SER_hh_tes!G15/SER_hh_fec!G15)</f>
        <v>1.0000000000000004</v>
      </c>
      <c r="H15" s="114">
        <f>IF(SER_hh_tes!H15=0,"",SER_hh_tes!H15/SER_hh_fec!H15)</f>
        <v>0.99999999999999967</v>
      </c>
      <c r="I15" s="114">
        <f>IF(SER_hh_tes!I15=0,"",SER_hh_tes!I15/SER_hh_fec!I15)</f>
        <v>0.99999999999999967</v>
      </c>
      <c r="J15" s="114">
        <f>IF(SER_hh_tes!J15=0,"",SER_hh_tes!J15/SER_hh_fec!J15)</f>
        <v>1</v>
      </c>
      <c r="K15" s="114">
        <f>IF(SER_hh_tes!K15=0,"",SER_hh_tes!K15/SER_hh_fec!K15)</f>
        <v>1</v>
      </c>
      <c r="L15" s="114">
        <f>IF(SER_hh_tes!L15=0,"",SER_hh_tes!L15/SER_hh_fec!L15)</f>
        <v>1</v>
      </c>
      <c r="M15" s="114">
        <f>IF(SER_hh_tes!M15=0,"",SER_hh_tes!M15/SER_hh_fec!M15)</f>
        <v>1.0000000000000002</v>
      </c>
      <c r="N15" s="114">
        <f>IF(SER_hh_tes!N15=0,"",SER_hh_tes!N15/SER_hh_fec!N15)</f>
        <v>0.99999999999999956</v>
      </c>
      <c r="O15" s="114">
        <f>IF(SER_hh_tes!O15=0,"",SER_hh_tes!O15/SER_hh_fec!O15)</f>
        <v>1</v>
      </c>
      <c r="P15" s="114">
        <f>IF(SER_hh_tes!P15=0,"",SER_hh_tes!P15/SER_hh_fec!P15)</f>
        <v>0.99999999999999989</v>
      </c>
      <c r="Q15" s="114">
        <f>IF(SER_hh_tes!Q15=0,"",SER_hh_tes!Q15/SER_hh_fec!Q15)</f>
        <v>0.99999999999999978</v>
      </c>
    </row>
    <row r="16" spans="1:17" ht="12.95" customHeight="1" x14ac:dyDescent="0.25">
      <c r="A16" s="90" t="s">
        <v>102</v>
      </c>
      <c r="B16" s="110">
        <f>IF(SER_hh_tes!B16=0,"",SER_hh_tes!B16/SER_hh_fec!B16)</f>
        <v>1.5178119542909134</v>
      </c>
      <c r="C16" s="110">
        <f>IF(SER_hh_tes!C16=0,"",SER_hh_tes!C16/SER_hh_fec!C16)</f>
        <v>1.5549262906522237</v>
      </c>
      <c r="D16" s="110">
        <f>IF(SER_hh_tes!D16=0,"",SER_hh_tes!D16/SER_hh_fec!D16)</f>
        <v>1.5904274735273896</v>
      </c>
      <c r="E16" s="110">
        <f>IF(SER_hh_tes!E16=0,"",SER_hh_tes!E16/SER_hh_fec!E16)</f>
        <v>1.6169849989361524</v>
      </c>
      <c r="F16" s="110">
        <f>IF(SER_hh_tes!F16=0,"",SER_hh_tes!F16/SER_hh_fec!F16)</f>
        <v>1.6628678108686494</v>
      </c>
      <c r="G16" s="110">
        <f>IF(SER_hh_tes!G16=0,"",SER_hh_tes!G16/SER_hh_fec!G16)</f>
        <v>1.6927575842264193</v>
      </c>
      <c r="H16" s="110">
        <f>IF(SER_hh_tes!H16=0,"",SER_hh_tes!H16/SER_hh_fec!H16)</f>
        <v>1.7307676475950511</v>
      </c>
      <c r="I16" s="110">
        <f>IF(SER_hh_tes!I16=0,"",SER_hh_tes!I16/SER_hh_fec!I16)</f>
        <v>1.7737163154632001</v>
      </c>
      <c r="J16" s="110">
        <f>IF(SER_hh_tes!J16=0,"",SER_hh_tes!J16/SER_hh_fec!J16)</f>
        <v>1.8027120928128457</v>
      </c>
      <c r="K16" s="110">
        <f>IF(SER_hh_tes!K16=0,"",SER_hh_tes!K16/SER_hh_fec!K16)</f>
        <v>1.8399208347963547</v>
      </c>
      <c r="L16" s="110">
        <f>IF(SER_hh_tes!L16=0,"",SER_hh_tes!L16/SER_hh_fec!L16)</f>
        <v>1.8873721857498562</v>
      </c>
      <c r="M16" s="110">
        <f>IF(SER_hh_tes!M16=0,"",SER_hh_tes!M16/SER_hh_fec!M16)</f>
        <v>1.9302549865602556</v>
      </c>
      <c r="N16" s="110">
        <f>IF(SER_hh_tes!N16=0,"",SER_hh_tes!N16/SER_hh_fec!N16)</f>
        <v>1.981681802225256</v>
      </c>
      <c r="O16" s="110">
        <f>IF(SER_hh_tes!O16=0,"",SER_hh_tes!O16/SER_hh_fec!O16)</f>
        <v>2.0316860790216893</v>
      </c>
      <c r="P16" s="110">
        <f>IF(SER_hh_tes!P16=0,"",SER_hh_tes!P16/SER_hh_fec!P16)</f>
        <v>2.1874083532038084</v>
      </c>
      <c r="Q16" s="110">
        <f>IF(SER_hh_tes!Q16=0,"",SER_hh_tes!Q16/SER_hh_fec!Q16)</f>
        <v>2.3008901957147083</v>
      </c>
    </row>
    <row r="17" spans="1:17" ht="12.95" customHeight="1" x14ac:dyDescent="0.25">
      <c r="A17" s="88" t="s">
        <v>101</v>
      </c>
      <c r="B17" s="113">
        <f>IF(SER_hh_tes!B17=0,"",SER_hh_tes!B17/SER_hh_fec!B17)</f>
        <v>1.5178119542909134</v>
      </c>
      <c r="C17" s="113">
        <f>IF(SER_hh_tes!C17=0,"",SER_hh_tes!C17/SER_hh_fec!C17)</f>
        <v>1.5896020455167024</v>
      </c>
      <c r="D17" s="113">
        <f>IF(SER_hh_tes!D17=0,"",SER_hh_tes!D17/SER_hh_fec!D17)</f>
        <v>1.6247636229253688</v>
      </c>
      <c r="E17" s="113">
        <f>IF(SER_hh_tes!E17=0,"",SER_hh_tes!E17/SER_hh_fec!E17)</f>
        <v>1.6783044686624067</v>
      </c>
      <c r="F17" s="113">
        <f>IF(SER_hh_tes!F17=0,"",SER_hh_tes!F17/SER_hh_fec!F17)</f>
        <v>1.7137805958010879</v>
      </c>
      <c r="G17" s="113">
        <f>IF(SER_hh_tes!G17=0,"",SER_hh_tes!G17/SER_hh_fec!G17)</f>
        <v>1.7651474222984183</v>
      </c>
      <c r="H17" s="113">
        <f>IF(SER_hh_tes!H17=0,"",SER_hh_tes!H17/SER_hh_fec!H17)</f>
        <v>1.8065953740486536</v>
      </c>
      <c r="I17" s="113">
        <f>IF(SER_hh_tes!I17=0,"",SER_hh_tes!I17/SER_hh_fec!I17)</f>
        <v>1.8321434304920541</v>
      </c>
      <c r="J17" s="113">
        <f>IF(SER_hh_tes!J17=0,"",SER_hh_tes!J17/SER_hh_fec!J17)</f>
        <v>1.8617406905356761</v>
      </c>
      <c r="K17" s="113">
        <f>IF(SER_hh_tes!K17=0,"",SER_hh_tes!K17/SER_hh_fec!K17)</f>
        <v>1.8796841595001865</v>
      </c>
      <c r="L17" s="113">
        <f>IF(SER_hh_tes!L17=0,"",SER_hh_tes!L17/SER_hh_fec!L17)</f>
        <v>1.8849246100726214</v>
      </c>
      <c r="M17" s="113">
        <f>IF(SER_hh_tes!M17=0,"",SER_hh_tes!M17/SER_hh_fec!M17)</f>
        <v>1.9754771087125507</v>
      </c>
      <c r="N17" s="113">
        <f>IF(SER_hh_tes!N17=0,"",SER_hh_tes!N17/SER_hh_fec!N17)</f>
        <v>2.0642928046486717</v>
      </c>
      <c r="O17" s="113">
        <f>IF(SER_hh_tes!O17=0,"",SER_hh_tes!O17/SER_hh_fec!O17)</f>
        <v>2.1580978343051802</v>
      </c>
      <c r="P17" s="113">
        <f>IF(SER_hh_tes!P17=0,"",SER_hh_tes!P17/SER_hh_fec!P17)</f>
        <v>2.2764247351795084</v>
      </c>
      <c r="Q17" s="113">
        <f>IF(SER_hh_tes!Q17=0,"",SER_hh_tes!Q17/SER_hh_fec!Q17)</f>
        <v>2.4938448676831828</v>
      </c>
    </row>
    <row r="18" spans="1:17" ht="12" customHeight="1" x14ac:dyDescent="0.25">
      <c r="A18" s="88" t="s">
        <v>100</v>
      </c>
      <c r="B18" s="113">
        <f>IF(SER_hh_tes!B18=0,"",SER_hh_tes!B18/SER_hh_fec!B18)</f>
        <v>1.5178119542909134</v>
      </c>
      <c r="C18" s="113">
        <f>IF(SER_hh_tes!C18=0,"",SER_hh_tes!C18/SER_hh_fec!C18)</f>
        <v>1.5548997091547585</v>
      </c>
      <c r="D18" s="113">
        <f>IF(SER_hh_tes!D18=0,"",SER_hh_tes!D18/SER_hh_fec!D18)</f>
        <v>1.590399322070287</v>
      </c>
      <c r="E18" s="113">
        <f>IF(SER_hh_tes!E18=0,"",SER_hh_tes!E18/SER_hh_fec!E18)</f>
        <v>1.6169215730645787</v>
      </c>
      <c r="F18" s="113">
        <f>IF(SER_hh_tes!F18=0,"",SER_hh_tes!F18/SER_hh_fec!F18)</f>
        <v>1.6628064635255275</v>
      </c>
      <c r="G18" s="113">
        <f>IF(SER_hh_tes!G18=0,"",SER_hh_tes!G18/SER_hh_fec!G18)</f>
        <v>1.6926248775146713</v>
      </c>
      <c r="H18" s="113">
        <f>IF(SER_hh_tes!H18=0,"",SER_hh_tes!H18/SER_hh_fec!H18)</f>
        <v>1.7305557518079744</v>
      </c>
      <c r="I18" s="113">
        <f>IF(SER_hh_tes!I18=0,"",SER_hh_tes!I18/SER_hh_fec!I18)</f>
        <v>1.773510678747692</v>
      </c>
      <c r="J18" s="113">
        <f>IF(SER_hh_tes!J18=0,"",SER_hh_tes!J18/SER_hh_fec!J18)</f>
        <v>1.8024437772405886</v>
      </c>
      <c r="K18" s="113">
        <f>IF(SER_hh_tes!K18=0,"",SER_hh_tes!K18/SER_hh_fec!K18)</f>
        <v>1.8397180668383488</v>
      </c>
      <c r="L18" s="113">
        <f>IF(SER_hh_tes!L18=0,"",SER_hh_tes!L18/SER_hh_fec!L18)</f>
        <v>1.8873847934574168</v>
      </c>
      <c r="M18" s="113">
        <f>IF(SER_hh_tes!M18=0,"",SER_hh_tes!M18/SER_hh_fec!M18)</f>
        <v>1.9298982053750076</v>
      </c>
      <c r="N18" s="113">
        <f>IF(SER_hh_tes!N18=0,"",SER_hh_tes!N18/SER_hh_fec!N18)</f>
        <v>1.9807144814146413</v>
      </c>
      <c r="O18" s="113">
        <f>IF(SER_hh_tes!O18=0,"",SER_hh_tes!O18/SER_hh_fec!O18)</f>
        <v>2.0297072632438438</v>
      </c>
      <c r="P18" s="113">
        <f>IF(SER_hh_tes!P18=0,"",SER_hh_tes!P18/SER_hh_fec!P18)</f>
        <v>2.1855461857076839</v>
      </c>
      <c r="Q18" s="113">
        <f>IF(SER_hh_tes!Q18=0,"",SER_hh_tes!Q18/SER_hh_fec!Q18)</f>
        <v>2.2952856782661275</v>
      </c>
    </row>
    <row r="19" spans="1:17" ht="12.95" customHeight="1" x14ac:dyDescent="0.25">
      <c r="A19" s="90" t="s">
        <v>47</v>
      </c>
      <c r="B19" s="110">
        <f>IF(SER_hh_tes!B19=0,"",SER_hh_tes!B19/SER_hh_fec!B19)</f>
        <v>0.54802267794074833</v>
      </c>
      <c r="C19" s="110">
        <f>IF(SER_hh_tes!C19=0,"",SER_hh_tes!C19/SER_hh_fec!C19)</f>
        <v>0.55440043335620537</v>
      </c>
      <c r="D19" s="110">
        <f>IF(SER_hh_tes!D19=0,"",SER_hh_tes!D19/SER_hh_fec!D19)</f>
        <v>0.56056405083082517</v>
      </c>
      <c r="E19" s="110">
        <f>IF(SER_hh_tes!E19=0,"",SER_hh_tes!E19/SER_hh_fec!E19)</f>
        <v>0.56744255030795177</v>
      </c>
      <c r="F19" s="110">
        <f>IF(SER_hh_tes!F19=0,"",SER_hh_tes!F19/SER_hh_fec!F19)</f>
        <v>0.57451137997397395</v>
      </c>
      <c r="G19" s="110">
        <f>IF(SER_hh_tes!G19=0,"",SER_hh_tes!G19/SER_hh_fec!G19)</f>
        <v>0.57920985115579904</v>
      </c>
      <c r="H19" s="110">
        <f>IF(SER_hh_tes!H19=0,"",SER_hh_tes!H19/SER_hh_fec!H19)</f>
        <v>0.5858849020354685</v>
      </c>
      <c r="I19" s="110">
        <f>IF(SER_hh_tes!I19=0,"",SER_hh_tes!I19/SER_hh_fec!I19)</f>
        <v>0.59368821242784708</v>
      </c>
      <c r="J19" s="110">
        <f>IF(SER_hh_tes!J19=0,"",SER_hh_tes!J19/SER_hh_fec!J19)</f>
        <v>0.5994309047106916</v>
      </c>
      <c r="K19" s="110">
        <f>IF(SER_hh_tes!K19=0,"",SER_hh_tes!K19/SER_hh_fec!K19)</f>
        <v>0.60368006187040024</v>
      </c>
      <c r="L19" s="110">
        <f>IF(SER_hh_tes!L19=0,"",SER_hh_tes!L19/SER_hh_fec!L19)</f>
        <v>0.60561038355407593</v>
      </c>
      <c r="M19" s="110">
        <f>IF(SER_hh_tes!M19=0,"",SER_hh_tes!M19/SER_hh_fec!M19)</f>
        <v>0.61289494327719873</v>
      </c>
      <c r="N19" s="110">
        <f>IF(SER_hh_tes!N19=0,"",SER_hh_tes!N19/SER_hh_fec!N19)</f>
        <v>0.61906027951782905</v>
      </c>
      <c r="O19" s="110">
        <f>IF(SER_hh_tes!O19=0,"",SER_hh_tes!O19/SER_hh_fec!O19)</f>
        <v>0.6232574446753989</v>
      </c>
      <c r="P19" s="110">
        <f>IF(SER_hh_tes!P19=0,"",SER_hh_tes!P19/SER_hh_fec!P19)</f>
        <v>0.62877924665689289</v>
      </c>
      <c r="Q19" s="110">
        <f>IF(SER_hh_tes!Q19=0,"",SER_hh_tes!Q19/SER_hh_fec!Q19)</f>
        <v>0.6348759787692817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>
        <f>IF(SER_hh_tes!B21=0,"",SER_hh_tes!B21/SER_hh_fec!B21)</f>
        <v>0.43692015163159648</v>
      </c>
      <c r="C21" s="109">
        <f>IF(SER_hh_tes!C21=0,"",SER_hh_tes!C21/SER_hh_fec!C21)</f>
        <v>0.44226218772446413</v>
      </c>
      <c r="D21" s="109">
        <f>IF(SER_hh_tes!D21=0,"",SER_hh_tes!D21/SER_hh_fec!D21)</f>
        <v>0.44623327036484356</v>
      </c>
      <c r="E21" s="109">
        <f>IF(SER_hh_tes!E21=0,"",SER_hh_tes!E21/SER_hh_fec!E21)</f>
        <v>0.45066219890426418</v>
      </c>
      <c r="F21" s="109">
        <f>IF(SER_hh_tes!F21=0,"",SER_hh_tes!F21/SER_hh_fec!F21)</f>
        <v>0.45744409470944919</v>
      </c>
      <c r="G21" s="109">
        <f>IF(SER_hh_tes!G21=0,"",SER_hh_tes!G21/SER_hh_fec!G21)</f>
        <v>0.46576655846272724</v>
      </c>
      <c r="H21" s="109">
        <f>IF(SER_hh_tes!H21=0,"",SER_hh_tes!H21/SER_hh_fec!H21)</f>
        <v>0.47306777968651981</v>
      </c>
      <c r="I21" s="109">
        <f>IF(SER_hh_tes!I21=0,"",SER_hh_tes!I21/SER_hh_fec!I21)</f>
        <v>0.4829688127645711</v>
      </c>
      <c r="J21" s="109">
        <f>IF(SER_hh_tes!J21=0,"",SER_hh_tes!J21/SER_hh_fec!J21)</f>
        <v>0.48757789864700257</v>
      </c>
      <c r="K21" s="109">
        <f>IF(SER_hh_tes!K21=0,"",SER_hh_tes!K21/SER_hh_fec!K21)</f>
        <v>0.49292526825442234</v>
      </c>
      <c r="L21" s="109">
        <f>IF(SER_hh_tes!L21=0,"",SER_hh_tes!L21/SER_hh_fec!L21)</f>
        <v>0.49681755725813065</v>
      </c>
      <c r="M21" s="109">
        <f>IF(SER_hh_tes!M21=0,"",SER_hh_tes!M21/SER_hh_fec!M21)</f>
        <v>0.49935482252968705</v>
      </c>
      <c r="N21" s="109">
        <f>IF(SER_hh_tes!N21=0,"",SER_hh_tes!N21/SER_hh_fec!N21)</f>
        <v>0.5042938535042143</v>
      </c>
      <c r="O21" s="109">
        <f>IF(SER_hh_tes!O21=0,"",SER_hh_tes!O21/SER_hh_fec!O21)</f>
        <v>0.50727632796683353</v>
      </c>
      <c r="P21" s="109">
        <f>IF(SER_hh_tes!P21=0,"",SER_hh_tes!P21/SER_hh_fec!P21)</f>
        <v>0.51017067997934162</v>
      </c>
      <c r="Q21" s="109">
        <f>IF(SER_hh_tes!Q21=0,"",SER_hh_tes!Q21/SER_hh_fec!Q21)</f>
        <v>0.51317730416714058</v>
      </c>
    </row>
    <row r="22" spans="1:17" ht="12" customHeight="1" x14ac:dyDescent="0.25">
      <c r="A22" s="88" t="s">
        <v>99</v>
      </c>
      <c r="B22" s="109">
        <f>IF(SER_hh_tes!B22=0,"",SER_hh_tes!B22/SER_hh_fec!B22)</f>
        <v>0.42478348075294109</v>
      </c>
      <c r="C22" s="109">
        <f>IF(SER_hh_tes!C22=0,"",SER_hh_tes!C22/SER_hh_fec!C22)</f>
        <v>0.43105661818880575</v>
      </c>
      <c r="D22" s="109">
        <f>IF(SER_hh_tes!D22=0,"",SER_hh_tes!D22/SER_hh_fec!D22)</f>
        <v>0.43605642477300671</v>
      </c>
      <c r="E22" s="109">
        <f>IF(SER_hh_tes!E22=0,"",SER_hh_tes!E22/SER_hh_fec!E22)</f>
        <v>0.44168485526726264</v>
      </c>
      <c r="F22" s="109">
        <f>IF(SER_hh_tes!F22=0,"",SER_hh_tes!F22/SER_hh_fec!F22)</f>
        <v>0.44649654213772355</v>
      </c>
      <c r="G22" s="109">
        <f>IF(SER_hh_tes!G22=0,"",SER_hh_tes!G22/SER_hh_fec!G22)</f>
        <v>0.45118227592658938</v>
      </c>
      <c r="H22" s="109">
        <f>IF(SER_hh_tes!H22=0,"",SER_hh_tes!H22/SER_hh_fec!H22)</f>
        <v>0.45587287071858251</v>
      </c>
      <c r="I22" s="109">
        <f>IF(SER_hh_tes!I22=0,"",SER_hh_tes!I22/SER_hh_fec!I22)</f>
        <v>0.46038557832976312</v>
      </c>
      <c r="J22" s="109">
        <f>IF(SER_hh_tes!J22=0,"",SER_hh_tes!J22/SER_hh_fec!J22)</f>
        <v>0.46469091224686465</v>
      </c>
      <c r="K22" s="109">
        <f>IF(SER_hh_tes!K22=0,"",SER_hh_tes!K22/SER_hh_fec!K22)</f>
        <v>0.46903145861575807</v>
      </c>
      <c r="L22" s="109">
        <f>IF(SER_hh_tes!L22=0,"",SER_hh_tes!L22/SER_hh_fec!L22)</f>
        <v>0.4733934689174995</v>
      </c>
      <c r="M22" s="109">
        <f>IF(SER_hh_tes!M22=0,"",SER_hh_tes!M22/SER_hh_fec!M22)</f>
        <v>0.47712073353918616</v>
      </c>
      <c r="N22" s="109">
        <f>IF(SER_hh_tes!N22=0,"",SER_hh_tes!N22/SER_hh_fec!N22)</f>
        <v>0.48148449205157384</v>
      </c>
      <c r="O22" s="109">
        <f>IF(SER_hh_tes!O22=0,"",SER_hh_tes!O22/SER_hh_fec!O22)</f>
        <v>0.48635400891925479</v>
      </c>
      <c r="P22" s="109">
        <f>IF(SER_hh_tes!P22=0,"",SER_hh_tes!P22/SER_hh_fec!P22)</f>
        <v>0.49108962566841208</v>
      </c>
      <c r="Q22" s="109">
        <f>IF(SER_hh_tes!Q22=0,"",SER_hh_tes!Q22/SER_hh_fec!Q22)</f>
        <v>0.49522194646558393</v>
      </c>
    </row>
    <row r="23" spans="1:17" ht="12" customHeight="1" x14ac:dyDescent="0.25">
      <c r="A23" s="88" t="s">
        <v>98</v>
      </c>
      <c r="B23" s="109">
        <f>IF(SER_hh_tes!B23=0,"",SER_hh_tes!B23/SER_hh_fec!B23)</f>
        <v>0.45512515794957986</v>
      </c>
      <c r="C23" s="109">
        <f>IF(SER_hh_tes!C23=0,"",SER_hh_tes!C23/SER_hh_fec!C23)</f>
        <v>0.47036211952711232</v>
      </c>
      <c r="D23" s="109">
        <f>IF(SER_hh_tes!D23=0,"",SER_hh_tes!D23/SER_hh_fec!D23)</f>
        <v>0.47869246022143508</v>
      </c>
      <c r="E23" s="109">
        <f>IF(SER_hh_tes!E23=0,"",SER_hh_tes!E23/SER_hh_fec!E23)</f>
        <v>0.48848928911909523</v>
      </c>
      <c r="F23" s="109">
        <f>IF(SER_hh_tes!F23=0,"",SER_hh_tes!F23/SER_hh_fec!F23)</f>
        <v>0.49251423273567169</v>
      </c>
      <c r="G23" s="109">
        <f>IF(SER_hh_tes!G23=0,"",SER_hh_tes!G23/SER_hh_fec!G23)</f>
        <v>0.50808293318463671</v>
      </c>
      <c r="H23" s="109">
        <f>IF(SER_hh_tes!H23=0,"",SER_hh_tes!H23/SER_hh_fec!H23)</f>
        <v>0.51320595782513001</v>
      </c>
      <c r="I23" s="109">
        <f>IF(SER_hh_tes!I23=0,"",SER_hh_tes!I23/SER_hh_fec!I23)</f>
        <v>0.51840176453389597</v>
      </c>
      <c r="J23" s="109">
        <f>IF(SER_hh_tes!J23=0,"",SER_hh_tes!J23/SER_hh_fec!J23)</f>
        <v>0.52137004032456957</v>
      </c>
      <c r="K23" s="109">
        <f>IF(SER_hh_tes!K23=0,"",SER_hh_tes!K23/SER_hh_fec!K23)</f>
        <v>0.52498932853185698</v>
      </c>
      <c r="L23" s="109">
        <f>IF(SER_hh_tes!L23=0,"",SER_hh_tes!L23/SER_hh_fec!L23)</f>
        <v>0.52927107848689403</v>
      </c>
      <c r="M23" s="109">
        <f>IF(SER_hh_tes!M23=0,"",SER_hh_tes!M23/SER_hh_fec!M23)</f>
        <v>0.53058478310927981</v>
      </c>
      <c r="N23" s="109">
        <f>IF(SER_hh_tes!N23=0,"",SER_hh_tes!N23/SER_hh_fec!N23)</f>
        <v>0.53252979180596349</v>
      </c>
      <c r="O23" s="109">
        <f>IF(SER_hh_tes!O23=0,"",SER_hh_tes!O23/SER_hh_fec!O23)</f>
        <v>0.53376027092222944</v>
      </c>
      <c r="P23" s="109">
        <f>IF(SER_hh_tes!P23=0,"",SER_hh_tes!P23/SER_hh_fec!P23)</f>
        <v>0.53500003910014138</v>
      </c>
      <c r="Q23" s="109">
        <f>IF(SER_hh_tes!Q23=0,"",SER_hh_tes!Q23/SER_hh_fec!Q23)</f>
        <v>0.53622004123788636</v>
      </c>
    </row>
    <row r="24" spans="1:17" ht="12" customHeight="1" x14ac:dyDescent="0.25">
      <c r="A24" s="88" t="s">
        <v>34</v>
      </c>
      <c r="B24" s="109" t="str">
        <f>IF(SER_hh_tes!B24=0,"",SER_hh_tes!B24/SER_hh_fec!B24)</f>
        <v/>
      </c>
      <c r="C24" s="109" t="str">
        <f>IF(SER_hh_tes!C24=0,"",SER_hh_tes!C24/SER_hh_fec!C24)</f>
        <v/>
      </c>
      <c r="D24" s="109" t="str">
        <f>IF(SER_hh_tes!D24=0,"",SER_hh_tes!D24/SER_hh_fec!D24)</f>
        <v/>
      </c>
      <c r="E24" s="109" t="str">
        <f>IF(SER_hh_tes!E24=0,"",SER_hh_tes!E24/SER_hh_fec!E24)</f>
        <v/>
      </c>
      <c r="F24" s="109" t="str">
        <f>IF(SER_hh_tes!F24=0,"",SER_hh_tes!F24/SER_hh_fec!F24)</f>
        <v/>
      </c>
      <c r="G24" s="109" t="str">
        <f>IF(SER_hh_tes!G24=0,"",SER_hh_tes!G24/SER_hh_fec!G24)</f>
        <v/>
      </c>
      <c r="H24" s="109" t="str">
        <f>IF(SER_hh_tes!H24=0,"",SER_hh_tes!H24/SER_hh_fec!H24)</f>
        <v/>
      </c>
      <c r="I24" s="109" t="str">
        <f>IF(SER_hh_tes!I24=0,"",SER_hh_tes!I24/SER_hh_fec!I24)</f>
        <v/>
      </c>
      <c r="J24" s="109" t="str">
        <f>IF(SER_hh_tes!J24=0,"",SER_hh_tes!J24/SER_hh_fec!J24)</f>
        <v/>
      </c>
      <c r="K24" s="109" t="str">
        <f>IF(SER_hh_tes!K24=0,"",SER_hh_tes!K24/SER_hh_fec!K24)</f>
        <v/>
      </c>
      <c r="L24" s="109" t="str">
        <f>IF(SER_hh_tes!L24=0,"",SER_hh_tes!L24/SER_hh_fec!L24)</f>
        <v/>
      </c>
      <c r="M24" s="109" t="str">
        <f>IF(SER_hh_tes!M24=0,"",SER_hh_tes!M24/SER_hh_fec!M24)</f>
        <v/>
      </c>
      <c r="N24" s="109" t="str">
        <f>IF(SER_hh_tes!N24=0,"",SER_hh_tes!N24/SER_hh_fec!N24)</f>
        <v/>
      </c>
      <c r="O24" s="109" t="str">
        <f>IF(SER_hh_tes!O24=0,"",SER_hh_tes!O24/SER_hh_fec!O24)</f>
        <v/>
      </c>
      <c r="P24" s="109" t="str">
        <f>IF(SER_hh_tes!P24=0,"",SER_hh_tes!P24/SER_hh_fec!P24)</f>
        <v/>
      </c>
      <c r="Q24" s="109" t="str">
        <f>IF(SER_hh_tes!Q24=0,"",SER_hh_tes!Q24/SER_hh_fec!Q24)</f>
        <v/>
      </c>
    </row>
    <row r="25" spans="1:17" ht="12" customHeight="1" x14ac:dyDescent="0.25">
      <c r="A25" s="88" t="s">
        <v>42</v>
      </c>
      <c r="B25" s="109" t="str">
        <f>IF(SER_hh_tes!B25=0,"",SER_hh_tes!B25/SER_hh_fec!B25)</f>
        <v/>
      </c>
      <c r="C25" s="109" t="str">
        <f>IF(SER_hh_tes!C25=0,"",SER_hh_tes!C25/SER_hh_fec!C25)</f>
        <v/>
      </c>
      <c r="D25" s="109" t="str">
        <f>IF(SER_hh_tes!D25=0,"",SER_hh_tes!D25/SER_hh_fec!D25)</f>
        <v/>
      </c>
      <c r="E25" s="109" t="str">
        <f>IF(SER_hh_tes!E25=0,"",SER_hh_tes!E25/SER_hh_fec!E25)</f>
        <v/>
      </c>
      <c r="F25" s="109" t="str">
        <f>IF(SER_hh_tes!F25=0,"",SER_hh_tes!F25/SER_hh_fec!F25)</f>
        <v/>
      </c>
      <c r="G25" s="109" t="str">
        <f>IF(SER_hh_tes!G25=0,"",SER_hh_tes!G25/SER_hh_fec!G25)</f>
        <v/>
      </c>
      <c r="H25" s="109" t="str">
        <f>IF(SER_hh_tes!H25=0,"",SER_hh_tes!H25/SER_hh_fec!H25)</f>
        <v/>
      </c>
      <c r="I25" s="109" t="str">
        <f>IF(SER_hh_tes!I25=0,"",SER_hh_tes!I25/SER_hh_fec!I25)</f>
        <v/>
      </c>
      <c r="J25" s="109" t="str">
        <f>IF(SER_hh_tes!J25=0,"",SER_hh_tes!J25/SER_hh_fec!J25)</f>
        <v/>
      </c>
      <c r="K25" s="109" t="str">
        <f>IF(SER_hh_tes!K25=0,"",SER_hh_tes!K25/SER_hh_fec!K25)</f>
        <v/>
      </c>
      <c r="L25" s="109" t="str">
        <f>IF(SER_hh_tes!L25=0,"",SER_hh_tes!L25/SER_hh_fec!L25)</f>
        <v/>
      </c>
      <c r="M25" s="109" t="str">
        <f>IF(SER_hh_tes!M25=0,"",SER_hh_tes!M25/SER_hh_fec!M25)</f>
        <v/>
      </c>
      <c r="N25" s="109" t="str">
        <f>IF(SER_hh_tes!N25=0,"",SER_hh_tes!N25/SER_hh_fec!N25)</f>
        <v/>
      </c>
      <c r="O25" s="109" t="str">
        <f>IF(SER_hh_tes!O25=0,"",SER_hh_tes!O25/SER_hh_fec!O25)</f>
        <v/>
      </c>
      <c r="P25" s="109" t="str">
        <f>IF(SER_hh_tes!P25=0,"",SER_hh_tes!P25/SER_hh_fec!P25)</f>
        <v/>
      </c>
      <c r="Q25" s="109" t="str">
        <f>IF(SER_hh_tes!Q25=0,"",SER_hh_tes!Q25/SER_hh_fec!Q25)</f>
        <v/>
      </c>
    </row>
    <row r="26" spans="1:17" ht="12" customHeight="1" x14ac:dyDescent="0.25">
      <c r="A26" s="88" t="s">
        <v>30</v>
      </c>
      <c r="B26" s="112">
        <f>IF(SER_hh_tes!B26=0,"",SER_hh_tes!B26/SER_hh_fec!B26)</f>
        <v>0.55828686041815112</v>
      </c>
      <c r="C26" s="112">
        <f>IF(SER_hh_tes!C26=0,"",SER_hh_tes!C26/SER_hh_fec!C26)</f>
        <v>0.56521941934326081</v>
      </c>
      <c r="D26" s="112">
        <f>IF(SER_hh_tes!D26=0,"",SER_hh_tes!D26/SER_hh_fec!D26)</f>
        <v>0.57169905789634834</v>
      </c>
      <c r="E26" s="112">
        <f>IF(SER_hh_tes!E26=0,"",SER_hh_tes!E26/SER_hh_fec!E26)</f>
        <v>0.57880988092688967</v>
      </c>
      <c r="F26" s="112">
        <f>IF(SER_hh_tes!F26=0,"",SER_hh_tes!F26/SER_hh_fec!F26)</f>
        <v>0.58605790587892492</v>
      </c>
      <c r="G26" s="112">
        <f>IF(SER_hh_tes!G26=0,"",SER_hh_tes!G26/SER_hh_fec!G26)</f>
        <v>0.59191897979551922</v>
      </c>
      <c r="H26" s="112">
        <f>IF(SER_hh_tes!H26=0,"",SER_hh_tes!H26/SER_hh_fec!H26)</f>
        <v>0.59919054660896665</v>
      </c>
      <c r="I26" s="112">
        <f>IF(SER_hh_tes!I26=0,"",SER_hh_tes!I26/SER_hh_fec!I26)</f>
        <v>0.6050475052573171</v>
      </c>
      <c r="J26" s="112">
        <f>IF(SER_hh_tes!J26=0,"",SER_hh_tes!J26/SER_hh_fec!J26)</f>
        <v>0.61115760817780529</v>
      </c>
      <c r="K26" s="112">
        <f>IF(SER_hh_tes!K26=0,"",SER_hh_tes!K26/SER_hh_fec!K26)</f>
        <v>0.61602171840081832</v>
      </c>
      <c r="L26" s="112">
        <f>IF(SER_hh_tes!L26=0,"",SER_hh_tes!L26/SER_hh_fec!L26)</f>
        <v>0.61911139336751231</v>
      </c>
      <c r="M26" s="112">
        <f>IF(SER_hh_tes!M26=0,"",SER_hh_tes!M26/SER_hh_fec!M26)</f>
        <v>0.62298760270846043</v>
      </c>
      <c r="N26" s="112">
        <f>IF(SER_hh_tes!N26=0,"",SER_hh_tes!N26/SER_hh_fec!N26)</f>
        <v>0.62913249520685899</v>
      </c>
      <c r="O26" s="112">
        <f>IF(SER_hh_tes!O26=0,"",SER_hh_tes!O26/SER_hh_fec!O26)</f>
        <v>0.63514567577130432</v>
      </c>
      <c r="P26" s="112">
        <f>IF(SER_hh_tes!P26=0,"",SER_hh_tes!P26/SER_hh_fec!P26)</f>
        <v>0.6414533869650576</v>
      </c>
      <c r="Q26" s="112">
        <f>IF(SER_hh_tes!Q26=0,"",SER_hh_tes!Q26/SER_hh_fec!Q26)</f>
        <v>0.64788310056477794</v>
      </c>
    </row>
    <row r="27" spans="1:17" ht="12" customHeight="1" x14ac:dyDescent="0.25">
      <c r="A27" s="93" t="s">
        <v>33</v>
      </c>
      <c r="B27" s="111">
        <f>IF(SER_hh_tes!B27=0,"",SER_hh_tes!B27/SER_hh_fec!B27)</f>
        <v>1.0000000000000002</v>
      </c>
      <c r="C27" s="111">
        <f>IF(SER_hh_tes!C27=0,"",SER_hh_tes!C27/SER_hh_fec!C27)</f>
        <v>1.0000000000000002</v>
      </c>
      <c r="D27" s="111">
        <f>IF(SER_hh_tes!D27=0,"",SER_hh_tes!D27/SER_hh_fec!D27)</f>
        <v>1.0000000000000004</v>
      </c>
      <c r="E27" s="111">
        <f>IF(SER_hh_tes!E27=0,"",SER_hh_tes!E27/SER_hh_fec!E27)</f>
        <v>0.99999999999999956</v>
      </c>
      <c r="F27" s="111">
        <f>IF(SER_hh_tes!F27=0,"",SER_hh_tes!F27/SER_hh_fec!F27)</f>
        <v>1.0000000000000004</v>
      </c>
      <c r="G27" s="111">
        <f>IF(SER_hh_tes!G27=0,"",SER_hh_tes!G27/SER_hh_fec!G27)</f>
        <v>1</v>
      </c>
      <c r="H27" s="111">
        <f>IF(SER_hh_tes!H27=0,"",SER_hh_tes!H27/SER_hh_fec!H27)</f>
        <v>1.0000000000000002</v>
      </c>
      <c r="I27" s="111">
        <f>IF(SER_hh_tes!I27=0,"",SER_hh_tes!I27/SER_hh_fec!I27)</f>
        <v>0.99999999999999978</v>
      </c>
      <c r="J27" s="111">
        <f>IF(SER_hh_tes!J27=0,"",SER_hh_tes!J27/SER_hh_fec!J27)</f>
        <v>1</v>
      </c>
      <c r="K27" s="111">
        <f>IF(SER_hh_tes!K27=0,"",SER_hh_tes!K27/SER_hh_fec!K27)</f>
        <v>1.0000000000000004</v>
      </c>
      <c r="L27" s="111">
        <f>IF(SER_hh_tes!L27=0,"",SER_hh_tes!L27/SER_hh_fec!L27)</f>
        <v>1.0000000000000007</v>
      </c>
      <c r="M27" s="111">
        <f>IF(SER_hh_tes!M27=0,"",SER_hh_tes!M27/SER_hh_fec!M27)</f>
        <v>1.0000000000000004</v>
      </c>
      <c r="N27" s="111">
        <f>IF(SER_hh_tes!N27=0,"",SER_hh_tes!N27/SER_hh_fec!N27)</f>
        <v>1</v>
      </c>
      <c r="O27" s="111">
        <f>IF(SER_hh_tes!O27=0,"",SER_hh_tes!O27/SER_hh_fec!O27)</f>
        <v>0.99999999999999978</v>
      </c>
      <c r="P27" s="111">
        <f>IF(SER_hh_tes!P27=0,"",SER_hh_tes!P27/SER_hh_fec!P27)</f>
        <v>0.99999999999999989</v>
      </c>
      <c r="Q27" s="111">
        <f>IF(SER_hh_tes!Q27=0,"",SER_hh_tes!Q27/SER_hh_fec!Q27)</f>
        <v>1.0000000000000004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0.51882769624417435</v>
      </c>
      <c r="C29" s="110">
        <f>IF(SER_hh_tes!C29=0,"",SER_hh_tes!C29/SER_hh_fec!C29)</f>
        <v>0.52705542918379256</v>
      </c>
      <c r="D29" s="110">
        <f>IF(SER_hh_tes!D29=0,"",SER_hh_tes!D29/SER_hh_fec!D29)</f>
        <v>0.54185459651964474</v>
      </c>
      <c r="E29" s="110">
        <f>IF(SER_hh_tes!E29=0,"",SER_hh_tes!E29/SER_hh_fec!E29)</f>
        <v>0.5466250213065863</v>
      </c>
      <c r="F29" s="110">
        <f>IF(SER_hh_tes!F29=0,"",SER_hh_tes!F29/SER_hh_fec!F29)</f>
        <v>0.53186784672430965</v>
      </c>
      <c r="G29" s="110">
        <f>IF(SER_hh_tes!G29=0,"",SER_hh_tes!G29/SER_hh_fec!G29)</f>
        <v>0.54278815943977121</v>
      </c>
      <c r="H29" s="110">
        <f>IF(SER_hh_tes!H29=0,"",SER_hh_tes!H29/SER_hh_fec!H29)</f>
        <v>0.55185511937022302</v>
      </c>
      <c r="I29" s="110">
        <f>IF(SER_hh_tes!I29=0,"",SER_hh_tes!I29/SER_hh_fec!I29)</f>
        <v>0.56140865541804996</v>
      </c>
      <c r="J29" s="110">
        <f>IF(SER_hh_tes!J29=0,"",SER_hh_tes!J29/SER_hh_fec!J29)</f>
        <v>0.56846284590059737</v>
      </c>
      <c r="K29" s="110">
        <f>IF(SER_hh_tes!K29=0,"",SER_hh_tes!K29/SER_hh_fec!K29)</f>
        <v>0.57278377919170476</v>
      </c>
      <c r="L29" s="110">
        <f>IF(SER_hh_tes!L29=0,"",SER_hh_tes!L29/SER_hh_fec!L29)</f>
        <v>0.57272204799973447</v>
      </c>
      <c r="M29" s="110">
        <f>IF(SER_hh_tes!M29=0,"",SER_hh_tes!M29/SER_hh_fec!M29)</f>
        <v>0.57191947481551308</v>
      </c>
      <c r="N29" s="110">
        <f>IF(SER_hh_tes!N29=0,"",SER_hh_tes!N29/SER_hh_fec!N29)</f>
        <v>0.54768688046577363</v>
      </c>
      <c r="O29" s="110">
        <f>IF(SER_hh_tes!O29=0,"",SER_hh_tes!O29/SER_hh_fec!O29)</f>
        <v>0.56524210580921719</v>
      </c>
      <c r="P29" s="110">
        <f>IF(SER_hh_tes!P29=0,"",SER_hh_tes!P29/SER_hh_fec!P29)</f>
        <v>0.59128444057146057</v>
      </c>
      <c r="Q29" s="110">
        <f>IF(SER_hh_tes!Q29=0,"",SER_hh_tes!Q29/SER_hh_fec!Q29)</f>
        <v>0.59336425603387566</v>
      </c>
    </row>
    <row r="30" spans="1:17" ht="12" customHeight="1" x14ac:dyDescent="0.25">
      <c r="A30" s="88" t="s">
        <v>66</v>
      </c>
      <c r="B30" s="109">
        <f>IF(SER_hh_tes!B30=0,"",SER_hh_tes!B30/SER_hh_fec!B30)</f>
        <v>0.36797854696177651</v>
      </c>
      <c r="C30" s="109">
        <f>IF(SER_hh_tes!C30=0,"",SER_hh_tes!C30/SER_hh_fec!C30)</f>
        <v>0.37206313096089322</v>
      </c>
      <c r="D30" s="109">
        <f>IF(SER_hh_tes!D30=0,"",SER_hh_tes!D30/SER_hh_fec!D30)</f>
        <v>0.372863473234614</v>
      </c>
      <c r="E30" s="109">
        <f>IF(SER_hh_tes!E30=0,"",SER_hh_tes!E30/SER_hh_fec!E30)</f>
        <v>0.37343728085772743</v>
      </c>
      <c r="F30" s="109">
        <f>IF(SER_hh_tes!F30=0,"",SER_hh_tes!F30/SER_hh_fec!F30)</f>
        <v>0.4087188136999832</v>
      </c>
      <c r="G30" s="109">
        <f>IF(SER_hh_tes!G30=0,"",SER_hh_tes!G30/SER_hh_fec!G30)</f>
        <v>0.41476244784753652</v>
      </c>
      <c r="H30" s="109">
        <f>IF(SER_hh_tes!H30=0,"",SER_hh_tes!H30/SER_hh_fec!H30)</f>
        <v>0.41715103985971452</v>
      </c>
      <c r="I30" s="109">
        <f>IF(SER_hh_tes!I30=0,"",SER_hh_tes!I30/SER_hh_fec!I30)</f>
        <v>0.42164053055040446</v>
      </c>
      <c r="J30" s="109">
        <f>IF(SER_hh_tes!J30=0,"",SER_hh_tes!J30/SER_hh_fec!J30)</f>
        <v>0.42430293792058243</v>
      </c>
      <c r="K30" s="109">
        <f>IF(SER_hh_tes!K30=0,"",SER_hh_tes!K30/SER_hh_fec!K30)</f>
        <v>0.42494235514552786</v>
      </c>
      <c r="L30" s="109">
        <f>IF(SER_hh_tes!L30=0,"",SER_hh_tes!L30/SER_hh_fec!L30)</f>
        <v>0.42677314531981642</v>
      </c>
      <c r="M30" s="109">
        <f>IF(SER_hh_tes!M30=0,"",SER_hh_tes!M30/SER_hh_fec!M30)</f>
        <v>0.42778696049913123</v>
      </c>
      <c r="N30" s="109">
        <f>IF(SER_hh_tes!N30=0,"",SER_hh_tes!N30/SER_hh_fec!N30)</f>
        <v>0.43485715936788039</v>
      </c>
      <c r="O30" s="109">
        <f>IF(SER_hh_tes!O30=0,"",SER_hh_tes!O30/SER_hh_fec!O30)</f>
        <v>0.43543426818094894</v>
      </c>
      <c r="P30" s="109">
        <f>IF(SER_hh_tes!P30=0,"",SER_hh_tes!P30/SER_hh_fec!P30)</f>
        <v>0.44263056337762541</v>
      </c>
      <c r="Q30" s="109">
        <f>IF(SER_hh_tes!Q30=0,"",SER_hh_tes!Q30/SER_hh_fec!Q30)</f>
        <v>0.4428958366822161</v>
      </c>
    </row>
    <row r="31" spans="1:17" ht="12" customHeight="1" x14ac:dyDescent="0.25">
      <c r="A31" s="88" t="s">
        <v>98</v>
      </c>
      <c r="B31" s="109">
        <f>IF(SER_hh_tes!B31=0,"",SER_hh_tes!B31/SER_hh_fec!B31)</f>
        <v>0.39628458903575925</v>
      </c>
      <c r="C31" s="109">
        <f>IF(SER_hh_tes!C31=0,"",SER_hh_tes!C31/SER_hh_fec!C31)</f>
        <v>0.41205206721036636</v>
      </c>
      <c r="D31" s="109">
        <f>IF(SER_hh_tes!D31=0,"",SER_hh_tes!D31/SER_hh_fec!D31)</f>
        <v>0.42652575922497699</v>
      </c>
      <c r="E31" s="109">
        <f>IF(SER_hh_tes!E31=0,"",SER_hh_tes!E31/SER_hh_fec!E31)</f>
        <v>0.43759524214661588</v>
      </c>
      <c r="F31" s="109">
        <f>IF(SER_hh_tes!F31=0,"",SER_hh_tes!F31/SER_hh_fec!F31)</f>
        <v>0.44479178839494343</v>
      </c>
      <c r="G31" s="109">
        <f>IF(SER_hh_tes!G31=0,"",SER_hh_tes!G31/SER_hh_fec!G31)</f>
        <v>0.45104912649821766</v>
      </c>
      <c r="H31" s="109">
        <f>IF(SER_hh_tes!H31=0,"",SER_hh_tes!H31/SER_hh_fec!H31)</f>
        <v>0.45372479918619646</v>
      </c>
      <c r="I31" s="109">
        <f>IF(SER_hh_tes!I31=0,"",SER_hh_tes!I31/SER_hh_fec!I31)</f>
        <v>0.45653182261341757</v>
      </c>
      <c r="J31" s="109">
        <f>IF(SER_hh_tes!J31=0,"",SER_hh_tes!J31/SER_hh_fec!J31)</f>
        <v>0.45923255399402496</v>
      </c>
      <c r="K31" s="109">
        <f>IF(SER_hh_tes!K31=0,"",SER_hh_tes!K31/SER_hh_fec!K31)</f>
        <v>0.46251261293187484</v>
      </c>
      <c r="L31" s="109">
        <f>IF(SER_hh_tes!L31=0,"",SER_hh_tes!L31/SER_hh_fec!L31)</f>
        <v>0.46490000635160533</v>
      </c>
      <c r="M31" s="109">
        <f>IF(SER_hh_tes!M31=0,"",SER_hh_tes!M31/SER_hh_fec!M31)</f>
        <v>0.4665678779392779</v>
      </c>
      <c r="N31" s="109">
        <f>IF(SER_hh_tes!N31=0,"",SER_hh_tes!N31/SER_hh_fec!N31)</f>
        <v>0.46710753698847784</v>
      </c>
      <c r="O31" s="109">
        <f>IF(SER_hh_tes!O31=0,"",SER_hh_tes!O31/SER_hh_fec!O31)</f>
        <v>0.46911322123825433</v>
      </c>
      <c r="P31" s="109">
        <f>IF(SER_hh_tes!P31=0,"",SER_hh_tes!P31/SER_hh_fec!P31)</f>
        <v>0.47189125383899388</v>
      </c>
      <c r="Q31" s="109">
        <f>IF(SER_hh_tes!Q31=0,"",SER_hh_tes!Q31/SER_hh_fec!Q31)</f>
        <v>0.47387056409023948</v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 t="str">
        <f>IF(SER_hh_tes!H32=0,"",SER_hh_tes!H32/SER_hh_fec!H32)</f>
        <v/>
      </c>
      <c r="I32" s="109" t="str">
        <f>IF(SER_hh_tes!I32=0,"",SER_hh_tes!I32/SER_hh_fec!I32)</f>
        <v/>
      </c>
      <c r="J32" s="109" t="str">
        <f>IF(SER_hh_tes!J32=0,"",SER_hh_tes!J32/SER_hh_fec!J32)</f>
        <v/>
      </c>
      <c r="K32" s="109" t="str">
        <f>IF(SER_hh_tes!K32=0,"",SER_hh_tes!K32/SER_hh_fec!K32)</f>
        <v/>
      </c>
      <c r="L32" s="109" t="str">
        <f>IF(SER_hh_tes!L32=0,"",SER_hh_tes!L32/SER_hh_fec!L32)</f>
        <v/>
      </c>
      <c r="M32" s="109" t="str">
        <f>IF(SER_hh_tes!M32=0,"",SER_hh_tes!M32/SER_hh_fec!M32)</f>
        <v/>
      </c>
      <c r="N32" s="109" t="str">
        <f>IF(SER_hh_tes!N32=0,"",SER_hh_tes!N32/SER_hh_fec!N32)</f>
        <v/>
      </c>
      <c r="O32" s="109" t="str">
        <f>IF(SER_hh_tes!O32=0,"",SER_hh_tes!O32/SER_hh_fec!O32)</f>
        <v/>
      </c>
      <c r="P32" s="109" t="str">
        <f>IF(SER_hh_tes!P32=0,"",SER_hh_tes!P32/SER_hh_fec!P32)</f>
        <v/>
      </c>
      <c r="Q32" s="109" t="str">
        <f>IF(SER_hh_tes!Q32=0,"",SER_hh_tes!Q32/SER_hh_fec!Q32)</f>
        <v/>
      </c>
    </row>
    <row r="33" spans="1:17" ht="12" customHeight="1" x14ac:dyDescent="0.25">
      <c r="A33" s="49" t="s">
        <v>30</v>
      </c>
      <c r="B33" s="108">
        <f>IF(SER_hh_tes!B33=0,"",SER_hh_tes!B33/SER_hh_fec!B33)</f>
        <v>0.53916270617110085</v>
      </c>
      <c r="C33" s="108">
        <f>IF(SER_hh_tes!C33=0,"",SER_hh_tes!C33/SER_hh_fec!C33)</f>
        <v>0.54744323388417682</v>
      </c>
      <c r="D33" s="108">
        <f>IF(SER_hh_tes!D33=0,"",SER_hh_tes!D33/SER_hh_fec!D33)</f>
        <v>0.5557327721733929</v>
      </c>
      <c r="E33" s="108">
        <f>IF(SER_hh_tes!E33=0,"",SER_hh_tes!E33/SER_hh_fec!E33)</f>
        <v>0.56410425446749179</v>
      </c>
      <c r="F33" s="108">
        <f>IF(SER_hh_tes!F33=0,"",SER_hh_tes!F33/SER_hh_fec!F33)</f>
        <v>0.56643263646055597</v>
      </c>
      <c r="G33" s="108">
        <f>IF(SER_hh_tes!G33=0,"",SER_hh_tes!G33/SER_hh_fec!G33)</f>
        <v>0.57537582562312017</v>
      </c>
      <c r="H33" s="108">
        <f>IF(SER_hh_tes!H33=0,"",SER_hh_tes!H33/SER_hh_fec!H33)</f>
        <v>0.58470158594551858</v>
      </c>
      <c r="I33" s="108">
        <f>IF(SER_hh_tes!I33=0,"",SER_hh_tes!I33/SER_hh_fec!I33)</f>
        <v>0.59345198412612921</v>
      </c>
      <c r="J33" s="108">
        <f>IF(SER_hh_tes!J33=0,"",SER_hh_tes!J33/SER_hh_fec!J33)</f>
        <v>0.60120919041647358</v>
      </c>
      <c r="K33" s="108">
        <f>IF(SER_hh_tes!K33=0,"",SER_hh_tes!K33/SER_hh_fec!K33)</f>
        <v>0.60788161594497481</v>
      </c>
      <c r="L33" s="108">
        <f>IF(SER_hh_tes!L33=0,"",SER_hh_tes!L33/SER_hh_fec!L33)</f>
        <v>0.61321586911262449</v>
      </c>
      <c r="M33" s="108">
        <f>IF(SER_hh_tes!M33=0,"",SER_hh_tes!M33/SER_hh_fec!M33)</f>
        <v>0.61998741528176915</v>
      </c>
      <c r="N33" s="108">
        <f>IF(SER_hh_tes!N33=0,"",SER_hh_tes!N33/SER_hh_fec!N33)</f>
        <v>0.62699517796075299</v>
      </c>
      <c r="O33" s="108">
        <f>IF(SER_hh_tes!O33=0,"",SER_hh_tes!O33/SER_hh_fec!O33)</f>
        <v>0.63314017908153242</v>
      </c>
      <c r="P33" s="108">
        <f>IF(SER_hh_tes!P33=0,"",SER_hh_tes!P33/SER_hh_fec!P33)</f>
        <v>0.64051996085585217</v>
      </c>
      <c r="Q33" s="108">
        <f>IF(SER_hh_tes!Q33=0,"",SER_hh_tes!Q33/SER_hh_fec!Q33)</f>
        <v>0.64494682340057319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775.44259964697369</v>
      </c>
      <c r="C3" s="106">
        <f t="shared" ref="C3:Q3" si="1">SUM(C4,C16,C19,C29)</f>
        <v>1009.0653586395122</v>
      </c>
      <c r="D3" s="106">
        <f t="shared" si="1"/>
        <v>1028.3882376387598</v>
      </c>
      <c r="E3" s="106">
        <f t="shared" si="1"/>
        <v>1129.2722343087116</v>
      </c>
      <c r="F3" s="106">
        <f t="shared" si="1"/>
        <v>1218.6034100637482</v>
      </c>
      <c r="G3" s="106">
        <f t="shared" si="1"/>
        <v>1532.7925452278448</v>
      </c>
      <c r="H3" s="106">
        <f t="shared" si="1"/>
        <v>1601.6887123526155</v>
      </c>
      <c r="I3" s="106">
        <f t="shared" si="1"/>
        <v>1507.9058894266921</v>
      </c>
      <c r="J3" s="106">
        <f t="shared" si="1"/>
        <v>1504.3669451453161</v>
      </c>
      <c r="K3" s="106">
        <f t="shared" si="1"/>
        <v>1232.3364827952241</v>
      </c>
      <c r="L3" s="106">
        <f t="shared" si="1"/>
        <v>1095.902909029008</v>
      </c>
      <c r="M3" s="106">
        <f t="shared" si="1"/>
        <v>1078.915494450695</v>
      </c>
      <c r="N3" s="106">
        <f t="shared" si="1"/>
        <v>803.52963754018185</v>
      </c>
      <c r="O3" s="106">
        <f t="shared" si="1"/>
        <v>858.24323910424607</v>
      </c>
      <c r="P3" s="106">
        <f t="shared" si="1"/>
        <v>614.62613668222104</v>
      </c>
      <c r="Q3" s="106">
        <f t="shared" si="1"/>
        <v>732.9120282196418</v>
      </c>
    </row>
    <row r="4" spans="1:17" ht="12.95" customHeight="1" x14ac:dyDescent="0.25">
      <c r="A4" s="90" t="s">
        <v>44</v>
      </c>
      <c r="B4" s="101">
        <f t="shared" ref="B4" si="2">SUM(B5:B15)</f>
        <v>663.33536968668841</v>
      </c>
      <c r="C4" s="101">
        <f t="shared" ref="C4:Q4" si="3">SUM(C5:C15)</f>
        <v>885.67471752851009</v>
      </c>
      <c r="D4" s="101">
        <f t="shared" si="3"/>
        <v>920.99589530559365</v>
      </c>
      <c r="E4" s="101">
        <f t="shared" si="3"/>
        <v>1006.2023856809678</v>
      </c>
      <c r="F4" s="101">
        <f t="shared" si="3"/>
        <v>1004.85961745926</v>
      </c>
      <c r="G4" s="101">
        <f t="shared" si="3"/>
        <v>1312.5425918225746</v>
      </c>
      <c r="H4" s="101">
        <f t="shared" si="3"/>
        <v>1374.7067448279461</v>
      </c>
      <c r="I4" s="101">
        <f t="shared" si="3"/>
        <v>1273.4696453693193</v>
      </c>
      <c r="J4" s="101">
        <f t="shared" si="3"/>
        <v>1262.0127840822736</v>
      </c>
      <c r="K4" s="101">
        <f t="shared" si="3"/>
        <v>979.69296356650352</v>
      </c>
      <c r="L4" s="101">
        <f t="shared" si="3"/>
        <v>821.90030220198048</v>
      </c>
      <c r="M4" s="101">
        <f t="shared" si="3"/>
        <v>792.69737116101521</v>
      </c>
      <c r="N4" s="101">
        <f t="shared" si="3"/>
        <v>377.87856709027653</v>
      </c>
      <c r="O4" s="101">
        <f t="shared" si="3"/>
        <v>501.84427955400503</v>
      </c>
      <c r="P4" s="101">
        <f t="shared" si="3"/>
        <v>317.67486067862455</v>
      </c>
      <c r="Q4" s="101">
        <f t="shared" si="3"/>
        <v>416.98730728298807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651.52543157095226</v>
      </c>
      <c r="C7" s="100">
        <v>868.77159002281553</v>
      </c>
      <c r="D7" s="100">
        <v>894.24645244743135</v>
      </c>
      <c r="E7" s="100">
        <v>962.16683792914421</v>
      </c>
      <c r="F7" s="100">
        <v>930.49828997983957</v>
      </c>
      <c r="G7" s="100">
        <v>1183.7410684933623</v>
      </c>
      <c r="H7" s="100">
        <v>1216.5213921284972</v>
      </c>
      <c r="I7" s="100">
        <v>1090.9645107822541</v>
      </c>
      <c r="J7" s="100">
        <v>1033.9948252266743</v>
      </c>
      <c r="K7" s="100">
        <v>728.20219845959491</v>
      </c>
      <c r="L7" s="100">
        <v>599.82572263959003</v>
      </c>
      <c r="M7" s="100">
        <v>536.38995257731324</v>
      </c>
      <c r="N7" s="100">
        <v>158.88066583477203</v>
      </c>
      <c r="O7" s="100">
        <v>321.71743024847649</v>
      </c>
      <c r="P7" s="100">
        <v>152.83792905297429</v>
      </c>
      <c r="Q7" s="100">
        <v>163.44316730946059</v>
      </c>
    </row>
    <row r="8" spans="1:17" ht="12" customHeight="1" x14ac:dyDescent="0.25">
      <c r="A8" s="88" t="s">
        <v>101</v>
      </c>
      <c r="B8" s="100">
        <v>8.9262711820156364E-3</v>
      </c>
      <c r="C8" s="100">
        <v>1.3448254428769161E-2</v>
      </c>
      <c r="D8" s="100">
        <v>2.2284875840745913E-2</v>
      </c>
      <c r="E8" s="100">
        <v>3.8214453016525936E-2</v>
      </c>
      <c r="F8" s="100">
        <v>6.6871962022508613E-2</v>
      </c>
      <c r="G8" s="100">
        <v>0.11941151178271245</v>
      </c>
      <c r="H8" s="100">
        <v>0.1504135109624144</v>
      </c>
      <c r="I8" s="100">
        <v>0.17708003258261373</v>
      </c>
      <c r="J8" s="100">
        <v>0.22460909037070811</v>
      </c>
      <c r="K8" s="100">
        <v>0.2502333112813741</v>
      </c>
      <c r="L8" s="100">
        <v>0.22207457956239032</v>
      </c>
      <c r="M8" s="100">
        <v>0.25951126131599817</v>
      </c>
      <c r="N8" s="100">
        <v>0.47381599485447334</v>
      </c>
      <c r="O8" s="100">
        <v>1.0351207359914198</v>
      </c>
      <c r="P8" s="100">
        <v>2.2695050277184041</v>
      </c>
      <c r="Q8" s="100">
        <v>8.0396381602589049</v>
      </c>
    </row>
    <row r="9" spans="1:17" ht="12" customHeight="1" x14ac:dyDescent="0.25">
      <c r="A9" s="88" t="s">
        <v>106</v>
      </c>
      <c r="B9" s="100">
        <v>11.801011844554184</v>
      </c>
      <c r="C9" s="100">
        <v>16.889679251265775</v>
      </c>
      <c r="D9" s="100">
        <v>26.727157982321522</v>
      </c>
      <c r="E9" s="100">
        <v>43.997333298807156</v>
      </c>
      <c r="F9" s="100">
        <v>74.294455517397836</v>
      </c>
      <c r="G9" s="100">
        <v>128.68211181742947</v>
      </c>
      <c r="H9" s="100">
        <v>158.03493918848656</v>
      </c>
      <c r="I9" s="100">
        <v>182.32805455448258</v>
      </c>
      <c r="J9" s="100">
        <v>227.79334976522861</v>
      </c>
      <c r="K9" s="100">
        <v>251.24053179562722</v>
      </c>
      <c r="L9" s="100">
        <v>221.85250498282801</v>
      </c>
      <c r="M9" s="100">
        <v>256.04790732238598</v>
      </c>
      <c r="N9" s="100">
        <v>218.52408526065</v>
      </c>
      <c r="O9" s="100">
        <v>179.09172856953711</v>
      </c>
      <c r="P9" s="100">
        <v>162.56742659793184</v>
      </c>
      <c r="Q9" s="100">
        <v>245.50450181326858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9.0606790424118178E-2</v>
      </c>
      <c r="C16" s="101">
        <f t="shared" ref="C16:Q16" si="5">SUM(C17:C18)</f>
        <v>0.11840988976065851</v>
      </c>
      <c r="D16" s="101">
        <f t="shared" si="5"/>
        <v>0.1345765775608955</v>
      </c>
      <c r="E16" s="101">
        <f t="shared" si="5"/>
        <v>0.16250046583061312</v>
      </c>
      <c r="F16" s="101">
        <f t="shared" si="5"/>
        <v>0.21984424521568283</v>
      </c>
      <c r="G16" s="101">
        <f t="shared" si="5"/>
        <v>0.34928193814305369</v>
      </c>
      <c r="H16" s="101">
        <f t="shared" si="5"/>
        <v>0.58197181036080847</v>
      </c>
      <c r="I16" s="101">
        <f t="shared" si="5"/>
        <v>0.86618376685484699</v>
      </c>
      <c r="J16" s="101">
        <f t="shared" si="5"/>
        <v>1.1616378670148846</v>
      </c>
      <c r="K16" s="101">
        <f t="shared" si="5"/>
        <v>1.3679826214609236</v>
      </c>
      <c r="L16" s="101">
        <f t="shared" si="5"/>
        <v>1.5391749840571818</v>
      </c>
      <c r="M16" s="101">
        <f t="shared" si="5"/>
        <v>2.1444632118844646</v>
      </c>
      <c r="N16" s="101">
        <f t="shared" si="5"/>
        <v>3.1568150379488307</v>
      </c>
      <c r="O16" s="101">
        <f t="shared" si="5"/>
        <v>4.1747893533814677</v>
      </c>
      <c r="P16" s="101">
        <f t="shared" si="5"/>
        <v>5.6426922428495869</v>
      </c>
      <c r="Q16" s="101">
        <f t="shared" si="5"/>
        <v>7.8695923391050959</v>
      </c>
    </row>
    <row r="17" spans="1:17" ht="12.95" customHeight="1" x14ac:dyDescent="0.25">
      <c r="A17" s="88" t="s">
        <v>101</v>
      </c>
      <c r="B17" s="103">
        <v>9.0606790424118178E-2</v>
      </c>
      <c r="C17" s="103">
        <v>0.11840988976065851</v>
      </c>
      <c r="D17" s="103">
        <v>0.1345765775608955</v>
      </c>
      <c r="E17" s="103">
        <v>0.16250046583061312</v>
      </c>
      <c r="F17" s="103">
        <v>0.21984424521568283</v>
      </c>
      <c r="G17" s="103">
        <v>0.34928193814305369</v>
      </c>
      <c r="H17" s="103">
        <v>0.58197181036080847</v>
      </c>
      <c r="I17" s="103">
        <v>0.86618376685484699</v>
      </c>
      <c r="J17" s="103">
        <v>1.1616378670148846</v>
      </c>
      <c r="K17" s="103">
        <v>1.3679826214609236</v>
      </c>
      <c r="L17" s="103">
        <v>1.5391749840571818</v>
      </c>
      <c r="M17" s="103">
        <v>2.1444632118844646</v>
      </c>
      <c r="N17" s="103">
        <v>3.1568150379488307</v>
      </c>
      <c r="O17" s="103">
        <v>4.1747893533814677</v>
      </c>
      <c r="P17" s="103">
        <v>5.6426922428495869</v>
      </c>
      <c r="Q17" s="103">
        <v>7.8695923391050959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49.684407358776809</v>
      </c>
      <c r="C19" s="101">
        <f t="shared" ref="C19:Q19" si="7">SUM(C20:C27)</f>
        <v>57.760535135426373</v>
      </c>
      <c r="D19" s="101">
        <f t="shared" si="7"/>
        <v>62.898359055374577</v>
      </c>
      <c r="E19" s="101">
        <f t="shared" si="7"/>
        <v>65.978592661385591</v>
      </c>
      <c r="F19" s="101">
        <f t="shared" si="7"/>
        <v>70.83534172362279</v>
      </c>
      <c r="G19" s="101">
        <f t="shared" si="7"/>
        <v>84.956513452521051</v>
      </c>
      <c r="H19" s="101">
        <f t="shared" si="7"/>
        <v>91.988653187629922</v>
      </c>
      <c r="I19" s="101">
        <f t="shared" si="7"/>
        <v>102.25530310788841</v>
      </c>
      <c r="J19" s="101">
        <f t="shared" si="7"/>
        <v>106.3203196189109</v>
      </c>
      <c r="K19" s="101">
        <f t="shared" si="7"/>
        <v>109.19104648246501</v>
      </c>
      <c r="L19" s="101">
        <f t="shared" si="7"/>
        <v>115.1850567313967</v>
      </c>
      <c r="M19" s="101">
        <f t="shared" si="7"/>
        <v>114.39227443554239</v>
      </c>
      <c r="N19" s="101">
        <f t="shared" si="7"/>
        <v>111.72748385760693</v>
      </c>
      <c r="O19" s="101">
        <f t="shared" si="7"/>
        <v>116.706304878417</v>
      </c>
      <c r="P19" s="101">
        <f t="shared" si="7"/>
        <v>123.56546564214464</v>
      </c>
      <c r="Q19" s="101">
        <f t="shared" si="7"/>
        <v>124.73431385720268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11.170826390486726</v>
      </c>
      <c r="C21" s="100">
        <v>12.503903298201017</v>
      </c>
      <c r="D21" s="100">
        <v>13.157666052261376</v>
      </c>
      <c r="E21" s="100">
        <v>13.262847373002131</v>
      </c>
      <c r="F21" s="100">
        <v>14.474976328392831</v>
      </c>
      <c r="G21" s="100">
        <v>17.015802645953528</v>
      </c>
      <c r="H21" s="100">
        <v>18.818329762187691</v>
      </c>
      <c r="I21" s="100">
        <v>22.534569558418287</v>
      </c>
      <c r="J21" s="100">
        <v>23.521646597870877</v>
      </c>
      <c r="K21" s="100">
        <v>24.651669865326031</v>
      </c>
      <c r="L21" s="100">
        <v>25.266581451061302</v>
      </c>
      <c r="M21" s="100">
        <v>25.27910138452723</v>
      </c>
      <c r="N21" s="100">
        <v>27.209552373460401</v>
      </c>
      <c r="O21" s="100">
        <v>27.41139352233483</v>
      </c>
      <c r="P21" s="100">
        <v>27.602329353315927</v>
      </c>
      <c r="Q21" s="100">
        <v>28.173061617387869</v>
      </c>
    </row>
    <row r="22" spans="1:17" ht="12" customHeight="1" x14ac:dyDescent="0.25">
      <c r="A22" s="88" t="s">
        <v>99</v>
      </c>
      <c r="B22" s="100">
        <v>34.057631281693588</v>
      </c>
      <c r="C22" s="100">
        <v>38.999435904200581</v>
      </c>
      <c r="D22" s="100">
        <v>42.148011589816328</v>
      </c>
      <c r="E22" s="100">
        <v>43.942238103171498</v>
      </c>
      <c r="F22" s="100">
        <v>46.588511908864568</v>
      </c>
      <c r="G22" s="100">
        <v>50.832996193738261</v>
      </c>
      <c r="H22" s="100">
        <v>52.80530797734238</v>
      </c>
      <c r="I22" s="100">
        <v>54.227128606001742</v>
      </c>
      <c r="J22" s="100">
        <v>54.668034096093805</v>
      </c>
      <c r="K22" s="100">
        <v>53.705510473181249</v>
      </c>
      <c r="L22" s="100">
        <v>53.584817326221284</v>
      </c>
      <c r="M22" s="100">
        <v>53.895253022120137</v>
      </c>
      <c r="N22" s="100">
        <v>47.708533890169591</v>
      </c>
      <c r="O22" s="100">
        <v>52.168129742518659</v>
      </c>
      <c r="P22" s="100">
        <v>57.186720832823418</v>
      </c>
      <c r="Q22" s="100">
        <v>55.380203119402537</v>
      </c>
    </row>
    <row r="23" spans="1:17" ht="12" customHeight="1" x14ac:dyDescent="0.25">
      <c r="A23" s="88" t="s">
        <v>98</v>
      </c>
      <c r="B23" s="100">
        <v>4.4559496865964947</v>
      </c>
      <c r="C23" s="100">
        <v>6.2571959330247751</v>
      </c>
      <c r="D23" s="100">
        <v>7.5926814132968747</v>
      </c>
      <c r="E23" s="100">
        <v>8.7735071852119653</v>
      </c>
      <c r="F23" s="100">
        <v>9.7718534863653836</v>
      </c>
      <c r="G23" s="100">
        <v>17.107714612829255</v>
      </c>
      <c r="H23" s="100">
        <v>20.365015448099861</v>
      </c>
      <c r="I23" s="100">
        <v>25.493604943468377</v>
      </c>
      <c r="J23" s="100">
        <v>28.130638924946219</v>
      </c>
      <c r="K23" s="100">
        <v>30.833866143957735</v>
      </c>
      <c r="L23" s="100">
        <v>36.333657954114116</v>
      </c>
      <c r="M23" s="100">
        <v>35.217920028895016</v>
      </c>
      <c r="N23" s="100">
        <v>36.809397593976939</v>
      </c>
      <c r="O23" s="100">
        <v>37.126781613563509</v>
      </c>
      <c r="P23" s="100">
        <v>38.776415456005296</v>
      </c>
      <c r="Q23" s="100">
        <v>41.181049120412268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62.33221581108441</v>
      </c>
      <c r="C29" s="101">
        <f t="shared" ref="C29:Q29" si="9">SUM(C30:C33)</f>
        <v>65.511696085815018</v>
      </c>
      <c r="D29" s="101">
        <f t="shared" si="9"/>
        <v>44.359406700230586</v>
      </c>
      <c r="E29" s="101">
        <f t="shared" si="9"/>
        <v>56.928755500527622</v>
      </c>
      <c r="F29" s="101">
        <f t="shared" si="9"/>
        <v>142.68860663564979</v>
      </c>
      <c r="G29" s="101">
        <f t="shared" si="9"/>
        <v>134.94415801460599</v>
      </c>
      <c r="H29" s="101">
        <f t="shared" si="9"/>
        <v>134.41134252667877</v>
      </c>
      <c r="I29" s="101">
        <f t="shared" si="9"/>
        <v>131.31475718262931</v>
      </c>
      <c r="J29" s="101">
        <f t="shared" si="9"/>
        <v>134.87220357711681</v>
      </c>
      <c r="K29" s="101">
        <f t="shared" si="9"/>
        <v>142.08449012479474</v>
      </c>
      <c r="L29" s="101">
        <f t="shared" si="9"/>
        <v>157.27837511157372</v>
      </c>
      <c r="M29" s="101">
        <f t="shared" si="9"/>
        <v>169.68138564225274</v>
      </c>
      <c r="N29" s="101">
        <f t="shared" si="9"/>
        <v>310.76677155434959</v>
      </c>
      <c r="O29" s="101">
        <f t="shared" si="9"/>
        <v>235.51786531844255</v>
      </c>
      <c r="P29" s="101">
        <f t="shared" si="9"/>
        <v>167.74311811860224</v>
      </c>
      <c r="Q29" s="101">
        <f t="shared" si="9"/>
        <v>183.32081474034595</v>
      </c>
    </row>
    <row r="30" spans="1:17" ht="12" customHeight="1" x14ac:dyDescent="0.25">
      <c r="A30" s="88" t="s">
        <v>66</v>
      </c>
      <c r="B30" s="100">
        <v>58.491481967327012</v>
      </c>
      <c r="C30" s="100">
        <v>60.134757047126996</v>
      </c>
      <c r="D30" s="100">
        <v>36.247431404378638</v>
      </c>
      <c r="E30" s="100">
        <v>44.85786110896187</v>
      </c>
      <c r="F30" s="100">
        <v>124.88228176137517</v>
      </c>
      <c r="G30" s="100">
        <v>107.79666367438517</v>
      </c>
      <c r="H30" s="100">
        <v>103.08551456221235</v>
      </c>
      <c r="I30" s="100">
        <v>93.551505402469729</v>
      </c>
      <c r="J30" s="100">
        <v>89.657340153405173</v>
      </c>
      <c r="K30" s="100">
        <v>85.637136649458</v>
      </c>
      <c r="L30" s="100">
        <v>90.837228457336764</v>
      </c>
      <c r="M30" s="100">
        <v>76.312104435787475</v>
      </c>
      <c r="N30" s="100">
        <v>245.6272215877915</v>
      </c>
      <c r="O30" s="100">
        <v>164.1605646898424</v>
      </c>
      <c r="P30" s="100">
        <v>82.697949719011788</v>
      </c>
      <c r="Q30" s="100">
        <v>96.638515214534507</v>
      </c>
    </row>
    <row r="31" spans="1:17" ht="12" customHeight="1" x14ac:dyDescent="0.25">
      <c r="A31" s="88" t="s">
        <v>98</v>
      </c>
      <c r="B31" s="100">
        <v>3.8407338437574019</v>
      </c>
      <c r="C31" s="100">
        <v>5.3769390386880271</v>
      </c>
      <c r="D31" s="100">
        <v>8.1119752958519502</v>
      </c>
      <c r="E31" s="100">
        <v>12.07089439156575</v>
      </c>
      <c r="F31" s="100">
        <v>17.806324874274612</v>
      </c>
      <c r="G31" s="100">
        <v>27.147494340220824</v>
      </c>
      <c r="H31" s="100">
        <v>31.32582796446642</v>
      </c>
      <c r="I31" s="100">
        <v>37.763251780159578</v>
      </c>
      <c r="J31" s="100">
        <v>45.214863423711627</v>
      </c>
      <c r="K31" s="100">
        <v>56.447353475336747</v>
      </c>
      <c r="L31" s="100">
        <v>66.441146654236945</v>
      </c>
      <c r="M31" s="100">
        <v>93.369281206465274</v>
      </c>
      <c r="N31" s="100">
        <v>65.139549966558121</v>
      </c>
      <c r="O31" s="100">
        <v>71.357300628600129</v>
      </c>
      <c r="P31" s="100">
        <v>85.045168399590466</v>
      </c>
      <c r="Q31" s="100">
        <v>86.682299525811459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40744.37747353474</v>
      </c>
      <c r="C3" s="106">
        <f>IF(SER_hh_fec!C3=0,0,1000000/0.086*SER_hh_fec!C3/SER_hh_num!C3)</f>
        <v>46074.172007506881</v>
      </c>
      <c r="D3" s="106">
        <f>IF(SER_hh_fec!D3=0,0,1000000/0.086*SER_hh_fec!D3/SER_hh_num!D3)</f>
        <v>46986.045251697025</v>
      </c>
      <c r="E3" s="106">
        <f>IF(SER_hh_fec!E3=0,0,1000000/0.086*SER_hh_fec!E3/SER_hh_num!E3)</f>
        <v>49676.087228603239</v>
      </c>
      <c r="F3" s="106">
        <f>IF(SER_hh_fec!F3=0,0,1000000/0.086*SER_hh_fec!F3/SER_hh_num!F3)</f>
        <v>51759.698725716451</v>
      </c>
      <c r="G3" s="106">
        <f>IF(SER_hh_fec!G3=0,0,1000000/0.086*SER_hh_fec!G3/SER_hh_num!G3)</f>
        <v>56244.093524236334</v>
      </c>
      <c r="H3" s="106">
        <f>IF(SER_hh_fec!H3=0,0,1000000/0.086*SER_hh_fec!H3/SER_hh_num!H3)</f>
        <v>58412.025345733142</v>
      </c>
      <c r="I3" s="106">
        <f>IF(SER_hh_fec!I3=0,0,1000000/0.086*SER_hh_fec!I3/SER_hh_num!I3)</f>
        <v>58080.797487261763</v>
      </c>
      <c r="J3" s="106">
        <f>IF(SER_hh_fec!J3=0,0,1000000/0.086*SER_hh_fec!J3/SER_hh_num!J3)</f>
        <v>59505.075736999803</v>
      </c>
      <c r="K3" s="106">
        <f>IF(SER_hh_fec!K3=0,0,1000000/0.086*SER_hh_fec!K3/SER_hh_num!K3)</f>
        <v>56303.144739975178</v>
      </c>
      <c r="L3" s="106">
        <f>IF(SER_hh_fec!L3=0,0,1000000/0.086*SER_hh_fec!L3/SER_hh_num!L3)</f>
        <v>50563.254083025844</v>
      </c>
      <c r="M3" s="106">
        <f>IF(SER_hh_fec!M3=0,0,1000000/0.086*SER_hh_fec!M3/SER_hh_num!M3)</f>
        <v>48524.691334220755</v>
      </c>
      <c r="N3" s="106">
        <f>IF(SER_hh_fec!N3=0,0,1000000/0.086*SER_hh_fec!N3/SER_hh_num!N3)</f>
        <v>51523.200090557373</v>
      </c>
      <c r="O3" s="106">
        <f>IF(SER_hh_fec!O3=0,0,1000000/0.086*SER_hh_fec!O3/SER_hh_num!O3)</f>
        <v>46776.316068162349</v>
      </c>
      <c r="P3" s="106">
        <f>IF(SER_hh_fec!P3=0,0,1000000/0.086*SER_hh_fec!P3/SER_hh_num!P3)</f>
        <v>42154.177266503073</v>
      </c>
      <c r="Q3" s="106">
        <f>IF(SER_hh_fec!Q3=0,0,1000000/0.086*SER_hh_fec!Q3/SER_hh_num!Q3)</f>
        <v>48919.921796501745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17380.775608814976</v>
      </c>
      <c r="C4" s="101">
        <f>IF(SER_hh_fec!C4=0,0,1000000/0.086*SER_hh_fec!C4/SER_hh_num!C4)</f>
        <v>21782.165820355887</v>
      </c>
      <c r="D4" s="101">
        <f>IF(SER_hh_fec!D4=0,0,1000000/0.086*SER_hh_fec!D4/SER_hh_num!D4)</f>
        <v>22451.378133446917</v>
      </c>
      <c r="E4" s="101">
        <f>IF(SER_hh_fec!E4=0,0,1000000/0.086*SER_hh_fec!E4/SER_hh_num!E4)</f>
        <v>25237.401460394995</v>
      </c>
      <c r="F4" s="101">
        <f>IF(SER_hh_fec!F4=0,0,1000000/0.086*SER_hh_fec!F4/SER_hh_num!F4)</f>
        <v>26366.641915254535</v>
      </c>
      <c r="G4" s="101">
        <f>IF(SER_hh_fec!G4=0,0,1000000/0.086*SER_hh_fec!G4/SER_hh_num!G4)</f>
        <v>30296.577891531917</v>
      </c>
      <c r="H4" s="101">
        <f>IF(SER_hh_fec!H4=0,0,1000000/0.086*SER_hh_fec!H4/SER_hh_num!H4)</f>
        <v>32234.002242505274</v>
      </c>
      <c r="I4" s="101">
        <f>IF(SER_hh_fec!I4=0,0,1000000/0.086*SER_hh_fec!I4/SER_hh_num!I4)</f>
        <v>31512.12639099369</v>
      </c>
      <c r="J4" s="101">
        <f>IF(SER_hh_fec!J4=0,0,1000000/0.086*SER_hh_fec!J4/SER_hh_num!J4)</f>
        <v>32815.941975116155</v>
      </c>
      <c r="K4" s="101">
        <f>IF(SER_hh_fec!K4=0,0,1000000/0.086*SER_hh_fec!K4/SER_hh_num!K4)</f>
        <v>29547.919807111393</v>
      </c>
      <c r="L4" s="101">
        <f>IF(SER_hh_fec!L4=0,0,1000000/0.086*SER_hh_fec!L4/SER_hh_num!L4)</f>
        <v>23018.296120528121</v>
      </c>
      <c r="M4" s="101">
        <f>IF(SER_hh_fec!M4=0,0,1000000/0.086*SER_hh_fec!M4/SER_hh_num!M4)</f>
        <v>21091.644139958869</v>
      </c>
      <c r="N4" s="101">
        <f>IF(SER_hh_fec!N4=0,0,1000000/0.086*SER_hh_fec!N4/SER_hh_num!N4)</f>
        <v>21542.700523354379</v>
      </c>
      <c r="O4" s="101">
        <f>IF(SER_hh_fec!O4=0,0,1000000/0.086*SER_hh_fec!O4/SER_hh_num!O4)</f>
        <v>18665.335276712347</v>
      </c>
      <c r="P4" s="101">
        <f>IF(SER_hh_fec!P4=0,0,1000000/0.086*SER_hh_fec!P4/SER_hh_num!P4)</f>
        <v>13763.355944253077</v>
      </c>
      <c r="Q4" s="101">
        <f>IF(SER_hh_fec!Q4=0,0,1000000/0.086*SER_hh_fec!Q4/SER_hh_num!Q4)</f>
        <v>19373.784606486282</v>
      </c>
    </row>
    <row r="5" spans="1:17" ht="12" customHeight="1" x14ac:dyDescent="0.25">
      <c r="A5" s="88" t="s">
        <v>38</v>
      </c>
      <c r="B5" s="100">
        <f>IF(SER_hh_fec!B5=0,0,1000000/0.086*SER_hh_fec!B5/SER_hh_num!B5)</f>
        <v>0</v>
      </c>
      <c r="C5" s="100">
        <f>IF(SER_hh_fec!C5=0,0,1000000/0.086*SER_hh_fec!C5/SER_hh_num!C5)</f>
        <v>0</v>
      </c>
      <c r="D5" s="100">
        <f>IF(SER_hh_fec!D5=0,0,1000000/0.086*SER_hh_fec!D5/SER_hh_num!D5)</f>
        <v>0</v>
      </c>
      <c r="E5" s="100">
        <f>IF(SER_hh_fec!E5=0,0,1000000/0.086*SER_hh_fec!E5/SER_hh_num!E5)</f>
        <v>0</v>
      </c>
      <c r="F5" s="100">
        <f>IF(SER_hh_fec!F5=0,0,1000000/0.086*SER_hh_fec!F5/SER_hh_num!F5)</f>
        <v>0</v>
      </c>
      <c r="G5" s="100">
        <f>IF(SER_hh_fec!G5=0,0,1000000/0.086*SER_hh_fec!G5/SER_hh_num!G5)</f>
        <v>0</v>
      </c>
      <c r="H5" s="100">
        <f>IF(SER_hh_fec!H5=0,0,1000000/0.086*SER_hh_fec!H5/SER_hh_num!H5)</f>
        <v>0</v>
      </c>
      <c r="I5" s="100">
        <f>IF(SER_hh_fec!I5=0,0,1000000/0.086*SER_hh_fec!I5/SER_hh_num!I5)</f>
        <v>0</v>
      </c>
      <c r="J5" s="100">
        <f>IF(SER_hh_fec!J5=0,0,1000000/0.086*SER_hh_fec!J5/SER_hh_num!J5)</f>
        <v>0</v>
      </c>
      <c r="K5" s="100">
        <f>IF(SER_hh_fec!K5=0,0,1000000/0.086*SER_hh_fec!K5/SER_hh_num!K5)</f>
        <v>0</v>
      </c>
      <c r="L5" s="100">
        <f>IF(SER_hh_fec!L5=0,0,1000000/0.086*SER_hh_fec!L5/SER_hh_num!L5)</f>
        <v>0</v>
      </c>
      <c r="M5" s="100">
        <f>IF(SER_hh_fec!M5=0,0,1000000/0.086*SER_hh_fec!M5/SER_hh_num!M5)</f>
        <v>0</v>
      </c>
      <c r="N5" s="100">
        <f>IF(SER_hh_fec!N5=0,0,1000000/0.086*SER_hh_fec!N5/SER_hh_num!N5)</f>
        <v>0</v>
      </c>
      <c r="O5" s="100">
        <f>IF(SER_hh_fec!O5=0,0,1000000/0.086*SER_hh_fec!O5/SER_hh_num!O5)</f>
        <v>0</v>
      </c>
      <c r="P5" s="100">
        <f>IF(SER_hh_fec!P5=0,0,1000000/0.086*SER_hh_fec!P5/SER_hh_num!P5)</f>
        <v>0</v>
      </c>
      <c r="Q5" s="100">
        <f>IF(SER_hh_fec!Q5=0,0,1000000/0.086*SER_hh_fec!Q5/SER_hh_num!Q5)</f>
        <v>0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18669.421499420998</v>
      </c>
      <c r="C7" s="100">
        <f>IF(SER_hh_fec!C7=0,0,1000000/0.086*SER_hh_fec!C7/SER_hh_num!C7)</f>
        <v>23411.003468105668</v>
      </c>
      <c r="D7" s="100">
        <f>IF(SER_hh_fec!D7=0,0,1000000/0.086*SER_hh_fec!D7/SER_hh_num!D7)</f>
        <v>24281.96346723806</v>
      </c>
      <c r="E7" s="100">
        <f>IF(SER_hh_fec!E7=0,0,1000000/0.086*SER_hh_fec!E7/SER_hh_num!E7)</f>
        <v>27625.834643149221</v>
      </c>
      <c r="F7" s="100">
        <f>IF(SER_hh_fec!F7=0,0,1000000/0.086*SER_hh_fec!F7/SER_hh_num!F7)</f>
        <v>27879.721352099379</v>
      </c>
      <c r="G7" s="100">
        <f>IF(SER_hh_fec!G7=0,0,1000000/0.086*SER_hh_fec!G7/SER_hh_num!G7)</f>
        <v>35508.587146775266</v>
      </c>
      <c r="H7" s="100">
        <f>IF(SER_hh_fec!H7=0,0,1000000/0.086*SER_hh_fec!H7/SER_hh_num!H7)</f>
        <v>36253.864279321358</v>
      </c>
      <c r="I7" s="100">
        <f>IF(SER_hh_fec!I7=0,0,1000000/0.086*SER_hh_fec!I7/SER_hh_num!I7)</f>
        <v>36169.94209182643</v>
      </c>
      <c r="J7" s="100">
        <f>IF(SER_hh_fec!J7=0,0,1000000/0.086*SER_hh_fec!J7/SER_hh_num!J7)</f>
        <v>38270.356912898977</v>
      </c>
      <c r="K7" s="100">
        <f>IF(SER_hh_fec!K7=0,0,1000000/0.086*SER_hh_fec!K7/SER_hh_num!K7)</f>
        <v>33175.23329256953</v>
      </c>
      <c r="L7" s="100">
        <f>IF(SER_hh_fec!L7=0,0,1000000/0.086*SER_hh_fec!L7/SER_hh_num!L7)</f>
        <v>28568.938843548742</v>
      </c>
      <c r="M7" s="100">
        <f>IF(SER_hh_fec!M7=0,0,1000000/0.086*SER_hh_fec!M7/SER_hh_num!M7)</f>
        <v>26655.648889931843</v>
      </c>
      <c r="N7" s="100">
        <f>IF(SER_hh_fec!N7=0,0,1000000/0.086*SER_hh_fec!N7/SER_hh_num!N7)</f>
        <v>11748.103540102529</v>
      </c>
      <c r="O7" s="100">
        <f>IF(SER_hh_fec!O7=0,0,1000000/0.086*SER_hh_fec!O7/SER_hh_num!O7)</f>
        <v>26850.981713640074</v>
      </c>
      <c r="P7" s="100">
        <f>IF(SER_hh_fec!P7=0,0,1000000/0.086*SER_hh_fec!P7/SER_hh_num!P7)</f>
        <v>19668.321651410941</v>
      </c>
      <c r="Q7" s="100">
        <f>IF(SER_hh_fec!Q7=0,0,1000000/0.086*SER_hh_fec!Q7/SER_hh_num!Q7)</f>
        <v>30552.062080632895</v>
      </c>
    </row>
    <row r="8" spans="1:17" ht="12" customHeight="1" x14ac:dyDescent="0.25">
      <c r="A8" s="88" t="s">
        <v>101</v>
      </c>
      <c r="B8" s="100">
        <f>IF(SER_hh_fec!B8=0,0,1000000/0.086*SER_hh_fec!B8/SER_hh_num!B8)</f>
        <v>11657.503746431845</v>
      </c>
      <c r="C8" s="100">
        <f>IF(SER_hh_fec!C8=0,0,1000000/0.086*SER_hh_fec!C8/SER_hh_num!C8)</f>
        <v>14618.228028417192</v>
      </c>
      <c r="D8" s="100">
        <f>IF(SER_hh_fec!D8=0,0,1000000/0.086*SER_hh_fec!D8/SER_hh_num!D8)</f>
        <v>15162.070238696355</v>
      </c>
      <c r="E8" s="100">
        <f>IF(SER_hh_fec!E8=0,0,1000000/0.086*SER_hh_fec!E8/SER_hh_num!E8)</f>
        <v>17250.040171882483</v>
      </c>
      <c r="F8" s="100">
        <f>IF(SER_hh_fec!F8=0,0,1000000/0.086*SER_hh_fec!F8/SER_hh_num!F8)</f>
        <v>18443.885730403366</v>
      </c>
      <c r="G8" s="100">
        <f>IF(SER_hh_fec!G8=0,0,1000000/0.086*SER_hh_fec!G8/SER_hh_num!G8)</f>
        <v>20993.02699575053</v>
      </c>
      <c r="H8" s="100">
        <f>IF(SER_hh_fec!H8=0,0,1000000/0.086*SER_hh_fec!H8/SER_hh_num!H8)</f>
        <v>22637.528360047341</v>
      </c>
      <c r="I8" s="100">
        <f>IF(SER_hh_fec!I8=0,0,1000000/0.086*SER_hh_fec!I8/SER_hh_num!I8)</f>
        <v>22585.125921377185</v>
      </c>
      <c r="J8" s="100">
        <f>IF(SER_hh_fec!J8=0,0,1000000/0.086*SER_hh_fec!J8/SER_hh_num!J8)</f>
        <v>23896.660595682613</v>
      </c>
      <c r="K8" s="100">
        <f>IF(SER_hh_fec!K8=0,0,1000000/0.086*SER_hh_fec!K8/SER_hh_num!K8)</f>
        <v>22059.244053109182</v>
      </c>
      <c r="L8" s="100">
        <f>IF(SER_hh_fec!L8=0,0,1000000/0.086*SER_hh_fec!L8/SER_hh_num!L8)</f>
        <v>17183.828219767456</v>
      </c>
      <c r="M8" s="100">
        <f>IF(SER_hh_fec!M8=0,0,1000000/0.086*SER_hh_fec!M8/SER_hh_num!M8)</f>
        <v>15597.411868384206</v>
      </c>
      <c r="N8" s="100">
        <f>IF(SER_hh_fec!N8=0,0,1000000/0.086*SER_hh_fec!N8/SER_hh_num!N8)</f>
        <v>18865.938460491783</v>
      </c>
      <c r="O8" s="100">
        <f>IF(SER_hh_fec!O8=0,0,1000000/0.086*SER_hh_fec!O8/SER_hh_num!O8)</f>
        <v>14944.55054055598</v>
      </c>
      <c r="P8" s="100">
        <f>IF(SER_hh_fec!P8=0,0,1000000/0.086*SER_hh_fec!P8/SER_hh_num!P8)</f>
        <v>11912.849558982592</v>
      </c>
      <c r="Q8" s="100">
        <f>IF(SER_hh_fec!Q8=0,0,1000000/0.086*SER_hh_fec!Q8/SER_hh_num!Q8)</f>
        <v>18176.99295638613</v>
      </c>
    </row>
    <row r="9" spans="1:17" ht="12" customHeight="1" x14ac:dyDescent="0.25">
      <c r="A9" s="88" t="s">
        <v>106</v>
      </c>
      <c r="B9" s="100">
        <f>IF(SER_hh_fec!B9=0,0,1000000/0.086*SER_hh_fec!B9/SER_hh_num!B9)</f>
        <v>17474.855792094251</v>
      </c>
      <c r="C9" s="100">
        <f>IF(SER_hh_fec!C9=0,0,1000000/0.086*SER_hh_fec!C9/SER_hh_num!C9)</f>
        <v>21913.046934317274</v>
      </c>
      <c r="D9" s="100">
        <f>IF(SER_hh_fec!D9=0,0,1000000/0.086*SER_hh_fec!D9/SER_hh_num!D9)</f>
        <v>22728.278428554644</v>
      </c>
      <c r="E9" s="100">
        <f>IF(SER_hh_fec!E9=0,0,1000000/0.086*SER_hh_fec!E9/SER_hh_num!E9)</f>
        <v>25858.191510660534</v>
      </c>
      <c r="F9" s="100">
        <f>IF(SER_hh_fec!F9=0,0,1000000/0.086*SER_hh_fec!F9/SER_hh_num!F9)</f>
        <v>27647.792391515599</v>
      </c>
      <c r="G9" s="100">
        <f>IF(SER_hh_fec!G9=0,0,1000000/0.086*SER_hh_fec!G9/SER_hh_num!G9)</f>
        <v>31469.011494211802</v>
      </c>
      <c r="H9" s="100">
        <f>IF(SER_hh_fec!H9=0,0,1000000/0.086*SER_hh_fec!H9/SER_hh_num!H9)</f>
        <v>33934.155389171719</v>
      </c>
      <c r="I9" s="100">
        <f>IF(SER_hh_fec!I9=0,0,1000000/0.086*SER_hh_fec!I9/SER_hh_num!I9)</f>
        <v>33855.60297530744</v>
      </c>
      <c r="J9" s="100">
        <f>IF(SER_hh_fec!J9=0,0,1000000/0.086*SER_hh_fec!J9/SER_hh_num!J9)</f>
        <v>35821.622442110784</v>
      </c>
      <c r="K9" s="100">
        <f>IF(SER_hh_fec!K9=0,0,1000000/0.086*SER_hh_fec!K9/SER_hh_num!K9)</f>
        <v>33067.294430738097</v>
      </c>
      <c r="L9" s="100">
        <f>IF(SER_hh_fec!L9=0,0,1000000/0.086*SER_hh_fec!L9/SER_hh_num!L9)</f>
        <v>25758.938330898382</v>
      </c>
      <c r="M9" s="100">
        <f>IF(SER_hh_fec!M9=0,0,1000000/0.086*SER_hh_fec!M9/SER_hh_num!M9)</f>
        <v>31885.099756513973</v>
      </c>
      <c r="N9" s="100">
        <f>IF(SER_hh_fec!N9=0,0,1000000/0.086*SER_hh_fec!N9/SER_hh_num!N9)</f>
        <v>25537.139956451039</v>
      </c>
      <c r="O9" s="100">
        <f>IF(SER_hh_fec!O9=0,0,1000000/0.086*SER_hh_fec!O9/SER_hh_num!O9)</f>
        <v>21910.855416961756</v>
      </c>
      <c r="P9" s="100">
        <f>IF(SER_hh_fec!P9=0,0,1000000/0.086*SER_hh_fec!P9/SER_hh_num!P9)</f>
        <v>18417.599307996992</v>
      </c>
      <c r="Q9" s="100">
        <f>IF(SER_hh_fec!Q9=0,0,1000000/0.086*SER_hh_fec!Q9/SER_hh_num!Q9)</f>
        <v>28608.832239066967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0</v>
      </c>
      <c r="C10" s="100">
        <f>IF(SER_hh_fec!C10=0,0,1000000/0.086*SER_hh_fec!C10/SER_hh_num!C10)</f>
        <v>0</v>
      </c>
      <c r="D10" s="100">
        <f>IF(SER_hh_fec!D10=0,0,1000000/0.086*SER_hh_fec!D10/SER_hh_num!D10)</f>
        <v>0</v>
      </c>
      <c r="E10" s="100">
        <f>IF(SER_hh_fec!E10=0,0,1000000/0.086*SER_hh_fec!E10/SER_hh_num!E10)</f>
        <v>0</v>
      </c>
      <c r="F10" s="100">
        <f>IF(SER_hh_fec!F10=0,0,1000000/0.086*SER_hh_fec!F10/SER_hh_num!F10)</f>
        <v>0</v>
      </c>
      <c r="G10" s="100">
        <f>IF(SER_hh_fec!G10=0,0,1000000/0.086*SER_hh_fec!G10/SER_hh_num!G10)</f>
        <v>0</v>
      </c>
      <c r="H10" s="100">
        <f>IF(SER_hh_fec!H10=0,0,1000000/0.086*SER_hh_fec!H10/SER_hh_num!H10)</f>
        <v>0</v>
      </c>
      <c r="I10" s="100">
        <f>IF(SER_hh_fec!I10=0,0,1000000/0.086*SER_hh_fec!I10/SER_hh_num!I10)</f>
        <v>0</v>
      </c>
      <c r="J10" s="100">
        <f>IF(SER_hh_fec!J10=0,0,1000000/0.086*SER_hh_fec!J10/SER_hh_num!J10)</f>
        <v>0</v>
      </c>
      <c r="K10" s="100">
        <f>IF(SER_hh_fec!K10=0,0,1000000/0.086*SER_hh_fec!K10/SER_hh_num!K10)</f>
        <v>0</v>
      </c>
      <c r="L10" s="100">
        <f>IF(SER_hh_fec!L10=0,0,1000000/0.086*SER_hh_fec!L10/SER_hh_num!L10)</f>
        <v>0</v>
      </c>
      <c r="M10" s="100">
        <f>IF(SER_hh_fec!M10=0,0,1000000/0.086*SER_hh_fec!M10/SER_hh_num!M10)</f>
        <v>0</v>
      </c>
      <c r="N10" s="100">
        <f>IF(SER_hh_fec!N10=0,0,1000000/0.086*SER_hh_fec!N10/SER_hh_num!N10)</f>
        <v>25092.88871495927</v>
      </c>
      <c r="O10" s="100">
        <f>IF(SER_hh_fec!O10=0,0,1000000/0.086*SER_hh_fec!O10/SER_hh_num!O10)</f>
        <v>17786.019933906682</v>
      </c>
      <c r="P10" s="100">
        <f>IF(SER_hh_fec!P10=0,0,1000000/0.086*SER_hh_fec!P10/SER_hh_num!P10)</f>
        <v>15543.252004479589</v>
      </c>
      <c r="Q10" s="100">
        <f>IF(SER_hh_fec!Q10=0,0,1000000/0.086*SER_hh_fec!Q10/SER_hh_num!Q10)</f>
        <v>24393.723203970658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0</v>
      </c>
      <c r="C11" s="100">
        <f>IF(SER_hh_fec!C11=0,0,1000000/0.086*SER_hh_fec!C11/SER_hh_num!C11)</f>
        <v>19696.138817235795</v>
      </c>
      <c r="D11" s="100">
        <f>IF(SER_hh_fec!D11=0,0,1000000/0.086*SER_hh_fec!D11/SER_hh_num!D11)</f>
        <v>0</v>
      </c>
      <c r="E11" s="100">
        <f>IF(SER_hh_fec!E11=0,0,1000000/0.086*SER_hh_fec!E11/SER_hh_num!E11)</f>
        <v>0</v>
      </c>
      <c r="F11" s="100">
        <f>IF(SER_hh_fec!F11=0,0,1000000/0.086*SER_hh_fec!F11/SER_hh_num!F11)</f>
        <v>17084.201402916675</v>
      </c>
      <c r="G11" s="100">
        <f>IF(SER_hh_fec!G11=0,0,1000000/0.086*SER_hh_fec!G11/SER_hh_num!G11)</f>
        <v>19558.511616343698</v>
      </c>
      <c r="H11" s="100">
        <f>IF(SER_hh_fec!H11=0,0,1000000/0.086*SER_hh_fec!H11/SER_hh_num!H11)</f>
        <v>21258.962588463266</v>
      </c>
      <c r="I11" s="100">
        <f>IF(SER_hh_fec!I11=0,0,1000000/0.086*SER_hh_fec!I11/SER_hh_num!I11)</f>
        <v>21338.377161385502</v>
      </c>
      <c r="J11" s="100">
        <f>IF(SER_hh_fec!J11=0,0,1000000/0.086*SER_hh_fec!J11/SER_hh_num!J11)</f>
        <v>22644.222079127419</v>
      </c>
      <c r="K11" s="100">
        <f>IF(SER_hh_fec!K11=0,0,1000000/0.086*SER_hh_fec!K11/SER_hh_num!K11)</f>
        <v>20929.528910487574</v>
      </c>
      <c r="L11" s="100">
        <f>IF(SER_hh_fec!L11=0,0,1000000/0.086*SER_hh_fec!L11/SER_hh_num!L11)</f>
        <v>16325.025210733875</v>
      </c>
      <c r="M11" s="100">
        <f>IF(SER_hh_fec!M11=0,0,1000000/0.086*SER_hh_fec!M11/SER_hh_num!M11)</f>
        <v>16402.91361371621</v>
      </c>
      <c r="N11" s="100">
        <f>IF(SER_hh_fec!N11=0,0,1000000/0.086*SER_hh_fec!N11/SER_hh_num!N11)</f>
        <v>15964.857015360258</v>
      </c>
      <c r="O11" s="100">
        <f>IF(SER_hh_fec!O11=0,0,1000000/0.086*SER_hh_fec!O11/SER_hh_num!O11)</f>
        <v>14611.74515049255</v>
      </c>
      <c r="P11" s="100">
        <f>IF(SER_hh_fec!P11=0,0,1000000/0.086*SER_hh_fec!P11/SER_hh_num!P11)</f>
        <v>11948.894048380373</v>
      </c>
      <c r="Q11" s="100">
        <f>IF(SER_hh_fec!Q11=0,0,1000000/0.086*SER_hh_fec!Q11/SER_hh_num!Q11)</f>
        <v>18767.098918527336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0</v>
      </c>
      <c r="C12" s="100">
        <f>IF(SER_hh_fec!C12=0,0,1000000/0.086*SER_hh_fec!C12/SER_hh_num!C12)</f>
        <v>0</v>
      </c>
      <c r="D12" s="100">
        <f>IF(SER_hh_fec!D12=0,0,1000000/0.086*SER_hh_fec!D12/SER_hh_num!D12)</f>
        <v>0</v>
      </c>
      <c r="E12" s="100">
        <f>IF(SER_hh_fec!E12=0,0,1000000/0.086*SER_hh_fec!E12/SER_hh_num!E12)</f>
        <v>0</v>
      </c>
      <c r="F12" s="100">
        <f>IF(SER_hh_fec!F12=0,0,1000000/0.086*SER_hh_fec!F12/SER_hh_num!F12)</f>
        <v>0</v>
      </c>
      <c r="G12" s="100">
        <f>IF(SER_hh_fec!G12=0,0,1000000/0.086*SER_hh_fec!G12/SER_hh_num!G12)</f>
        <v>0</v>
      </c>
      <c r="H12" s="100">
        <f>IF(SER_hh_fec!H12=0,0,1000000/0.086*SER_hh_fec!H12/SER_hh_num!H12)</f>
        <v>0</v>
      </c>
      <c r="I12" s="100">
        <f>IF(SER_hh_fec!I12=0,0,1000000/0.086*SER_hh_fec!I12/SER_hh_num!I12)</f>
        <v>0</v>
      </c>
      <c r="J12" s="100">
        <f>IF(SER_hh_fec!J12=0,0,1000000/0.086*SER_hh_fec!J12/SER_hh_num!J12)</f>
        <v>0</v>
      </c>
      <c r="K12" s="100">
        <f>IF(SER_hh_fec!K12=0,0,1000000/0.086*SER_hh_fec!K12/SER_hh_num!K12)</f>
        <v>0</v>
      </c>
      <c r="L12" s="100">
        <f>IF(SER_hh_fec!L12=0,0,1000000/0.086*SER_hh_fec!L12/SER_hh_num!L12)</f>
        <v>0</v>
      </c>
      <c r="M12" s="100">
        <f>IF(SER_hh_fec!M12=0,0,1000000/0.086*SER_hh_fec!M12/SER_hh_num!M12)</f>
        <v>0</v>
      </c>
      <c r="N12" s="100">
        <f>IF(SER_hh_fec!N12=0,0,1000000/0.086*SER_hh_fec!N12/SER_hh_num!N12)</f>
        <v>0</v>
      </c>
      <c r="O12" s="100">
        <f>IF(SER_hh_fec!O12=0,0,1000000/0.086*SER_hh_fec!O12/SER_hh_num!O12)</f>
        <v>0</v>
      </c>
      <c r="P12" s="100">
        <f>IF(SER_hh_fec!P12=0,0,1000000/0.086*SER_hh_fec!P12/SER_hh_num!P12)</f>
        <v>0</v>
      </c>
      <c r="Q12" s="100">
        <f>IF(SER_hh_fec!Q12=0,0,1000000/0.086*SER_hh_fec!Q12/SER_hh_num!Q12)</f>
        <v>0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9521.3322329727325</v>
      </c>
      <c r="C13" s="100">
        <f>IF(SER_hh_fec!C13=0,0,1000000/0.086*SER_hh_fec!C13/SER_hh_num!C13)</f>
        <v>11939.502956071781</v>
      </c>
      <c r="D13" s="100">
        <f>IF(SER_hh_fec!D13=0,0,1000000/0.086*SER_hh_fec!D13/SER_hh_num!D13)</f>
        <v>12383.690877364863</v>
      </c>
      <c r="E13" s="100">
        <f>IF(SER_hh_fec!E13=0,0,1000000/0.086*SER_hh_fec!E13/SER_hh_num!E13)</f>
        <v>14089.049318210615</v>
      </c>
      <c r="F13" s="100">
        <f>IF(SER_hh_fec!F13=0,0,1000000/0.086*SER_hh_fec!F13/SER_hh_num!F13)</f>
        <v>15064.132265528908</v>
      </c>
      <c r="G13" s="100">
        <f>IF(SER_hh_fec!G13=0,0,1000000/0.086*SER_hh_fec!G13/SER_hh_num!G13)</f>
        <v>17146.113278561716</v>
      </c>
      <c r="H13" s="100">
        <f>IF(SER_hh_fec!H13=0,0,1000000/0.086*SER_hh_fec!H13/SER_hh_num!H13)</f>
        <v>18489.271700685324</v>
      </c>
      <c r="I13" s="100">
        <f>IF(SER_hh_fec!I13=0,0,1000000/0.086*SER_hh_fec!I13/SER_hh_num!I13)</f>
        <v>18446.495429641269</v>
      </c>
      <c r="J13" s="100">
        <f>IF(SER_hh_fec!J13=0,0,1000000/0.086*SER_hh_fec!J13/SER_hh_num!J13)</f>
        <v>19517.707314061248</v>
      </c>
      <c r="K13" s="100">
        <f>IF(SER_hh_fec!K13=0,0,1000000/0.086*SER_hh_fec!K13/SER_hh_num!K13)</f>
        <v>18017.019195344441</v>
      </c>
      <c r="L13" s="100">
        <f>IF(SER_hh_fec!L13=0,0,1000000/0.086*SER_hh_fec!L13/SER_hh_num!L13)</f>
        <v>14034.989788714154</v>
      </c>
      <c r="M13" s="100">
        <f>IF(SER_hh_fec!M13=0,0,1000000/0.086*SER_hh_fec!M13/SER_hh_num!M13)</f>
        <v>13512.072550966594</v>
      </c>
      <c r="N13" s="100">
        <f>IF(SER_hh_fec!N13=0,0,1000000/0.086*SER_hh_fec!N13/SER_hh_num!N13)</f>
        <v>9185.0804087657834</v>
      </c>
      <c r="O13" s="100">
        <f>IF(SER_hh_fec!O13=0,0,1000000/0.086*SER_hh_fec!O13/SER_hh_num!O13)</f>
        <v>11267.309301877774</v>
      </c>
      <c r="P13" s="100">
        <f>IF(SER_hh_fec!P13=0,0,1000000/0.086*SER_hh_fec!P13/SER_hh_num!P13)</f>
        <v>7871.6891320568138</v>
      </c>
      <c r="Q13" s="100">
        <f>IF(SER_hh_fec!Q13=0,0,1000000/0.086*SER_hh_fec!Q13/SER_hh_num!Q13)</f>
        <v>11029.23492239589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15785.366596770586</v>
      </c>
      <c r="C14" s="22">
        <f>IF(SER_hh_fec!C14=0,0,1000000/0.086*SER_hh_fec!C14/SER_hh_num!C14)</f>
        <v>19794.439111382166</v>
      </c>
      <c r="D14" s="22">
        <f>IF(SER_hh_fec!D14=0,0,1000000/0.086*SER_hh_fec!D14/SER_hh_num!D14)</f>
        <v>20530.855928262805</v>
      </c>
      <c r="E14" s="22">
        <f>IF(SER_hh_fec!E14=0,0,1000000/0.086*SER_hh_fec!E14/SER_hh_num!E14)</f>
        <v>23358.160711770237</v>
      </c>
      <c r="F14" s="22">
        <f>IF(SER_hh_fec!F14=0,0,1000000/0.086*SER_hh_fec!F14/SER_hh_num!F14)</f>
        <v>26855.722667402133</v>
      </c>
      <c r="G14" s="22">
        <f>IF(SER_hh_fec!G14=0,0,1000000/0.086*SER_hh_fec!G14/SER_hh_num!G14)</f>
        <v>26267.316088063664</v>
      </c>
      <c r="H14" s="22">
        <f>IF(SER_hh_fec!H14=0,0,1000000/0.086*SER_hh_fec!H14/SER_hh_num!H14)</f>
        <v>30653.266240609875</v>
      </c>
      <c r="I14" s="22">
        <f>IF(SER_hh_fec!I14=0,0,1000000/0.086*SER_hh_fec!I14/SER_hh_num!I14)</f>
        <v>30582.347685984212</v>
      </c>
      <c r="J14" s="22">
        <f>IF(SER_hh_fec!J14=0,0,1000000/0.086*SER_hh_fec!J14/SER_hh_num!J14)</f>
        <v>32358.304231206821</v>
      </c>
      <c r="K14" s="22">
        <f>IF(SER_hh_fec!K14=0,0,1000000/0.086*SER_hh_fec!K14/SER_hh_num!K14)</f>
        <v>31195.106268505053</v>
      </c>
      <c r="L14" s="22">
        <f>IF(SER_hh_fec!L14=0,0,1000000/0.086*SER_hh_fec!L14/SER_hh_num!L14)</f>
        <v>22552.033141167482</v>
      </c>
      <c r="M14" s="22">
        <f>IF(SER_hh_fec!M14=0,0,1000000/0.086*SER_hh_fec!M14/SER_hh_num!M14)</f>
        <v>16242.580250617675</v>
      </c>
      <c r="N14" s="22">
        <f>IF(SER_hh_fec!N14=0,0,1000000/0.086*SER_hh_fec!N14/SER_hh_num!N14)</f>
        <v>38444.083486789801</v>
      </c>
      <c r="O14" s="22">
        <f>IF(SER_hh_fec!O14=0,0,1000000/0.086*SER_hh_fec!O14/SER_hh_num!O14)</f>
        <v>19846.556277247691</v>
      </c>
      <c r="P14" s="22">
        <f>IF(SER_hh_fec!P14=0,0,1000000/0.086*SER_hh_fec!P14/SER_hh_num!P14)</f>
        <v>16651.226108489504</v>
      </c>
      <c r="Q14" s="22">
        <f>IF(SER_hh_fec!Q14=0,0,1000000/0.086*SER_hh_fec!Q14/SER_hh_num!Q14)</f>
        <v>25917.76171991666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181.33751502401731</v>
      </c>
      <c r="C15" s="104">
        <f>IF(SER_hh_fec!C15=0,0,1000000/0.086*SER_hh_fec!C15/SER_hh_num!C15)</f>
        <v>230.38054345971108</v>
      </c>
      <c r="D15" s="104">
        <f>IF(SER_hh_fec!D15=0,0,1000000/0.086*SER_hh_fec!D15/SER_hh_num!D15)</f>
        <v>241.81992009424224</v>
      </c>
      <c r="E15" s="104">
        <f>IF(SER_hh_fec!E15=0,0,1000000/0.086*SER_hh_fec!E15/SER_hh_num!E15)</f>
        <v>278.76543152695541</v>
      </c>
      <c r="F15" s="104">
        <f>IF(SER_hh_fec!F15=0,0,1000000/0.086*SER_hh_fec!F15/SER_hh_num!F15)</f>
        <v>281.64220410644504</v>
      </c>
      <c r="G15" s="104">
        <f>IF(SER_hh_fec!G15=0,0,1000000/0.086*SER_hh_fec!G15/SER_hh_num!G15)</f>
        <v>358.81720745393034</v>
      </c>
      <c r="H15" s="104">
        <f>IF(SER_hh_fec!H15=0,0,1000000/0.086*SER_hh_fec!H15/SER_hh_num!H15)</f>
        <v>374.68518191778816</v>
      </c>
      <c r="I15" s="104">
        <f>IF(SER_hh_fec!I15=0,0,1000000/0.086*SER_hh_fec!I15/SER_hh_num!I15)</f>
        <v>377.76033375443944</v>
      </c>
      <c r="J15" s="104">
        <f>IF(SER_hh_fec!J15=0,0,1000000/0.086*SER_hh_fec!J15/SER_hh_num!J15)</f>
        <v>402.89672024177605</v>
      </c>
      <c r="K15" s="104">
        <f>IF(SER_hh_fec!K15=0,0,1000000/0.086*SER_hh_fec!K15/SER_hh_num!K15)</f>
        <v>356.27037999948658</v>
      </c>
      <c r="L15" s="104">
        <f>IF(SER_hh_fec!L15=0,0,1000000/0.086*SER_hh_fec!L15/SER_hh_num!L15)</f>
        <v>296.91908496263801</v>
      </c>
      <c r="M15" s="104">
        <f>IF(SER_hh_fec!M15=0,0,1000000/0.086*SER_hh_fec!M15/SER_hh_num!M15)</f>
        <v>309.56476115055875</v>
      </c>
      <c r="N15" s="104">
        <f>IF(SER_hh_fec!N15=0,0,1000000/0.086*SER_hh_fec!N15/SER_hh_num!N15)</f>
        <v>198.13064204577947</v>
      </c>
      <c r="O15" s="104">
        <f>IF(SER_hh_fec!O15=0,0,1000000/0.086*SER_hh_fec!O15/SER_hh_num!O15)</f>
        <v>260.40567875841703</v>
      </c>
      <c r="P15" s="104">
        <f>IF(SER_hh_fec!P15=0,0,1000000/0.086*SER_hh_fec!P15/SER_hh_num!P15)</f>
        <v>200.57762902757997</v>
      </c>
      <c r="Q15" s="104">
        <f>IF(SER_hh_fec!Q15=0,0,1000000/0.086*SER_hh_fec!Q15/SER_hh_num!Q15)</f>
        <v>307.36676562589798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11449.625976153637</v>
      </c>
      <c r="C16" s="101">
        <f>IF(SER_hh_fec!C16=0,0,1000000/0.086*SER_hh_fec!C16/SER_hh_num!C16)</f>
        <v>11223.256098232132</v>
      </c>
      <c r="D16" s="101">
        <f>IF(SER_hh_fec!D16=0,0,1000000/0.086*SER_hh_fec!D16/SER_hh_num!D16)</f>
        <v>11007.572751312904</v>
      </c>
      <c r="E16" s="101">
        <f>IF(SER_hh_fec!E16=0,0,1000000/0.086*SER_hh_fec!E16/SER_hh_num!E16)</f>
        <v>10858.67047332682</v>
      </c>
      <c r="F16" s="101">
        <f>IF(SER_hh_fec!F16=0,0,1000000/0.086*SER_hh_fec!F16/SER_hh_num!F16)</f>
        <v>10681.554596020993</v>
      </c>
      <c r="G16" s="101">
        <f>IF(SER_hh_fec!G16=0,0,1000000/0.086*SER_hh_fec!G16/SER_hh_num!G16)</f>
        <v>10503.359880465723</v>
      </c>
      <c r="H16" s="101">
        <f>IF(SER_hh_fec!H16=0,0,1000000/0.086*SER_hh_fec!H16/SER_hh_num!H16)</f>
        <v>10388.88642236277</v>
      </c>
      <c r="I16" s="101">
        <f>IF(SER_hh_fec!I16=0,0,1000000/0.086*SER_hh_fec!I16/SER_hh_num!I16)</f>
        <v>10261.382632887196</v>
      </c>
      <c r="J16" s="101">
        <f>IF(SER_hh_fec!J16=0,0,1000000/0.086*SER_hh_fec!J16/SER_hh_num!J16)</f>
        <v>10114.998914696858</v>
      </c>
      <c r="K16" s="101">
        <f>IF(SER_hh_fec!K16=0,0,1000000/0.086*SER_hh_fec!K16/SER_hh_num!K16)</f>
        <v>9919.4387497422431</v>
      </c>
      <c r="L16" s="101">
        <f>IF(SER_hh_fec!L16=0,0,1000000/0.086*SER_hh_fec!L16/SER_hh_num!L16)</f>
        <v>9858.5490029636112</v>
      </c>
      <c r="M16" s="101">
        <f>IF(SER_hh_fec!M16=0,0,1000000/0.086*SER_hh_fec!M16/SER_hh_num!M16)</f>
        <v>9471.121725162704</v>
      </c>
      <c r="N16" s="101">
        <f>IF(SER_hh_fec!N16=0,0,1000000/0.086*SER_hh_fec!N16/SER_hh_num!N16)</f>
        <v>9466.7744587400994</v>
      </c>
      <c r="O16" s="101">
        <f>IF(SER_hh_fec!O16=0,0,1000000/0.086*SER_hh_fec!O16/SER_hh_num!O16)</f>
        <v>9211.0595425654901</v>
      </c>
      <c r="P16" s="101">
        <f>IF(SER_hh_fec!P16=0,0,1000000/0.086*SER_hh_fec!P16/SER_hh_num!P16)</f>
        <v>9007.644536381471</v>
      </c>
      <c r="Q16" s="101">
        <f>IF(SER_hh_fec!Q16=0,0,1000000/0.086*SER_hh_fec!Q16/SER_hh_num!Q16)</f>
        <v>8675.4311581513448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4464.3505219094832</v>
      </c>
      <c r="C17" s="103">
        <f>IF(SER_hh_fec!C17=0,0,1000000/0.086*SER_hh_fec!C17/SER_hh_num!C17)</f>
        <v>4462.4198724077442</v>
      </c>
      <c r="D17" s="103">
        <f>IF(SER_hh_fec!D17=0,0,1000000/0.086*SER_hh_fec!D17/SER_hh_num!D17)</f>
        <v>4507.9031189435836</v>
      </c>
      <c r="E17" s="103">
        <f>IF(SER_hh_fec!E17=0,0,1000000/0.086*SER_hh_fec!E17/SER_hh_num!E17)</f>
        <v>4331.2657304882559</v>
      </c>
      <c r="F17" s="103">
        <f>IF(SER_hh_fec!F17=0,0,1000000/0.086*SER_hh_fec!F17/SER_hh_num!F17)</f>
        <v>4677.0649626999357</v>
      </c>
      <c r="G17" s="103">
        <f>IF(SER_hh_fec!G17=0,0,1000000/0.086*SER_hh_fec!G17/SER_hh_num!G17)</f>
        <v>4669.1230818093863</v>
      </c>
      <c r="H17" s="103">
        <f>IF(SER_hh_fec!H17=0,0,1000000/0.086*SER_hh_fec!H17/SER_hh_num!H17)</f>
        <v>4880.6093050389136</v>
      </c>
      <c r="I17" s="103">
        <f>IF(SER_hh_fec!I17=0,0,1000000/0.086*SER_hh_fec!I17/SER_hh_num!I17)</f>
        <v>5370.4909884348363</v>
      </c>
      <c r="J17" s="103">
        <f>IF(SER_hh_fec!J17=0,0,1000000/0.086*SER_hh_fec!J17/SER_hh_num!J17)</f>
        <v>5388.1499523518432</v>
      </c>
      <c r="K17" s="103">
        <f>IF(SER_hh_fec!K17=0,0,1000000/0.086*SER_hh_fec!K17/SER_hh_num!K17)</f>
        <v>5684.9055206020967</v>
      </c>
      <c r="L17" s="103">
        <f>IF(SER_hh_fec!L17=0,0,1000000/0.086*SER_hh_fec!L17/SER_hh_num!L17)</f>
        <v>6565.3613125248148</v>
      </c>
      <c r="M17" s="103">
        <f>IF(SER_hh_fec!M17=0,0,1000000/0.086*SER_hh_fec!M17/SER_hh_num!M17)</f>
        <v>6694.8460743996438</v>
      </c>
      <c r="N17" s="103">
        <f>IF(SER_hh_fec!N17=0,0,1000000/0.086*SER_hh_fec!N17/SER_hh_num!N17)</f>
        <v>6941.5989286480635</v>
      </c>
      <c r="O17" s="103">
        <f>IF(SER_hh_fec!O17=0,0,1000000/0.086*SER_hh_fec!O17/SER_hh_num!O17)</f>
        <v>7273.447540771318</v>
      </c>
      <c r="P17" s="103">
        <f>IF(SER_hh_fec!P17=0,0,1000000/0.086*SER_hh_fec!P17/SER_hh_num!P17)</f>
        <v>7599.8517147625034</v>
      </c>
      <c r="Q17" s="103">
        <f>IF(SER_hh_fec!Q17=0,0,1000000/0.086*SER_hh_fec!Q17/SER_hh_num!Q17)</f>
        <v>7826.5458066873889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11460.793848344576</v>
      </c>
      <c r="C18" s="103">
        <f>IF(SER_hh_fec!C18=0,0,1000000/0.086*SER_hh_fec!C18/SER_hh_num!C18)</f>
        <v>11236.305994561362</v>
      </c>
      <c r="D18" s="103">
        <f>IF(SER_hh_fec!D18=0,0,1000000/0.086*SER_hh_fec!D18/SER_hh_num!D18)</f>
        <v>11020.600556603285</v>
      </c>
      <c r="E18" s="103">
        <f>IF(SER_hh_fec!E18=0,0,1000000/0.086*SER_hh_fec!E18/SER_hh_num!E18)</f>
        <v>10875.623526816295</v>
      </c>
      <c r="F18" s="103">
        <f>IF(SER_hh_fec!F18=0,0,1000000/0.086*SER_hh_fec!F18/SER_hh_num!F18)</f>
        <v>10698.103849643423</v>
      </c>
      <c r="G18" s="103">
        <f>IF(SER_hh_fec!G18=0,0,1000000/0.086*SER_hh_fec!G18/SER_hh_num!G18)</f>
        <v>10527.474933914804</v>
      </c>
      <c r="H18" s="103">
        <f>IF(SER_hh_fec!H18=0,0,1000000/0.086*SER_hh_fec!H18/SER_hh_num!H18)</f>
        <v>10421.754694309675</v>
      </c>
      <c r="I18" s="103">
        <f>IF(SER_hh_fec!I18=0,0,1000000/0.086*SER_hh_fec!I18/SER_hh_num!I18)</f>
        <v>10294.378564899265</v>
      </c>
      <c r="J18" s="103">
        <f>IF(SER_hh_fec!J18=0,0,1000000/0.086*SER_hh_fec!J18/SER_hh_num!J18)</f>
        <v>10155.495329367186</v>
      </c>
      <c r="K18" s="103">
        <f>IF(SER_hh_fec!K18=0,0,1000000/0.086*SER_hh_fec!K18/SER_hh_num!K18)</f>
        <v>9957.260253335864</v>
      </c>
      <c r="L18" s="103">
        <f>IF(SER_hh_fec!L18=0,0,1000000/0.086*SER_hh_fec!L18/SER_hh_num!L18)</f>
        <v>9884.0874467020603</v>
      </c>
      <c r="M18" s="103">
        <f>IF(SER_hh_fec!M18=0,0,1000000/0.086*SER_hh_fec!M18/SER_hh_num!M18)</f>
        <v>9502.2100714207154</v>
      </c>
      <c r="N18" s="103">
        <f>IF(SER_hh_fec!N18=0,0,1000000/0.086*SER_hh_fec!N18/SER_hh_num!N18)</f>
        <v>9507.2712467443744</v>
      </c>
      <c r="O18" s="103">
        <f>IF(SER_hh_fec!O18=0,0,1000000/0.086*SER_hh_fec!O18/SER_hh_num!O18)</f>
        <v>9249.6312467077914</v>
      </c>
      <c r="P18" s="103">
        <f>IF(SER_hh_fec!P18=0,0,1000000/0.086*SER_hh_fec!P18/SER_hh_num!P18)</f>
        <v>9042.6858091656086</v>
      </c>
      <c r="Q18" s="103">
        <f>IF(SER_hh_fec!Q18=0,0,1000000/0.086*SER_hh_fec!Q18/SER_hh_num!Q18)</f>
        <v>8702.8483677287986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9217.3946927325396</v>
      </c>
      <c r="C19" s="101">
        <f>IF(SER_hh_fec!C19=0,0,1000000/0.086*SER_hh_fec!C19/SER_hh_num!C19)</f>
        <v>9928.4580331328398</v>
      </c>
      <c r="D19" s="101">
        <f>IF(SER_hh_fec!D19=0,0,1000000/0.086*SER_hh_fec!D19/SER_hh_num!D19)</f>
        <v>10348.257239739889</v>
      </c>
      <c r="E19" s="101">
        <f>IF(SER_hh_fec!E19=0,0,1000000/0.086*SER_hh_fec!E19/SER_hh_num!E19)</f>
        <v>10288.183334890096</v>
      </c>
      <c r="F19" s="101">
        <f>IF(SER_hh_fec!F19=0,0,1000000/0.086*SER_hh_fec!F19/SER_hh_num!F19)</f>
        <v>10590.178364673427</v>
      </c>
      <c r="G19" s="101">
        <f>IF(SER_hh_fec!G19=0,0,1000000/0.086*SER_hh_fec!G19/SER_hh_num!G19)</f>
        <v>11304.081588691321</v>
      </c>
      <c r="H19" s="101">
        <f>IF(SER_hh_fec!H19=0,0,1000000/0.086*SER_hh_fec!H19/SER_hh_num!H19)</f>
        <v>11492.064517005436</v>
      </c>
      <c r="I19" s="101">
        <f>IF(SER_hh_fec!I19=0,0,1000000/0.086*SER_hh_fec!I19/SER_hh_num!I19)</f>
        <v>11623.172099483743</v>
      </c>
      <c r="J19" s="101">
        <f>IF(SER_hh_fec!J19=0,0,1000000/0.086*SER_hh_fec!J19/SER_hh_num!J19)</f>
        <v>11636.646260776897</v>
      </c>
      <c r="K19" s="101">
        <f>IF(SER_hh_fec!K19=0,0,1000000/0.086*SER_hh_fec!K19/SER_hh_num!K19)</f>
        <v>11365.823182867111</v>
      </c>
      <c r="L19" s="101">
        <f>IF(SER_hh_fec!L19=0,0,1000000/0.086*SER_hh_fec!L19/SER_hh_num!L19)</f>
        <v>11328.871501796675</v>
      </c>
      <c r="M19" s="101">
        <f>IF(SER_hh_fec!M19=0,0,1000000/0.086*SER_hh_fec!M19/SER_hh_num!M19)</f>
        <v>11358.873731508564</v>
      </c>
      <c r="N19" s="101">
        <f>IF(SER_hh_fec!N19=0,0,1000000/0.086*SER_hh_fec!N19/SER_hh_num!N19)</f>
        <v>12470.848232169212</v>
      </c>
      <c r="O19" s="101">
        <f>IF(SER_hh_fec!O19=0,0,1000000/0.086*SER_hh_fec!O19/SER_hh_num!O19)</f>
        <v>11519.005556609689</v>
      </c>
      <c r="P19" s="101">
        <f>IF(SER_hh_fec!P19=0,0,1000000/0.086*SER_hh_fec!P19/SER_hh_num!P19)</f>
        <v>11786.99800985924</v>
      </c>
      <c r="Q19" s="101">
        <f>IF(SER_hh_fec!Q19=0,0,1000000/0.086*SER_hh_fec!Q19/SER_hh_num!Q19)</f>
        <v>12474.493114585288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11451.599323094311</v>
      </c>
      <c r="C21" s="100">
        <f>IF(SER_hh_fec!C21=0,0,1000000/0.086*SER_hh_fec!C21/SER_hh_num!C21)</f>
        <v>12329.922290461285</v>
      </c>
      <c r="D21" s="100">
        <f>IF(SER_hh_fec!D21=0,0,1000000/0.086*SER_hh_fec!D21/SER_hh_num!D21)</f>
        <v>12850.361748687694</v>
      </c>
      <c r="E21" s="100">
        <f>IF(SER_hh_fec!E21=0,0,1000000/0.086*SER_hh_fec!E21/SER_hh_num!E21)</f>
        <v>12766.453601234281</v>
      </c>
      <c r="F21" s="100">
        <f>IF(SER_hh_fec!F21=0,0,1000000/0.086*SER_hh_fec!F21/SER_hh_num!F21)</f>
        <v>13140.906443256898</v>
      </c>
      <c r="G21" s="100">
        <f>IF(SER_hh_fec!G21=0,0,1000000/0.086*SER_hh_fec!G21/SER_hh_num!G21)</f>
        <v>14002.175690966156</v>
      </c>
      <c r="H21" s="100">
        <f>IF(SER_hh_fec!H21=0,0,1000000/0.086*SER_hh_fec!H21/SER_hh_num!H21)</f>
        <v>14229.089949849435</v>
      </c>
      <c r="I21" s="100">
        <f>IF(SER_hh_fec!I21=0,0,1000000/0.086*SER_hh_fec!I21/SER_hh_num!I21)</f>
        <v>14264.57500643743</v>
      </c>
      <c r="J21" s="100">
        <f>IF(SER_hh_fec!J21=0,0,1000000/0.086*SER_hh_fec!J21/SER_hh_num!J21)</f>
        <v>14266.939138090662</v>
      </c>
      <c r="K21" s="100">
        <f>IF(SER_hh_fec!K21=0,0,1000000/0.086*SER_hh_fec!K21/SER_hh_num!K21)</f>
        <v>13899.739633862544</v>
      </c>
      <c r="L21" s="100">
        <f>IF(SER_hh_fec!L21=0,0,1000000/0.086*SER_hh_fec!L21/SER_hh_num!L21)</f>
        <v>13802.017993280613</v>
      </c>
      <c r="M21" s="100">
        <f>IF(SER_hh_fec!M21=0,0,1000000/0.086*SER_hh_fec!M21/SER_hh_num!M21)</f>
        <v>13781.054030566005</v>
      </c>
      <c r="N21" s="100">
        <f>IF(SER_hh_fec!N21=0,0,1000000/0.086*SER_hh_fec!N21/SER_hh_num!N21)</f>
        <v>13681.996263366316</v>
      </c>
      <c r="O21" s="100">
        <f>IF(SER_hh_fec!O21=0,0,1000000/0.086*SER_hh_fec!O21/SER_hh_num!O21)</f>
        <v>13641.055439947921</v>
      </c>
      <c r="P21" s="100">
        <f>IF(SER_hh_fec!P21=0,0,1000000/0.086*SER_hh_fec!P21/SER_hh_num!P21)</f>
        <v>13668.6154681475</v>
      </c>
      <c r="Q21" s="100">
        <f>IF(SER_hh_fec!Q21=0,0,1000000/0.086*SER_hh_fec!Q21/SER_hh_num!Q21)</f>
        <v>13746.99171296295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11778.787875182716</v>
      </c>
      <c r="C22" s="100">
        <f>IF(SER_hh_fec!C22=0,0,1000000/0.086*SER_hh_fec!C22/SER_hh_num!C22)</f>
        <v>12682.205784474467</v>
      </c>
      <c r="D22" s="100">
        <f>IF(SER_hh_fec!D22=0,0,1000000/0.086*SER_hh_fec!D22/SER_hh_num!D22)</f>
        <v>13217.514941507336</v>
      </c>
      <c r="E22" s="100">
        <f>IF(SER_hh_fec!E22=0,0,1000000/0.086*SER_hh_fec!E22/SER_hh_num!E22)</f>
        <v>13131.209418412393</v>
      </c>
      <c r="F22" s="100">
        <f>IF(SER_hh_fec!F22=0,0,1000000/0.086*SER_hh_fec!F22/SER_hh_num!F22)</f>
        <v>13516.360913064233</v>
      </c>
      <c r="G22" s="100">
        <f>IF(SER_hh_fec!G22=0,0,1000000/0.086*SER_hh_fec!G22/SER_hh_num!G22)</f>
        <v>14402.237853565193</v>
      </c>
      <c r="H22" s="100">
        <f>IF(SER_hh_fec!H22=0,0,1000000/0.086*SER_hh_fec!H22/SER_hh_num!H22)</f>
        <v>14635.635376987988</v>
      </c>
      <c r="I22" s="100">
        <f>IF(SER_hh_fec!I22=0,0,1000000/0.086*SER_hh_fec!I22/SER_hh_num!I22)</f>
        <v>14672.134292335639</v>
      </c>
      <c r="J22" s="100">
        <f>IF(SER_hh_fec!J22=0,0,1000000/0.086*SER_hh_fec!J22/SER_hh_num!J22)</f>
        <v>14674.565970607537</v>
      </c>
      <c r="K22" s="100">
        <f>IF(SER_hh_fec!K22=0,0,1000000/0.086*SER_hh_fec!K22/SER_hh_num!K22)</f>
        <v>14296.875051972889</v>
      </c>
      <c r="L22" s="100">
        <f>IF(SER_hh_fec!L22=0,0,1000000/0.086*SER_hh_fec!L22/SER_hh_num!L22)</f>
        <v>14196.361364517192</v>
      </c>
      <c r="M22" s="100">
        <f>IF(SER_hh_fec!M22=0,0,1000000/0.086*SER_hh_fec!M22/SER_hh_num!M22)</f>
        <v>14186.767684438906</v>
      </c>
      <c r="N22" s="100">
        <f>IF(SER_hh_fec!N22=0,0,1000000/0.086*SER_hh_fec!N22/SER_hh_num!N22)</f>
        <v>14114.375147359378</v>
      </c>
      <c r="O22" s="100">
        <f>IF(SER_hh_fec!O22=0,0,1000000/0.086*SER_hh_fec!O22/SER_hh_num!O22)</f>
        <v>14104.662753262157</v>
      </c>
      <c r="P22" s="100">
        <f>IF(SER_hh_fec!P22=0,0,1000000/0.086*SER_hh_fec!P22/SER_hh_num!P22)</f>
        <v>14182.415395074269</v>
      </c>
      <c r="Q22" s="100">
        <f>IF(SER_hh_fec!Q22=0,0,1000000/0.086*SER_hh_fec!Q22/SER_hh_num!Q22)</f>
        <v>14328.414158991274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10993.535350170534</v>
      </c>
      <c r="C23" s="100">
        <f>IF(SER_hh_fec!C23=0,0,1000000/0.086*SER_hh_fec!C23/SER_hh_num!C23)</f>
        <v>11836.725398842838</v>
      </c>
      <c r="D23" s="100">
        <f>IF(SER_hh_fec!D23=0,0,1000000/0.086*SER_hh_fec!D23/SER_hh_num!D23)</f>
        <v>12336.347278740181</v>
      </c>
      <c r="E23" s="100">
        <f>IF(SER_hh_fec!E23=0,0,1000000/0.086*SER_hh_fec!E23/SER_hh_num!E23)</f>
        <v>12255.795457184902</v>
      </c>
      <c r="F23" s="100">
        <f>IF(SER_hh_fec!F23=0,0,1000000/0.086*SER_hh_fec!F23/SER_hh_num!F23)</f>
        <v>12615.270185526626</v>
      </c>
      <c r="G23" s="100">
        <f>IF(SER_hh_fec!G23=0,0,1000000/0.086*SER_hh_fec!G23/SER_hh_num!G23)</f>
        <v>13442.088663327513</v>
      </c>
      <c r="H23" s="100">
        <f>IF(SER_hh_fec!H23=0,0,1000000/0.086*SER_hh_fec!H23/SER_hh_num!H23)</f>
        <v>13659.926351855458</v>
      </c>
      <c r="I23" s="100">
        <f>IF(SER_hh_fec!I23=0,0,1000000/0.086*SER_hh_fec!I23/SER_hh_num!I23)</f>
        <v>13693.992006179924</v>
      </c>
      <c r="J23" s="100">
        <f>IF(SER_hh_fec!J23=0,0,1000000/0.086*SER_hh_fec!J23/SER_hh_num!J23)</f>
        <v>13696.261572567033</v>
      </c>
      <c r="K23" s="100">
        <f>IF(SER_hh_fec!K23=0,0,1000000/0.086*SER_hh_fec!K23/SER_hh_num!K23)</f>
        <v>13343.75004850804</v>
      </c>
      <c r="L23" s="100">
        <f>IF(SER_hh_fec!L23=0,0,1000000/0.086*SER_hh_fec!L23/SER_hh_num!L23)</f>
        <v>13249.937273549382</v>
      </c>
      <c r="M23" s="100">
        <f>IF(SER_hh_fec!M23=0,0,1000000/0.086*SER_hh_fec!M23/SER_hh_num!M23)</f>
        <v>13238.06052542804</v>
      </c>
      <c r="N23" s="100">
        <f>IF(SER_hh_fec!N23=0,0,1000000/0.086*SER_hh_fec!N23/SER_hh_num!N23)</f>
        <v>13169.95883383332</v>
      </c>
      <c r="O23" s="100">
        <f>IF(SER_hh_fec!O23=0,0,1000000/0.086*SER_hh_fec!O23/SER_hh_num!O23)</f>
        <v>13167.13333912328</v>
      </c>
      <c r="P23" s="100">
        <f>IF(SER_hh_fec!P23=0,0,1000000/0.086*SER_hh_fec!P23/SER_hh_num!P23)</f>
        <v>13236.185714612593</v>
      </c>
      <c r="Q23" s="100">
        <f>IF(SER_hh_fec!Q23=0,0,1000000/0.086*SER_hh_fec!Q23/SER_hh_num!Q23)</f>
        <v>13386.218038614647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0</v>
      </c>
      <c r="C24" s="100">
        <f>IF(SER_hh_fec!C24=0,0,1000000/0.086*SER_hh_fec!C24/SER_hh_num!C24)</f>
        <v>0</v>
      </c>
      <c r="D24" s="100">
        <f>IF(SER_hh_fec!D24=0,0,1000000/0.086*SER_hh_fec!D24/SER_hh_num!D24)</f>
        <v>0</v>
      </c>
      <c r="E24" s="100">
        <f>IF(SER_hh_fec!E24=0,0,1000000/0.086*SER_hh_fec!E24/SER_hh_num!E24)</f>
        <v>0</v>
      </c>
      <c r="F24" s="100">
        <f>IF(SER_hh_fec!F24=0,0,1000000/0.086*SER_hh_fec!F24/SER_hh_num!F24)</f>
        <v>0</v>
      </c>
      <c r="G24" s="100">
        <f>IF(SER_hh_fec!G24=0,0,1000000/0.086*SER_hh_fec!G24/SER_hh_num!G24)</f>
        <v>0</v>
      </c>
      <c r="H24" s="100">
        <f>IF(SER_hh_fec!H24=0,0,1000000/0.086*SER_hh_fec!H24/SER_hh_num!H24)</f>
        <v>0</v>
      </c>
      <c r="I24" s="100">
        <f>IF(SER_hh_fec!I24=0,0,1000000/0.086*SER_hh_fec!I24/SER_hh_num!I24)</f>
        <v>0</v>
      </c>
      <c r="J24" s="100">
        <f>IF(SER_hh_fec!J24=0,0,1000000/0.086*SER_hh_fec!J24/SER_hh_num!J24)</f>
        <v>0</v>
      </c>
      <c r="K24" s="100">
        <f>IF(SER_hh_fec!K24=0,0,1000000/0.086*SER_hh_fec!K24/SER_hh_num!K24)</f>
        <v>0</v>
      </c>
      <c r="L24" s="100">
        <f>IF(SER_hh_fec!L24=0,0,1000000/0.086*SER_hh_fec!L24/SER_hh_num!L24)</f>
        <v>0</v>
      </c>
      <c r="M24" s="100">
        <f>IF(SER_hh_fec!M24=0,0,1000000/0.086*SER_hh_fec!M24/SER_hh_num!M24)</f>
        <v>0</v>
      </c>
      <c r="N24" s="100">
        <f>IF(SER_hh_fec!N24=0,0,1000000/0.086*SER_hh_fec!N24/SER_hh_num!N24)</f>
        <v>0</v>
      </c>
      <c r="O24" s="100">
        <f>IF(SER_hh_fec!O24=0,0,1000000/0.086*SER_hh_fec!O24/SER_hh_num!O24)</f>
        <v>0</v>
      </c>
      <c r="P24" s="100">
        <f>IF(SER_hh_fec!P24=0,0,1000000/0.086*SER_hh_fec!P24/SER_hh_num!P24)</f>
        <v>0</v>
      </c>
      <c r="Q24" s="100">
        <f>IF(SER_hh_fec!Q24=0,0,1000000/0.086*SER_hh_fec!Q24/SER_hh_num!Q24)</f>
        <v>0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0</v>
      </c>
      <c r="C25" s="100">
        <f>IF(SER_hh_fec!C25=0,0,1000000/0.086*SER_hh_fec!C25/SER_hh_num!C25)</f>
        <v>0</v>
      </c>
      <c r="D25" s="100">
        <f>IF(SER_hh_fec!D25=0,0,1000000/0.086*SER_hh_fec!D25/SER_hh_num!D25)</f>
        <v>0</v>
      </c>
      <c r="E25" s="100">
        <f>IF(SER_hh_fec!E25=0,0,1000000/0.086*SER_hh_fec!E25/SER_hh_num!E25)</f>
        <v>0</v>
      </c>
      <c r="F25" s="100">
        <f>IF(SER_hh_fec!F25=0,0,1000000/0.086*SER_hh_fec!F25/SER_hh_num!F25)</f>
        <v>0</v>
      </c>
      <c r="G25" s="100">
        <f>IF(SER_hh_fec!G25=0,0,1000000/0.086*SER_hh_fec!G25/SER_hh_num!G25)</f>
        <v>0</v>
      </c>
      <c r="H25" s="100">
        <f>IF(SER_hh_fec!H25=0,0,1000000/0.086*SER_hh_fec!H25/SER_hh_num!H25)</f>
        <v>0</v>
      </c>
      <c r="I25" s="100">
        <f>IF(SER_hh_fec!I25=0,0,1000000/0.086*SER_hh_fec!I25/SER_hh_num!I25)</f>
        <v>0</v>
      </c>
      <c r="J25" s="100">
        <f>IF(SER_hh_fec!J25=0,0,1000000/0.086*SER_hh_fec!J25/SER_hh_num!J25)</f>
        <v>0</v>
      </c>
      <c r="K25" s="100">
        <f>IF(SER_hh_fec!K25=0,0,1000000/0.086*SER_hh_fec!K25/SER_hh_num!K25)</f>
        <v>0</v>
      </c>
      <c r="L25" s="100">
        <f>IF(SER_hh_fec!L25=0,0,1000000/0.086*SER_hh_fec!L25/SER_hh_num!L25)</f>
        <v>0</v>
      </c>
      <c r="M25" s="100">
        <f>IF(SER_hh_fec!M25=0,0,1000000/0.086*SER_hh_fec!M25/SER_hh_num!M25)</f>
        <v>0</v>
      </c>
      <c r="N25" s="100">
        <f>IF(SER_hh_fec!N25=0,0,1000000/0.086*SER_hh_fec!N25/SER_hh_num!N25)</f>
        <v>0</v>
      </c>
      <c r="O25" s="100">
        <f>IF(SER_hh_fec!O25=0,0,1000000/0.086*SER_hh_fec!O25/SER_hh_num!O25)</f>
        <v>0</v>
      </c>
      <c r="P25" s="100">
        <f>IF(SER_hh_fec!P25=0,0,1000000/0.086*SER_hh_fec!P25/SER_hh_num!P25)</f>
        <v>0</v>
      </c>
      <c r="Q25" s="100">
        <f>IF(SER_hh_fec!Q25=0,0,1000000/0.086*SER_hh_fec!Q25/SER_hh_num!Q25)</f>
        <v>0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8962.052749880826</v>
      </c>
      <c r="C26" s="22">
        <f>IF(SER_hh_fec!C26=0,0,1000000/0.086*SER_hh_fec!C26/SER_hh_num!C26)</f>
        <v>9649.4164596557312</v>
      </c>
      <c r="D26" s="22">
        <f>IF(SER_hh_fec!D26=0,0,1000000/0.086*SER_hh_fec!D26/SER_hh_num!D26)</f>
        <v>10056.715117833564</v>
      </c>
      <c r="E26" s="22">
        <f>IF(SER_hh_fec!E26=0,0,1000000/0.086*SER_hh_fec!E26/SER_hh_num!E26)</f>
        <v>9991.0480018139333</v>
      </c>
      <c r="F26" s="22">
        <f>IF(SER_hh_fec!F26=0,0,1000000/0.086*SER_hh_fec!F26/SER_hh_num!F26)</f>
        <v>10284.098236324271</v>
      </c>
      <c r="G26" s="22">
        <f>IF(SER_hh_fec!G26=0,0,1000000/0.086*SER_hh_fec!G26/SER_hh_num!G26)</f>
        <v>10958.102106045822</v>
      </c>
      <c r="H26" s="22">
        <f>IF(SER_hh_fec!H26=0,0,1000000/0.086*SER_hh_fec!H26/SER_hh_num!H26)</f>
        <v>11135.689623313117</v>
      </c>
      <c r="I26" s="22">
        <f>IF(SER_hh_fec!I26=0,0,1000000/0.086*SER_hh_fec!I26/SER_hh_num!I26)</f>
        <v>11163.47451058222</v>
      </c>
      <c r="J26" s="22">
        <f>IF(SER_hh_fec!J26=0,0,1000000/0.086*SER_hh_fec!J26/SER_hh_num!J26)</f>
        <v>11165.330684061708</v>
      </c>
      <c r="K26" s="22">
        <f>IF(SER_hh_fec!K26=0,0,1000000/0.086*SER_hh_fec!K26/SER_hh_num!K26)</f>
        <v>10877.97801500843</v>
      </c>
      <c r="L26" s="22">
        <f>IF(SER_hh_fec!L26=0,0,1000000/0.086*SER_hh_fec!L26/SER_hh_num!L26)</f>
        <v>10801.49735144043</v>
      </c>
      <c r="M26" s="22">
        <f>IF(SER_hh_fec!M26=0,0,1000000/0.086*SER_hh_fec!M26/SER_hh_num!M26)</f>
        <v>10669.111396708446</v>
      </c>
      <c r="N26" s="22">
        <f>IF(SER_hh_fec!N26=0,0,1000000/0.086*SER_hh_fec!N26/SER_hh_num!N26)</f>
        <v>11946.802389109836</v>
      </c>
      <c r="O26" s="22">
        <f>IF(SER_hh_fec!O26=0,0,1000000/0.086*SER_hh_fec!O26/SER_hh_num!O26)</f>
        <v>10827.23638529755</v>
      </c>
      <c r="P26" s="22">
        <f>IF(SER_hh_fec!P26=0,0,1000000/0.086*SER_hh_fec!P26/SER_hh_num!P26)</f>
        <v>11112.243983578184</v>
      </c>
      <c r="Q26" s="22">
        <f>IF(SER_hh_fec!Q26=0,0,1000000/0.086*SER_hh_fec!Q26/SER_hh_num!Q26)</f>
        <v>11883.187316844389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47.942022088637295</v>
      </c>
      <c r="C27" s="116">
        <f>IF(SER_hh_fec!C27=0,0,1000000/0.086*SER_hh_fec!C27/SER_hh_num!C19)</f>
        <v>48.279497764873426</v>
      </c>
      <c r="D27" s="116">
        <f>IF(SER_hh_fec!D27=0,0,1000000/0.086*SER_hh_fec!D27/SER_hh_num!D19)</f>
        <v>48.883217702665284</v>
      </c>
      <c r="E27" s="116">
        <f>IF(SER_hh_fec!E27=0,0,1000000/0.086*SER_hh_fec!E27/SER_hh_num!E19)</f>
        <v>51.458467821699813</v>
      </c>
      <c r="F27" s="116">
        <f>IF(SER_hh_fec!F27=0,0,1000000/0.086*SER_hh_fec!F27/SER_hh_num!F19)</f>
        <v>54.002406802273825</v>
      </c>
      <c r="G27" s="116">
        <f>IF(SER_hh_fec!G27=0,0,1000000/0.086*SER_hh_fec!G27/SER_hh_num!G19)</f>
        <v>51.14212409427661</v>
      </c>
      <c r="H27" s="116">
        <f>IF(SER_hh_fec!H27=0,0,1000000/0.086*SER_hh_fec!H27/SER_hh_num!H19)</f>
        <v>49.836290592172602</v>
      </c>
      <c r="I27" s="116">
        <f>IF(SER_hh_fec!I27=0,0,1000000/0.086*SER_hh_fec!I27/SER_hh_num!I19)</f>
        <v>131.46277918060099</v>
      </c>
      <c r="J27" s="116">
        <f>IF(SER_hh_fec!J27=0,0,1000000/0.086*SER_hh_fec!J27/SER_hh_num!J19)</f>
        <v>137.39179833126224</v>
      </c>
      <c r="K27" s="116">
        <f>IF(SER_hh_fec!K27=0,0,1000000/0.086*SER_hh_fec!K27/SER_hh_num!K19)</f>
        <v>143.93081809611897</v>
      </c>
      <c r="L27" s="116">
        <f>IF(SER_hh_fec!L27=0,0,1000000/0.086*SER_hh_fec!L27/SER_hh_num!L19)</f>
        <v>151.14844234374704</v>
      </c>
      <c r="M27" s="116">
        <f>IF(SER_hh_fec!M27=0,0,1000000/0.086*SER_hh_fec!M27/SER_hh_num!M19)</f>
        <v>282.21477017993396</v>
      </c>
      <c r="N27" s="116">
        <f>IF(SER_hh_fec!N27=0,0,1000000/0.086*SER_hh_fec!N27/SER_hh_num!N19)</f>
        <v>288.83000645281072</v>
      </c>
      <c r="O27" s="116">
        <f>IF(SER_hh_fec!O27=0,0,1000000/0.086*SER_hh_fec!O27/SER_hh_num!O19)</f>
        <v>293.36985743005499</v>
      </c>
      <c r="P27" s="116">
        <f>IF(SER_hh_fec!P27=0,0,1000000/0.086*SER_hh_fec!P27/SER_hh_num!P19)</f>
        <v>300.0879073838467</v>
      </c>
      <c r="Q27" s="116">
        <f>IF(SER_hh_fec!Q27=0,0,1000000/0.086*SER_hh_fec!Q27/SER_hh_num!Q19)</f>
        <v>306.20280289730556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4204.008121053419</v>
      </c>
      <c r="C28" s="117">
        <f>IF(SER_hh_fec!C27=0,0,1000000/0.086*SER_hh_fec!C27/SER_hh_num!C27)</f>
        <v>4308.5355006859982</v>
      </c>
      <c r="D28" s="117">
        <f>IF(SER_hh_fec!D27=0,0,1000000/0.086*SER_hh_fec!D27/SER_hh_num!D27)</f>
        <v>4267.1301066782089</v>
      </c>
      <c r="E28" s="117">
        <f>IF(SER_hh_fec!E27=0,0,1000000/0.086*SER_hh_fec!E27/SER_hh_num!E27)</f>
        <v>4113.0214033097936</v>
      </c>
      <c r="F28" s="117">
        <f>IF(SER_hh_fec!F27=0,0,1000000/0.086*SER_hh_fec!F27/SER_hh_num!F27)</f>
        <v>4230.2705040611509</v>
      </c>
      <c r="G28" s="117">
        <f>IF(SER_hh_fec!G27=0,0,1000000/0.086*SER_hh_fec!G27/SER_hh_num!G27)</f>
        <v>3875.8798072030863</v>
      </c>
      <c r="H28" s="117">
        <f>IF(SER_hh_fec!H27=0,0,1000000/0.086*SER_hh_fec!H27/SER_hh_num!H27)</f>
        <v>3469.3597724097281</v>
      </c>
      <c r="I28" s="117">
        <f>IF(SER_hh_fec!I27=0,0,1000000/0.086*SER_hh_fec!I27/SER_hh_num!I27)</f>
        <v>5088.2221014561383</v>
      </c>
      <c r="J28" s="117">
        <f>IF(SER_hh_fec!J27=0,0,1000000/0.086*SER_hh_fec!J27/SER_hh_num!J27)</f>
        <v>5133.3200278215536</v>
      </c>
      <c r="K28" s="117">
        <f>IF(SER_hh_fec!K27=0,0,1000000/0.086*SER_hh_fec!K27/SER_hh_num!K27)</f>
        <v>5111.463381522708</v>
      </c>
      <c r="L28" s="117">
        <f>IF(SER_hh_fec!L27=0,0,1000000/0.086*SER_hh_fec!L27/SER_hh_num!L27)</f>
        <v>5041.1187317599461</v>
      </c>
      <c r="M28" s="117">
        <f>IF(SER_hh_fec!M27=0,0,1000000/0.086*SER_hh_fec!M27/SER_hh_num!M27)</f>
        <v>5064.8145369199065</v>
      </c>
      <c r="N28" s="117">
        <f>IF(SER_hh_fec!N27=0,0,1000000/0.086*SER_hh_fec!N27/SER_hh_num!N27)</f>
        <v>5086.221411567446</v>
      </c>
      <c r="O28" s="117">
        <f>IF(SER_hh_fec!O27=0,0,1000000/0.086*SER_hh_fec!O27/SER_hh_num!O27)</f>
        <v>5138.3835091515548</v>
      </c>
      <c r="P28" s="117">
        <f>IF(SER_hh_fec!P27=0,0,1000000/0.086*SER_hh_fec!P27/SER_hh_num!P27)</f>
        <v>5227.4868764313742</v>
      </c>
      <c r="Q28" s="117">
        <f>IF(SER_hh_fec!Q27=0,0,1000000/0.086*SER_hh_fec!Q27/SER_hh_num!Q27)</f>
        <v>5207.1075815491977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10517.613589570026</v>
      </c>
      <c r="C29" s="101">
        <f>IF(SER_hh_fec!C29=0,0,1000000/0.086*SER_hh_fec!C29/SER_hh_num!C29)</f>
        <v>10736.426222431599</v>
      </c>
      <c r="D29" s="101">
        <f>IF(SER_hh_fec!D29=0,0,1000000/0.086*SER_hh_fec!D29/SER_hh_num!D29)</f>
        <v>10522.281950232495</v>
      </c>
      <c r="E29" s="101">
        <f>IF(SER_hh_fec!E29=0,0,1000000/0.086*SER_hh_fec!E29/SER_hh_num!E29)</f>
        <v>10629.808270040376</v>
      </c>
      <c r="F29" s="101">
        <f>IF(SER_hh_fec!F29=0,0,1000000/0.086*SER_hh_fec!F29/SER_hh_num!F29)</f>
        <v>11000.978160158376</v>
      </c>
      <c r="G29" s="101">
        <f>IF(SER_hh_fec!G29=0,0,1000000/0.086*SER_hh_fec!G29/SER_hh_num!G29)</f>
        <v>10847.544133853829</v>
      </c>
      <c r="H29" s="101">
        <f>IF(SER_hh_fec!H29=0,0,1000000/0.086*SER_hh_fec!H29/SER_hh_num!H29)</f>
        <v>10717.423798477445</v>
      </c>
      <c r="I29" s="101">
        <f>IF(SER_hh_fec!I29=0,0,1000000/0.086*SER_hh_fec!I29/SER_hh_num!I29)</f>
        <v>10578.040494553959</v>
      </c>
      <c r="J29" s="101">
        <f>IF(SER_hh_fec!J29=0,0,1000000/0.086*SER_hh_fec!J29/SER_hh_num!J29)</f>
        <v>10669.832154110314</v>
      </c>
      <c r="K29" s="101">
        <f>IF(SER_hh_fec!K29=0,0,1000000/0.086*SER_hh_fec!K29/SER_hh_num!K29)</f>
        <v>10764.893504609356</v>
      </c>
      <c r="L29" s="101">
        <f>IF(SER_hh_fec!L29=0,0,1000000/0.086*SER_hh_fec!L29/SER_hh_num!L29)</f>
        <v>10875.301311104482</v>
      </c>
      <c r="M29" s="101">
        <f>IF(SER_hh_fec!M29=0,0,1000000/0.086*SER_hh_fec!M29/SER_hh_num!M29)</f>
        <v>10717.923203626437</v>
      </c>
      <c r="N29" s="101">
        <f>IF(SER_hh_fec!N29=0,0,1000000/0.086*SER_hh_fec!N29/SER_hh_num!N29)</f>
        <v>12119.35025076989</v>
      </c>
      <c r="O29" s="101">
        <f>IF(SER_hh_fec!O29=0,0,1000000/0.086*SER_hh_fec!O29/SER_hh_num!O29)</f>
        <v>11135.709113580591</v>
      </c>
      <c r="P29" s="101">
        <f>IF(SER_hh_fec!P29=0,0,1000000/0.086*SER_hh_fec!P29/SER_hh_num!P29)</f>
        <v>11121.303137224644</v>
      </c>
      <c r="Q29" s="101">
        <f>IF(SER_hh_fec!Q29=0,0,1000000/0.086*SER_hh_fec!Q29/SER_hh_num!Q29)</f>
        <v>11641.59017733518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14829.30833961825</v>
      </c>
      <c r="C30" s="100">
        <f>IF(SER_hh_fec!C30=0,0,1000000/0.086*SER_hh_fec!C30/SER_hh_num!C30)</f>
        <v>15146.857631064035</v>
      </c>
      <c r="D30" s="100">
        <f>IF(SER_hh_fec!D30=0,0,1000000/0.086*SER_hh_fec!D30/SER_hh_num!D30)</f>
        <v>10919.038593956026</v>
      </c>
      <c r="E30" s="100">
        <f>IF(SER_hh_fec!E30=0,0,1000000/0.086*SER_hh_fec!E30/SER_hh_num!E30)</f>
        <v>15100.093504932807</v>
      </c>
      <c r="F30" s="100">
        <f>IF(SER_hh_fec!F30=0,0,1000000/0.086*SER_hh_fec!F30/SER_hh_num!F30)</f>
        <v>14986.236232382111</v>
      </c>
      <c r="G30" s="100">
        <f>IF(SER_hh_fec!G30=0,0,1000000/0.086*SER_hh_fec!G30/SER_hh_num!G30)</f>
        <v>14854.89653553031</v>
      </c>
      <c r="H30" s="100">
        <f>IF(SER_hh_fec!H30=0,0,1000000/0.086*SER_hh_fec!H30/SER_hh_num!H30)</f>
        <v>14711.257002991135</v>
      </c>
      <c r="I30" s="100">
        <f>IF(SER_hh_fec!I30=0,0,1000000/0.086*SER_hh_fec!I30/SER_hh_num!I30)</f>
        <v>14569.592858883851</v>
      </c>
      <c r="J30" s="100">
        <f>IF(SER_hh_fec!J30=0,0,1000000/0.086*SER_hh_fec!J30/SER_hh_num!J30)</f>
        <v>14703.247262889388</v>
      </c>
      <c r="K30" s="100">
        <f>IF(SER_hh_fec!K30=0,0,1000000/0.086*SER_hh_fec!K30/SER_hh_num!K30)</f>
        <v>14794.025422876364</v>
      </c>
      <c r="L30" s="100">
        <f>IF(SER_hh_fec!L30=0,0,1000000/0.086*SER_hh_fec!L30/SER_hh_num!L30)</f>
        <v>14814.268225118467</v>
      </c>
      <c r="M30" s="100">
        <f>IF(SER_hh_fec!M30=0,0,1000000/0.086*SER_hh_fec!M30/SER_hh_num!M30)</f>
        <v>12393.951053130093</v>
      </c>
      <c r="N30" s="100">
        <f>IF(SER_hh_fec!N30=0,0,1000000/0.086*SER_hh_fec!N30/SER_hh_num!N30)</f>
        <v>22862.677503600171</v>
      </c>
      <c r="O30" s="100">
        <f>IF(SER_hh_fec!O30=0,0,1000000/0.086*SER_hh_fec!O30/SER_hh_num!O30)</f>
        <v>14233.576724380388</v>
      </c>
      <c r="P30" s="100">
        <f>IF(SER_hh_fec!P30=0,0,1000000/0.086*SER_hh_fec!P30/SER_hh_num!P30)</f>
        <v>12014.553622209762</v>
      </c>
      <c r="Q30" s="100">
        <f>IF(SER_hh_fec!Q30=0,0,1000000/0.086*SER_hh_fec!Q30/SER_hh_num!Q30)</f>
        <v>14352.459937018168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13770.072029645518</v>
      </c>
      <c r="C31" s="100">
        <f>IF(SER_hh_fec!C31=0,0,1000000/0.086*SER_hh_fec!C31/SER_hh_num!C31)</f>
        <v>14064.939228845176</v>
      </c>
      <c r="D31" s="100">
        <f>IF(SER_hh_fec!D31=0,0,1000000/0.086*SER_hh_fec!D31/SER_hh_num!D31)</f>
        <v>13961.184370858533</v>
      </c>
      <c r="E31" s="100">
        <f>IF(SER_hh_fec!E31=0,0,1000000/0.086*SER_hh_fec!E31/SER_hh_num!E31)</f>
        <v>14021.51539743761</v>
      </c>
      <c r="F31" s="100">
        <f>IF(SER_hh_fec!F31=0,0,1000000/0.086*SER_hh_fec!F31/SER_hh_num!F31)</f>
        <v>13915.790787211961</v>
      </c>
      <c r="G31" s="100">
        <f>IF(SER_hh_fec!G31=0,0,1000000/0.086*SER_hh_fec!G31/SER_hh_num!G31)</f>
        <v>13793.83249727815</v>
      </c>
      <c r="H31" s="100">
        <f>IF(SER_hh_fec!H31=0,0,1000000/0.086*SER_hh_fec!H31/SER_hh_num!H31)</f>
        <v>13660.452931348907</v>
      </c>
      <c r="I31" s="100">
        <f>IF(SER_hh_fec!I31=0,0,1000000/0.086*SER_hh_fec!I31/SER_hh_num!I31)</f>
        <v>13528.907654677862</v>
      </c>
      <c r="J31" s="100">
        <f>IF(SER_hh_fec!J31=0,0,1000000/0.086*SER_hh_fec!J31/SER_hh_num!J31)</f>
        <v>13653.015315540151</v>
      </c>
      <c r="K31" s="100">
        <f>IF(SER_hh_fec!K31=0,0,1000000/0.086*SER_hh_fec!K31/SER_hh_num!K31)</f>
        <v>13737.309321242341</v>
      </c>
      <c r="L31" s="100">
        <f>IF(SER_hh_fec!L31=0,0,1000000/0.086*SER_hh_fec!L31/SER_hh_num!L31)</f>
        <v>13756.106209038582</v>
      </c>
      <c r="M31" s="100">
        <f>IF(SER_hh_fec!M31=0,0,1000000/0.086*SER_hh_fec!M31/SER_hh_num!M31)</f>
        <v>18467.807583753911</v>
      </c>
      <c r="N31" s="100">
        <f>IF(SER_hh_fec!N31=0,0,1000000/0.086*SER_hh_fec!N31/SER_hh_num!N31)</f>
        <v>12838.914210364564</v>
      </c>
      <c r="O31" s="100">
        <f>IF(SER_hh_fec!O31=0,0,1000000/0.086*SER_hh_fec!O31/SER_hh_num!O31)</f>
        <v>13196.678112637024</v>
      </c>
      <c r="P31" s="100">
        <f>IF(SER_hh_fec!P31=0,0,1000000/0.086*SER_hh_fec!P31/SER_hh_num!P31)</f>
        <v>13330.163260935155</v>
      </c>
      <c r="Q31" s="100">
        <f>IF(SER_hh_fec!Q31=0,0,1000000/0.086*SER_hh_fec!Q31/SER_hh_num!Q31)</f>
        <v>13287.616698703925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0</v>
      </c>
      <c r="I32" s="100">
        <f>IF(SER_hh_fec!I32=0,0,1000000/0.086*SER_hh_fec!I32/SER_hh_num!I32)</f>
        <v>0</v>
      </c>
      <c r="J32" s="100">
        <f>IF(SER_hh_fec!J32=0,0,1000000/0.086*SER_hh_fec!J32/SER_hh_num!J32)</f>
        <v>0</v>
      </c>
      <c r="K32" s="100">
        <f>IF(SER_hh_fec!K32=0,0,1000000/0.086*SER_hh_fec!K32/SER_hh_num!K32)</f>
        <v>0</v>
      </c>
      <c r="L32" s="100">
        <f>IF(SER_hh_fec!L32=0,0,1000000/0.086*SER_hh_fec!L32/SER_hh_num!L32)</f>
        <v>0</v>
      </c>
      <c r="M32" s="100">
        <f>IF(SER_hh_fec!M32=0,0,1000000/0.086*SER_hh_fec!M32/SER_hh_num!M32)</f>
        <v>0</v>
      </c>
      <c r="N32" s="100">
        <f>IF(SER_hh_fec!N32=0,0,1000000/0.086*SER_hh_fec!N32/SER_hh_num!N32)</f>
        <v>0</v>
      </c>
      <c r="O32" s="100">
        <f>IF(SER_hh_fec!O32=0,0,1000000/0.086*SER_hh_fec!O32/SER_hh_num!O32)</f>
        <v>0</v>
      </c>
      <c r="P32" s="100">
        <f>IF(SER_hh_fec!P32=0,0,1000000/0.086*SER_hh_fec!P32/SER_hh_num!P32)</f>
        <v>0</v>
      </c>
      <c r="Q32" s="100">
        <f>IF(SER_hh_fec!Q32=0,0,1000000/0.086*SER_hh_fec!Q32/SER_hh_num!Q32)</f>
        <v>0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10120.925629872148</v>
      </c>
      <c r="C33" s="18">
        <f>IF(SER_hh_fec!C33=0,0,1000000/0.086*SER_hh_fec!C33/SER_hh_num!C33)</f>
        <v>10337.636119421104</v>
      </c>
      <c r="D33" s="18">
        <f>IF(SER_hh_fec!D33=0,0,1000000/0.086*SER_hh_fec!D33/SER_hh_num!D33)</f>
        <v>10447.80323724882</v>
      </c>
      <c r="E33" s="18">
        <f>IF(SER_hh_fec!E33=0,0,1000000/0.086*SER_hh_fec!E33/SER_hh_num!E33)</f>
        <v>10305.721395991457</v>
      </c>
      <c r="F33" s="18">
        <f>IF(SER_hh_fec!F33=0,0,1000000/0.086*SER_hh_fec!F33/SER_hh_num!F33)</f>
        <v>10228.01730127528</v>
      </c>
      <c r="G33" s="18">
        <f>IF(SER_hh_fec!G33=0,0,1000000/0.086*SER_hh_fec!G33/SER_hh_num!G33)</f>
        <v>10138.353690277401</v>
      </c>
      <c r="H33" s="18">
        <f>IF(SER_hh_fec!H33=0,0,1000000/0.086*SER_hh_fec!H33/SER_hh_num!H33)</f>
        <v>10040.324796139465</v>
      </c>
      <c r="I33" s="18">
        <f>IF(SER_hh_fec!I33=0,0,1000000/0.086*SER_hh_fec!I33/SER_hh_num!I33)</f>
        <v>9943.652771732206</v>
      </c>
      <c r="J33" s="18">
        <f>IF(SER_hh_fec!J33=0,0,1000000/0.086*SER_hh_fec!J33/SER_hh_num!J33)</f>
        <v>10034.876430363067</v>
      </c>
      <c r="K33" s="18">
        <f>IF(SER_hh_fec!K33=0,0,1000000/0.086*SER_hh_fec!K33/SER_hh_num!K33)</f>
        <v>10096.84894066006</v>
      </c>
      <c r="L33" s="18">
        <f>IF(SER_hh_fec!L33=0,0,1000000/0.086*SER_hh_fec!L33/SER_hh_num!L33)</f>
        <v>10110.661357155495</v>
      </c>
      <c r="M33" s="18">
        <f>IF(SER_hh_fec!M33=0,0,1000000/0.086*SER_hh_fec!M33/SER_hh_num!M33)</f>
        <v>9557.1166803779251</v>
      </c>
      <c r="N33" s="18">
        <f>IF(SER_hh_fec!N33=0,0,1000000/0.086*SER_hh_fec!N33/SER_hh_num!N33)</f>
        <v>9481.9441506936182</v>
      </c>
      <c r="O33" s="18">
        <f>IF(SER_hh_fec!O33=0,0,1000000/0.086*SER_hh_fec!O33/SER_hh_num!O33)</f>
        <v>10006.702391506877</v>
      </c>
      <c r="P33" s="18">
        <f>IF(SER_hh_fec!P33=0,0,1000000/0.086*SER_hh_fec!P33/SER_hh_num!P33)</f>
        <v>10624.405679878224</v>
      </c>
      <c r="Q33" s="18">
        <f>IF(SER_hh_fec!Q33=0,0,1000000/0.086*SER_hh_fec!Q33/SER_hh_num!Q33)</f>
        <v>10987.741147002656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2018-07-16T15:38:43Z</dcterms:created>
  <dcterms:modified xsi:type="dcterms:W3CDTF">2018-07-16T15:38:43Z</dcterms:modified>
</cp:coreProperties>
</file>