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B14" i="33"/>
  <c r="C14" i="32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C14" i="30"/>
  <c r="G14" i="30"/>
  <c r="K14" i="30"/>
  <c r="O14" i="30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38" i="4"/>
  <c r="B11" i="4"/>
  <c r="B43" i="4"/>
  <c r="B28" i="4"/>
  <c r="B12" i="4"/>
  <c r="B8" i="4"/>
  <c r="B45" i="4"/>
  <c r="B37" i="4"/>
  <c r="B9" i="4"/>
  <c r="B20" i="4"/>
  <c r="B4" i="4"/>
  <c r="B22" i="4"/>
  <c r="B15" i="4"/>
  <c r="B16" i="4"/>
  <c r="B34" i="4"/>
  <c r="B39" i="4"/>
  <c r="B42" i="4"/>
  <c r="B36" i="4"/>
  <c r="B17" i="4"/>
  <c r="B26" i="4"/>
  <c r="B24" i="4"/>
  <c r="B23" i="4"/>
  <c r="B35" i="4"/>
  <c r="B44" i="4"/>
  <c r="B27" i="4"/>
  <c r="B7" i="4"/>
  <c r="B30" i="4"/>
  <c r="B29" i="4"/>
  <c r="B33" i="4"/>
  <c r="B13" i="4"/>
  <c r="B10" i="4"/>
  <c r="B14" i="4"/>
  <c r="B21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<sst xmlns="http://schemas.openxmlformats.org/spreadsheetml/2006/main" count="1166" uniqueCount="231">
  <si>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</si>
  <si>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</si>
  <si>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</si>
  <si>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</si>
  <si>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</si>
  <si>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</si>
  <si>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</si>
  <si>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</si>
  <si>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</si>
  <si>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</si>
  <si>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</si>
  <si>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</si>
  <si>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</si>
  <si>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</si>
  <si>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</si>
  <si>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</si>
  <si>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</si>
  <si>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</si>
  <si>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</si>
  <si>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</si>
  <si>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</si>
  <si>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</si>
  <si>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</si>
  <si>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</si>
  <si>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</si>
  <si>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</si>
  <si>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</si>
  <si>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</si>
  <si>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</si>
  <si>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</si>
  <si>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</si>
  <si>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</si>
  <si>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</si>
  <si>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</si>
  <si>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</si>
  <si>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</si>
  <si>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</si>
  <si>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</si>
  <si>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</si>
  <si>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</si>
  <si>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</si>
  <si>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</si>
  <si>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</si>
  <si>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</si>
  <si>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</si>
  <si>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</si>
  <si>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</si>
  <si>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</si>
  <si>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</si>
  <si>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</si>
  <si>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</si>
  <si>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</si>
  <si>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</si>
  <si>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</si>
  <si>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</si>
  <si>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</si>
  <si>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</si>
  <si>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</si>
  <si>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</si>
  <si>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</si>
  <si>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</si>
  <si>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</si>
  <si>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</si>
  <si>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</si>
  <si>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</si>
  <si>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</si>
  <si>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</si>
  <si>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</si>
  <si>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</si>
  <si>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</si>
  <si>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</si>
  <si>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</si>
  <si>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</si>
  <si>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</si>
  <si>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</si>
  <si>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</si>
  <si>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</si>
  <si>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</si>
  <si>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</si>
  <si>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</si>
  <si>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</si>
  <si>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</si>
  <si>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</si>
  <si>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</si>
  <si>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</si>
  <si>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</si>
  <si>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</si>
  <si>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</si>
  <si>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</si>
  <si>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</si>
  <si>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</si>
  <si>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</si>
  <si>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</si>
  <si>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</si>
  <si>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</si>
  <si>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</si>
  <si>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</si>
  <si>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</si>
  <si>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</si>
  <si>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</si>
  <si>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</si>
  <si>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</si>
  <si>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</si>
  <si>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</si>
  <si>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</si>
  <si>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</si>
  <si>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</si>
  <si>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</si>
  <si>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</si>
  <si>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</si>
  <si>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</si>
  <si>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</si>
  <si>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</si>
  <si>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</si>
  <si>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</si>
  <si>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</si>
  <si>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</si>
  <si>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</si>
  <si>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</si>
  <si>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</si>
  <si>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</si>
  <si>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</si>
  <si>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</si>
  <si>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</si>
  <si>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</si>
  <si>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</si>
  <si>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</si>
  <si>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</si>
  <si>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</si>
  <si>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</si>
  <si>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</si>
  <si>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</si>
  <si>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</si>
  <si>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</si>
  <si>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</si>
  <si>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</si>
  <si>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</si>
  <si>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</si>
  <si>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</si>
  <si>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</si>
  <si>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</si>
  <si>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</si>
  <si>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</si>
  <si>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</si>
  <si>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</si>
  <si>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</si>
  <si>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</si>
  <si>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</si>
  <si>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</si>
  <si>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</si>
  <si>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</si>
  <si>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</si>
  <si>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</si>
  <si>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</si>
  <si>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</si>
  <si>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</si>
  <si>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</si>
  <si>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</si>
  <si>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</si>
  <si>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</si>
  <si>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</si>
  <si>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</si>
  <si>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</si>
  <si>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</si>
  <si>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</si>
  <si>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</si>
  <si>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</si>
  <si>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</si>
  <si>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</si>
  <si>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</si>
  <si>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</si>
  <si>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</si>
  <si>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</si>
  <si>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</si>
  <si>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</si>
  <si>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</si>
  <si>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</si>
  <si>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</si>
  <si>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</si>
  <si>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</si>
  <si>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</si>
  <si>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</si>
  <si>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</si>
  <si>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</si>
  <si>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</si>
  <si>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</si>
  <si>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</si>
  <si>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</si>
  <si>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</si>
  <si>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</si>
  <si>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</si>
  <si>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</si>
  <si>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</si>
  <si>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</si>
  <si>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</si>
  <si>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ES</t>
  </si>
  <si>
    <t>Spain</t>
  </si>
  <si>
    <t>ES - Services sector summary</t>
  </si>
  <si>
    <t>ES - Number of buildings</t>
  </si>
  <si>
    <t>ES - Final energy consumption</t>
  </si>
  <si>
    <t>ES - Thermal energy service</t>
  </si>
  <si>
    <t>ES - System efficiency indicators of total stock</t>
  </si>
  <si>
    <t>ES - CO2 emissions</t>
  </si>
  <si>
    <t>ES - Final energy consumption per building</t>
  </si>
  <si>
    <t>ES - Thermal energy service per building</t>
  </si>
  <si>
    <t>ES - CO2 emissions per building</t>
  </si>
  <si>
    <t>ES - Final energy consumption per useful surface area</t>
  </si>
  <si>
    <t>ES - Thermal energy service per useful surface area</t>
  </si>
  <si>
    <t>ES - CO2 emissions per useful surface area</t>
  </si>
  <si>
    <t>ES - Number of new and renovated buildings</t>
  </si>
  <si>
    <t>ES - Final energy consumption in new and renovated buildings</t>
  </si>
  <si>
    <t>ES - Thermal energy service in new and renovated buildings</t>
  </si>
  <si>
    <t>ES - System efficiency indicators in new and renovated buildings</t>
  </si>
  <si>
    <t>ES - CO2 emissions in new and renovated buildings</t>
  </si>
  <si>
    <t>ES - Final energy consumption in new and renovated buildings (per building)</t>
  </si>
  <si>
    <t>ES - Thermal energy service in new and renovated buildings (per building)</t>
  </si>
  <si>
    <t>ES - CO2 emissions in new and renovated buildings (per building)</t>
  </si>
  <si>
    <t>ES - Final energy consumption in new and renovated buildings (per surface area)</t>
  </si>
  <si>
    <t>ES - Thermal energy service in new and renovated buildings (per surface area)</t>
  </si>
  <si>
    <t>ES - CO2 emissions in new and renovated buildings (per surface area)</t>
  </si>
  <si>
    <t>ES - Specific electric uses in services</t>
  </si>
  <si>
    <t>ES - Ventilation and others</t>
  </si>
  <si>
    <t>ES - Street lighting</t>
  </si>
  <si>
    <t>ES - Building lighting</t>
  </si>
  <si>
    <t>ES - Commercial refrigeration</t>
  </si>
  <si>
    <t>ES - Miscellaneous building technologies</t>
  </si>
  <si>
    <t>ES - ICT and multimedia</t>
  </si>
  <si>
    <t>ES - Agriculture</t>
  </si>
  <si>
    <t>ES - Agriculture - final energy consumption</t>
  </si>
  <si>
    <t>ES - Agriculture - useful energy demand</t>
  </si>
  <si>
    <t>ES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</si>
</sst>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43297.735543981478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27849.191900799156</v>
      </c>
      <c r="C3" s="106">
        <f>IF(SER_hh_tes!C3=0,0,1000000/0.086*SER_hh_tes!C3/SER_hh_num!C3)</f>
        <v>29139.271028330855</v>
      </c>
      <c r="D3" s="106">
        <f>IF(SER_hh_tes!D3=0,0,1000000/0.086*SER_hh_tes!D3/SER_hh_num!D3)</f>
        <v>29682.408060193149</v>
      </c>
      <c r="E3" s="106">
        <f>IF(SER_hh_tes!E3=0,0,1000000/0.086*SER_hh_tes!E3/SER_hh_num!E3)</f>
        <v>29236.948953958527</v>
      </c>
      <c r="F3" s="106">
        <f>IF(SER_hh_tes!F3=0,0,1000000/0.086*SER_hh_tes!F3/SER_hh_num!F3)</f>
        <v>31701.139647766293</v>
      </c>
      <c r="G3" s="106">
        <f>IF(SER_hh_tes!G3=0,0,1000000/0.086*SER_hh_tes!G3/SER_hh_num!G3)</f>
        <v>34777.764967587849</v>
      </c>
      <c r="H3" s="106">
        <f>IF(SER_hh_tes!H3=0,0,1000000/0.086*SER_hh_tes!H3/SER_hh_num!H3)</f>
        <v>45753.450844546249</v>
      </c>
      <c r="I3" s="106">
        <f>IF(SER_hh_tes!I3=0,0,1000000/0.086*SER_hh_tes!I3/SER_hh_num!I3)</f>
        <v>39954.119888001427</v>
      </c>
      <c r="J3" s="106">
        <f>IF(SER_hh_tes!J3=0,0,1000000/0.086*SER_hh_tes!J3/SER_hh_num!J3)</f>
        <v>41348.512223817648</v>
      </c>
      <c r="K3" s="106">
        <f>IF(SER_hh_tes!K3=0,0,1000000/0.086*SER_hh_tes!K3/SER_hh_num!K3)</f>
        <v>44816.860043997796</v>
      </c>
      <c r="L3" s="106">
        <f>IF(SER_hh_tes!L3=0,0,1000000/0.086*SER_hh_tes!L3/SER_hh_num!L3)</f>
        <v>49051.86405136589</v>
      </c>
      <c r="M3" s="106">
        <f>IF(SER_hh_tes!M3=0,0,1000000/0.086*SER_hh_tes!M3/SER_hh_num!M3)</f>
        <v>49036.075474953221</v>
      </c>
      <c r="N3" s="106">
        <f>IF(SER_hh_tes!N3=0,0,1000000/0.086*SER_hh_tes!N3/SER_hh_num!N3)</f>
        <v>46966.60502351886</v>
      </c>
      <c r="O3" s="106">
        <f>IF(SER_hh_tes!O3=0,0,1000000/0.086*SER_hh_tes!O3/SER_hh_num!O3)</f>
        <v>45411.046036177897</v>
      </c>
      <c r="P3" s="106">
        <f>IF(SER_hh_tes!P3=0,0,1000000/0.086*SER_hh_tes!P3/SER_hh_num!P3)</f>
        <v>41283.886049427711</v>
      </c>
      <c r="Q3" s="106">
        <f>IF(SER_hh_tes!Q3=0,0,1000000/0.086*SER_hh_tes!Q3/SER_hh_num!Q3)</f>
        <v>49610.524423750052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12111.915996767993</v>
      </c>
      <c r="C4" s="101">
        <f>IF(SER_hh_tes!C4=0,0,1000000/0.086*SER_hh_tes!C4/SER_hh_num!C4)</f>
        <v>12364.218219422512</v>
      </c>
      <c r="D4" s="101">
        <f>IF(SER_hh_tes!D4=0,0,1000000/0.086*SER_hh_tes!D4/SER_hh_num!D4)</f>
        <v>11821.090086748396</v>
      </c>
      <c r="E4" s="101">
        <f>IF(SER_hh_tes!E4=0,0,1000000/0.086*SER_hh_tes!E4/SER_hh_num!E4)</f>
        <v>10503.524865659618</v>
      </c>
      <c r="F4" s="101">
        <f>IF(SER_hh_tes!F4=0,0,1000000/0.086*SER_hh_tes!F4/SER_hh_num!F4)</f>
        <v>11747.510038778804</v>
      </c>
      <c r="G4" s="101">
        <f>IF(SER_hh_tes!G4=0,0,1000000/0.086*SER_hh_tes!G4/SER_hh_num!G4)</f>
        <v>13718.611100200409</v>
      </c>
      <c r="H4" s="101">
        <f>IF(SER_hh_tes!H4=0,0,1000000/0.086*SER_hh_tes!H4/SER_hh_num!H4)</f>
        <v>23562.680365840773</v>
      </c>
      <c r="I4" s="101">
        <f>IF(SER_hh_tes!I4=0,0,1000000/0.086*SER_hh_tes!I4/SER_hh_num!I4)</f>
        <v>16189.737760634102</v>
      </c>
      <c r="J4" s="101">
        <f>IF(SER_hh_tes!J4=0,0,1000000/0.086*SER_hh_tes!J4/SER_hh_num!J4)</f>
        <v>16552.469146972813</v>
      </c>
      <c r="K4" s="101">
        <f>IF(SER_hh_tes!K4=0,0,1000000/0.086*SER_hh_tes!K4/SER_hh_num!K4)</f>
        <v>18598.401514758069</v>
      </c>
      <c r="L4" s="101">
        <f>IF(SER_hh_tes!L4=0,0,1000000/0.086*SER_hh_tes!L4/SER_hh_num!L4)</f>
        <v>21859.069125369806</v>
      </c>
      <c r="M4" s="101">
        <f>IF(SER_hh_tes!M4=0,0,1000000/0.086*SER_hh_tes!M4/SER_hh_num!M4)</f>
        <v>21661.170009441455</v>
      </c>
      <c r="N4" s="101">
        <f>IF(SER_hh_tes!N4=0,0,1000000/0.086*SER_hh_tes!N4/SER_hh_num!N4)</f>
        <v>19142.42878289289</v>
      </c>
      <c r="O4" s="101">
        <f>IF(SER_hh_tes!O4=0,0,1000000/0.086*SER_hh_tes!O4/SER_hh_num!O4)</f>
        <v>17147.124011262214</v>
      </c>
      <c r="P4" s="101">
        <f>IF(SER_hh_tes!P4=0,0,1000000/0.086*SER_hh_tes!P4/SER_hh_num!P4)</f>
        <v>12592.020357703936</v>
      </c>
      <c r="Q4" s="101">
        <f>IF(SER_hh_tes!Q4=0,0,1000000/0.086*SER_hh_tes!Q4/SER_hh_num!Q4)</f>
        <v>19710.803266413695</v>
      </c>
    </row>
    <row r="5" spans="1:17" ht="12" customHeight="1" x14ac:dyDescent="0.25">
      <c r="A5" s="88" t="s">
        <v>38</v>
      </c>
      <c r="B5" s="100">
        <f>IF(SER_hh_tes!B5=0,0,1000000/0.086*SER_hh_tes!B5/SER_hh_num!B5)</f>
        <v>11987.532343210292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11870.007516316078</v>
      </c>
      <c r="C7" s="100">
        <f>IF(SER_hh_tes!C7=0,0,1000000/0.086*SER_hh_tes!C7/SER_hh_num!C7)</f>
        <v>12079.779149964615</v>
      </c>
      <c r="D7" s="100">
        <f>IF(SER_hh_tes!D7=0,0,1000000/0.086*SER_hh_tes!D7/SER_hh_num!D7)</f>
        <v>11488.354118088473</v>
      </c>
      <c r="E7" s="100">
        <f>IF(SER_hh_tes!E7=0,0,1000000/0.086*SER_hh_tes!E7/SER_hh_num!E7)</f>
        <v>10263.186091356192</v>
      </c>
      <c r="F7" s="100">
        <f>IF(SER_hh_tes!F7=0,0,1000000/0.086*SER_hh_tes!F7/SER_hh_num!F7)</f>
        <v>11441.863613436501</v>
      </c>
      <c r="G7" s="100">
        <f>IF(SER_hh_tes!G7=0,0,1000000/0.086*SER_hh_tes!G7/SER_hh_num!G7)</f>
        <v>13194.644956844038</v>
      </c>
      <c r="H7" s="100">
        <f>IF(SER_hh_tes!H7=0,0,1000000/0.086*SER_hh_tes!H7/SER_hh_num!H7)</f>
        <v>18306.033397553576</v>
      </c>
      <c r="I7" s="100">
        <f>IF(SER_hh_tes!I7=0,0,1000000/0.086*SER_hh_tes!I7/SER_hh_num!I7)</f>
        <v>17144.895205758588</v>
      </c>
      <c r="J7" s="100">
        <f>IF(SER_hh_tes!J7=0,0,1000000/0.086*SER_hh_tes!J7/SER_hh_num!J7)</f>
        <v>16187.673014612665</v>
      </c>
      <c r="K7" s="100">
        <f>IF(SER_hh_tes!K7=0,0,1000000/0.086*SER_hh_tes!K7/SER_hh_num!K7)</f>
        <v>18120.064521124481</v>
      </c>
      <c r="L7" s="100">
        <f>IF(SER_hh_tes!L7=0,0,1000000/0.086*SER_hh_tes!L7/SER_hh_num!L7)</f>
        <v>21182.793329430824</v>
      </c>
      <c r="M7" s="100">
        <f>IF(SER_hh_tes!M7=0,0,1000000/0.086*SER_hh_tes!M7/SER_hh_num!M7)</f>
        <v>20783.654212653437</v>
      </c>
      <c r="N7" s="100">
        <f>IF(SER_hh_tes!N7=0,0,1000000/0.086*SER_hh_tes!N7/SER_hh_num!N7)</f>
        <v>18321.184559285379</v>
      </c>
      <c r="O7" s="100">
        <f>IF(SER_hh_tes!O7=0,0,1000000/0.086*SER_hh_tes!O7/SER_hh_num!O7)</f>
        <v>16384.139261579501</v>
      </c>
      <c r="P7" s="100">
        <f>IF(SER_hh_tes!P7=0,0,1000000/0.086*SER_hh_tes!P7/SER_hh_num!P7)</f>
        <v>11985.199248967119</v>
      </c>
      <c r="Q7" s="100">
        <f>IF(SER_hh_tes!Q7=0,0,1000000/0.086*SER_hh_tes!Q7/SER_hh_num!Q7)</f>
        <v>18850.481315543111</v>
      </c>
    </row>
    <row r="8" spans="1:17" ht="12" customHeight="1" x14ac:dyDescent="0.25">
      <c r="A8" s="88" t="s">
        <v>101</v>
      </c>
      <c r="B8" s="100">
        <f>IF(SER_hh_tes!B8=0,0,1000000/0.086*SER_hh_tes!B8/SER_hh_num!B8)</f>
        <v>12047.171807604376</v>
      </c>
      <c r="C8" s="100">
        <f>IF(SER_hh_tes!C8=0,0,1000000/0.086*SER_hh_tes!C8/SER_hh_num!C8)</f>
        <v>12245.175363834056</v>
      </c>
      <c r="D8" s="100">
        <f>IF(SER_hh_tes!D8=0,0,1000000/0.086*SER_hh_tes!D8/SER_hh_num!D8)</f>
        <v>11659.575724153496</v>
      </c>
      <c r="E8" s="100">
        <f>IF(SER_hh_tes!E8=0,0,1000000/0.086*SER_hh_tes!E8/SER_hh_num!E8)</f>
        <v>10179.370075792727</v>
      </c>
      <c r="F8" s="100">
        <f>IF(SER_hh_tes!F8=0,0,1000000/0.086*SER_hh_tes!F8/SER_hh_num!F8)</f>
        <v>11468.639386434521</v>
      </c>
      <c r="G8" s="100">
        <f>IF(SER_hh_tes!G8=0,0,1000000/0.086*SER_hh_tes!G8/SER_hh_num!G8)</f>
        <v>13384.549973326612</v>
      </c>
      <c r="H8" s="100">
        <f>IF(SER_hh_tes!H8=0,0,1000000/0.086*SER_hh_tes!H8/SER_hh_num!H8)</f>
        <v>22369.211470390961</v>
      </c>
      <c r="I8" s="100">
        <f>IF(SER_hh_tes!I8=0,0,1000000/0.086*SER_hh_tes!I8/SER_hh_num!I8)</f>
        <v>15462.998539379276</v>
      </c>
      <c r="J8" s="100">
        <f>IF(SER_hh_tes!J8=0,0,1000000/0.086*SER_hh_tes!J8/SER_hh_num!J8)</f>
        <v>15889.640694182819</v>
      </c>
      <c r="K8" s="100">
        <f>IF(SER_hh_tes!K8=0,0,1000000/0.086*SER_hh_tes!K8/SER_hh_num!K8)</f>
        <v>17791.871165057793</v>
      </c>
      <c r="L8" s="100">
        <f>IF(SER_hh_tes!L8=0,0,1000000/0.086*SER_hh_tes!L8/SER_hh_num!L8)</f>
        <v>20855.877668711866</v>
      </c>
      <c r="M8" s="100">
        <f>IF(SER_hh_tes!M8=0,0,1000000/0.086*SER_hh_tes!M8/SER_hh_num!M8)</f>
        <v>20731.371430783598</v>
      </c>
      <c r="N8" s="100">
        <f>IF(SER_hh_tes!N8=0,0,1000000/0.086*SER_hh_tes!N8/SER_hh_num!N8)</f>
        <v>18200.668903202921</v>
      </c>
      <c r="O8" s="100">
        <f>IF(SER_hh_tes!O8=0,0,1000000/0.086*SER_hh_tes!O8/SER_hh_num!O8)</f>
        <v>16203.508856658984</v>
      </c>
      <c r="P8" s="100">
        <f>IF(SER_hh_tes!P8=0,0,1000000/0.086*SER_hh_tes!P8/SER_hh_num!P8)</f>
        <v>11856.680811720465</v>
      </c>
      <c r="Q8" s="100">
        <f>IF(SER_hh_tes!Q8=0,0,1000000/0.086*SER_hh_tes!Q8/SER_hh_num!Q8)</f>
        <v>18005.012476182117</v>
      </c>
    </row>
    <row r="9" spans="1:17" ht="12" customHeight="1" x14ac:dyDescent="0.25">
      <c r="A9" s="88" t="s">
        <v>106</v>
      </c>
      <c r="B9" s="100">
        <f>IF(SER_hh_tes!B9=0,0,1000000/0.086*SER_hh_tes!B9/SER_hh_num!B9)</f>
        <v>11870.007516316084</v>
      </c>
      <c r="C9" s="100">
        <f>IF(SER_hh_tes!C9=0,0,1000000/0.086*SER_hh_tes!C9/SER_hh_num!C9)</f>
        <v>12342.229642485785</v>
      </c>
      <c r="D9" s="100">
        <f>IF(SER_hh_tes!D9=0,0,1000000/0.086*SER_hh_tes!D9/SER_hh_num!D9)</f>
        <v>11904.873136213319</v>
      </c>
      <c r="E9" s="100">
        <f>IF(SER_hh_tes!E9=0,0,1000000/0.086*SER_hh_tes!E9/SER_hh_num!E9)</f>
        <v>10787.5297189311</v>
      </c>
      <c r="F9" s="100">
        <f>IF(SER_hh_tes!F9=0,0,1000000/0.086*SER_hh_tes!F9/SER_hh_num!F9)</f>
        <v>12311.436488698546</v>
      </c>
      <c r="G9" s="100">
        <f>IF(SER_hh_tes!G9=0,0,1000000/0.086*SER_hh_tes!G9/SER_hh_num!G9)</f>
        <v>14268.626583695397</v>
      </c>
      <c r="H9" s="100">
        <f>IF(SER_hh_tes!H9=0,0,1000000/0.086*SER_hh_tes!H9/SER_hh_num!H9)</f>
        <v>27617.220169668515</v>
      </c>
      <c r="I9" s="100">
        <f>IF(SER_hh_tes!I9=0,0,1000000/0.086*SER_hh_tes!I9/SER_hh_num!I9)</f>
        <v>15276.115928749889</v>
      </c>
      <c r="J9" s="100">
        <f>IF(SER_hh_tes!J9=0,0,1000000/0.086*SER_hh_tes!J9/SER_hh_num!J9)</f>
        <v>16910.299513487182</v>
      </c>
      <c r="K9" s="100">
        <f>IF(SER_hh_tes!K9=0,0,1000000/0.086*SER_hh_tes!K9/SER_hh_num!K9)</f>
        <v>18965.430305434802</v>
      </c>
      <c r="L9" s="100">
        <f>IF(SER_hh_tes!L9=0,0,1000000/0.086*SER_hh_tes!L9/SER_hh_num!L9)</f>
        <v>22211.429794328134</v>
      </c>
      <c r="M9" s="100">
        <f>IF(SER_hh_tes!M9=0,0,1000000/0.086*SER_hh_tes!M9/SER_hh_num!M9)</f>
        <v>21900.121788372096</v>
      </c>
      <c r="N9" s="100">
        <f>IF(SER_hh_tes!N9=0,0,1000000/0.086*SER_hh_tes!N9/SER_hh_num!N9)</f>
        <v>19143.351146036483</v>
      </c>
      <c r="O9" s="100">
        <f>IF(SER_hh_tes!O9=0,0,1000000/0.086*SER_hh_tes!O9/SER_hh_num!O9)</f>
        <v>16972.299931162601</v>
      </c>
      <c r="P9" s="100">
        <f>IF(SER_hh_tes!P9=0,0,1000000/0.086*SER_hh_tes!P9/SER_hh_num!P9)</f>
        <v>12389.813799538186</v>
      </c>
      <c r="Q9" s="100">
        <f>IF(SER_hh_tes!Q9=0,0,1000000/0.086*SER_hh_tes!Q9/SER_hh_num!Q9)</f>
        <v>19233.82495852399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11987.532343210294</v>
      </c>
      <c r="C10" s="100">
        <f>IF(SER_hh_tes!C10=0,0,1000000/0.086*SER_hh_tes!C10/SER_hh_num!C10)</f>
        <v>12131.638552055038</v>
      </c>
      <c r="D10" s="100">
        <f>IF(SER_hh_tes!D10=0,0,1000000/0.086*SER_hh_tes!D10/SER_hh_num!D10)</f>
        <v>11603.253691204352</v>
      </c>
      <c r="E10" s="100">
        <f>IF(SER_hh_tes!E10=0,0,1000000/0.086*SER_hh_tes!E10/SER_hh_num!E10)</f>
        <v>11223.585255952965</v>
      </c>
      <c r="F10" s="100">
        <f>IF(SER_hh_tes!F10=0,0,1000000/0.086*SER_hh_tes!F10/SER_hh_num!F10)</f>
        <v>11430.956796684992</v>
      </c>
      <c r="G10" s="100">
        <f>IF(SER_hh_tes!G10=0,0,1000000/0.086*SER_hh_tes!G10/SER_hh_num!G10)</f>
        <v>13170.769165931491</v>
      </c>
      <c r="H10" s="100">
        <f>IF(SER_hh_tes!H10=0,0,1000000/0.086*SER_hh_tes!H10/SER_hh_num!H10)</f>
        <v>21841.750565296421</v>
      </c>
      <c r="I10" s="100">
        <f>IF(SER_hh_tes!I10=0,0,1000000/0.086*SER_hh_tes!I10/SER_hh_num!I10)</f>
        <v>15756.254276588532</v>
      </c>
      <c r="J10" s="100">
        <f>IF(SER_hh_tes!J10=0,0,1000000/0.086*SER_hh_tes!J10/SER_hh_num!J10)</f>
        <v>16398.085670661505</v>
      </c>
      <c r="K10" s="100">
        <f>IF(SER_hh_tes!K10=0,0,1000000/0.086*SER_hh_tes!K10/SER_hh_num!K10)</f>
        <v>19156.995952091183</v>
      </c>
      <c r="L10" s="100">
        <f>IF(SER_hh_tes!L10=0,0,1000000/0.086*SER_hh_tes!L10/SER_hh_num!L10)</f>
        <v>22440.957029954247</v>
      </c>
      <c r="M10" s="100">
        <f>IF(SER_hh_tes!M10=0,0,1000000/0.086*SER_hh_tes!M10/SER_hh_num!M10)</f>
        <v>21976.29879513125</v>
      </c>
      <c r="N10" s="100">
        <f>IF(SER_hh_tes!N10=0,0,1000000/0.086*SER_hh_tes!N10/SER_hh_num!N10)</f>
        <v>19130.789458568379</v>
      </c>
      <c r="O10" s="100">
        <f>IF(SER_hh_tes!O10=0,0,1000000/0.086*SER_hh_tes!O10/SER_hh_num!O10)</f>
        <v>16902.898832768253</v>
      </c>
      <c r="P10" s="100">
        <f>IF(SER_hh_tes!P10=0,0,1000000/0.086*SER_hh_tes!P10/SER_hh_num!P10)</f>
        <v>12329.974398849823</v>
      </c>
      <c r="Q10" s="100">
        <f>IF(SER_hh_tes!Q10=0,0,1000000/0.086*SER_hh_tes!Q10/SER_hh_num!Q10)</f>
        <v>18948.613258874204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12047.171807604376</v>
      </c>
      <c r="C11" s="100">
        <f>IF(SER_hh_tes!C11=0,0,1000000/0.086*SER_hh_tes!C11/SER_hh_num!C11)</f>
        <v>12025.662745953217</v>
      </c>
      <c r="D11" s="100">
        <f>IF(SER_hh_tes!D11=0,0,1000000/0.086*SER_hh_tes!D11/SER_hh_num!D11)</f>
        <v>11636.041395266633</v>
      </c>
      <c r="E11" s="100">
        <f>IF(SER_hh_tes!E11=0,0,1000000/0.086*SER_hh_tes!E11/SER_hh_num!E11)</f>
        <v>10357.783652328051</v>
      </c>
      <c r="F11" s="100">
        <f>IF(SER_hh_tes!F11=0,0,1000000/0.086*SER_hh_tes!F11/SER_hh_num!F11)</f>
        <v>11546.676124108821</v>
      </c>
      <c r="G11" s="100">
        <f>IF(SER_hh_tes!G11=0,0,1000000/0.086*SER_hh_tes!G11/SER_hh_num!G11)</f>
        <v>13319.124735457875</v>
      </c>
      <c r="H11" s="100">
        <f>IF(SER_hh_tes!H11=0,0,1000000/0.086*SER_hh_tes!H11/SER_hh_num!H11)</f>
        <v>22788.825678974881</v>
      </c>
      <c r="I11" s="100">
        <f>IF(SER_hh_tes!I11=0,0,1000000/0.086*SER_hh_tes!I11/SER_hh_num!I11)</f>
        <v>16280.249563908706</v>
      </c>
      <c r="J11" s="100">
        <f>IF(SER_hh_tes!J11=0,0,1000000/0.086*SER_hh_tes!J11/SER_hh_num!J11)</f>
        <v>16983.560377713653</v>
      </c>
      <c r="K11" s="100">
        <f>IF(SER_hh_tes!K11=0,0,1000000/0.086*SER_hh_tes!K11/SER_hh_num!K11)</f>
        <v>19244.860812746902</v>
      </c>
      <c r="L11" s="100">
        <f>IF(SER_hh_tes!L11=0,0,1000000/0.086*SER_hh_tes!L11/SER_hh_num!L11)</f>
        <v>22588.726436511224</v>
      </c>
      <c r="M11" s="100">
        <f>IF(SER_hh_tes!M11=0,0,1000000/0.086*SER_hh_tes!M11/SER_hh_num!M11)</f>
        <v>22178.815397581642</v>
      </c>
      <c r="N11" s="100">
        <f>IF(SER_hh_tes!N11=0,0,1000000/0.086*SER_hh_tes!N11/SER_hh_num!N11)</f>
        <v>19408.907510344503</v>
      </c>
      <c r="O11" s="100">
        <f>IF(SER_hh_tes!O11=0,0,1000000/0.086*SER_hh_tes!O11/SER_hh_num!O11)</f>
        <v>17254.801404851194</v>
      </c>
      <c r="P11" s="100">
        <f>IF(SER_hh_tes!P11=0,0,1000000/0.086*SER_hh_tes!P11/SER_hh_num!P11)</f>
        <v>12675.401581198532</v>
      </c>
      <c r="Q11" s="100">
        <f>IF(SER_hh_tes!Q11=0,0,1000000/0.086*SER_hh_tes!Q11/SER_hh_num!Q11)</f>
        <v>19652.47006608879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0</v>
      </c>
      <c r="G12" s="100">
        <f>IF(SER_hh_tes!G12=0,0,1000000/0.086*SER_hh_tes!G12/SER_hh_num!G12)</f>
        <v>0</v>
      </c>
      <c r="H12" s="100">
        <f>IF(SER_hh_tes!H12=0,0,1000000/0.086*SER_hh_tes!H12/SER_hh_num!H12)</f>
        <v>0</v>
      </c>
      <c r="I12" s="100">
        <f>IF(SER_hh_tes!I12=0,0,1000000/0.086*SER_hh_tes!I12/SER_hh_num!I12)</f>
        <v>0</v>
      </c>
      <c r="J12" s="100">
        <f>IF(SER_hh_tes!J12=0,0,1000000/0.086*SER_hh_tes!J12/SER_hh_num!J12)</f>
        <v>0</v>
      </c>
      <c r="K12" s="100">
        <f>IF(SER_hh_tes!K12=0,0,1000000/0.086*SER_hh_tes!K12/SER_hh_num!K12)</f>
        <v>0</v>
      </c>
      <c r="L12" s="100">
        <f>IF(SER_hh_tes!L12=0,0,1000000/0.086*SER_hh_tes!L12/SER_hh_num!L12)</f>
        <v>0</v>
      </c>
      <c r="M12" s="100">
        <f>IF(SER_hh_tes!M12=0,0,1000000/0.086*SER_hh_tes!M12/SER_hh_num!M12)</f>
        <v>0</v>
      </c>
      <c r="N12" s="100">
        <f>IF(SER_hh_tes!N12=0,0,1000000/0.086*SER_hh_tes!N12/SER_hh_num!N12)</f>
        <v>0</v>
      </c>
      <c r="O12" s="100">
        <f>IF(SER_hh_tes!O12=0,0,1000000/0.086*SER_hh_tes!O12/SER_hh_num!O12)</f>
        <v>0</v>
      </c>
      <c r="P12" s="100">
        <f>IF(SER_hh_tes!P12=0,0,1000000/0.086*SER_hh_tes!P12/SER_hh_num!P12)</f>
        <v>0</v>
      </c>
      <c r="Q12" s="100">
        <f>IF(SER_hh_tes!Q12=0,0,1000000/0.086*SER_hh_tes!Q12/SER_hh_num!Q12)</f>
        <v>0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12103.773766431021</v>
      </c>
      <c r="C13" s="100">
        <f>IF(SER_hh_tes!C13=0,0,1000000/0.086*SER_hh_tes!C13/SER_hh_num!C13)</f>
        <v>12310.843462129105</v>
      </c>
      <c r="D13" s="100">
        <f>IF(SER_hh_tes!D13=0,0,1000000/0.086*SER_hh_tes!D13/SER_hh_num!D13)</f>
        <v>11651.709839306601</v>
      </c>
      <c r="E13" s="100">
        <f>IF(SER_hh_tes!E13=0,0,1000000/0.086*SER_hh_tes!E13/SER_hh_num!E13)</f>
        <v>10241.263766297914</v>
      </c>
      <c r="F13" s="100">
        <f>IF(SER_hh_tes!F13=0,0,1000000/0.086*SER_hh_tes!F13/SER_hh_num!F13)</f>
        <v>11394.659697712486</v>
      </c>
      <c r="G13" s="100">
        <f>IF(SER_hh_tes!G13=0,0,1000000/0.086*SER_hh_tes!G13/SER_hh_num!G13)</f>
        <v>13155.604105236727</v>
      </c>
      <c r="H13" s="100">
        <f>IF(SER_hh_tes!H13=0,0,1000000/0.086*SER_hh_tes!H13/SER_hh_num!H13)</f>
        <v>21809.681236069111</v>
      </c>
      <c r="I13" s="100">
        <f>IF(SER_hh_tes!I13=0,0,1000000/0.086*SER_hh_tes!I13/SER_hh_num!I13)</f>
        <v>15086.982494206901</v>
      </c>
      <c r="J13" s="100">
        <f>IF(SER_hh_tes!J13=0,0,1000000/0.086*SER_hh_tes!J13/SER_hh_num!J13)</f>
        <v>15497.986023360145</v>
      </c>
      <c r="K13" s="100">
        <f>IF(SER_hh_tes!K13=0,0,1000000/0.086*SER_hh_tes!K13/SER_hh_num!K13)</f>
        <v>17330.41003079791</v>
      </c>
      <c r="L13" s="100">
        <f>IF(SER_hh_tes!L13=0,0,1000000/0.086*SER_hh_tes!L13/SER_hh_num!L13)</f>
        <v>20923.539534609121</v>
      </c>
      <c r="M13" s="100">
        <f>IF(SER_hh_tes!M13=0,0,1000000/0.086*SER_hh_tes!M13/SER_hh_num!M13)</f>
        <v>21324.722358569357</v>
      </c>
      <c r="N13" s="100">
        <f>IF(SER_hh_tes!N13=0,0,1000000/0.086*SER_hh_tes!N13/SER_hh_num!N13)</f>
        <v>20735.810064566962</v>
      </c>
      <c r="O13" s="100">
        <f>IF(SER_hh_tes!O13=0,0,1000000/0.086*SER_hh_tes!O13/SER_hh_num!O13)</f>
        <v>18754.229612464896</v>
      </c>
      <c r="P13" s="100">
        <f>IF(SER_hh_tes!P13=0,0,1000000/0.086*SER_hh_tes!P13/SER_hh_num!P13)</f>
        <v>13702.495817999419</v>
      </c>
      <c r="Q13" s="100">
        <f>IF(SER_hh_tes!Q13=0,0,1000000/0.086*SER_hh_tes!Q13/SER_hh_num!Q13)</f>
        <v>21476.243445167991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12103.773766431023</v>
      </c>
      <c r="C14" s="22">
        <f>IF(SER_hh_tes!C14=0,0,1000000/0.086*SER_hh_tes!C14/SER_hh_num!C14)</f>
        <v>12135.04654468459</v>
      </c>
      <c r="D14" s="22">
        <f>IF(SER_hh_tes!D14=0,0,1000000/0.086*SER_hh_tes!D14/SER_hh_num!D14)</f>
        <v>11441.678178120148</v>
      </c>
      <c r="E14" s="22">
        <f>IF(SER_hh_tes!E14=0,0,1000000/0.086*SER_hh_tes!E14/SER_hh_num!E14)</f>
        <v>10259.604508719061</v>
      </c>
      <c r="F14" s="22">
        <f>IF(SER_hh_tes!F14=0,0,1000000/0.086*SER_hh_tes!F14/SER_hh_num!F14)</f>
        <v>11463.94416123595</v>
      </c>
      <c r="G14" s="22">
        <f>IF(SER_hh_tes!G14=0,0,1000000/0.086*SER_hh_tes!G14/SER_hh_num!G14)</f>
        <v>13397.673822028773</v>
      </c>
      <c r="H14" s="22">
        <f>IF(SER_hh_tes!H14=0,0,1000000/0.086*SER_hh_tes!H14/SER_hh_num!H14)</f>
        <v>22557.124126349674</v>
      </c>
      <c r="I14" s="22">
        <f>IF(SER_hh_tes!I14=0,0,1000000/0.086*SER_hh_tes!I14/SER_hh_num!I14)</f>
        <v>15596.500540863966</v>
      </c>
      <c r="J14" s="22">
        <f>IF(SER_hh_tes!J14=0,0,1000000/0.086*SER_hh_tes!J14/SER_hh_num!J14)</f>
        <v>16095.497030338651</v>
      </c>
      <c r="K14" s="22">
        <f>IF(SER_hh_tes!K14=0,0,1000000/0.086*SER_hh_tes!K14/SER_hh_num!K14)</f>
        <v>18030.712779482859</v>
      </c>
      <c r="L14" s="22">
        <f>IF(SER_hh_tes!L14=0,0,1000000/0.086*SER_hh_tes!L14/SER_hh_num!L14)</f>
        <v>21058.889957538246</v>
      </c>
      <c r="M14" s="22">
        <f>IF(SER_hh_tes!M14=0,0,1000000/0.086*SER_hh_tes!M14/SER_hh_num!M14)</f>
        <v>20720.049021521132</v>
      </c>
      <c r="N14" s="22">
        <f>IF(SER_hh_tes!N14=0,0,1000000/0.086*SER_hh_tes!N14/SER_hh_num!N14)</f>
        <v>18100.114659007173</v>
      </c>
      <c r="O14" s="22">
        <f>IF(SER_hh_tes!O14=0,0,1000000/0.086*SER_hh_tes!O14/SER_hh_num!O14)</f>
        <v>16158.980577534678</v>
      </c>
      <c r="P14" s="22">
        <f>IF(SER_hh_tes!P14=0,0,1000000/0.086*SER_hh_tes!P14/SER_hh_num!P14)</f>
        <v>11829.587039417942</v>
      </c>
      <c r="Q14" s="22">
        <f>IF(SER_hh_tes!Q14=0,0,1000000/0.086*SER_hh_tes!Q14/SER_hh_num!Q14)</f>
        <v>18554.359379656431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240.06912997570211</v>
      </c>
      <c r="C15" s="104">
        <f>IF(SER_hh_tes!C15=0,0,1000000/0.086*SER_hh_tes!C15/SER_hh_num!C15)</f>
        <v>244.98298738080257</v>
      </c>
      <c r="D15" s="104">
        <f>IF(SER_hh_tes!D15=0,0,1000000/0.086*SER_hh_tes!D15/SER_hh_num!D15)</f>
        <v>233.60429601265238</v>
      </c>
      <c r="E15" s="104">
        <f>IF(SER_hh_tes!E15=0,0,1000000/0.086*SER_hh_tes!E15/SER_hh_num!E15)</f>
        <v>205.46921316683756</v>
      </c>
      <c r="F15" s="104">
        <f>IF(SER_hh_tes!F15=0,0,1000000/0.086*SER_hh_tes!F15/SER_hh_num!F15)</f>
        <v>230.95492020599377</v>
      </c>
      <c r="G15" s="104">
        <f>IF(SER_hh_tes!G15=0,0,1000000/0.086*SER_hh_tes!G15/SER_hh_num!G15)</f>
        <v>268.21001116976788</v>
      </c>
      <c r="H15" s="104">
        <f>IF(SER_hh_tes!H15=0,0,1000000/0.086*SER_hh_tes!H15/SER_hh_num!H15)</f>
        <v>448.30504486712584</v>
      </c>
      <c r="I15" s="104">
        <f>IF(SER_hh_tes!I15=0,0,1000000/0.086*SER_hh_tes!I15/SER_hh_num!I15)</f>
        <v>311.38604334287606</v>
      </c>
      <c r="J15" s="104">
        <f>IF(SER_hh_tes!J15=0,0,1000000/0.086*SER_hh_tes!J15/SER_hh_num!J15)</f>
        <v>321.5333942183367</v>
      </c>
      <c r="K15" s="104">
        <f>IF(SER_hh_tes!K15=0,0,1000000/0.086*SER_hh_tes!K15/SER_hh_num!K15)</f>
        <v>364.17556860494653</v>
      </c>
      <c r="L15" s="104">
        <f>IF(SER_hh_tes!L15=0,0,1000000/0.086*SER_hh_tes!L15/SER_hh_num!L15)</f>
        <v>428.51609484425381</v>
      </c>
      <c r="M15" s="104">
        <f>IF(SER_hh_tes!M15=0,0,1000000/0.086*SER_hh_tes!M15/SER_hh_num!M15)</f>
        <v>422.31920869639566</v>
      </c>
      <c r="N15" s="104">
        <f>IF(SER_hh_tes!N15=0,0,1000000/0.086*SER_hh_tes!N15/SER_hh_num!N15)</f>
        <v>369.90644973730326</v>
      </c>
      <c r="O15" s="104">
        <f>IF(SER_hh_tes!O15=0,0,1000000/0.086*SER_hh_tes!O15/SER_hh_num!O15)</f>
        <v>329.76085396855353</v>
      </c>
      <c r="P15" s="104">
        <f>IF(SER_hh_tes!P15=0,0,1000000/0.086*SER_hh_tes!P15/SER_hh_num!P15)</f>
        <v>241.30535599018944</v>
      </c>
      <c r="Q15" s="104">
        <f>IF(SER_hh_tes!Q15=0,0,1000000/0.086*SER_hh_tes!Q15/SER_hh_num!Q15)</f>
        <v>375.61283435223663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19604.474728460365</v>
      </c>
      <c r="C16" s="101">
        <f>IF(SER_hh_tes!C16=0,0,1000000/0.086*SER_hh_tes!C16/SER_hh_num!C16)</f>
        <v>19740.956405027613</v>
      </c>
      <c r="D16" s="101">
        <f>IF(SER_hh_tes!D16=0,0,1000000/0.086*SER_hh_tes!D16/SER_hh_num!D16)</f>
        <v>19825.433513254255</v>
      </c>
      <c r="E16" s="101">
        <f>IF(SER_hh_tes!E16=0,0,1000000/0.086*SER_hh_tes!E16/SER_hh_num!E16)</f>
        <v>19926.849302339244</v>
      </c>
      <c r="F16" s="101">
        <f>IF(SER_hh_tes!F16=0,0,1000000/0.086*SER_hh_tes!F16/SER_hh_num!F16)</f>
        <v>20049.455257531969</v>
      </c>
      <c r="G16" s="101">
        <f>IF(SER_hh_tes!G16=0,0,1000000/0.086*SER_hh_tes!G16/SER_hh_num!G16)</f>
        <v>20199.298296136756</v>
      </c>
      <c r="H16" s="101">
        <f>IF(SER_hh_tes!H16=0,0,1000000/0.086*SER_hh_tes!H16/SER_hh_num!H16)</f>
        <v>20347.926531371402</v>
      </c>
      <c r="I16" s="101">
        <f>IF(SER_hh_tes!I16=0,0,1000000/0.086*SER_hh_tes!I16/SER_hh_num!I16)</f>
        <v>20543.297392053191</v>
      </c>
      <c r="J16" s="101">
        <f>IF(SER_hh_tes!J16=0,0,1000000/0.086*SER_hh_tes!J16/SER_hh_num!J16)</f>
        <v>20625.270738055606</v>
      </c>
      <c r="K16" s="101">
        <f>IF(SER_hh_tes!K16=0,0,1000000/0.086*SER_hh_tes!K16/SER_hh_num!K16)</f>
        <v>20652.495032699953</v>
      </c>
      <c r="L16" s="101">
        <f>IF(SER_hh_tes!L16=0,0,1000000/0.086*SER_hh_tes!L16/SER_hh_num!L16)</f>
        <v>20676.991846244018</v>
      </c>
      <c r="M16" s="101">
        <f>IF(SER_hh_tes!M16=0,0,1000000/0.086*SER_hh_tes!M16/SER_hh_num!M16)</f>
        <v>20610.456126534871</v>
      </c>
      <c r="N16" s="101">
        <f>IF(SER_hh_tes!N16=0,0,1000000/0.086*SER_hh_tes!N16/SER_hh_num!N16)</f>
        <v>21055.533341262704</v>
      </c>
      <c r="O16" s="101">
        <f>IF(SER_hh_tes!O16=0,0,1000000/0.086*SER_hh_tes!O16/SER_hh_num!O16)</f>
        <v>21478.840080900009</v>
      </c>
      <c r="P16" s="101">
        <f>IF(SER_hh_tes!P16=0,0,1000000/0.086*SER_hh_tes!P16/SER_hh_num!P16)</f>
        <v>22081.639455406439</v>
      </c>
      <c r="Q16" s="101">
        <f>IF(SER_hh_tes!Q16=0,0,1000000/0.086*SER_hh_tes!Q16/SER_hh_num!Q16)</f>
        <v>22984.556957769855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4787.1005615581626</v>
      </c>
      <c r="C17" s="103">
        <f>IF(SER_hh_tes!C17=0,0,1000000/0.086*SER_hh_tes!C17/SER_hh_num!C17)</f>
        <v>5471.4524637283621</v>
      </c>
      <c r="D17" s="103">
        <f>IF(SER_hh_tes!D17=0,0,1000000/0.086*SER_hh_tes!D17/SER_hh_num!D17)</f>
        <v>6397.0444530517243</v>
      </c>
      <c r="E17" s="103">
        <f>IF(SER_hh_tes!E17=0,0,1000000/0.086*SER_hh_tes!E17/SER_hh_num!E17)</f>
        <v>7227.2750753232049</v>
      </c>
      <c r="F17" s="103">
        <f>IF(SER_hh_tes!F17=0,0,1000000/0.086*SER_hh_tes!F17/SER_hh_num!F17)</f>
        <v>8090.3788964222986</v>
      </c>
      <c r="G17" s="103">
        <f>IF(SER_hh_tes!G17=0,0,1000000/0.086*SER_hh_tes!G17/SER_hh_num!G17)</f>
        <v>9212.0812606670406</v>
      </c>
      <c r="H17" s="103">
        <f>IF(SER_hh_tes!H17=0,0,1000000/0.086*SER_hh_tes!H17/SER_hh_num!H17)</f>
        <v>10464.491308754868</v>
      </c>
      <c r="I17" s="103">
        <f>IF(SER_hh_tes!I17=0,0,1000000/0.086*SER_hh_tes!I17/SER_hh_num!I17)</f>
        <v>12502.163023552625</v>
      </c>
      <c r="J17" s="103">
        <f>IF(SER_hh_tes!J17=0,0,1000000/0.086*SER_hh_tes!J17/SER_hh_num!J17)</f>
        <v>13772.162270460378</v>
      </c>
      <c r="K17" s="103">
        <f>IF(SER_hh_tes!K17=0,0,1000000/0.086*SER_hh_tes!K17/SER_hh_num!K17)</f>
        <v>15433.465163191142</v>
      </c>
      <c r="L17" s="103">
        <f>IF(SER_hh_tes!L17=0,0,1000000/0.086*SER_hh_tes!L17/SER_hh_num!L17)</f>
        <v>16516.717065607241</v>
      </c>
      <c r="M17" s="103">
        <f>IF(SER_hh_tes!M17=0,0,1000000/0.086*SER_hh_tes!M17/SER_hh_num!M17)</f>
        <v>16959.149934310179</v>
      </c>
      <c r="N17" s="103">
        <f>IF(SER_hh_tes!N17=0,0,1000000/0.086*SER_hh_tes!N17/SER_hh_num!N17)</f>
        <v>18146.653224152062</v>
      </c>
      <c r="O17" s="103">
        <f>IF(SER_hh_tes!O17=0,0,1000000/0.086*SER_hh_tes!O17/SER_hh_num!O17)</f>
        <v>19531.565152375519</v>
      </c>
      <c r="P17" s="103">
        <f>IF(SER_hh_tes!P17=0,0,1000000/0.086*SER_hh_tes!P17/SER_hh_num!P17)</f>
        <v>21268.520589065178</v>
      </c>
      <c r="Q17" s="103">
        <f>IF(SER_hh_tes!Q17=0,0,1000000/0.086*SER_hh_tes!Q17/SER_hh_num!Q17)</f>
        <v>23520.257745001549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19685.124730860291</v>
      </c>
      <c r="C18" s="103">
        <f>IF(SER_hh_tes!C18=0,0,1000000/0.086*SER_hh_tes!C18/SER_hh_num!C18)</f>
        <v>19810.838907984798</v>
      </c>
      <c r="D18" s="103">
        <f>IF(SER_hh_tes!D18=0,0,1000000/0.086*SER_hh_tes!D18/SER_hh_num!D18)</f>
        <v>19889.696436580896</v>
      </c>
      <c r="E18" s="103">
        <f>IF(SER_hh_tes!E18=0,0,1000000/0.086*SER_hh_tes!E18/SER_hh_num!E18)</f>
        <v>19985.108199996448</v>
      </c>
      <c r="F18" s="103">
        <f>IF(SER_hh_tes!F18=0,0,1000000/0.086*SER_hh_tes!F18/SER_hh_num!F18)</f>
        <v>20101.21468967597</v>
      </c>
      <c r="G18" s="103">
        <f>IF(SER_hh_tes!G18=0,0,1000000/0.086*SER_hh_tes!G18/SER_hh_num!G18)</f>
        <v>20245.64516421804</v>
      </c>
      <c r="H18" s="103">
        <f>IF(SER_hh_tes!H18=0,0,1000000/0.086*SER_hh_tes!H18/SER_hh_num!H18)</f>
        <v>20385.344659252256</v>
      </c>
      <c r="I18" s="103">
        <f>IF(SER_hh_tes!I18=0,0,1000000/0.086*SER_hh_tes!I18/SER_hh_num!I18)</f>
        <v>20578.740079801944</v>
      </c>
      <c r="J18" s="103">
        <f>IF(SER_hh_tes!J18=0,0,1000000/0.086*SER_hh_tes!J18/SER_hh_num!J18)</f>
        <v>20654.259963700733</v>
      </c>
      <c r="K18" s="103">
        <f>IF(SER_hh_tes!K18=0,0,1000000/0.086*SER_hh_tes!K18/SER_hh_num!K18)</f>
        <v>20674.384269738868</v>
      </c>
      <c r="L18" s="103">
        <f>IF(SER_hh_tes!L18=0,0,1000000/0.086*SER_hh_tes!L18/SER_hh_num!L18)</f>
        <v>20694.524140903461</v>
      </c>
      <c r="M18" s="103">
        <f>IF(SER_hh_tes!M18=0,0,1000000/0.086*SER_hh_tes!M18/SER_hh_num!M18)</f>
        <v>20626.897580824272</v>
      </c>
      <c r="N18" s="103">
        <f>IF(SER_hh_tes!N18=0,0,1000000/0.086*SER_hh_tes!N18/SER_hh_num!N18)</f>
        <v>21069.8957068403</v>
      </c>
      <c r="O18" s="103">
        <f>IF(SER_hh_tes!O18=0,0,1000000/0.086*SER_hh_tes!O18/SER_hh_num!O18)</f>
        <v>21490.271762971613</v>
      </c>
      <c r="P18" s="103">
        <f>IF(SER_hh_tes!P18=0,0,1000000/0.086*SER_hh_tes!P18/SER_hh_num!P18)</f>
        <v>22087.698621549804</v>
      </c>
      <c r="Q18" s="103">
        <f>IF(SER_hh_tes!Q18=0,0,1000000/0.086*SER_hh_tes!Q18/SER_hh_num!Q18)</f>
        <v>22979.259327749784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5316.061596105872</v>
      </c>
      <c r="C19" s="101">
        <f>IF(SER_hh_tes!C19=0,0,1000000/0.086*SER_hh_tes!C19/SER_hh_num!C19)</f>
        <v>5492.6201718895691</v>
      </c>
      <c r="D19" s="101">
        <f>IF(SER_hh_tes!D19=0,0,1000000/0.086*SER_hh_tes!D19/SER_hh_num!D19)</f>
        <v>5690.8524586733774</v>
      </c>
      <c r="E19" s="101">
        <f>IF(SER_hh_tes!E19=0,0,1000000/0.086*SER_hh_tes!E19/SER_hh_num!E19)</f>
        <v>5826.8513745704458</v>
      </c>
      <c r="F19" s="101">
        <f>IF(SER_hh_tes!F19=0,0,1000000/0.086*SER_hh_tes!F19/SER_hh_num!F19)</f>
        <v>6083.5850885827313</v>
      </c>
      <c r="G19" s="101">
        <f>IF(SER_hh_tes!G19=0,0,1000000/0.086*SER_hh_tes!G19/SER_hh_num!G19)</f>
        <v>6134.8388096977242</v>
      </c>
      <c r="H19" s="101">
        <f>IF(SER_hh_tes!H19=0,0,1000000/0.086*SER_hh_tes!H19/SER_hh_num!H19)</f>
        <v>6159.6318532226114</v>
      </c>
      <c r="I19" s="101">
        <f>IF(SER_hh_tes!I19=0,0,1000000/0.086*SER_hh_tes!I19/SER_hh_num!I19)</f>
        <v>6156.1383522830711</v>
      </c>
      <c r="J19" s="101">
        <f>IF(SER_hh_tes!J19=0,0,1000000/0.086*SER_hh_tes!J19/SER_hh_num!J19)</f>
        <v>6159.4843884764896</v>
      </c>
      <c r="K19" s="101">
        <f>IF(SER_hh_tes!K19=0,0,1000000/0.086*SER_hh_tes!K19/SER_hh_num!K19)</f>
        <v>6177.6978830802564</v>
      </c>
      <c r="L19" s="101">
        <f>IF(SER_hh_tes!L19=0,0,1000000/0.086*SER_hh_tes!L19/SER_hh_num!L19)</f>
        <v>6266.5520049172392</v>
      </c>
      <c r="M19" s="101">
        <f>IF(SER_hh_tes!M19=0,0,1000000/0.086*SER_hh_tes!M19/SER_hh_num!M19)</f>
        <v>6336.701065357056</v>
      </c>
      <c r="N19" s="101">
        <f>IF(SER_hh_tes!N19=0,0,1000000/0.086*SER_hh_tes!N19/SER_hh_num!N19)</f>
        <v>6399.8928861768181</v>
      </c>
      <c r="O19" s="101">
        <f>IF(SER_hh_tes!O19=0,0,1000000/0.086*SER_hh_tes!O19/SER_hh_num!O19)</f>
        <v>6457.8291960831821</v>
      </c>
      <c r="P19" s="101">
        <f>IF(SER_hh_tes!P19=0,0,1000000/0.086*SER_hh_tes!P19/SER_hh_num!P19)</f>
        <v>6441.1097931015365</v>
      </c>
      <c r="Q19" s="101">
        <f>IF(SER_hh_tes!Q19=0,0,1000000/0.086*SER_hh_tes!Q19/SER_hh_num!Q19)</f>
        <v>6431.3804372063778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5253.8642730683605</v>
      </c>
      <c r="C21" s="100">
        <f>IF(SER_hh_tes!C21=0,0,1000000/0.086*SER_hh_tes!C21/SER_hh_num!C21)</f>
        <v>5368.9353631564372</v>
      </c>
      <c r="D21" s="100">
        <f>IF(SER_hh_tes!D21=0,0,1000000/0.086*SER_hh_tes!D21/SER_hh_num!D21)</f>
        <v>5514.8241244625806</v>
      </c>
      <c r="E21" s="100">
        <f>IF(SER_hh_tes!E21=0,0,1000000/0.086*SER_hh_tes!E21/SER_hh_num!E21)</f>
        <v>5600.8450863421203</v>
      </c>
      <c r="F21" s="100">
        <f>IF(SER_hh_tes!F21=0,0,1000000/0.086*SER_hh_tes!F21/SER_hh_num!F21)</f>
        <v>5761.0733591139033</v>
      </c>
      <c r="G21" s="100">
        <f>IF(SER_hh_tes!G21=0,0,1000000/0.086*SER_hh_tes!G21/SER_hh_num!G21)</f>
        <v>5791.7607363104817</v>
      </c>
      <c r="H21" s="100">
        <f>IF(SER_hh_tes!H21=0,0,1000000/0.086*SER_hh_tes!H21/SER_hh_num!H21)</f>
        <v>5791.7510681844997</v>
      </c>
      <c r="I21" s="100">
        <f>IF(SER_hh_tes!I21=0,0,1000000/0.086*SER_hh_tes!I21/SER_hh_num!I21)</f>
        <v>5784.6257538486689</v>
      </c>
      <c r="J21" s="100">
        <f>IF(SER_hh_tes!J21=0,0,1000000/0.086*SER_hh_tes!J21/SER_hh_num!J21)</f>
        <v>5772.8954917974925</v>
      </c>
      <c r="K21" s="100">
        <f>IF(SER_hh_tes!K21=0,0,1000000/0.086*SER_hh_tes!K21/SER_hh_num!K21)</f>
        <v>5778.0621515570629</v>
      </c>
      <c r="L21" s="100">
        <f>IF(SER_hh_tes!L21=0,0,1000000/0.086*SER_hh_tes!L21/SER_hh_num!L21)</f>
        <v>5867.5256123785484</v>
      </c>
      <c r="M21" s="100">
        <f>IF(SER_hh_tes!M21=0,0,1000000/0.086*SER_hh_tes!M21/SER_hh_num!M21)</f>
        <v>5946.9920740089465</v>
      </c>
      <c r="N21" s="100">
        <f>IF(SER_hh_tes!N21=0,0,1000000/0.086*SER_hh_tes!N21/SER_hh_num!N21)</f>
        <v>6028.42098110611</v>
      </c>
      <c r="O21" s="100">
        <f>IF(SER_hh_tes!O21=0,0,1000000/0.086*SER_hh_tes!O21/SER_hh_num!O21)</f>
        <v>6040.3861900562124</v>
      </c>
      <c r="P21" s="100">
        <f>IF(SER_hh_tes!P21=0,0,1000000/0.086*SER_hh_tes!P21/SER_hh_num!P21)</f>
        <v>5956.4357860918562</v>
      </c>
      <c r="Q21" s="100">
        <f>IF(SER_hh_tes!Q21=0,0,1000000/0.086*SER_hh_tes!Q21/SER_hh_num!Q21)</f>
        <v>5950.3007202145673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5253.8642730683605</v>
      </c>
      <c r="C22" s="100">
        <f>IF(SER_hh_tes!C22=0,0,1000000/0.086*SER_hh_tes!C22/SER_hh_num!C22)</f>
        <v>5409.8043631234095</v>
      </c>
      <c r="D22" s="100">
        <f>IF(SER_hh_tes!D22=0,0,1000000/0.086*SER_hh_tes!D22/SER_hh_num!D22)</f>
        <v>5565.6864134749439</v>
      </c>
      <c r="E22" s="100">
        <f>IF(SER_hh_tes!E22=0,0,1000000/0.086*SER_hh_tes!E22/SER_hh_num!E22)</f>
        <v>5614.077333105889</v>
      </c>
      <c r="F22" s="100">
        <f>IF(SER_hh_tes!F22=0,0,1000000/0.086*SER_hh_tes!F22/SER_hh_num!F22)</f>
        <v>5826.0142351531476</v>
      </c>
      <c r="G22" s="100">
        <f>IF(SER_hh_tes!G22=0,0,1000000/0.086*SER_hh_tes!G22/SER_hh_num!G22)</f>
        <v>5825.1311554178119</v>
      </c>
      <c r="H22" s="100">
        <f>IF(SER_hh_tes!H22=0,0,1000000/0.086*SER_hh_tes!H22/SER_hh_num!H22)</f>
        <v>5787.8224195815783</v>
      </c>
      <c r="I22" s="100">
        <f>IF(SER_hh_tes!I22=0,0,1000000/0.086*SER_hh_tes!I22/SER_hh_num!I22)</f>
        <v>5730.9770066713454</v>
      </c>
      <c r="J22" s="100">
        <f>IF(SER_hh_tes!J22=0,0,1000000/0.086*SER_hh_tes!J22/SER_hh_num!J22)</f>
        <v>5697.7690199738154</v>
      </c>
      <c r="K22" s="100">
        <f>IF(SER_hh_tes!K22=0,0,1000000/0.086*SER_hh_tes!K22/SER_hh_num!K22)</f>
        <v>5691.8161277364261</v>
      </c>
      <c r="L22" s="100">
        <f>IF(SER_hh_tes!L22=0,0,1000000/0.086*SER_hh_tes!L22/SER_hh_num!L22)</f>
        <v>5775.2725581485993</v>
      </c>
      <c r="M22" s="100">
        <f>IF(SER_hh_tes!M22=0,0,1000000/0.086*SER_hh_tes!M22/SER_hh_num!M22)</f>
        <v>5865.9957761621554</v>
      </c>
      <c r="N22" s="100">
        <f>IF(SER_hh_tes!N22=0,0,1000000/0.086*SER_hh_tes!N22/SER_hh_num!N22)</f>
        <v>5938.0562619068842</v>
      </c>
      <c r="O22" s="100">
        <f>IF(SER_hh_tes!O22=0,0,1000000/0.086*SER_hh_tes!O22/SER_hh_num!O22)</f>
        <v>5948.0418317534049</v>
      </c>
      <c r="P22" s="100">
        <f>IF(SER_hh_tes!P22=0,0,1000000/0.086*SER_hh_tes!P22/SER_hh_num!P22)</f>
        <v>5873.4912266225419</v>
      </c>
      <c r="Q22" s="100">
        <f>IF(SER_hh_tes!Q22=0,0,1000000/0.086*SER_hh_tes!Q22/SER_hh_num!Q22)</f>
        <v>5878.8237036955188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5253.8642730683605</v>
      </c>
      <c r="C23" s="100">
        <f>IF(SER_hh_tes!C23=0,0,1000000/0.086*SER_hh_tes!C23/SER_hh_num!C23)</f>
        <v>5355.8590751467636</v>
      </c>
      <c r="D23" s="100">
        <f>IF(SER_hh_tes!D23=0,0,1000000/0.086*SER_hh_tes!D23/SER_hh_num!D23)</f>
        <v>5465.4476314012036</v>
      </c>
      <c r="E23" s="100">
        <f>IF(SER_hh_tes!E23=0,0,1000000/0.086*SER_hh_tes!E23/SER_hh_num!E23)</f>
        <v>5484.1000037001513</v>
      </c>
      <c r="F23" s="100">
        <f>IF(SER_hh_tes!F23=0,0,1000000/0.086*SER_hh_tes!F23/SER_hh_num!F23)</f>
        <v>6007.8593170147624</v>
      </c>
      <c r="G23" s="100">
        <f>IF(SER_hh_tes!G23=0,0,1000000/0.086*SER_hh_tes!G23/SER_hh_num!G23)</f>
        <v>6104.1357171520021</v>
      </c>
      <c r="H23" s="100">
        <f>IF(SER_hh_tes!H23=0,0,1000000/0.086*SER_hh_tes!H23/SER_hh_num!H23)</f>
        <v>6252.6268563515232</v>
      </c>
      <c r="I23" s="100">
        <f>IF(SER_hh_tes!I23=0,0,1000000/0.086*SER_hh_tes!I23/SER_hh_num!I23)</f>
        <v>6209.3937131949988</v>
      </c>
      <c r="J23" s="100">
        <f>IF(SER_hh_tes!J23=0,0,1000000/0.086*SER_hh_tes!J23/SER_hh_num!J23)</f>
        <v>6155.5588495117008</v>
      </c>
      <c r="K23" s="100">
        <f>IF(SER_hh_tes!K23=0,0,1000000/0.086*SER_hh_tes!K23/SER_hh_num!K23)</f>
        <v>6120.908002330526</v>
      </c>
      <c r="L23" s="100">
        <f>IF(SER_hh_tes!L23=0,0,1000000/0.086*SER_hh_tes!L23/SER_hh_num!L23)</f>
        <v>6150.4728661416993</v>
      </c>
      <c r="M23" s="100">
        <f>IF(SER_hh_tes!M23=0,0,1000000/0.086*SER_hh_tes!M23/SER_hh_num!M23)</f>
        <v>6182.5742980992736</v>
      </c>
      <c r="N23" s="100">
        <f>IF(SER_hh_tes!N23=0,0,1000000/0.086*SER_hh_tes!N23/SER_hh_num!N23)</f>
        <v>6213.6494631987289</v>
      </c>
      <c r="O23" s="100">
        <f>IF(SER_hh_tes!O23=0,0,1000000/0.086*SER_hh_tes!O23/SER_hh_num!O23)</f>
        <v>6190.5645228402873</v>
      </c>
      <c r="P23" s="100">
        <f>IF(SER_hh_tes!P23=0,0,1000000/0.086*SER_hh_tes!P23/SER_hh_num!P23)</f>
        <v>6079.5610401756385</v>
      </c>
      <c r="Q23" s="100">
        <f>IF(SER_hh_tes!Q23=0,0,1000000/0.086*SER_hh_tes!Q23/SER_hh_num!Q23)</f>
        <v>6045.7179459817626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0</v>
      </c>
      <c r="G25" s="100">
        <f>IF(SER_hh_tes!G25=0,0,1000000/0.086*SER_hh_tes!G25/SER_hh_num!G25)</f>
        <v>0</v>
      </c>
      <c r="H25" s="100">
        <f>IF(SER_hh_tes!H25=0,0,1000000/0.086*SER_hh_tes!H25/SER_hh_num!H25)</f>
        <v>0</v>
      </c>
      <c r="I25" s="100">
        <f>IF(SER_hh_tes!I25=0,0,1000000/0.086*SER_hh_tes!I25/SER_hh_num!I25)</f>
        <v>0</v>
      </c>
      <c r="J25" s="100">
        <f>IF(SER_hh_tes!J25=0,0,1000000/0.086*SER_hh_tes!J25/SER_hh_num!J25)</f>
        <v>0</v>
      </c>
      <c r="K25" s="100">
        <f>IF(SER_hh_tes!K25=0,0,1000000/0.086*SER_hh_tes!K25/SER_hh_num!K25)</f>
        <v>0</v>
      </c>
      <c r="L25" s="100">
        <f>IF(SER_hh_tes!L25=0,0,1000000/0.086*SER_hh_tes!L25/SER_hh_num!L25)</f>
        <v>0</v>
      </c>
      <c r="M25" s="100">
        <f>IF(SER_hh_tes!M25=0,0,1000000/0.086*SER_hh_tes!M25/SER_hh_num!M25)</f>
        <v>0</v>
      </c>
      <c r="N25" s="100">
        <f>IF(SER_hh_tes!N25=0,0,1000000/0.086*SER_hh_tes!N25/SER_hh_num!N25)</f>
        <v>0</v>
      </c>
      <c r="O25" s="100">
        <f>IF(SER_hh_tes!O25=0,0,1000000/0.086*SER_hh_tes!O25/SER_hh_num!O25)</f>
        <v>0</v>
      </c>
      <c r="P25" s="100">
        <f>IF(SER_hh_tes!P25=0,0,1000000/0.086*SER_hh_tes!P25/SER_hh_num!P25)</f>
        <v>0</v>
      </c>
      <c r="Q25" s="100">
        <f>IF(SER_hh_tes!Q25=0,0,1000000/0.086*SER_hh_tes!Q25/SER_hh_num!Q25)</f>
        <v>0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5252.2873856769311</v>
      </c>
      <c r="C26" s="22">
        <f>IF(SER_hh_tes!C26=0,0,1000000/0.086*SER_hh_tes!C26/SER_hh_num!C26)</f>
        <v>5429.2017610396579</v>
      </c>
      <c r="D26" s="22">
        <f>IF(SER_hh_tes!D26=0,0,1000000/0.086*SER_hh_tes!D26/SER_hh_num!D26)</f>
        <v>5628.0403959861515</v>
      </c>
      <c r="E26" s="22">
        <f>IF(SER_hh_tes!E26=0,0,1000000/0.086*SER_hh_tes!E26/SER_hh_num!E26)</f>
        <v>5757.2535507940174</v>
      </c>
      <c r="F26" s="22">
        <f>IF(SER_hh_tes!F26=0,0,1000000/0.086*SER_hh_tes!F26/SER_hh_num!F26)</f>
        <v>5981.2946751371901</v>
      </c>
      <c r="G26" s="22">
        <f>IF(SER_hh_tes!G26=0,0,1000000/0.086*SER_hh_tes!G26/SER_hh_num!G26)</f>
        <v>6006.1799879070522</v>
      </c>
      <c r="H26" s="22">
        <f>IF(SER_hh_tes!H26=0,0,1000000/0.086*SER_hh_tes!H26/SER_hh_num!H26)</f>
        <v>5958.9185821748169</v>
      </c>
      <c r="I26" s="22">
        <f>IF(SER_hh_tes!I26=0,0,1000000/0.086*SER_hh_tes!I26/SER_hh_num!I26)</f>
        <v>5947.0189480744493</v>
      </c>
      <c r="J26" s="22">
        <f>IF(SER_hh_tes!J26=0,0,1000000/0.086*SER_hh_tes!J26/SER_hh_num!J26)</f>
        <v>5924.4422515127608</v>
      </c>
      <c r="K26" s="22">
        <f>IF(SER_hh_tes!K26=0,0,1000000/0.086*SER_hh_tes!K26/SER_hh_num!K26)</f>
        <v>5889.334125421793</v>
      </c>
      <c r="L26" s="22">
        <f>IF(SER_hh_tes!L26=0,0,1000000/0.086*SER_hh_tes!L26/SER_hh_num!L26)</f>
        <v>5957.696164907743</v>
      </c>
      <c r="M26" s="22">
        <f>IF(SER_hh_tes!M26=0,0,1000000/0.086*SER_hh_tes!M26/SER_hh_num!M26)</f>
        <v>6029.64362683126</v>
      </c>
      <c r="N26" s="22">
        <f>IF(SER_hh_tes!N26=0,0,1000000/0.086*SER_hh_tes!N26/SER_hh_num!N26)</f>
        <v>6074.0995977714292</v>
      </c>
      <c r="O26" s="22">
        <f>IF(SER_hh_tes!O26=0,0,1000000/0.086*SER_hh_tes!O26/SER_hh_num!O26)</f>
        <v>6086.3294793415107</v>
      </c>
      <c r="P26" s="22">
        <f>IF(SER_hh_tes!P26=0,0,1000000/0.086*SER_hh_tes!P26/SER_hh_num!P26)</f>
        <v>6031.2984995936986</v>
      </c>
      <c r="Q26" s="22">
        <f>IF(SER_hh_tes!Q26=0,0,1000000/0.086*SER_hh_tes!Q26/SER_hh_num!Q26)</f>
        <v>6024.5168163689887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63.096610458854286</v>
      </c>
      <c r="C27" s="116">
        <f>IF(SER_hh_tes!C27=0,0,1000000/0.086*SER_hh_tes!C27/SER_hh_num!C19)</f>
        <v>80.367637834204018</v>
      </c>
      <c r="D27" s="116">
        <f>IF(SER_hh_tes!D27=0,0,1000000/0.086*SER_hh_tes!D27/SER_hh_num!D19)</f>
        <v>99.287044811806709</v>
      </c>
      <c r="E27" s="116">
        <f>IF(SER_hh_tes!E27=0,0,1000000/0.086*SER_hh_tes!E27/SER_hh_num!E19)</f>
        <v>121.58033327407828</v>
      </c>
      <c r="F27" s="116">
        <f>IF(SER_hh_tes!F27=0,0,1000000/0.086*SER_hh_tes!F27/SER_hh_num!F19)</f>
        <v>140.46584083614351</v>
      </c>
      <c r="G27" s="116">
        <f>IF(SER_hh_tes!G27=0,0,1000000/0.086*SER_hh_tes!G27/SER_hh_num!G19)</f>
        <v>162.81842283574193</v>
      </c>
      <c r="H27" s="116">
        <f>IF(SER_hh_tes!H27=0,0,1000000/0.086*SER_hh_tes!H27/SER_hh_num!H19)</f>
        <v>183.32309681025976</v>
      </c>
      <c r="I27" s="116">
        <f>IF(SER_hh_tes!I27=0,0,1000000/0.086*SER_hh_tes!I27/SER_hh_num!I19)</f>
        <v>200.57857865730648</v>
      </c>
      <c r="J27" s="116">
        <f>IF(SER_hh_tes!J27=0,0,1000000/0.086*SER_hh_tes!J27/SER_hh_num!J19)</f>
        <v>232.09105605859463</v>
      </c>
      <c r="K27" s="116">
        <f>IF(SER_hh_tes!K27=0,0,1000000/0.086*SER_hh_tes!K27/SER_hh_num!K19)</f>
        <v>277.24589849149544</v>
      </c>
      <c r="L27" s="116">
        <f>IF(SER_hh_tes!L27=0,0,1000000/0.086*SER_hh_tes!L27/SER_hh_num!L19)</f>
        <v>301.86144296707414</v>
      </c>
      <c r="M27" s="116">
        <f>IF(SER_hh_tes!M27=0,0,1000000/0.086*SER_hh_tes!M27/SER_hh_num!M19)</f>
        <v>304.51928179559002</v>
      </c>
      <c r="N27" s="116">
        <f>IF(SER_hh_tes!N27=0,0,1000000/0.086*SER_hh_tes!N27/SER_hh_num!N19)</f>
        <v>317.75469197059141</v>
      </c>
      <c r="O27" s="116">
        <f>IF(SER_hh_tes!O27=0,0,1000000/0.086*SER_hh_tes!O27/SER_hh_num!O19)</f>
        <v>367.74601252160687</v>
      </c>
      <c r="P27" s="116">
        <f>IF(SER_hh_tes!P27=0,0,1000000/0.086*SER_hh_tes!P27/SER_hh_num!P19)</f>
        <v>420.45065959120262</v>
      </c>
      <c r="Q27" s="116">
        <f>IF(SER_hh_tes!Q27=0,0,1000000/0.086*SER_hh_tes!Q27/SER_hh_num!Q19)</f>
        <v>422.65008837072315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3628.8258030072443</v>
      </c>
      <c r="C28" s="117">
        <f>IF(SER_hh_tes!C27=0,0,1000000/0.086*SER_hh_tes!C27/SER_hh_num!C27)</f>
        <v>3750.7042594595046</v>
      </c>
      <c r="D28" s="117">
        <f>IF(SER_hh_tes!D27=0,0,1000000/0.086*SER_hh_tes!D27/SER_hh_num!D27)</f>
        <v>3880.7907395165398</v>
      </c>
      <c r="E28" s="117">
        <f>IF(SER_hh_tes!E27=0,0,1000000/0.086*SER_hh_tes!E27/SER_hh_num!E27)</f>
        <v>3953.9329425096012</v>
      </c>
      <c r="F28" s="117">
        <f>IF(SER_hh_tes!F27=0,0,1000000/0.086*SER_hh_tes!F27/SER_hh_num!F27)</f>
        <v>4131.0221817462125</v>
      </c>
      <c r="G28" s="117">
        <f>IF(SER_hh_tes!G27=0,0,1000000/0.086*SER_hh_tes!G27/SER_hh_num!G27)</f>
        <v>4169.6826933621387</v>
      </c>
      <c r="H28" s="117">
        <f>IF(SER_hh_tes!H27=0,0,1000000/0.086*SER_hh_tes!H27/SER_hh_num!H27)</f>
        <v>4168.600757686313</v>
      </c>
      <c r="I28" s="117">
        <f>IF(SER_hh_tes!I27=0,0,1000000/0.086*SER_hh_tes!I27/SER_hh_num!I27)</f>
        <v>4169.3418234839846</v>
      </c>
      <c r="J28" s="117">
        <f>IF(SER_hh_tes!J27=0,0,1000000/0.086*SER_hh_tes!J27/SER_hh_num!J27)</f>
        <v>4173.2793552932599</v>
      </c>
      <c r="K28" s="117">
        <f>IF(SER_hh_tes!K27=0,0,1000000/0.086*SER_hh_tes!K27/SER_hh_num!K27)</f>
        <v>4187.3304125335162</v>
      </c>
      <c r="L28" s="117">
        <f>IF(SER_hh_tes!L27=0,0,1000000/0.086*SER_hh_tes!L27/SER_hh_num!L27)</f>
        <v>4241.0768846054571</v>
      </c>
      <c r="M28" s="117">
        <f>IF(SER_hh_tes!M27=0,0,1000000/0.086*SER_hh_tes!M27/SER_hh_num!M27)</f>
        <v>4273.3950647676966</v>
      </c>
      <c r="N28" s="117">
        <f>IF(SER_hh_tes!N27=0,0,1000000/0.086*SER_hh_tes!N27/SER_hh_num!N27)</f>
        <v>4313.7871455078293</v>
      </c>
      <c r="O28" s="117">
        <f>IF(SER_hh_tes!O27=0,0,1000000/0.086*SER_hh_tes!O27/SER_hh_num!O27)</f>
        <v>4345.713860171245</v>
      </c>
      <c r="P28" s="117">
        <f>IF(SER_hh_tes!P27=0,0,1000000/0.086*SER_hh_tes!P27/SER_hh_num!P27)</f>
        <v>4320.4558804548824</v>
      </c>
      <c r="Q28" s="117">
        <f>IF(SER_hh_tes!Q27=0,0,1000000/0.086*SER_hh_tes!Q27/SER_hh_num!Q27)</f>
        <v>4321.8442108336085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6529.7817972195844</v>
      </c>
      <c r="C29" s="101">
        <f>IF(SER_hh_tes!C29=0,0,1000000/0.086*SER_hh_tes!C29/SER_hh_num!C29)</f>
        <v>6776.9060044445241</v>
      </c>
      <c r="D29" s="101">
        <f>IF(SER_hh_tes!D29=0,0,1000000/0.086*SER_hh_tes!D29/SER_hh_num!D29)</f>
        <v>6909.869692411221</v>
      </c>
      <c r="E29" s="101">
        <f>IF(SER_hh_tes!E29=0,0,1000000/0.086*SER_hh_tes!E29/SER_hh_num!E29)</f>
        <v>6961.0432052803208</v>
      </c>
      <c r="F29" s="101">
        <f>IF(SER_hh_tes!F29=0,0,1000000/0.086*SER_hh_tes!F29/SER_hh_num!F29)</f>
        <v>7208.3185212988201</v>
      </c>
      <c r="G29" s="101">
        <f>IF(SER_hh_tes!G29=0,0,1000000/0.086*SER_hh_tes!G29/SER_hh_num!G29)</f>
        <v>7357.1696854890424</v>
      </c>
      <c r="H29" s="101">
        <f>IF(SER_hh_tes!H29=0,0,1000000/0.086*SER_hh_tes!H29/SER_hh_num!H29)</f>
        <v>7407.7314479000552</v>
      </c>
      <c r="I29" s="101">
        <f>IF(SER_hh_tes!I29=0,0,1000000/0.086*SER_hh_tes!I29/SER_hh_num!I29)</f>
        <v>7449.9919373999792</v>
      </c>
      <c r="J29" s="101">
        <f>IF(SER_hh_tes!J29=0,0,1000000/0.086*SER_hh_tes!J29/SER_hh_num!J29)</f>
        <v>7434.4464309750474</v>
      </c>
      <c r="K29" s="101">
        <f>IF(SER_hh_tes!K29=0,0,1000000/0.086*SER_hh_tes!K29/SER_hh_num!K29)</f>
        <v>7502.5837730894555</v>
      </c>
      <c r="L29" s="101">
        <f>IF(SER_hh_tes!L29=0,0,1000000/0.086*SER_hh_tes!L29/SER_hh_num!L29)</f>
        <v>7538.0203141324027</v>
      </c>
      <c r="M29" s="101">
        <f>IF(SER_hh_tes!M29=0,0,1000000/0.086*SER_hh_tes!M29/SER_hh_num!M29)</f>
        <v>7580.8541745984185</v>
      </c>
      <c r="N29" s="101">
        <f>IF(SER_hh_tes!N29=0,0,1000000/0.086*SER_hh_tes!N29/SER_hh_num!N29)</f>
        <v>7629.6121632706263</v>
      </c>
      <c r="O29" s="101">
        <f>IF(SER_hh_tes!O29=0,0,1000000/0.086*SER_hh_tes!O29/SER_hh_num!O29)</f>
        <v>7672.9282546531076</v>
      </c>
      <c r="P29" s="101">
        <f>IF(SER_hh_tes!P29=0,0,1000000/0.086*SER_hh_tes!P29/SER_hh_num!P29)</f>
        <v>7659.2620117949473</v>
      </c>
      <c r="Q29" s="101">
        <f>IF(SER_hh_tes!Q29=0,0,1000000/0.086*SER_hh_tes!Q29/SER_hh_num!Q29)</f>
        <v>8199.2228273259934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6531.2887350465971</v>
      </c>
      <c r="C30" s="100">
        <f>IF(SER_hh_tes!C30=0,0,1000000/0.086*SER_hh_tes!C30/SER_hh_num!C30)</f>
        <v>6819.2992579757811</v>
      </c>
      <c r="D30" s="100">
        <f>IF(SER_hh_tes!D30=0,0,1000000/0.086*SER_hh_tes!D30/SER_hh_num!D30)</f>
        <v>6933.7260131387275</v>
      </c>
      <c r="E30" s="100">
        <f>IF(SER_hh_tes!E30=0,0,1000000/0.086*SER_hh_tes!E30/SER_hh_num!E30)</f>
        <v>6913.1959955779394</v>
      </c>
      <c r="F30" s="100">
        <f>IF(SER_hh_tes!F30=0,0,1000000/0.086*SER_hh_tes!F30/SER_hh_num!F30)</f>
        <v>7379.6933766157563</v>
      </c>
      <c r="G30" s="100">
        <f>IF(SER_hh_tes!G30=0,0,1000000/0.086*SER_hh_tes!G30/SER_hh_num!G30)</f>
        <v>7298.3841706911007</v>
      </c>
      <c r="H30" s="100">
        <f>IF(SER_hh_tes!H30=0,0,1000000/0.086*SER_hh_tes!H30/SER_hh_num!H30)</f>
        <v>7159.4516120480794</v>
      </c>
      <c r="I30" s="100">
        <f>IF(SER_hh_tes!I30=0,0,1000000/0.086*SER_hh_tes!I30/SER_hh_num!I30)</f>
        <v>7496.6274664169505</v>
      </c>
      <c r="J30" s="100">
        <f>IF(SER_hh_tes!J30=0,0,1000000/0.086*SER_hh_tes!J30/SER_hh_num!J30)</f>
        <v>7961.6316366691826</v>
      </c>
      <c r="K30" s="100">
        <f>IF(SER_hh_tes!K30=0,0,1000000/0.086*SER_hh_tes!K30/SER_hh_num!K30)</f>
        <v>7461.3180613297809</v>
      </c>
      <c r="L30" s="100">
        <f>IF(SER_hh_tes!L30=0,0,1000000/0.086*SER_hh_tes!L30/SER_hh_num!L30)</f>
        <v>7535.4778795430302</v>
      </c>
      <c r="M30" s="100">
        <f>IF(SER_hh_tes!M30=0,0,1000000/0.086*SER_hh_tes!M30/SER_hh_num!M30)</f>
        <v>7589.0629393493318</v>
      </c>
      <c r="N30" s="100">
        <f>IF(SER_hh_tes!N30=0,0,1000000/0.086*SER_hh_tes!N30/SER_hh_num!N30)</f>
        <v>7668.4003194703837</v>
      </c>
      <c r="O30" s="100">
        <f>IF(SER_hh_tes!O30=0,0,1000000/0.086*SER_hh_tes!O30/SER_hh_num!O30)</f>
        <v>7780.2061277618541</v>
      </c>
      <c r="P30" s="100">
        <f>IF(SER_hh_tes!P30=0,0,1000000/0.086*SER_hh_tes!P30/SER_hh_num!P30)</f>
        <v>7765.6750382830005</v>
      </c>
      <c r="Q30" s="100">
        <f>IF(SER_hh_tes!Q30=0,0,1000000/0.086*SER_hh_tes!Q30/SER_hh_num!Q30)</f>
        <v>7692.9612104969328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6531.2887350465971</v>
      </c>
      <c r="C31" s="100">
        <f>IF(SER_hh_tes!C31=0,0,1000000/0.086*SER_hh_tes!C31/SER_hh_num!C31)</f>
        <v>6739.1462381494657</v>
      </c>
      <c r="D31" s="100">
        <f>IF(SER_hh_tes!D31=0,0,1000000/0.086*SER_hh_tes!D31/SER_hh_num!D31)</f>
        <v>6854.2865028785627</v>
      </c>
      <c r="E31" s="100">
        <f>IF(SER_hh_tes!E31=0,0,1000000/0.086*SER_hh_tes!E31/SER_hh_num!E31)</f>
        <v>6881.0495714390454</v>
      </c>
      <c r="F31" s="100">
        <f>IF(SER_hh_tes!F31=0,0,1000000/0.086*SER_hh_tes!F31/SER_hh_num!F31)</f>
        <v>7120.2388251195525</v>
      </c>
      <c r="G31" s="100">
        <f>IF(SER_hh_tes!G31=0,0,1000000/0.086*SER_hh_tes!G31/SER_hh_num!G31)</f>
        <v>7264.1286247744129</v>
      </c>
      <c r="H31" s="100">
        <f>IF(SER_hh_tes!H31=0,0,1000000/0.086*SER_hh_tes!H31/SER_hh_num!H31)</f>
        <v>7334.4361505683173</v>
      </c>
      <c r="I31" s="100">
        <f>IF(SER_hh_tes!I31=0,0,1000000/0.086*SER_hh_tes!I31/SER_hh_num!I31)</f>
        <v>7428.7545428477979</v>
      </c>
      <c r="J31" s="100">
        <f>IF(SER_hh_tes!J31=0,0,1000000/0.086*SER_hh_tes!J31/SER_hh_num!J31)</f>
        <v>7477.7186702961762</v>
      </c>
      <c r="K31" s="100">
        <f>IF(SER_hh_tes!K31=0,0,1000000/0.086*SER_hh_tes!K31/SER_hh_num!K31)</f>
        <v>7583.4559164817383</v>
      </c>
      <c r="L31" s="100">
        <f>IF(SER_hh_tes!L31=0,0,1000000/0.086*SER_hh_tes!L31/SER_hh_num!L31)</f>
        <v>7688.980572399475</v>
      </c>
      <c r="M31" s="100">
        <f>IF(SER_hh_tes!M31=0,0,1000000/0.086*SER_hh_tes!M31/SER_hh_num!M31)</f>
        <v>7767.4965114591723</v>
      </c>
      <c r="N31" s="100">
        <f>IF(SER_hh_tes!N31=0,0,1000000/0.086*SER_hh_tes!N31/SER_hh_num!N31)</f>
        <v>7810.1911775447697</v>
      </c>
      <c r="O31" s="100">
        <f>IF(SER_hh_tes!O31=0,0,1000000/0.086*SER_hh_tes!O31/SER_hh_num!O31)</f>
        <v>7785.1630553442174</v>
      </c>
      <c r="P31" s="100">
        <f>IF(SER_hh_tes!P31=0,0,1000000/0.086*SER_hh_tes!P31/SER_hh_num!P31)</f>
        <v>7727.9808267666795</v>
      </c>
      <c r="Q31" s="100">
        <f>IF(SER_hh_tes!Q31=0,0,1000000/0.086*SER_hh_tes!Q31/SER_hh_num!Q31)</f>
        <v>7651.3372346898304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6529.328443284041</v>
      </c>
      <c r="C33" s="18">
        <f>IF(SER_hh_tes!C33=0,0,1000000/0.086*SER_hh_tes!C33/SER_hh_num!C33)</f>
        <v>6776.0699211478714</v>
      </c>
      <c r="D33" s="18">
        <f>IF(SER_hh_tes!D33=0,0,1000000/0.086*SER_hh_tes!D33/SER_hh_num!D33)</f>
        <v>6914.1170504567071</v>
      </c>
      <c r="E33" s="18">
        <f>IF(SER_hh_tes!E33=0,0,1000000/0.086*SER_hh_tes!E33/SER_hh_num!E33)</f>
        <v>6977.6499246473404</v>
      </c>
      <c r="F33" s="18">
        <f>IF(SER_hh_tes!F33=0,0,1000000/0.086*SER_hh_tes!F33/SER_hh_num!F33)</f>
        <v>7196.9033341422792</v>
      </c>
      <c r="G33" s="18">
        <f>IF(SER_hh_tes!G33=0,0,1000000/0.086*SER_hh_tes!G33/SER_hh_num!G33)</f>
        <v>7374.1313001081517</v>
      </c>
      <c r="H33" s="18">
        <f>IF(SER_hh_tes!H33=0,0,1000000/0.086*SER_hh_tes!H33/SER_hh_num!H33)</f>
        <v>7439.8911698732099</v>
      </c>
      <c r="I33" s="18">
        <f>IF(SER_hh_tes!I33=0,0,1000000/0.086*SER_hh_tes!I33/SER_hh_num!I33)</f>
        <v>7447.8568651662117</v>
      </c>
      <c r="J33" s="18">
        <f>IF(SER_hh_tes!J33=0,0,1000000/0.086*SER_hh_tes!J33/SER_hh_num!J33)</f>
        <v>7381.0173465080416</v>
      </c>
      <c r="K33" s="18">
        <f>IF(SER_hh_tes!K33=0,0,1000000/0.086*SER_hh_tes!K33/SER_hh_num!K33)</f>
        <v>7496.9965306079575</v>
      </c>
      <c r="L33" s="18">
        <f>IF(SER_hh_tes!L33=0,0,1000000/0.086*SER_hh_tes!L33/SER_hh_num!L33)</f>
        <v>7518.6634514512116</v>
      </c>
      <c r="M33" s="18">
        <f>IF(SER_hh_tes!M33=0,0,1000000/0.086*SER_hh_tes!M33/SER_hh_num!M33)</f>
        <v>7551.9740527740441</v>
      </c>
      <c r="N33" s="18">
        <f>IF(SER_hh_tes!N33=0,0,1000000/0.086*SER_hh_tes!N33/SER_hh_num!N33)</f>
        <v>7597.228526492986</v>
      </c>
      <c r="O33" s="18">
        <f>IF(SER_hh_tes!O33=0,0,1000000/0.086*SER_hh_tes!O33/SER_hh_num!O33)</f>
        <v>7642.1435746828747</v>
      </c>
      <c r="P33" s="18">
        <f>IF(SER_hh_tes!P33=0,0,1000000/0.086*SER_hh_tes!P33/SER_hh_num!P33)</f>
        <v>7628.6957556437465</v>
      </c>
      <c r="Q33" s="18">
        <f>IF(SER_hh_tes!Q33=0,0,1000000/0.086*SER_hh_tes!Q33/SER_hh_num!Q33)</f>
        <v>8566.0306200029627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6313.5094954481065</v>
      </c>
      <c r="C3" s="106">
        <f>IF(SER_hh_emi!C3=0,0,1000000*SER_hh_emi!C3/SER_hh_num!C3)</f>
        <v>6711.8598793794581</v>
      </c>
      <c r="D3" s="106">
        <f>IF(SER_hh_emi!D3=0,0,1000000*SER_hh_emi!D3/SER_hh_num!D3)</f>
        <v>6537.0329245301109</v>
      </c>
      <c r="E3" s="106">
        <f>IF(SER_hh_emi!E3=0,0,1000000*SER_hh_emi!E3/SER_hh_num!E3)</f>
        <v>5819.2508502793125</v>
      </c>
      <c r="F3" s="106">
        <f>IF(SER_hh_emi!F3=0,0,1000000*SER_hh_emi!F3/SER_hh_num!F3)</f>
        <v>6284.4642490346678</v>
      </c>
      <c r="G3" s="106">
        <f>IF(SER_hh_emi!G3=0,0,1000000*SER_hh_emi!G3/SER_hh_num!G3)</f>
        <v>6783.0880583503849</v>
      </c>
      <c r="H3" s="106">
        <f>IF(SER_hh_emi!H3=0,0,1000000*SER_hh_emi!H3/SER_hh_num!H3)</f>
        <v>8056.2686880861529</v>
      </c>
      <c r="I3" s="106">
        <f>IF(SER_hh_emi!I3=0,0,1000000*SER_hh_emi!I3/SER_hh_num!I3)</f>
        <v>6014.629385149362</v>
      </c>
      <c r="J3" s="106">
        <f>IF(SER_hh_emi!J3=0,0,1000000*SER_hh_emi!J3/SER_hh_num!J3)</f>
        <v>5500.3884379467545</v>
      </c>
      <c r="K3" s="106">
        <f>IF(SER_hh_emi!K3=0,0,1000000*SER_hh_emi!K3/SER_hh_num!K3)</f>
        <v>5972.0017881164176</v>
      </c>
      <c r="L3" s="106">
        <f>IF(SER_hh_emi!L3=0,0,1000000*SER_hh_emi!L3/SER_hh_num!L3)</f>
        <v>6648.6191464686508</v>
      </c>
      <c r="M3" s="106">
        <f>IF(SER_hh_emi!M3=0,0,1000000*SER_hh_emi!M3/SER_hh_num!M3)</f>
        <v>6850.3732233702449</v>
      </c>
      <c r="N3" s="106">
        <f>IF(SER_hh_emi!N3=0,0,1000000*SER_hh_emi!N3/SER_hh_num!N3)</f>
        <v>6218.7643704683351</v>
      </c>
      <c r="O3" s="106">
        <f>IF(SER_hh_emi!O3=0,0,1000000*SER_hh_emi!O3/SER_hh_num!O3)</f>
        <v>6215.9335311742734</v>
      </c>
      <c r="P3" s="106">
        <f>IF(SER_hh_emi!P3=0,0,1000000*SER_hh_emi!P3/SER_hh_num!P3)</f>
        <v>5483.6998295587928</v>
      </c>
      <c r="Q3" s="106">
        <f>IF(SER_hh_emi!Q3=0,0,1000000*SER_hh_emi!Q3/SER_hh_num!Q3)</f>
        <v>7006.2161693149837</v>
      </c>
    </row>
    <row r="4" spans="1:17" ht="12.95" customHeight="1" x14ac:dyDescent="0.25">
      <c r="A4" s="90" t="s">
        <v>44</v>
      </c>
      <c r="B4" s="101">
        <f>IF(SER_hh_emi!B4=0,0,1000000*SER_hh_emi!B4/SER_hh_num!B4)</f>
        <v>4385.8225973018398</v>
      </c>
      <c r="C4" s="101">
        <f>IF(SER_hh_emi!C4=0,0,1000000*SER_hh_emi!C4/SER_hh_num!C4)</f>
        <v>4782.7017239799598</v>
      </c>
      <c r="D4" s="101">
        <f>IF(SER_hh_emi!D4=0,0,1000000*SER_hh_emi!D4/SER_hh_num!D4)</f>
        <v>4691.600101672605</v>
      </c>
      <c r="E4" s="101">
        <f>IF(SER_hh_emi!E4=0,0,1000000*SER_hh_emi!E4/SER_hh_num!E4)</f>
        <v>4185.273543951962</v>
      </c>
      <c r="F4" s="101">
        <f>IF(SER_hh_emi!F4=0,0,1000000*SER_hh_emi!F4/SER_hh_num!F4)</f>
        <v>4610.0345272025543</v>
      </c>
      <c r="G4" s="101">
        <f>IF(SER_hh_emi!G4=0,0,1000000*SER_hh_emi!G4/SER_hh_num!G4)</f>
        <v>5198.7011085334361</v>
      </c>
      <c r="H4" s="101">
        <f>IF(SER_hh_emi!H4=0,0,1000000*SER_hh_emi!H4/SER_hh_num!H4)</f>
        <v>6356.7857257419828</v>
      </c>
      <c r="I4" s="101">
        <f>IF(SER_hh_emi!I4=0,0,1000000*SER_hh_emi!I4/SER_hh_num!I4)</f>
        <v>4375.2758841051982</v>
      </c>
      <c r="J4" s="101">
        <f>IF(SER_hh_emi!J4=0,0,1000000*SER_hh_emi!J4/SER_hh_num!J4)</f>
        <v>3874.5425499424832</v>
      </c>
      <c r="K4" s="101">
        <f>IF(SER_hh_emi!K4=0,0,1000000*SER_hh_emi!K4/SER_hh_num!K4)</f>
        <v>4367.6726662619731</v>
      </c>
      <c r="L4" s="101">
        <f>IF(SER_hh_emi!L4=0,0,1000000*SER_hh_emi!L4/SER_hh_num!L4)</f>
        <v>5028.476264579469</v>
      </c>
      <c r="M4" s="101">
        <f>IF(SER_hh_emi!M4=0,0,1000000*SER_hh_emi!M4/SER_hh_num!M4)</f>
        <v>5213.0519507923764</v>
      </c>
      <c r="N4" s="101">
        <f>IF(SER_hh_emi!N4=0,0,1000000*SER_hh_emi!N4/SER_hh_num!N4)</f>
        <v>4556.0445820007062</v>
      </c>
      <c r="O4" s="101">
        <f>IF(SER_hh_emi!O4=0,0,1000000*SER_hh_emi!O4/SER_hh_num!O4)</f>
        <v>4448.1596639609515</v>
      </c>
      <c r="P4" s="101">
        <f>IF(SER_hh_emi!P4=0,0,1000000*SER_hh_emi!P4/SER_hh_num!P4)</f>
        <v>3396.3502700549429</v>
      </c>
      <c r="Q4" s="101">
        <f>IF(SER_hh_emi!Q4=0,0,1000000*SER_hh_emi!Q4/SER_hh_num!Q4)</f>
        <v>4414.4959189571055</v>
      </c>
    </row>
    <row r="5" spans="1:17" ht="12" customHeight="1" x14ac:dyDescent="0.25">
      <c r="A5" s="88" t="s">
        <v>38</v>
      </c>
      <c r="B5" s="100">
        <f>IF(SER_hh_emi!B5=0,0,1000000*SER_hh_emi!B5/SER_hh_num!B5)</f>
        <v>8827.3354500162695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5992.6166098669837</v>
      </c>
      <c r="C7" s="100">
        <f>IF(SER_hh_emi!C7=0,0,1000000*SER_hh_emi!C7/SER_hh_num!C7)</f>
        <v>6001.3846137801002</v>
      </c>
      <c r="D7" s="100">
        <f>IF(SER_hh_emi!D7=0,0,1000000*SER_hh_emi!D7/SER_hh_num!D7)</f>
        <v>5657.494572693282</v>
      </c>
      <c r="E7" s="100">
        <f>IF(SER_hh_emi!E7=0,0,1000000*SER_hh_emi!E7/SER_hh_num!E7)</f>
        <v>4923.6853811149749</v>
      </c>
      <c r="F7" s="100">
        <f>IF(SER_hh_emi!F7=0,0,1000000*SER_hh_emi!F7/SER_hh_num!F7)</f>
        <v>5452.5434789830442</v>
      </c>
      <c r="G7" s="100">
        <f>IF(SER_hh_emi!G7=0,0,1000000*SER_hh_emi!G7/SER_hh_num!G7)</f>
        <v>6239.6793920195178</v>
      </c>
      <c r="H7" s="100">
        <f>IF(SER_hh_emi!H7=0,0,1000000*SER_hh_emi!H7/SER_hh_num!H7)</f>
        <v>8236.6731928640329</v>
      </c>
      <c r="I7" s="100">
        <f>IF(SER_hh_emi!I7=0,0,1000000*SER_hh_emi!I7/SER_hh_num!I7)</f>
        <v>7710.8465062019732</v>
      </c>
      <c r="J7" s="100">
        <f>IF(SER_hh_emi!J7=0,0,1000000*SER_hh_emi!J7/SER_hh_num!J7)</f>
        <v>7281.215419729584</v>
      </c>
      <c r="K7" s="100">
        <f>IF(SER_hh_emi!K7=0,0,1000000*SER_hh_emi!K7/SER_hh_num!K7)</f>
        <v>8135.5400314724984</v>
      </c>
      <c r="L7" s="100">
        <f>IF(SER_hh_emi!L7=0,0,1000000*SER_hh_emi!L7/SER_hh_num!L7)</f>
        <v>9489.3715998690041</v>
      </c>
      <c r="M7" s="100">
        <f>IF(SER_hh_emi!M7=0,0,1000000*SER_hh_emi!M7/SER_hh_num!M7)</f>
        <v>9295.8677374392646</v>
      </c>
      <c r="N7" s="100">
        <f>IF(SER_hh_emi!N7=0,0,1000000*SER_hh_emi!N7/SER_hh_num!N7)</f>
        <v>8042.5162611168644</v>
      </c>
      <c r="O7" s="100">
        <f>IF(SER_hh_emi!O7=0,0,1000000*SER_hh_emi!O7/SER_hh_num!O7)</f>
        <v>7148.5240858311863</v>
      </c>
      <c r="P7" s="100">
        <f>IF(SER_hh_emi!P7=0,0,1000000*SER_hh_emi!P7/SER_hh_num!P7)</f>
        <v>5210.4374854236703</v>
      </c>
      <c r="Q7" s="100">
        <f>IF(SER_hh_emi!Q7=0,0,1000000*SER_hh_emi!Q7/SER_hh_num!Q7)</f>
        <v>7962.229074302697</v>
      </c>
    </row>
    <row r="8" spans="1:17" ht="12" customHeight="1" x14ac:dyDescent="0.25">
      <c r="A8" s="88" t="s">
        <v>101</v>
      </c>
      <c r="B8" s="100">
        <f>IF(SER_hh_emi!B8=0,0,1000000*SER_hh_emi!B8/SER_hh_num!B8)</f>
        <v>2728.9226319948343</v>
      </c>
      <c r="C8" s="100">
        <f>IF(SER_hh_emi!C8=0,0,1000000*SER_hh_emi!C8/SER_hh_num!C8)</f>
        <v>2767.9347320426764</v>
      </c>
      <c r="D8" s="100">
        <f>IF(SER_hh_emi!D8=0,0,1000000*SER_hh_emi!D8/SER_hh_num!D8)</f>
        <v>2600.9499405822612</v>
      </c>
      <c r="E8" s="100">
        <f>IF(SER_hh_emi!E8=0,0,1000000*SER_hh_emi!E8/SER_hh_num!E8)</f>
        <v>2204.8805925773831</v>
      </c>
      <c r="F8" s="100">
        <f>IF(SER_hh_emi!F8=0,0,1000000*SER_hh_emi!F8/SER_hh_num!F8)</f>
        <v>2477.1743224696602</v>
      </c>
      <c r="G8" s="100">
        <f>IF(SER_hh_emi!G8=0,0,1000000*SER_hh_emi!G8/SER_hh_num!G8)</f>
        <v>2876.4030684353975</v>
      </c>
      <c r="H8" s="100">
        <f>IF(SER_hh_emi!H8=0,0,1000000*SER_hh_emi!H8/SER_hh_num!H8)</f>
        <v>4759.9787205708735</v>
      </c>
      <c r="I8" s="100">
        <f>IF(SER_hh_emi!I8=0,0,1000000*SER_hh_emi!I8/SER_hh_num!I8)</f>
        <v>3242.780655336881</v>
      </c>
      <c r="J8" s="100">
        <f>IF(SER_hh_emi!J8=0,0,1000000*SER_hh_emi!J8/SER_hh_num!J8)</f>
        <v>3394.7245031793082</v>
      </c>
      <c r="K8" s="100">
        <f>IF(SER_hh_emi!K8=0,0,1000000*SER_hh_emi!K8/SER_hh_num!K8)</f>
        <v>3823.0891184936304</v>
      </c>
      <c r="L8" s="100">
        <f>IF(SER_hh_emi!L8=0,0,1000000*SER_hh_emi!L8/SER_hh_num!L8)</f>
        <v>4457.0314057968126</v>
      </c>
      <c r="M8" s="100">
        <f>IF(SER_hh_emi!M8=0,0,1000000*SER_hh_emi!M8/SER_hh_num!M8)</f>
        <v>4352.3314329721852</v>
      </c>
      <c r="N8" s="100">
        <f>IF(SER_hh_emi!N8=0,0,1000000*SER_hh_emi!N8/SER_hh_num!N8)</f>
        <v>3772.0818929092347</v>
      </c>
      <c r="O8" s="100">
        <f>IF(SER_hh_emi!O8=0,0,1000000*SER_hh_emi!O8/SER_hh_num!O8)</f>
        <v>3251.8629278766434</v>
      </c>
      <c r="P8" s="100">
        <f>IF(SER_hh_emi!P8=0,0,1000000*SER_hh_emi!P8/SER_hh_num!P8)</f>
        <v>2359.1415496387472</v>
      </c>
      <c r="Q8" s="100">
        <f>IF(SER_hh_emi!Q8=0,0,1000000*SER_hh_emi!Q8/SER_hh_num!Q8)</f>
        <v>3652.4713920133991</v>
      </c>
    </row>
    <row r="9" spans="1:17" ht="12" customHeight="1" x14ac:dyDescent="0.25">
      <c r="A9" s="88" t="s">
        <v>106</v>
      </c>
      <c r="B9" s="100">
        <f>IF(SER_hh_emi!B9=0,0,1000000*SER_hh_emi!B9/SER_hh_num!B9)</f>
        <v>4090.7153451688323</v>
      </c>
      <c r="C9" s="100">
        <f>IF(SER_hh_emi!C9=0,0,1000000*SER_hh_emi!C9/SER_hh_num!C9)</f>
        <v>4149.3293558596788</v>
      </c>
      <c r="D9" s="100">
        <f>IF(SER_hh_emi!D9=0,0,1000000*SER_hh_emi!D9/SER_hh_num!D9)</f>
        <v>3898.88145204695</v>
      </c>
      <c r="E9" s="100">
        <f>IF(SER_hh_emi!E9=0,0,1000000*SER_hh_emi!E9/SER_hh_num!E9)</f>
        <v>3232.041230385003</v>
      </c>
      <c r="F9" s="100">
        <f>IF(SER_hh_emi!F9=0,0,1000000*SER_hh_emi!F9/SER_hh_num!F9)</f>
        <v>3713.3390645733843</v>
      </c>
      <c r="G9" s="100">
        <f>IF(SER_hh_emi!G9=0,0,1000000*SER_hh_emi!G9/SER_hh_num!G9)</f>
        <v>4311.7917792847329</v>
      </c>
      <c r="H9" s="100">
        <f>IF(SER_hh_emi!H9=0,0,1000000*SER_hh_emi!H9/SER_hh_num!H9)</f>
        <v>8294.1905632321268</v>
      </c>
      <c r="I9" s="100">
        <f>IF(SER_hh_emi!I9=0,0,1000000*SER_hh_emi!I9/SER_hh_num!I9)</f>
        <v>4526.402186295235</v>
      </c>
      <c r="J9" s="100">
        <f>IF(SER_hh_emi!J9=0,0,1000000*SER_hh_emi!J9/SER_hh_num!J9)</f>
        <v>5088.7670668863893</v>
      </c>
      <c r="K9" s="100">
        <f>IF(SER_hh_emi!K9=0,0,1000000*SER_hh_emi!K9/SER_hh_num!K9)</f>
        <v>5730.895093767348</v>
      </c>
      <c r="L9" s="100">
        <f>IF(SER_hh_emi!L9=0,0,1000000*SER_hh_emi!L9/SER_hh_num!L9)</f>
        <v>6681.1885950260803</v>
      </c>
      <c r="M9" s="100">
        <f>IF(SER_hh_emi!M9=0,0,1000000*SER_hh_emi!M9/SER_hh_num!M9)</f>
        <v>6539.2178756688263</v>
      </c>
      <c r="N9" s="100">
        <f>IF(SER_hh_emi!N9=0,0,1000000*SER_hh_emi!N9/SER_hh_num!N9)</f>
        <v>5690.6005569980834</v>
      </c>
      <c r="O9" s="100">
        <f>IF(SER_hh_emi!O9=0,0,1000000*SER_hh_emi!O9/SER_hh_num!O9)</f>
        <v>4942.3509247068414</v>
      </c>
      <c r="P9" s="100">
        <f>IF(SER_hh_emi!P9=0,0,1000000*SER_hh_emi!P9/SER_hh_num!P9)</f>
        <v>3623.0978988208058</v>
      </c>
      <c r="Q9" s="100">
        <f>IF(SER_hh_emi!Q9=0,0,1000000*SER_hh_emi!Q9/SER_hh_num!Q9)</f>
        <v>5682.2855243973772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334.09944596373305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3.1970375922743628</v>
      </c>
      <c r="C16" s="101">
        <f>IF(SER_hh_emi!C16=0,0,1000000*SER_hh_emi!C16/SER_hh_num!C16)</f>
        <v>3.2476390450038481</v>
      </c>
      <c r="D16" s="101">
        <f>IF(SER_hh_emi!D16=0,0,1000000*SER_hh_emi!D16/SER_hh_num!D16)</f>
        <v>3.5793253760605386</v>
      </c>
      <c r="E16" s="101">
        <f>IF(SER_hh_emi!E16=0,0,1000000*SER_hh_emi!E16/SER_hh_num!E16)</f>
        <v>3.6881107158568076</v>
      </c>
      <c r="F16" s="101">
        <f>IF(SER_hh_emi!F16=0,0,1000000*SER_hh_emi!F16/SER_hh_num!F16)</f>
        <v>3.870167295878975</v>
      </c>
      <c r="G16" s="101">
        <f>IF(SER_hh_emi!G16=0,0,1000000*SER_hh_emi!G16/SER_hh_num!G16)</f>
        <v>4.2593695647177512</v>
      </c>
      <c r="H16" s="101">
        <f>IF(SER_hh_emi!H16=0,0,1000000*SER_hh_emi!H16/SER_hh_num!H16)</f>
        <v>4.2848027958576154</v>
      </c>
      <c r="I16" s="101">
        <f>IF(SER_hh_emi!I16=0,0,1000000*SER_hh_emi!I16/SER_hh_num!I16)</f>
        <v>5.6905044583531819</v>
      </c>
      <c r="J16" s="101">
        <f>IF(SER_hh_emi!J16=0,0,1000000*SER_hh_emi!J16/SER_hh_num!J16)</f>
        <v>6.0559161590677313</v>
      </c>
      <c r="K16" s="101">
        <f>IF(SER_hh_emi!K16=0,0,1000000*SER_hh_emi!K16/SER_hh_num!K16)</f>
        <v>6.6690372129593722</v>
      </c>
      <c r="L16" s="101">
        <f>IF(SER_hh_emi!L16=0,0,1000000*SER_hh_emi!L16/SER_hh_num!L16)</f>
        <v>7.0455570132890362</v>
      </c>
      <c r="M16" s="101">
        <f>IF(SER_hh_emi!M16=0,0,1000000*SER_hh_emi!M16/SER_hh_num!M16)</f>
        <v>7.5310408950537582</v>
      </c>
      <c r="N16" s="101">
        <f>IF(SER_hh_emi!N16=0,0,1000000*SER_hh_emi!N16/SER_hh_num!N16)</f>
        <v>8.4634933189530486</v>
      </c>
      <c r="O16" s="101">
        <f>IF(SER_hh_emi!O16=0,0,1000000*SER_hh_emi!O16/SER_hh_num!O16)</f>
        <v>10.124460249537133</v>
      </c>
      <c r="P16" s="101">
        <f>IF(SER_hh_emi!P16=0,0,1000000*SER_hh_emi!P16/SER_hh_num!P16)</f>
        <v>13.277140515184701</v>
      </c>
      <c r="Q16" s="101">
        <f>IF(SER_hh_emi!Q16=0,0,1000000*SER_hh_emi!Q16/SER_hh_num!Q16)</f>
        <v>18.456464893284192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590.57088533847036</v>
      </c>
      <c r="C17" s="103">
        <f>IF(SER_hh_emi!C17=0,0,1000000*SER_hh_emi!C17/SER_hh_num!C17)</f>
        <v>666.39214863692655</v>
      </c>
      <c r="D17" s="103">
        <f>IF(SER_hh_emi!D17=0,0,1000000*SER_hh_emi!D17/SER_hh_num!D17)</f>
        <v>751.51563506570733</v>
      </c>
      <c r="E17" s="103">
        <f>IF(SER_hh_emi!E17=0,0,1000000*SER_hh_emi!E17/SER_hh_num!E17)</f>
        <v>807.64145822113107</v>
      </c>
      <c r="F17" s="103">
        <f>IF(SER_hh_emi!F17=0,0,1000000*SER_hh_emi!F17/SER_hh_num!F17)</f>
        <v>898.07677475861828</v>
      </c>
      <c r="G17" s="103">
        <f>IF(SER_hh_emi!G17=0,0,1000000*SER_hh_emi!G17/SER_hh_num!G17)</f>
        <v>1014.0065170904201</v>
      </c>
      <c r="H17" s="103">
        <f>IF(SER_hh_emi!H17=0,0,1000000*SER_hh_emi!H17/SER_hh_num!H17)</f>
        <v>1136.0509619525308</v>
      </c>
      <c r="I17" s="103">
        <f>IF(SER_hh_emi!I17=0,0,1000000*SER_hh_emi!I17/SER_hh_num!I17)</f>
        <v>1296.7356785304455</v>
      </c>
      <c r="J17" s="103">
        <f>IF(SER_hh_emi!J17=0,0,1000000*SER_hh_emi!J17/SER_hh_num!J17)</f>
        <v>1437.6860954813649</v>
      </c>
      <c r="K17" s="103">
        <f>IF(SER_hh_emi!K17=0,0,1000000*SER_hh_emi!K17/SER_hh_num!K17)</f>
        <v>1596.7612068676422</v>
      </c>
      <c r="L17" s="103">
        <f>IF(SER_hh_emi!L17=0,0,1000000*SER_hh_emi!L17/SER_hh_num!L17)</f>
        <v>1678.9004811561795</v>
      </c>
      <c r="M17" s="103">
        <f>IF(SER_hh_emi!M17=0,0,1000000*SER_hh_emi!M17/SER_hh_num!M17)</f>
        <v>1680.0191170703665</v>
      </c>
      <c r="N17" s="103">
        <f>IF(SER_hh_emi!N17=0,0,1000000*SER_hh_emi!N17/SER_hh_num!N17)</f>
        <v>1722.6161726797827</v>
      </c>
      <c r="O17" s="103">
        <f>IF(SER_hh_emi!O17=0,0,1000000*SER_hh_emi!O17/SER_hh_num!O17)</f>
        <v>1734.7269715224843</v>
      </c>
      <c r="P17" s="103">
        <f>IF(SER_hh_emi!P17=0,0,1000000*SER_hh_emi!P17/SER_hh_num!P17)</f>
        <v>1795.0228772256148</v>
      </c>
      <c r="Q17" s="103">
        <f>IF(SER_hh_emi!Q17=0,0,1000000*SER_hh_emi!Q17/SER_hh_num!Q17)</f>
        <v>1884.7896620762813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1127.7616857398855</v>
      </c>
      <c r="C19" s="101">
        <f>IF(SER_hh_emi!C19=0,0,1000000*SER_hh_emi!C19/SER_hh_num!C19)</f>
        <v>1111.2211753980764</v>
      </c>
      <c r="D19" s="101">
        <f>IF(SER_hh_emi!D19=0,0,1000000*SER_hh_emi!D19/SER_hh_num!D19)</f>
        <v>1056.6589032839127</v>
      </c>
      <c r="E19" s="101">
        <f>IF(SER_hh_emi!E19=0,0,1000000*SER_hh_emi!E19/SER_hh_num!E19)</f>
        <v>899.34533621053583</v>
      </c>
      <c r="F19" s="101">
        <f>IF(SER_hh_emi!F19=0,0,1000000*SER_hh_emi!F19/SER_hh_num!F19)</f>
        <v>936.10480889751113</v>
      </c>
      <c r="G19" s="101">
        <f>IF(SER_hh_emi!G19=0,0,1000000*SER_hh_emi!G19/SER_hh_num!G19)</f>
        <v>907.11429877408818</v>
      </c>
      <c r="H19" s="101">
        <f>IF(SER_hh_emi!H19=0,0,1000000*SER_hh_emi!H19/SER_hh_num!H19)</f>
        <v>1082.9616189230458</v>
      </c>
      <c r="I19" s="101">
        <f>IF(SER_hh_emi!I19=0,0,1000000*SER_hh_emi!I19/SER_hh_num!I19)</f>
        <v>1024.792598006261</v>
      </c>
      <c r="J19" s="101">
        <f>IF(SER_hh_emi!J19=0,0,1000000*SER_hh_emi!J19/SER_hh_num!J19)</f>
        <v>989.97464993106939</v>
      </c>
      <c r="K19" s="101">
        <f>IF(SER_hh_emi!K19=0,0,1000000*SER_hh_emi!K19/SER_hh_num!K19)</f>
        <v>996.54288925309208</v>
      </c>
      <c r="L19" s="101">
        <f>IF(SER_hh_emi!L19=0,0,1000000*SER_hh_emi!L19/SER_hh_num!L19)</f>
        <v>986.20982560347818</v>
      </c>
      <c r="M19" s="101">
        <f>IF(SER_hh_emi!M19=0,0,1000000*SER_hh_emi!M19/SER_hh_num!M19)</f>
        <v>979.18532786487708</v>
      </c>
      <c r="N19" s="101">
        <f>IF(SER_hh_emi!N19=0,0,1000000*SER_hh_emi!N19/SER_hh_num!N19)</f>
        <v>998.39557570463285</v>
      </c>
      <c r="O19" s="101">
        <f>IF(SER_hh_emi!O19=0,0,1000000*SER_hh_emi!O19/SER_hh_num!O19)</f>
        <v>1042.6345377601369</v>
      </c>
      <c r="P19" s="101">
        <f>IF(SER_hh_emi!P19=0,0,1000000*SER_hh_emi!P19/SER_hh_num!P19)</f>
        <v>1150.5012217103579</v>
      </c>
      <c r="Q19" s="101">
        <f>IF(SER_hh_emi!Q19=0,0,1000000*SER_hh_emi!Q19/SER_hh_num!Q19)</f>
        <v>1285.3747806062577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2467.7485723934847</v>
      </c>
      <c r="C21" s="100">
        <f>IF(SER_hh_emi!C21=0,0,1000000*SER_hh_emi!C21/SER_hh_num!C21)</f>
        <v>2515.3084212109006</v>
      </c>
      <c r="D21" s="100">
        <f>IF(SER_hh_emi!D21=0,0,1000000*SER_hh_emi!D21/SER_hh_num!D21)</f>
        <v>2566.5870563023814</v>
      </c>
      <c r="E21" s="100">
        <f>IF(SER_hh_emi!E21=0,0,1000000*SER_hh_emi!E21/SER_hh_num!E21)</f>
        <v>2584.7393888030233</v>
      </c>
      <c r="F21" s="100">
        <f>IF(SER_hh_emi!F21=0,0,1000000*SER_hh_emi!F21/SER_hh_num!F21)</f>
        <v>2652.733939677426</v>
      </c>
      <c r="G21" s="100">
        <f>IF(SER_hh_emi!G21=0,0,1000000*SER_hh_emi!G21/SER_hh_num!G21)</f>
        <v>2636.588816672253</v>
      </c>
      <c r="H21" s="100">
        <f>IF(SER_hh_emi!H21=0,0,1000000*SER_hh_emi!H21/SER_hh_num!H21)</f>
        <v>2595.5991074216449</v>
      </c>
      <c r="I21" s="100">
        <f>IF(SER_hh_emi!I21=0,0,1000000*SER_hh_emi!I21/SER_hh_num!I21)</f>
        <v>2558.900295461804</v>
      </c>
      <c r="J21" s="100">
        <f>IF(SER_hh_emi!J21=0,0,1000000*SER_hh_emi!J21/SER_hh_num!J21)</f>
        <v>2521.072105088489</v>
      </c>
      <c r="K21" s="100">
        <f>IF(SER_hh_emi!K21=0,0,1000000*SER_hh_emi!K21/SER_hh_num!K21)</f>
        <v>2490.7698125192583</v>
      </c>
      <c r="L21" s="100">
        <f>IF(SER_hh_emi!L21=0,0,1000000*SER_hh_emi!L21/SER_hh_num!L21)</f>
        <v>2495.1832449434814</v>
      </c>
      <c r="M21" s="100">
        <f>IF(SER_hh_emi!M21=0,0,1000000*SER_hh_emi!M21/SER_hh_num!M21)</f>
        <v>2495.4600400791765</v>
      </c>
      <c r="N21" s="100">
        <f>IF(SER_hh_emi!N21=0,0,1000000*SER_hh_emi!N21/SER_hh_num!N21)</f>
        <v>2496.689163489948</v>
      </c>
      <c r="O21" s="100">
        <f>IF(SER_hh_emi!O21=0,0,1000000*SER_hh_emi!O21/SER_hh_num!O21)</f>
        <v>2468.3303911477442</v>
      </c>
      <c r="P21" s="100">
        <f>IF(SER_hh_emi!P21=0,0,1000000*SER_hh_emi!P21/SER_hh_num!P21)</f>
        <v>2402.7045663302483</v>
      </c>
      <c r="Q21" s="100">
        <f>IF(SER_hh_emi!Q21=0,0,1000000*SER_hh_emi!Q21/SER_hh_num!Q21)</f>
        <v>2368.9404831827724</v>
      </c>
    </row>
    <row r="22" spans="1:17" ht="12" customHeight="1" x14ac:dyDescent="0.25">
      <c r="A22" s="88" t="s">
        <v>99</v>
      </c>
      <c r="B22" s="100">
        <f>IF(SER_hh_emi!B22=0,0,1000000*SER_hh_emi!B22/SER_hh_num!B22)</f>
        <v>3010.3064607287229</v>
      </c>
      <c r="C22" s="100">
        <f>IF(SER_hh_emi!C22=0,0,1000000*SER_hh_emi!C22/SER_hh_num!C22)</f>
        <v>3064.7094526567621</v>
      </c>
      <c r="D22" s="100">
        <f>IF(SER_hh_emi!D22=0,0,1000000*SER_hh_emi!D22/SER_hh_num!D22)</f>
        <v>3126.6085688684111</v>
      </c>
      <c r="E22" s="100">
        <f>IF(SER_hh_emi!E22=0,0,1000000*SER_hh_emi!E22/SER_hh_num!E22)</f>
        <v>3135.8773831489643</v>
      </c>
      <c r="F22" s="100">
        <f>IF(SER_hh_emi!F22=0,0,1000000*SER_hh_emi!F22/SER_hh_num!F22)</f>
        <v>3225.1435420729267</v>
      </c>
      <c r="G22" s="100">
        <f>IF(SER_hh_emi!G22=0,0,1000000*SER_hh_emi!G22/SER_hh_num!G22)</f>
        <v>3201.5840378124908</v>
      </c>
      <c r="H22" s="100">
        <f>IF(SER_hh_emi!H22=0,0,1000000*SER_hh_emi!H22/SER_hh_num!H22)</f>
        <v>3147.6725492847368</v>
      </c>
      <c r="I22" s="100">
        <f>IF(SER_hh_emi!I22=0,0,1000000*SER_hh_emi!I22/SER_hh_num!I22)</f>
        <v>3102.5029050680282</v>
      </c>
      <c r="J22" s="100">
        <f>IF(SER_hh_emi!J22=0,0,1000000*SER_hh_emi!J22/SER_hh_num!J22)</f>
        <v>3057.042990417583</v>
      </c>
      <c r="K22" s="100">
        <f>IF(SER_hh_emi!K22=0,0,1000000*SER_hh_emi!K22/SER_hh_num!K22)</f>
        <v>3019.5577353523813</v>
      </c>
      <c r="L22" s="100">
        <f>IF(SER_hh_emi!L22=0,0,1000000*SER_hh_emi!L22/SER_hh_num!L22)</f>
        <v>3024.2241479214417</v>
      </c>
      <c r="M22" s="100">
        <f>IF(SER_hh_emi!M22=0,0,1000000*SER_hh_emi!M22/SER_hh_num!M22)</f>
        <v>3028.5552264262597</v>
      </c>
      <c r="N22" s="100">
        <f>IF(SER_hh_emi!N22=0,0,1000000*SER_hh_emi!N22/SER_hh_num!N22)</f>
        <v>3005.4844677962919</v>
      </c>
      <c r="O22" s="100">
        <f>IF(SER_hh_emi!O22=0,0,1000000*SER_hh_emi!O22/SER_hh_num!O22)</f>
        <v>2986.7038754338009</v>
      </c>
      <c r="P22" s="100">
        <f>IF(SER_hh_emi!P22=0,0,1000000*SER_hh_emi!P22/SER_hh_num!P22)</f>
        <v>2909.6335031080566</v>
      </c>
      <c r="Q22" s="100">
        <f>IF(SER_hh_emi!Q22=0,0,1000000*SER_hh_emi!Q22/SER_hh_num!Q22)</f>
        <v>2863.4776296353461</v>
      </c>
    </row>
    <row r="23" spans="1:17" ht="12" customHeight="1" x14ac:dyDescent="0.25">
      <c r="A23" s="88" t="s">
        <v>98</v>
      </c>
      <c r="B23" s="100">
        <f>IF(SER_hh_emi!B23=0,0,1000000*SER_hh_emi!B23/SER_hh_num!B23)</f>
        <v>2049.0262110383669</v>
      </c>
      <c r="C23" s="100">
        <f>IF(SER_hh_emi!C23=0,0,1000000*SER_hh_emi!C23/SER_hh_num!C23)</f>
        <v>2112.7872451970088</v>
      </c>
      <c r="D23" s="100">
        <f>IF(SER_hh_emi!D23=0,0,1000000*SER_hh_emi!D23/SER_hh_num!D23)</f>
        <v>2148.539958924664</v>
      </c>
      <c r="E23" s="100">
        <f>IF(SER_hh_emi!E23=0,0,1000000*SER_hh_emi!E23/SER_hh_num!E23)</f>
        <v>2099.016861695939</v>
      </c>
      <c r="F23" s="100">
        <f>IF(SER_hh_emi!F23=0,0,1000000*SER_hh_emi!F23/SER_hh_num!F23)</f>
        <v>2190.1232453314356</v>
      </c>
      <c r="G23" s="100">
        <f>IF(SER_hh_emi!G23=0,0,1000000*SER_hh_emi!G23/SER_hh_num!G23)</f>
        <v>2206.0454102832668</v>
      </c>
      <c r="H23" s="100">
        <f>IF(SER_hh_emi!H23=0,0,1000000*SER_hh_emi!H23/SER_hh_num!H23)</f>
        <v>2174.6300813265666</v>
      </c>
      <c r="I23" s="100">
        <f>IF(SER_hh_emi!I23=0,0,1000000*SER_hh_emi!I23/SER_hh_num!I23)</f>
        <v>2118.1851228336604</v>
      </c>
      <c r="J23" s="100">
        <f>IF(SER_hh_emi!J23=0,0,1000000*SER_hh_emi!J23/SER_hh_num!J23)</f>
        <v>2130.4153124127902</v>
      </c>
      <c r="K23" s="100">
        <f>IF(SER_hh_emi!K23=0,0,1000000*SER_hh_emi!K23/SER_hh_num!K23)</f>
        <v>2120.9647326904351</v>
      </c>
      <c r="L23" s="100">
        <f>IF(SER_hh_emi!L23=0,0,1000000*SER_hh_emi!L23/SER_hh_num!L23)</f>
        <v>2123.1676636958005</v>
      </c>
      <c r="M23" s="100">
        <f>IF(SER_hh_emi!M23=0,0,1000000*SER_hh_emi!M23/SER_hh_num!M23)</f>
        <v>2122.1817716746555</v>
      </c>
      <c r="N23" s="100">
        <f>IF(SER_hh_emi!N23=0,0,1000000*SER_hh_emi!N23/SER_hh_num!N23)</f>
        <v>2120.7083955681037</v>
      </c>
      <c r="O23" s="100">
        <f>IF(SER_hh_emi!O23=0,0,1000000*SER_hh_emi!O23/SER_hh_num!O23)</f>
        <v>2061.8258006344181</v>
      </c>
      <c r="P23" s="100">
        <f>IF(SER_hh_emi!P23=0,0,1000000*SER_hh_emi!P23/SER_hh_num!P23)</f>
        <v>2023.009629331596</v>
      </c>
      <c r="Q23" s="100">
        <f>IF(SER_hh_emi!Q23=0,0,1000000*SER_hh_emi!Q23/SER_hh_num!Q23)</f>
        <v>2046.4360108059889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799.29060953143266</v>
      </c>
      <c r="C29" s="101">
        <f>IF(SER_hh_emi!C29=0,0,1000000*SER_hh_emi!C29/SER_hh_num!C29)</f>
        <v>817.19576342052039</v>
      </c>
      <c r="D29" s="101">
        <f>IF(SER_hh_emi!D29=0,0,1000000*SER_hh_emi!D29/SER_hh_num!D29)</f>
        <v>787.82416056289674</v>
      </c>
      <c r="E29" s="101">
        <f>IF(SER_hh_emi!E29=0,0,1000000*SER_hh_emi!E29/SER_hh_num!E29)</f>
        <v>733.53155676200629</v>
      </c>
      <c r="F29" s="101">
        <f>IF(SER_hh_emi!F29=0,0,1000000*SER_hh_emi!F29/SER_hh_num!F29)</f>
        <v>737.03899300487433</v>
      </c>
      <c r="G29" s="101">
        <f>IF(SER_hh_emi!G29=0,0,1000000*SER_hh_emi!G29/SER_hh_num!G29)</f>
        <v>675.6769882521229</v>
      </c>
      <c r="H29" s="101">
        <f>IF(SER_hh_emi!H29=0,0,1000000*SER_hh_emi!H29/SER_hh_num!H29)</f>
        <v>614.70545327981802</v>
      </c>
      <c r="I29" s="101">
        <f>IF(SER_hh_emi!I29=0,0,1000000*SER_hh_emi!I29/SER_hh_num!I29)</f>
        <v>611.74706179965119</v>
      </c>
      <c r="J29" s="101">
        <f>IF(SER_hh_emi!J29=0,0,1000000*SER_hh_emi!J29/SER_hh_num!J29)</f>
        <v>632.58211506013697</v>
      </c>
      <c r="K29" s="101">
        <f>IF(SER_hh_emi!K29=0,0,1000000*SER_hh_emi!K29/SER_hh_num!K29)</f>
        <v>603.73744488748287</v>
      </c>
      <c r="L29" s="101">
        <f>IF(SER_hh_emi!L29=0,0,1000000*SER_hh_emi!L29/SER_hh_num!L29)</f>
        <v>629.37110228459483</v>
      </c>
      <c r="M29" s="101">
        <f>IF(SER_hh_emi!M29=0,0,1000000*SER_hh_emi!M29/SER_hh_num!M29)</f>
        <v>653.2186418514957</v>
      </c>
      <c r="N29" s="101">
        <f>IF(SER_hh_emi!N29=0,0,1000000*SER_hh_emi!N29/SER_hh_num!N29)</f>
        <v>658.77929943444678</v>
      </c>
      <c r="O29" s="101">
        <f>IF(SER_hh_emi!O29=0,0,1000000*SER_hh_emi!O29/SER_hh_num!O29)</f>
        <v>718.47739322234236</v>
      </c>
      <c r="P29" s="101">
        <f>IF(SER_hh_emi!P29=0,0,1000000*SER_hh_emi!P29/SER_hh_num!P29)</f>
        <v>928.07483548841617</v>
      </c>
      <c r="Q29" s="101">
        <f>IF(SER_hh_emi!Q29=0,0,1000000*SER_hh_emi!Q29/SER_hh_num!Q29)</f>
        <v>1294.084457331076</v>
      </c>
    </row>
    <row r="30" spans="1:17" ht="12" customHeight="1" x14ac:dyDescent="0.25">
      <c r="A30" s="88" t="s">
        <v>66</v>
      </c>
      <c r="B30" s="100">
        <f>IF(SER_hh_emi!B30=0,0,1000000*SER_hh_emi!B30/SER_hh_num!B30)</f>
        <v>3850.8718485717718</v>
      </c>
      <c r="C30" s="100">
        <f>IF(SER_hh_emi!C30=0,0,1000000*SER_hh_emi!C30/SER_hh_num!C30)</f>
        <v>3950.0485963351857</v>
      </c>
      <c r="D30" s="100">
        <f>IF(SER_hh_emi!D30=0,0,1000000*SER_hh_emi!D30/SER_hh_num!D30)</f>
        <v>3980.563500389047</v>
      </c>
      <c r="E30" s="100">
        <f>IF(SER_hh_emi!E30=0,0,1000000*SER_hh_emi!E30/SER_hh_num!E30)</f>
        <v>3928.9251885366789</v>
      </c>
      <c r="F30" s="100">
        <f>IF(SER_hh_emi!F30=0,0,1000000*SER_hh_emi!F30/SER_hh_num!F30)</f>
        <v>4147.8895783592025</v>
      </c>
      <c r="G30" s="100">
        <f>IF(SER_hh_emi!G30=0,0,1000000*SER_hh_emi!G30/SER_hh_num!G30)</f>
        <v>4083.6527901065319</v>
      </c>
      <c r="H30" s="100">
        <f>IF(SER_hh_emi!H30=0,0,1000000*SER_hh_emi!H30/SER_hh_num!H30)</f>
        <v>3984.5443676311502</v>
      </c>
      <c r="I30" s="100">
        <f>IF(SER_hh_emi!I30=0,0,1000000*SER_hh_emi!I30/SER_hh_num!I30)</f>
        <v>4109.1096243425691</v>
      </c>
      <c r="J30" s="100">
        <f>IF(SER_hh_emi!J30=0,0,1000000*SER_hh_emi!J30/SER_hh_num!J30)</f>
        <v>4295.6249218126432</v>
      </c>
      <c r="K30" s="100">
        <f>IF(SER_hh_emi!K30=0,0,1000000*SER_hh_emi!K30/SER_hh_num!K30)</f>
        <v>3972.95775312559</v>
      </c>
      <c r="L30" s="100">
        <f>IF(SER_hh_emi!L30=0,0,1000000*SER_hh_emi!L30/SER_hh_num!L30)</f>
        <v>3945.8962864362074</v>
      </c>
      <c r="M30" s="100">
        <f>IF(SER_hh_emi!M30=0,0,1000000*SER_hh_emi!M30/SER_hh_num!M30)</f>
        <v>3920.5858306321616</v>
      </c>
      <c r="N30" s="100">
        <f>IF(SER_hh_emi!N30=0,0,1000000*SER_hh_emi!N30/SER_hh_num!N30)</f>
        <v>3896.1162071756844</v>
      </c>
      <c r="O30" s="100">
        <f>IF(SER_hh_emi!O30=0,0,1000000*SER_hh_emi!O30/SER_hh_num!O30)</f>
        <v>3872.6427194883358</v>
      </c>
      <c r="P30" s="100">
        <f>IF(SER_hh_emi!P30=0,0,1000000*SER_hh_emi!P30/SER_hh_num!P30)</f>
        <v>3821.0363476833404</v>
      </c>
      <c r="Q30" s="100">
        <f>IF(SER_hh_emi!Q30=0,0,1000000*SER_hh_emi!Q30/SER_hh_num!Q30)</f>
        <v>3775.7598745336227</v>
      </c>
    </row>
    <row r="31" spans="1:17" ht="12" customHeight="1" x14ac:dyDescent="0.25">
      <c r="A31" s="88" t="s">
        <v>98</v>
      </c>
      <c r="B31" s="100">
        <f>IF(SER_hh_emi!B31=0,0,1000000*SER_hh_emi!B31/SER_hh_num!B31)</f>
        <v>3092.7851707056743</v>
      </c>
      <c r="C31" s="100">
        <f>IF(SER_hh_emi!C31=0,0,1000000*SER_hh_emi!C31/SER_hh_num!C31)</f>
        <v>3209.3053774755122</v>
      </c>
      <c r="D31" s="100">
        <f>IF(SER_hh_emi!D31=0,0,1000000*SER_hh_emi!D31/SER_hh_num!D31)</f>
        <v>3223.1170347873272</v>
      </c>
      <c r="E31" s="100">
        <f>IF(SER_hh_emi!E31=0,0,1000000*SER_hh_emi!E31/SER_hh_num!E31)</f>
        <v>3122.9316322219242</v>
      </c>
      <c r="F31" s="100">
        <f>IF(SER_hh_emi!F31=0,0,1000000*SER_hh_emi!F31/SER_hh_num!F31)</f>
        <v>3234.8310147258708</v>
      </c>
      <c r="G31" s="100">
        <f>IF(SER_hh_emi!G31=0,0,1000000*SER_hh_emi!G31/SER_hh_num!G31)</f>
        <v>3304.9503176063763</v>
      </c>
      <c r="H31" s="100">
        <f>IF(SER_hh_emi!H31=0,0,1000000*SER_hh_emi!H31/SER_hh_num!H31)</f>
        <v>3290.7970715418614</v>
      </c>
      <c r="I31" s="100">
        <f>IF(SER_hh_emi!I31=0,0,1000000*SER_hh_emi!I31/SER_hh_num!I31)</f>
        <v>3229.2569135351428</v>
      </c>
      <c r="J31" s="100">
        <f>IF(SER_hh_emi!J31=0,0,1000000*SER_hh_emi!J31/SER_hh_num!J31)</f>
        <v>3250.3060844426855</v>
      </c>
      <c r="K31" s="100">
        <f>IF(SER_hh_emi!K31=0,0,1000000*SER_hh_emi!K31/SER_hh_num!K31)</f>
        <v>3272.3359545366802</v>
      </c>
      <c r="L31" s="100">
        <f>IF(SER_hh_emi!L31=0,0,1000000*SER_hh_emi!L31/SER_hh_num!L31)</f>
        <v>3247.6677700721625</v>
      </c>
      <c r="M31" s="100">
        <f>IF(SER_hh_emi!M31=0,0,1000000*SER_hh_emi!M31/SER_hh_num!M31)</f>
        <v>3212.071446610722</v>
      </c>
      <c r="N31" s="100">
        <f>IF(SER_hh_emi!N31=0,0,1000000*SER_hh_emi!N31/SER_hh_num!N31)</f>
        <v>3183.8308035334057</v>
      </c>
      <c r="O31" s="100">
        <f>IF(SER_hh_emi!O31=0,0,1000000*SER_hh_emi!O31/SER_hh_num!O31)</f>
        <v>3099.3017498339777</v>
      </c>
      <c r="P31" s="100">
        <f>IF(SER_hh_emi!P31=0,0,1000000*SER_hh_emi!P31/SER_hh_num!P31)</f>
        <v>3068.6798806099123</v>
      </c>
      <c r="Q31" s="100">
        <f>IF(SER_hh_emi!Q31=0,0,1000000*SER_hh_emi!Q31/SER_hh_num!Q31)</f>
        <v>3093.034755761485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102.77479488095381</v>
      </c>
      <c r="C3" s="106">
        <f>IF(SER_hh_fech!C3=0,0,SER_hh_fech!C3/SER_summary!C$26)</f>
        <v>105.01271054669779</v>
      </c>
      <c r="D3" s="106">
        <f>IF(SER_hh_fech!D3=0,0,SER_hh_fech!D3/SER_summary!D$26)</f>
        <v>103.72076772850545</v>
      </c>
      <c r="E3" s="106">
        <f>IF(SER_hh_fech!E3=0,0,SER_hh_fech!E3/SER_summary!E$26)</f>
        <v>98.253609939721386</v>
      </c>
      <c r="F3" s="106">
        <f>IF(SER_hh_fech!F3=0,0,SER_hh_fech!F3/SER_summary!F$26)</f>
        <v>104.6059685349917</v>
      </c>
      <c r="G3" s="106">
        <f>IF(SER_hh_fech!G3=0,0,SER_hh_fech!G3/SER_summary!G$26)</f>
        <v>111.54986526338095</v>
      </c>
      <c r="H3" s="106">
        <f>IF(SER_hh_fech!H3=0,0,SER_hh_fech!H3/SER_summary!H$26)</f>
        <v>141.89780612657864</v>
      </c>
      <c r="I3" s="106">
        <f>IF(SER_hh_fech!I3=0,0,SER_hh_fech!I3/SER_summary!I$26)</f>
        <v>118.06898872320032</v>
      </c>
      <c r="J3" s="106">
        <f>IF(SER_hh_fech!J3=0,0,SER_hh_fech!J3/SER_summary!J$26)</f>
        <v>118.68578241014342</v>
      </c>
      <c r="K3" s="106">
        <f>IF(SER_hh_fech!K3=0,0,SER_hh_fech!K3/SER_summary!K$26)</f>
        <v>125.86013255236982</v>
      </c>
      <c r="L3" s="106">
        <f>IF(SER_hh_fech!L3=0,0,SER_hh_fech!L3/SER_summary!L$26)</f>
        <v>136.45096054013999</v>
      </c>
      <c r="M3" s="106">
        <f>IF(SER_hh_fech!M3=0,0,SER_hh_fech!M3/SER_summary!M$26)</f>
        <v>134.99943422096422</v>
      </c>
      <c r="N3" s="106">
        <f>IF(SER_hh_fech!N3=0,0,SER_hh_fech!N3/SER_summary!N$26)</f>
        <v>125.42533056196751</v>
      </c>
      <c r="O3" s="106">
        <f>IF(SER_hh_fech!O3=0,0,SER_hh_fech!O3/SER_summary!O$26)</f>
        <v>118.69430088405727</v>
      </c>
      <c r="P3" s="106">
        <f>IF(SER_hh_fech!P3=0,0,SER_hh_fech!P3/SER_summary!P$26)</f>
        <v>103.89558079152754</v>
      </c>
      <c r="Q3" s="106">
        <f>IF(SER_hh_fech!Q3=0,0,SER_hh_fech!Q3/SER_summary!Q$26)</f>
        <v>125.3995560572134</v>
      </c>
    </row>
    <row r="4" spans="1:17" ht="12.95" customHeight="1" x14ac:dyDescent="0.25">
      <c r="A4" s="90" t="s">
        <v>44</v>
      </c>
      <c r="B4" s="101">
        <f>IF(SER_hh_fech!B4=0,0,SER_hh_fech!B4/SER_summary!B$26)</f>
        <v>47.899139095800976</v>
      </c>
      <c r="C4" s="101">
        <f>IF(SER_hh_fech!C4=0,0,SER_hh_fech!C4/SER_summary!C$26)</f>
        <v>48.44455492494486</v>
      </c>
      <c r="D4" s="101">
        <f>IF(SER_hh_fech!D4=0,0,SER_hh_fech!D4/SER_summary!D$26)</f>
        <v>45.914493573914989</v>
      </c>
      <c r="E4" s="101">
        <f>IF(SER_hh_fech!E4=0,0,SER_hh_fech!E4/SER_summary!E$26)</f>
        <v>40.21190064172891</v>
      </c>
      <c r="F4" s="101">
        <f>IF(SER_hh_fech!F4=0,0,SER_hh_fech!F4/SER_summary!F$26)</f>
        <v>44.507003327771969</v>
      </c>
      <c r="G4" s="101">
        <f>IF(SER_hh_fech!G4=0,0,SER_hh_fech!G4/SER_summary!G$26)</f>
        <v>50.62054521263277</v>
      </c>
      <c r="H4" s="101">
        <f>IF(SER_hh_fech!H4=0,0,SER_hh_fech!H4/SER_summary!H$26)</f>
        <v>80.111199495119592</v>
      </c>
      <c r="I4" s="101">
        <f>IF(SER_hh_fech!I4=0,0,SER_hh_fech!I4/SER_summary!I$26)</f>
        <v>55.19984609355668</v>
      </c>
      <c r="J4" s="101">
        <f>IF(SER_hh_fech!J4=0,0,SER_hh_fech!J4/SER_summary!J$26)</f>
        <v>55.425590235221904</v>
      </c>
      <c r="K4" s="101">
        <f>IF(SER_hh_fech!K4=0,0,SER_hh_fech!K4/SER_summary!K$26)</f>
        <v>61.518080748577354</v>
      </c>
      <c r="L4" s="101">
        <f>IF(SER_hh_fech!L4=0,0,SER_hh_fech!L4/SER_summary!L$26)</f>
        <v>71.400494979131707</v>
      </c>
      <c r="M4" s="101">
        <f>IF(SER_hh_fech!M4=0,0,SER_hh_fech!M4/SER_summary!M$26)</f>
        <v>70.216719249883411</v>
      </c>
      <c r="N4" s="101">
        <f>IF(SER_hh_fech!N4=0,0,SER_hh_fech!N4/SER_summary!N$26)</f>
        <v>60.75385071673071</v>
      </c>
      <c r="O4" s="101">
        <f>IF(SER_hh_fech!O4=0,0,SER_hh_fech!O4/SER_summary!O$26)</f>
        <v>53.939061428875995</v>
      </c>
      <c r="P4" s="101">
        <f>IF(SER_hh_fech!P4=0,0,SER_hh_fech!P4/SER_summary!P$26)</f>
        <v>39.036145558820571</v>
      </c>
      <c r="Q4" s="101">
        <f>IF(SER_hh_fech!Q4=0,0,SER_hh_fech!Q4/SER_summary!Q$26)</f>
        <v>58.007774158982322</v>
      </c>
    </row>
    <row r="5" spans="1:17" ht="12" customHeight="1" x14ac:dyDescent="0.25">
      <c r="A5" s="88" t="s">
        <v>38</v>
      </c>
      <c r="B5" s="100">
        <f>IF(SER_hh_fech!B5=0,0,SER_hh_fech!B5/SER_summary!B$26)</f>
        <v>57.58976597753675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49.421805704905744</v>
      </c>
      <c r="C7" s="100">
        <f>IF(SER_hh_fech!C7=0,0,SER_hh_fech!C7/SER_summary!C$26)</f>
        <v>49.552470782770278</v>
      </c>
      <c r="D7" s="100">
        <f>IF(SER_hh_fech!D7=0,0,SER_hh_fech!D7/SER_summary!D$26)</f>
        <v>46.721690544361977</v>
      </c>
      <c r="E7" s="100">
        <f>IF(SER_hh_fech!E7=0,0,SER_hh_fech!E7/SER_summary!E$26)</f>
        <v>40.671689630997285</v>
      </c>
      <c r="F7" s="100">
        <f>IF(SER_hh_fech!F7=0,0,SER_hh_fech!F7/SER_summary!F$26)</f>
        <v>45.118608722534006</v>
      </c>
      <c r="G7" s="100">
        <f>IF(SER_hh_fech!G7=0,0,SER_hh_fech!G7/SER_summary!G$26)</f>
        <v>51.695375178394933</v>
      </c>
      <c r="H7" s="100">
        <f>IF(SER_hh_fech!H7=0,0,SER_hh_fech!H7/SER_summary!H$26)</f>
        <v>68.330062974314643</v>
      </c>
      <c r="I7" s="100">
        <f>IF(SER_hh_fech!I7=0,0,SER_hh_fech!I7/SER_summary!I$26)</f>
        <v>63.981606770268058</v>
      </c>
      <c r="J7" s="100">
        <f>IF(SER_hh_fech!J7=0,0,SER_hh_fech!J7/SER_summary!J$26)</f>
        <v>60.408703890888695</v>
      </c>
      <c r="K7" s="100">
        <f>IF(SER_hh_fech!K7=0,0,SER_hh_fech!K7/SER_summary!K$26)</f>
        <v>67.513179081160317</v>
      </c>
      <c r="L7" s="100">
        <f>IF(SER_hh_fech!L7=0,0,SER_hh_fech!L7/SER_summary!L$26)</f>
        <v>78.765827332681653</v>
      </c>
      <c r="M7" s="100">
        <f>IF(SER_hh_fech!M7=0,0,SER_hh_fech!M7/SER_summary!M$26)</f>
        <v>77.259435262173895</v>
      </c>
      <c r="N7" s="100">
        <f>IF(SER_hh_fech!N7=0,0,SER_hh_fech!N7/SER_summary!N$26)</f>
        <v>67.306381969669047</v>
      </c>
      <c r="O7" s="100">
        <f>IF(SER_hh_fech!O7=0,0,SER_hh_fech!O7/SER_summary!O$26)</f>
        <v>59.568382775743238</v>
      </c>
      <c r="P7" s="100">
        <f>IF(SER_hh_fech!P7=0,0,SER_hh_fech!P7/SER_summary!P$26)</f>
        <v>43.421244750971411</v>
      </c>
      <c r="Q7" s="100">
        <f>IF(SER_hh_fech!Q7=0,0,SER_hh_fech!Q7/SER_summary!Q$26)</f>
        <v>66.530734169371158</v>
      </c>
    </row>
    <row r="8" spans="1:17" ht="12" customHeight="1" x14ac:dyDescent="0.25">
      <c r="A8" s="88" t="s">
        <v>101</v>
      </c>
      <c r="B8" s="100">
        <f>IF(SER_hh_fech!B8=0,0,SER_hh_fech!B8/SER_summary!B$26)</f>
        <v>30.859814546381788</v>
      </c>
      <c r="C8" s="100">
        <f>IF(SER_hh_fech!C8=0,0,SER_hh_fech!C8/SER_summary!C$26)</f>
        <v>30.941404039381393</v>
      </c>
      <c r="D8" s="100">
        <f>IF(SER_hh_fech!D8=0,0,SER_hh_fech!D8/SER_summary!D$26)</f>
        <v>29.173816798630881</v>
      </c>
      <c r="E8" s="100">
        <f>IF(SER_hh_fech!E8=0,0,SER_hh_fech!E8/SER_summary!E$26)</f>
        <v>25.396093513758213</v>
      </c>
      <c r="F8" s="100">
        <f>IF(SER_hh_fech!F8=0,0,SER_hh_fech!F8/SER_summary!F$26)</f>
        <v>28.17282529258042</v>
      </c>
      <c r="G8" s="100">
        <f>IF(SER_hh_fech!G8=0,0,SER_hh_fech!G8/SER_summary!G$26)</f>
        <v>32.279469925408698</v>
      </c>
      <c r="H8" s="100">
        <f>IF(SER_hh_fech!H8=0,0,SER_hh_fech!H8/SER_summary!H$26)</f>
        <v>53.346499781017492</v>
      </c>
      <c r="I8" s="100">
        <f>IF(SER_hh_fech!I8=0,0,SER_hh_fech!I8/SER_summary!I$26)</f>
        <v>36.783725914135402</v>
      </c>
      <c r="J8" s="100">
        <f>IF(SER_hh_fech!J8=0,0,SER_hh_fech!J8/SER_summary!J$26)</f>
        <v>37.72022030500338</v>
      </c>
      <c r="K8" s="100">
        <f>IF(SER_hh_fech!K8=0,0,SER_hh_fech!K8/SER_summary!K$26)</f>
        <v>42.156375230831777</v>
      </c>
      <c r="L8" s="100">
        <f>IF(SER_hh_fech!L8=0,0,SER_hh_fech!L8/SER_summary!L$26)</f>
        <v>49.18271984217705</v>
      </c>
      <c r="M8" s="100">
        <f>IF(SER_hh_fech!M8=0,0,SER_hh_fech!M8/SER_summary!M$26)</f>
        <v>48.219014484471309</v>
      </c>
      <c r="N8" s="100">
        <f>IF(SER_hh_fech!N8=0,0,SER_hh_fech!N8/SER_summary!N$26)</f>
        <v>41.872587972907176</v>
      </c>
      <c r="O8" s="100">
        <f>IF(SER_hh_fech!O8=0,0,SER_hh_fech!O8/SER_summary!O$26)</f>
        <v>36.830328448494619</v>
      </c>
      <c r="P8" s="100">
        <f>IF(SER_hh_fech!P8=0,0,SER_hh_fech!P8/SER_summary!P$26)</f>
        <v>26.602539168843112</v>
      </c>
      <c r="Q8" s="100">
        <f>IF(SER_hh_fech!Q8=0,0,SER_hh_fech!Q8/SER_summary!Q$26)</f>
        <v>40.346358649998542</v>
      </c>
    </row>
    <row r="9" spans="1:17" ht="12" customHeight="1" x14ac:dyDescent="0.25">
      <c r="A9" s="88" t="s">
        <v>106</v>
      </c>
      <c r="B9" s="100">
        <f>IF(SER_hh_fech!B9=0,0,SER_hh_fech!B9/SER_summary!B$26)</f>
        <v>46.259544127005256</v>
      </c>
      <c r="C9" s="100">
        <f>IF(SER_hh_fech!C9=0,0,SER_hh_fech!C9/SER_summary!C$26)</f>
        <v>46.38334661792198</v>
      </c>
      <c r="D9" s="100">
        <f>IF(SER_hh_fech!D9=0,0,SER_hh_fech!D9/SER_summary!D$26)</f>
        <v>43.732196236016023</v>
      </c>
      <c r="E9" s="100">
        <f>IF(SER_hh_fech!E9=0,0,SER_hh_fech!E9/SER_summary!E$26)</f>
        <v>37.227059643729412</v>
      </c>
      <c r="F9" s="100">
        <f>IF(SER_hh_fech!F9=0,0,SER_hh_fech!F9/SER_summary!F$26)</f>
        <v>42.231687842639197</v>
      </c>
      <c r="G9" s="100">
        <f>IF(SER_hh_fech!G9=0,0,SER_hh_fech!G9/SER_summary!G$26)</f>
        <v>48.38763892007438</v>
      </c>
      <c r="H9" s="100">
        <f>IF(SER_hh_fech!H9=0,0,SER_hh_fech!H9/SER_summary!H$26)</f>
        <v>92.955464937900842</v>
      </c>
      <c r="I9" s="100">
        <f>IF(SER_hh_fech!I9=0,0,SER_hh_fech!I9/SER_summary!I$26)</f>
        <v>51.344187317698889</v>
      </c>
      <c r="J9" s="100">
        <f>IF(SER_hh_fech!J9=0,0,SER_hh_fech!J9/SER_summary!J$26)</f>
        <v>56.543444000840552</v>
      </c>
      <c r="K9" s="100">
        <f>IF(SER_hh_fech!K9=0,0,SER_hh_fech!K9/SER_summary!K$26)</f>
        <v>63.193338290942521</v>
      </c>
      <c r="L9" s="100">
        <f>IF(SER_hh_fech!L9=0,0,SER_hh_fech!L9/SER_summary!L$26)</f>
        <v>73.725984172904958</v>
      </c>
      <c r="M9" s="100">
        <f>IF(SER_hh_fech!M9=0,0,SER_hh_fech!M9/SER_summary!M$26)</f>
        <v>72.447295505862257</v>
      </c>
      <c r="N9" s="100">
        <f>IF(SER_hh_fech!N9=0,0,SER_hh_fech!N9/SER_summary!N$26)</f>
        <v>63.169405969021049</v>
      </c>
      <c r="O9" s="100">
        <f>IF(SER_hh_fech!O9=0,0,SER_hh_fech!O9/SER_summary!O$26)</f>
        <v>55.976654582895492</v>
      </c>
      <c r="P9" s="100">
        <f>IF(SER_hh_fech!P9=0,0,SER_hh_fech!P9/SER_summary!P$26)</f>
        <v>40.855371217845224</v>
      </c>
      <c r="Q9" s="100">
        <f>IF(SER_hh_fech!Q9=0,0,SER_hh_fech!Q9/SER_summary!Q$26)</f>
        <v>62.768330019048832</v>
      </c>
    </row>
    <row r="10" spans="1:17" ht="12" customHeight="1" x14ac:dyDescent="0.25">
      <c r="A10" s="88" t="s">
        <v>34</v>
      </c>
      <c r="B10" s="100">
        <f>IF(SER_hh_fech!B10=0,0,SER_hh_fech!B10/SER_summary!B$26)</f>
        <v>60.376367557094973</v>
      </c>
      <c r="C10" s="100">
        <f>IF(SER_hh_fech!C10=0,0,SER_hh_fech!C10/SER_summary!C$26)</f>
        <v>60.535995127466101</v>
      </c>
      <c r="D10" s="100">
        <f>IF(SER_hh_fech!D10=0,0,SER_hh_fech!D10/SER_summary!D$26)</f>
        <v>57.077759927238787</v>
      </c>
      <c r="E10" s="100">
        <f>IF(SER_hh_fech!E10=0,0,SER_hh_fech!E10/SER_summary!E$26)</f>
        <v>54.517698318922108</v>
      </c>
      <c r="F10" s="100">
        <f>IF(SER_hh_fech!F10=0,0,SER_hh_fech!F10/SER_summary!F$26)</f>
        <v>55.119347928359211</v>
      </c>
      <c r="G10" s="100">
        <f>IF(SER_hh_fech!G10=0,0,SER_hh_fech!G10/SER_summary!G$26)</f>
        <v>63.153883761533315</v>
      </c>
      <c r="H10" s="100">
        <f>IF(SER_hh_fech!H10=0,0,SER_hh_fech!H10/SER_summary!H$26)</f>
        <v>104.37094085002646</v>
      </c>
      <c r="I10" s="100">
        <f>IF(SER_hh_fech!I10=0,0,SER_hh_fech!I10/SER_summary!I$26)</f>
        <v>71.966335137022654</v>
      </c>
      <c r="J10" s="100">
        <f>IF(SER_hh_fech!J10=0,0,SER_hh_fech!J10/SER_summary!J$26)</f>
        <v>73.798560326620617</v>
      </c>
      <c r="K10" s="100">
        <f>IF(SER_hh_fech!K10=0,0,SER_hh_fech!K10/SER_summary!K$26)</f>
        <v>82.477773869510756</v>
      </c>
      <c r="L10" s="100">
        <f>IF(SER_hh_fech!L10=0,0,SER_hh_fech!L10/SER_summary!L$26)</f>
        <v>96.224621382148726</v>
      </c>
      <c r="M10" s="100">
        <f>IF(SER_hh_fech!M10=0,0,SER_hh_fech!M10/SER_summary!M$26)</f>
        <v>94.021756179582653</v>
      </c>
      <c r="N10" s="100">
        <f>IF(SER_hh_fech!N10=0,0,SER_hh_fech!N10/SER_summary!N$26)</f>
        <v>81.427569554140035</v>
      </c>
      <c r="O10" s="100">
        <f>IF(SER_hh_fech!O10=0,0,SER_hh_fech!O10/SER_summary!O$26)</f>
        <v>71.65412341459195</v>
      </c>
      <c r="P10" s="100">
        <f>IF(SER_hh_fech!P10=0,0,SER_hh_fech!P10/SER_summary!P$26)</f>
        <v>51.929318990124621</v>
      </c>
      <c r="Q10" s="100">
        <f>IF(SER_hh_fech!Q10=0,0,SER_hh_fech!Q10/SER_summary!Q$26)</f>
        <v>79.191250396274469</v>
      </c>
    </row>
    <row r="11" spans="1:17" ht="12" customHeight="1" x14ac:dyDescent="0.25">
      <c r="A11" s="88" t="s">
        <v>61</v>
      </c>
      <c r="B11" s="100">
        <f>IF(SER_hh_fech!B11=0,0,SER_hh_fech!B11/SER_summary!B$26)</f>
        <v>41.579539599335462</v>
      </c>
      <c r="C11" s="100">
        <f>IF(SER_hh_fech!C11=0,0,SER_hh_fech!C11/SER_summary!C$26)</f>
        <v>41.15822310774935</v>
      </c>
      <c r="D11" s="100">
        <f>IF(SER_hh_fech!D11=0,0,SER_hh_fech!D11/SER_summary!D$26)</f>
        <v>39.307879476050061</v>
      </c>
      <c r="E11" s="100">
        <f>IF(SER_hh_fech!E11=0,0,SER_hh_fech!E11/SER_summary!E$26)</f>
        <v>34.217894418537419</v>
      </c>
      <c r="F11" s="100">
        <f>IF(SER_hh_fech!F11=0,0,SER_hh_fech!F11/SER_summary!F$26)</f>
        <v>37.95917513105573</v>
      </c>
      <c r="G11" s="100">
        <f>IF(SER_hh_fech!G11=0,0,SER_hh_fech!G11/SER_summary!G$26)</f>
        <v>43.492338425813813</v>
      </c>
      <c r="H11" s="100">
        <f>IF(SER_hh_fech!H11=0,0,SER_hh_fech!H11/SER_summary!H$26)</f>
        <v>71.877389178634061</v>
      </c>
      <c r="I11" s="100">
        <f>IF(SER_hh_fech!I11=0,0,SER_hh_fech!I11/SER_summary!I$26)</f>
        <v>49.561230705361396</v>
      </c>
      <c r="J11" s="100">
        <f>IF(SER_hh_fech!J11=0,0,SER_hh_fech!J11/SER_summary!J$26)</f>
        <v>50.823033674109816</v>
      </c>
      <c r="K11" s="100">
        <f>IF(SER_hh_fech!K11=0,0,SER_hh_fech!K11/SER_summary!K$26)</f>
        <v>56.800168732068123</v>
      </c>
      <c r="L11" s="100">
        <f>IF(SER_hh_fech!L11=0,0,SER_hh_fech!L11/SER_summary!L$26)</f>
        <v>66.267243576828051</v>
      </c>
      <c r="M11" s="100">
        <f>IF(SER_hh_fech!M11=0,0,SER_hh_fech!M11/SER_summary!M$26)</f>
        <v>64.942101892817149</v>
      </c>
      <c r="N11" s="100">
        <f>IF(SER_hh_fech!N11=0,0,SER_hh_fech!N11/SER_summary!N$26)</f>
        <v>56.566423872613441</v>
      </c>
      <c r="O11" s="100">
        <f>IF(SER_hh_fech!O11=0,0,SER_hh_fech!O11/SER_summary!O$26)</f>
        <v>50.094791152500029</v>
      </c>
      <c r="P11" s="100">
        <f>IF(SER_hh_fech!P11=0,0,SER_hh_fech!P11/SER_summary!P$26)</f>
        <v>36.540923080982388</v>
      </c>
      <c r="Q11" s="100">
        <f>IF(SER_hh_fech!Q11=0,0,SER_hh_fech!Q11/SER_summary!Q$26)</f>
        <v>56.082776311803045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0</v>
      </c>
      <c r="G12" s="100">
        <f>IF(SER_hh_fech!G12=0,0,SER_hh_fech!G12/SER_summary!G$26)</f>
        <v>0</v>
      </c>
      <c r="H12" s="100">
        <f>IF(SER_hh_fech!H12=0,0,SER_hh_fech!H12/SER_summary!H$26)</f>
        <v>0</v>
      </c>
      <c r="I12" s="100">
        <f>IF(SER_hh_fech!I12=0,0,SER_hh_fech!I12/SER_summary!I$26)</f>
        <v>0</v>
      </c>
      <c r="J12" s="100">
        <f>IF(SER_hh_fech!J12=0,0,SER_hh_fech!J12/SER_summary!J$26)</f>
        <v>0</v>
      </c>
      <c r="K12" s="100">
        <f>IF(SER_hh_fech!K12=0,0,SER_hh_fech!K12/SER_summary!K$26)</f>
        <v>0</v>
      </c>
      <c r="L12" s="100">
        <f>IF(SER_hh_fech!L12=0,0,SER_hh_fech!L12/SER_summary!L$26)</f>
        <v>0</v>
      </c>
      <c r="M12" s="100">
        <f>IF(SER_hh_fech!M12=0,0,SER_hh_fech!M12/SER_summary!M$26)</f>
        <v>0</v>
      </c>
      <c r="N12" s="100">
        <f>IF(SER_hh_fech!N12=0,0,SER_hh_fech!N12/SER_summary!N$26)</f>
        <v>0</v>
      </c>
      <c r="O12" s="100">
        <f>IF(SER_hh_fech!O12=0,0,SER_hh_fech!O12/SER_summary!O$26)</f>
        <v>0</v>
      </c>
      <c r="P12" s="100">
        <f>IF(SER_hh_fech!P12=0,0,SER_hh_fech!P12/SER_summary!P$26)</f>
        <v>0</v>
      </c>
      <c r="Q12" s="100">
        <f>IF(SER_hh_fech!Q12=0,0,SER_hh_fech!Q12/SER_summary!Q$26)</f>
        <v>0</v>
      </c>
    </row>
    <row r="13" spans="1:17" ht="12" customHeight="1" x14ac:dyDescent="0.25">
      <c r="A13" s="88" t="s">
        <v>105</v>
      </c>
      <c r="B13" s="100">
        <f>IF(SER_hh_fech!B13=0,0,SER_hh_fech!B13/SER_summary!B$26)</f>
        <v>25.197555880164305</v>
      </c>
      <c r="C13" s="100">
        <f>IF(SER_hh_fech!C13=0,0,SER_hh_fech!C13/SER_summary!C$26)</f>
        <v>25.262659342338864</v>
      </c>
      <c r="D13" s="100">
        <f>IF(SER_hh_fech!D13=0,0,SER_hh_fech!D13/SER_summary!D$26)</f>
        <v>23.819209679515456</v>
      </c>
      <c r="E13" s="100">
        <f>IF(SER_hh_fech!E13=0,0,SER_hh_fech!E13/SER_summary!E$26)</f>
        <v>20.736484398157579</v>
      </c>
      <c r="F13" s="100">
        <f>IF(SER_hh_fech!F13=0,0,SER_hh_fech!F13/SER_summary!F$26)</f>
        <v>23.003082747469044</v>
      </c>
      <c r="G13" s="100">
        <f>IF(SER_hh_fech!G13=0,0,SER_hh_fech!G13/SER_summary!G$26)</f>
        <v>26.354489744262256</v>
      </c>
      <c r="H13" s="100">
        <f>IF(SER_hh_fech!H13=0,0,SER_hh_fech!H13/SER_summary!H$26)</f>
        <v>43.552620654427649</v>
      </c>
      <c r="I13" s="100">
        <f>IF(SER_hh_fech!I13=0,0,SER_hh_fech!I13/SER_summary!I$26)</f>
        <v>30.034146215949189</v>
      </c>
      <c r="J13" s="100">
        <f>IF(SER_hh_fech!J13=0,0,SER_hh_fech!J13/SER_summary!J$26)</f>
        <v>30.800792552575277</v>
      </c>
      <c r="K13" s="100">
        <f>IF(SER_hh_fech!K13=0,0,SER_hh_fech!K13/SER_summary!K$26)</f>
        <v>34.42204362569025</v>
      </c>
      <c r="L13" s="100">
        <f>IF(SER_hh_fech!L13=0,0,SER_hh_fech!L13/SER_summary!L$26)</f>
        <v>40.157615404180895</v>
      </c>
      <c r="M13" s="100">
        <f>IF(SER_hh_fech!M13=0,0,SER_hh_fech!M13/SER_summary!M$26)</f>
        <v>38.822316967054675</v>
      </c>
      <c r="N13" s="100">
        <f>IF(SER_hh_fech!N13=0,0,SER_hh_fech!N13/SER_summary!N$26)</f>
        <v>33.061885248797466</v>
      </c>
      <c r="O13" s="100">
        <f>IF(SER_hh_fech!O13=0,0,SER_hh_fech!O13/SER_summary!O$26)</f>
        <v>27.920987898724107</v>
      </c>
      <c r="P13" s="100">
        <f>IF(SER_hh_fech!P13=0,0,SER_hh_fech!P13/SER_summary!P$26)</f>
        <v>18.972334755838588</v>
      </c>
      <c r="Q13" s="100">
        <f>IF(SER_hh_fech!Q13=0,0,SER_hh_fech!Q13/SER_summary!Q$26)</f>
        <v>28.5016341015912</v>
      </c>
    </row>
    <row r="14" spans="1:17" ht="12" customHeight="1" x14ac:dyDescent="0.25">
      <c r="A14" s="51" t="s">
        <v>104</v>
      </c>
      <c r="B14" s="22">
        <f>IF(SER_hh_fech!B14=0,0,SER_hh_fech!B14/SER_summary!B$26)</f>
        <v>41.77489527500925</v>
      </c>
      <c r="C14" s="22">
        <f>IF(SER_hh_fech!C14=0,0,SER_hh_fech!C14/SER_summary!C$26)</f>
        <v>41.882829962298651</v>
      </c>
      <c r="D14" s="22">
        <f>IF(SER_hh_fech!D14=0,0,SER_hh_fech!D14/SER_summary!D$26)</f>
        <v>39.489742363407203</v>
      </c>
      <c r="E14" s="22">
        <f>IF(SER_hh_fech!E14=0,0,SER_hh_fech!E14/SER_summary!E$26)</f>
        <v>34.378908344313921</v>
      </c>
      <c r="F14" s="22">
        <f>IF(SER_hh_fech!F14=0,0,SER_hh_fech!F14/SER_summary!F$26)</f>
        <v>38.136689818172364</v>
      </c>
      <c r="G14" s="22">
        <f>IF(SER_hh_fech!G14=0,0,SER_hh_fech!G14/SER_summary!G$26)</f>
        <v>43.692969839171667</v>
      </c>
      <c r="H14" s="22">
        <f>IF(SER_hh_fech!H14=0,0,SER_hh_fech!H14/SER_summary!H$26)</f>
        <v>72.205660558656376</v>
      </c>
      <c r="I14" s="22">
        <f>IF(SER_hh_fech!I14=0,0,SER_hh_fech!I14/SER_summary!I$26)</f>
        <v>49.793452936968407</v>
      </c>
      <c r="J14" s="22">
        <f>IF(SER_hh_fech!J14=0,0,SER_hh_fech!J14/SER_summary!J$26)</f>
        <v>51.064471863480108</v>
      </c>
      <c r="K14" s="22">
        <f>IF(SER_hh_fech!K14=0,0,SER_hh_fech!K14/SER_summary!K$26)</f>
        <v>57.068124958381212</v>
      </c>
      <c r="L14" s="22">
        <f>IF(SER_hh_fech!L14=0,0,SER_hh_fech!L14/SER_summary!L$26)</f>
        <v>66.577099222721003</v>
      </c>
      <c r="M14" s="22">
        <f>IF(SER_hh_fech!M14=0,0,SER_hh_fech!M14/SER_summary!M$26)</f>
        <v>65.36163514305035</v>
      </c>
      <c r="N14" s="22">
        <f>IF(SER_hh_fech!N14=0,0,SER_hh_fech!N14/SER_summary!N$26)</f>
        <v>57.075404182052452</v>
      </c>
      <c r="O14" s="22">
        <f>IF(SER_hh_fech!O14=0,0,SER_hh_fech!O14/SER_summary!O$26)</f>
        <v>50.668758144258341</v>
      </c>
      <c r="P14" s="22">
        <f>IF(SER_hh_fech!P14=0,0,SER_hh_fech!P14/SER_summary!P$26)</f>
        <v>37.054347647651682</v>
      </c>
      <c r="Q14" s="22">
        <f>IF(SER_hh_fech!Q14=0,0,SER_hh_fech!Q14/SER_summary!Q$26)</f>
        <v>57.045712577053479</v>
      </c>
    </row>
    <row r="15" spans="1:17" ht="12" customHeight="1" x14ac:dyDescent="0.25">
      <c r="A15" s="105" t="s">
        <v>108</v>
      </c>
      <c r="B15" s="104">
        <f>IF(SER_hh_fech!B15=0,0,SER_hh_fech!B15/SER_summary!B$26)</f>
        <v>0.53348695550156</v>
      </c>
      <c r="C15" s="104">
        <f>IF(SER_hh_fech!C15=0,0,SER_hh_fech!C15/SER_summary!C$26)</f>
        <v>0.54440663862400573</v>
      </c>
      <c r="D15" s="104">
        <f>IF(SER_hh_fech!D15=0,0,SER_hh_fech!D15/SER_summary!D$26)</f>
        <v>0.51912065780589423</v>
      </c>
      <c r="E15" s="104">
        <f>IF(SER_hh_fech!E15=0,0,SER_hh_fech!E15/SER_summary!E$26)</f>
        <v>0.45659825148186123</v>
      </c>
      <c r="F15" s="104">
        <f>IF(SER_hh_fech!F15=0,0,SER_hh_fech!F15/SER_summary!F$26)</f>
        <v>0.51323315601331976</v>
      </c>
      <c r="G15" s="104">
        <f>IF(SER_hh_fech!G15=0,0,SER_hh_fech!G15/SER_summary!G$26)</f>
        <v>0.59602224704392848</v>
      </c>
      <c r="H15" s="104">
        <f>IF(SER_hh_fech!H15=0,0,SER_hh_fech!H15/SER_summary!H$26)</f>
        <v>0.99623343303805745</v>
      </c>
      <c r="I15" s="104">
        <f>IF(SER_hh_fech!I15=0,0,SER_hh_fech!I15/SER_summary!I$26)</f>
        <v>0.69196898520639116</v>
      </c>
      <c r="J15" s="104">
        <f>IF(SER_hh_fech!J15=0,0,SER_hh_fech!J15/SER_summary!J$26)</f>
        <v>0.71451865381852597</v>
      </c>
      <c r="K15" s="104">
        <f>IF(SER_hh_fech!K15=0,0,SER_hh_fech!K15/SER_summary!K$26)</f>
        <v>0.80927904134432593</v>
      </c>
      <c r="L15" s="104">
        <f>IF(SER_hh_fech!L15=0,0,SER_hh_fech!L15/SER_summary!L$26)</f>
        <v>0.95225798854278643</v>
      </c>
      <c r="M15" s="104">
        <f>IF(SER_hh_fech!M15=0,0,SER_hh_fech!M15/SER_summary!M$26)</f>
        <v>0.93848713043643472</v>
      </c>
      <c r="N15" s="104">
        <f>IF(SER_hh_fech!N15=0,0,SER_hh_fech!N15/SER_summary!N$26)</f>
        <v>0.82201433274956281</v>
      </c>
      <c r="O15" s="104">
        <f>IF(SER_hh_fech!O15=0,0,SER_hh_fech!O15/SER_summary!O$26)</f>
        <v>0.73280189770789672</v>
      </c>
      <c r="P15" s="104">
        <f>IF(SER_hh_fech!P15=0,0,SER_hh_fech!P15/SER_summary!P$26)</f>
        <v>0.53623412442264329</v>
      </c>
      <c r="Q15" s="104">
        <f>IF(SER_hh_fech!Q15=0,0,SER_hh_fech!Q15/SER_summary!Q$26)</f>
        <v>0.83469518744941462</v>
      </c>
    </row>
    <row r="16" spans="1:17" ht="12.95" customHeight="1" x14ac:dyDescent="0.25">
      <c r="A16" s="90" t="s">
        <v>102</v>
      </c>
      <c r="B16" s="101">
        <f>IF(SER_hh_fech!B16=0,0,SER_hh_fech!B16/SER_summary!B$26)</f>
        <v>27.349965405755906</v>
      </c>
      <c r="C16" s="101">
        <f>IF(SER_hh_fech!C16=0,0,SER_hh_fech!C16/SER_summary!C$26)</f>
        <v>26.5324527005207</v>
      </c>
      <c r="D16" s="101">
        <f>IF(SER_hh_fech!D16=0,0,SER_hh_fech!D16/SER_summary!D$26)</f>
        <v>25.825154163085028</v>
      </c>
      <c r="E16" s="101">
        <f>IF(SER_hh_fech!E16=0,0,SER_hh_fech!E16/SER_summary!E$26)</f>
        <v>25.346284732319294</v>
      </c>
      <c r="F16" s="101">
        <f>IF(SER_hh_fech!F16=0,0,SER_hh_fech!F16/SER_summary!F$26)</f>
        <v>24.990549964958969</v>
      </c>
      <c r="G16" s="101">
        <f>IF(SER_hh_fech!G16=0,0,SER_hh_fech!G16/SER_summary!G$26)</f>
        <v>24.694969355068856</v>
      </c>
      <c r="H16" s="101">
        <f>IF(SER_hh_fech!H16=0,0,SER_hh_fech!H16/SER_summary!H$26)</f>
        <v>24.424707424697804</v>
      </c>
      <c r="I16" s="101">
        <f>IF(SER_hh_fech!I16=0,0,SER_hh_fech!I16/SER_summary!I$26)</f>
        <v>24.187296691846893</v>
      </c>
      <c r="J16" s="101">
        <f>IF(SER_hh_fech!J16=0,0,SER_hh_fech!J16/SER_summary!J$26)</f>
        <v>23.916181163360548</v>
      </c>
      <c r="K16" s="101">
        <f>IF(SER_hh_fech!K16=0,0,SER_hh_fech!K16/SER_summary!K$26)</f>
        <v>23.583598815036918</v>
      </c>
      <c r="L16" s="101">
        <f>IF(SER_hh_fech!L16=0,0,SER_hh_fech!L16/SER_summary!L$26)</f>
        <v>23.267918293808961</v>
      </c>
      <c r="M16" s="101">
        <f>IF(SER_hh_fech!M16=0,0,SER_hh_fech!M16/SER_summary!M$26)</f>
        <v>22.682338955847538</v>
      </c>
      <c r="N16" s="101">
        <f>IF(SER_hh_fech!N16=0,0,SER_hh_fech!N16/SER_summary!N$26)</f>
        <v>22.47031626721591</v>
      </c>
      <c r="O16" s="101">
        <f>IF(SER_hh_fech!O16=0,0,SER_hh_fech!O16/SER_summary!O$26)</f>
        <v>22.165078617701415</v>
      </c>
      <c r="P16" s="101">
        <f>IF(SER_hh_fech!P16=0,0,SER_hh_fech!P16/SER_summary!P$26)</f>
        <v>21.825556952985565</v>
      </c>
      <c r="Q16" s="101">
        <f>IF(SER_hh_fech!Q16=0,0,SER_hh_fech!Q16/SER_summary!Q$26)</f>
        <v>21.359433376254536</v>
      </c>
    </row>
    <row r="17" spans="1:17" ht="12.95" customHeight="1" x14ac:dyDescent="0.25">
      <c r="A17" s="88" t="s">
        <v>101</v>
      </c>
      <c r="B17" s="103">
        <f>IF(SER_hh_fech!B17=0,0,SER_hh_fech!B17/SER_summary!B$26)</f>
        <v>6.6784260514983336</v>
      </c>
      <c r="C17" s="103">
        <f>IF(SER_hh_fech!C17=0,0,SER_hh_fech!C17/SER_summary!C$26)</f>
        <v>7.4492756208995514</v>
      </c>
      <c r="D17" s="103">
        <f>IF(SER_hh_fech!D17=0,0,SER_hh_fech!D17/SER_summary!D$26)</f>
        <v>8.4294507620571668</v>
      </c>
      <c r="E17" s="103">
        <f>IF(SER_hh_fech!E17=0,0,SER_hh_fech!E17/SER_summary!E$26)</f>
        <v>9.3025164571818078</v>
      </c>
      <c r="F17" s="103">
        <f>IF(SER_hh_fech!F17=0,0,SER_hh_fech!F17/SER_summary!F$26)</f>
        <v>10.213798780771324</v>
      </c>
      <c r="G17" s="103">
        <f>IF(SER_hh_fech!G17=0,0,SER_hh_fech!G17/SER_summary!G$26)</f>
        <v>11.379348475800642</v>
      </c>
      <c r="H17" s="103">
        <f>IF(SER_hh_fech!H17=0,0,SER_hh_fech!H17/SER_summary!H$26)</f>
        <v>12.732061622695023</v>
      </c>
      <c r="I17" s="103">
        <f>IF(SER_hh_fech!I17=0,0,SER_hh_fech!I17/SER_summary!I$26)</f>
        <v>14.709218677385087</v>
      </c>
      <c r="J17" s="103">
        <f>IF(SER_hh_fech!J17=0,0,SER_hh_fech!J17/SER_summary!J$26)</f>
        <v>15.974738509769676</v>
      </c>
      <c r="K17" s="103">
        <f>IF(SER_hh_fech!K17=0,0,SER_hh_fech!K17/SER_summary!K$26)</f>
        <v>17.607139803550012</v>
      </c>
      <c r="L17" s="103">
        <f>IF(SER_hh_fech!L17=0,0,SER_hh_fech!L17/SER_summary!L$26)</f>
        <v>18.526432616159347</v>
      </c>
      <c r="M17" s="103">
        <f>IF(SER_hh_fech!M17=0,0,SER_hh_fech!M17/SER_summary!M$26)</f>
        <v>18.612752127859927</v>
      </c>
      <c r="N17" s="103">
        <f>IF(SER_hh_fech!N17=0,0,SER_hh_fech!N17/SER_summary!N$26)</f>
        <v>19.12217159698406</v>
      </c>
      <c r="O17" s="103">
        <f>IF(SER_hh_fech!O17=0,0,SER_hh_fech!O17/SER_summary!O$26)</f>
        <v>19.647373074040928</v>
      </c>
      <c r="P17" s="103">
        <f>IF(SER_hh_fech!P17=0,0,SER_hh_fech!P17/SER_summary!P$26)</f>
        <v>20.241331601181837</v>
      </c>
      <c r="Q17" s="103">
        <f>IF(SER_hh_fech!Q17=0,0,SER_hh_fech!Q17/SER_summary!Q$26)</f>
        <v>20.819985024994338</v>
      </c>
    </row>
    <row r="18" spans="1:17" ht="12" customHeight="1" x14ac:dyDescent="0.25">
      <c r="A18" s="88" t="s">
        <v>100</v>
      </c>
      <c r="B18" s="103">
        <f>IF(SER_hh_fech!B18=0,0,SER_hh_fech!B18/SER_summary!B$26)</f>
        <v>27.462479247935512</v>
      </c>
      <c r="C18" s="103">
        <f>IF(SER_hh_fech!C18=0,0,SER_hh_fech!C18/SER_summary!C$26)</f>
        <v>26.625909360554935</v>
      </c>
      <c r="D18" s="103">
        <f>IF(SER_hh_fech!D18=0,0,SER_hh_fech!D18/SER_summary!D$26)</f>
        <v>25.908403073200862</v>
      </c>
      <c r="E18" s="103">
        <f>IF(SER_hh_fech!E18=0,0,SER_hh_fech!E18/SER_summary!E$26)</f>
        <v>25.41988501507435</v>
      </c>
      <c r="F18" s="103">
        <f>IF(SER_hh_fech!F18=0,0,SER_hh_fech!F18/SER_summary!F$26)</f>
        <v>25.054504423240882</v>
      </c>
      <c r="G18" s="103">
        <f>IF(SER_hh_fech!G18=0,0,SER_hh_fech!G18/SER_summary!G$26)</f>
        <v>24.751138021103174</v>
      </c>
      <c r="H18" s="103">
        <f>IF(SER_hh_fech!H18=0,0,SER_hh_fech!H18/SER_summary!H$26)</f>
        <v>24.46897512171105</v>
      </c>
      <c r="I18" s="103">
        <f>IF(SER_hh_fech!I18=0,0,SER_hh_fech!I18/SER_summary!I$26)</f>
        <v>24.229072956753093</v>
      </c>
      <c r="J18" s="103">
        <f>IF(SER_hh_fech!J18=0,0,SER_hh_fech!J18/SER_summary!J$26)</f>
        <v>23.949774134217702</v>
      </c>
      <c r="K18" s="103">
        <f>IF(SER_hh_fech!K18=0,0,SER_hh_fech!K18/SER_summary!K$26)</f>
        <v>23.608664800713708</v>
      </c>
      <c r="L18" s="103">
        <f>IF(SER_hh_fech!L18=0,0,SER_hh_fech!L18/SER_summary!L$26)</f>
        <v>23.287899936466559</v>
      </c>
      <c r="M18" s="103">
        <f>IF(SER_hh_fech!M18=0,0,SER_hh_fech!M18/SER_summary!M$26)</f>
        <v>22.700663884595389</v>
      </c>
      <c r="N18" s="103">
        <f>IF(SER_hh_fech!N18=0,0,SER_hh_fech!N18/SER_summary!N$26)</f>
        <v>22.486847466792579</v>
      </c>
      <c r="O18" s="103">
        <f>IF(SER_hh_fech!O18=0,0,SER_hh_fech!O18/SER_summary!O$26)</f>
        <v>22.179859072635352</v>
      </c>
      <c r="P18" s="103">
        <f>IF(SER_hh_fech!P18=0,0,SER_hh_fech!P18/SER_summary!P$26)</f>
        <v>21.837362219118795</v>
      </c>
      <c r="Q18" s="103">
        <f>IF(SER_hh_fech!Q18=0,0,SER_hh_fech!Q18/SER_summary!Q$26)</f>
        <v>21.364768066529461</v>
      </c>
    </row>
    <row r="19" spans="1:17" ht="12.95" customHeight="1" x14ac:dyDescent="0.25">
      <c r="A19" s="90" t="s">
        <v>47</v>
      </c>
      <c r="B19" s="101">
        <f>IF(SER_hh_fech!B19=0,0,SER_hh_fech!B19/SER_summary!B$26)</f>
        <v>21.304765610072199</v>
      </c>
      <c r="C19" s="101">
        <f>IF(SER_hh_fech!C19=0,0,SER_hh_fech!C19/SER_summary!C$26)</f>
        <v>21.66553938780617</v>
      </c>
      <c r="D19" s="101">
        <f>IF(SER_hh_fech!D19=0,0,SER_hh_fech!D19/SER_summary!D$26)</f>
        <v>21.988871519403826</v>
      </c>
      <c r="E19" s="101">
        <f>IF(SER_hh_fech!E19=0,0,SER_hh_fech!E19/SER_summary!E$26)</f>
        <v>21.785949388752634</v>
      </c>
      <c r="F19" s="101">
        <f>IF(SER_hh_fech!F19=0,0,SER_hh_fech!F19/SER_summary!F$26)</f>
        <v>22.501711178921884</v>
      </c>
      <c r="G19" s="101">
        <f>IF(SER_hh_fech!G19=0,0,SER_hh_fech!G19/SER_summary!G$26)</f>
        <v>22.367644295924137</v>
      </c>
      <c r="H19" s="101">
        <f>IF(SER_hh_fech!H19=0,0,SER_hh_fech!H19/SER_summary!H$26)</f>
        <v>22.468013016027356</v>
      </c>
      <c r="I19" s="101">
        <f>IF(SER_hh_fech!I19=0,0,SER_hh_fech!I19/SER_summary!I$26)</f>
        <v>22.121645311142487</v>
      </c>
      <c r="J19" s="101">
        <f>IF(SER_hh_fech!J19=0,0,SER_hh_fech!J19/SER_summary!J$26)</f>
        <v>21.815736939960491</v>
      </c>
      <c r="K19" s="101">
        <f>IF(SER_hh_fech!K19=0,0,SER_hh_fech!K19/SER_summary!K$26)</f>
        <v>21.691485751954204</v>
      </c>
      <c r="L19" s="101">
        <f>IF(SER_hh_fech!L19=0,0,SER_hh_fech!L19/SER_summary!L$26)</f>
        <v>21.759692509110593</v>
      </c>
      <c r="M19" s="101">
        <f>IF(SER_hh_fech!M19=0,0,SER_hh_fech!M19/SER_summary!M$26)</f>
        <v>21.814125095046666</v>
      </c>
      <c r="N19" s="101">
        <f>IF(SER_hh_fech!N19=0,0,SER_hh_fech!N19/SER_summary!N$26)</f>
        <v>21.891914685711413</v>
      </c>
      <c r="O19" s="101">
        <f>IF(SER_hh_fech!O19=0,0,SER_hh_fech!O19/SER_summary!O$26)</f>
        <v>21.969624773172988</v>
      </c>
      <c r="P19" s="101">
        <f>IF(SER_hh_fech!P19=0,0,SER_hh_fech!P19/SER_summary!P$26)</f>
        <v>21.890133932758548</v>
      </c>
      <c r="Q19" s="101">
        <f>IF(SER_hh_fech!Q19=0,0,SER_hh_fech!Q19/SER_summary!Q$26)</f>
        <v>21.988595859386962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24.136726512796827</v>
      </c>
      <c r="C21" s="100">
        <f>IF(SER_hh_fech!C21=0,0,SER_hh_fech!C21/SER_summary!C$26)</f>
        <v>24.601903183036999</v>
      </c>
      <c r="D21" s="100">
        <f>IF(SER_hh_fech!D21=0,0,SER_hh_fech!D21/SER_summary!D$26)</f>
        <v>25.103452816171686</v>
      </c>
      <c r="E21" s="100">
        <f>IF(SER_hh_fech!E21=0,0,SER_hh_fech!E21/SER_summary!E$26)</f>
        <v>25.280998409770142</v>
      </c>
      <c r="F21" s="100">
        <f>IF(SER_hh_fech!F21=0,0,SER_hh_fech!F21/SER_summary!F$26)</f>
        <v>25.946044232175019</v>
      </c>
      <c r="G21" s="100">
        <f>IF(SER_hh_fech!G21=0,0,SER_hh_fech!G21/SER_summary!G$26)</f>
        <v>25.788130892521725</v>
      </c>
      <c r="H21" s="100">
        <f>IF(SER_hh_fech!H21=0,0,SER_hh_fech!H21/SER_summary!H$26)</f>
        <v>25.387215899362019</v>
      </c>
      <c r="I21" s="100">
        <f>IF(SER_hh_fech!I21=0,0,SER_hh_fech!I21/SER_summary!I$26)</f>
        <v>25.028269612236784</v>
      </c>
      <c r="J21" s="100">
        <f>IF(SER_hh_fech!J21=0,0,SER_hh_fech!J21/SER_summary!J$26)</f>
        <v>24.6582770223397</v>
      </c>
      <c r="K21" s="100">
        <f>IF(SER_hh_fech!K21=0,0,SER_hh_fech!K21/SER_summary!K$26)</f>
        <v>24.361894256025334</v>
      </c>
      <c r="L21" s="100">
        <f>IF(SER_hh_fech!L21=0,0,SER_hh_fech!L21/SER_summary!L$26)</f>
        <v>24.40506146219775</v>
      </c>
      <c r="M21" s="100">
        <f>IF(SER_hh_fech!M21=0,0,SER_hh_fech!M21/SER_summary!M$26)</f>
        <v>24.407768759272138</v>
      </c>
      <c r="N21" s="100">
        <f>IF(SER_hh_fech!N21=0,0,SER_hh_fech!N21/SER_summary!N$26)</f>
        <v>24.419790654836433</v>
      </c>
      <c r="O21" s="100">
        <f>IF(SER_hh_fech!O21=0,0,SER_hh_fech!O21/SER_summary!O$26)</f>
        <v>24.142417206050048</v>
      </c>
      <c r="P21" s="100">
        <f>IF(SER_hh_fech!P21=0,0,SER_hh_fech!P21/SER_summary!P$26)</f>
        <v>23.500539583865766</v>
      </c>
      <c r="Q21" s="100">
        <f>IF(SER_hh_fech!Q21=0,0,SER_hh_fech!Q21/SER_summary!Q$26)</f>
        <v>23.170297495995552</v>
      </c>
    </row>
    <row r="22" spans="1:17" ht="12" customHeight="1" x14ac:dyDescent="0.25">
      <c r="A22" s="88" t="s">
        <v>99</v>
      </c>
      <c r="B22" s="100">
        <f>IF(SER_hh_fech!B22=0,0,SER_hh_fech!B22/SER_summary!B$26)</f>
        <v>24.826347270305302</v>
      </c>
      <c r="C22" s="100">
        <f>IF(SER_hh_fech!C22=0,0,SER_hh_fech!C22/SER_summary!C$26)</f>
        <v>25.304814702552342</v>
      </c>
      <c r="D22" s="100">
        <f>IF(SER_hh_fech!D22=0,0,SER_hh_fech!D22/SER_summary!D$26)</f>
        <v>25.82069432520515</v>
      </c>
      <c r="E22" s="100">
        <f>IF(SER_hh_fech!E22=0,0,SER_hh_fech!E22/SER_summary!E$26)</f>
        <v>25.903651792514975</v>
      </c>
      <c r="F22" s="100">
        <f>IF(SER_hh_fech!F22=0,0,SER_hh_fech!F22/SER_summary!F$26)</f>
        <v>26.687359781665723</v>
      </c>
      <c r="G22" s="100">
        <f>IF(SER_hh_fech!G22=0,0,SER_hh_fech!G22/SER_summary!G$26)</f>
        <v>26.524934632308039</v>
      </c>
      <c r="H22" s="100">
        <f>IF(SER_hh_fech!H22=0,0,SER_hh_fech!H22/SER_summary!H$26)</f>
        <v>26.112564925058088</v>
      </c>
      <c r="I22" s="100">
        <f>IF(SER_hh_fech!I22=0,0,SER_hh_fech!I22/SER_summary!I$26)</f>
        <v>25.743363029729259</v>
      </c>
      <c r="J22" s="100">
        <f>IF(SER_hh_fech!J22=0,0,SER_hh_fech!J22/SER_summary!J$26)</f>
        <v>25.362799222977959</v>
      </c>
      <c r="K22" s="100">
        <f>IF(SER_hh_fech!K22=0,0,SER_hh_fech!K22/SER_summary!K$26)</f>
        <v>25.057948377626062</v>
      </c>
      <c r="L22" s="100">
        <f>IF(SER_hh_fech!L22=0,0,SER_hh_fech!L22/SER_summary!L$26)</f>
        <v>25.102348932546263</v>
      </c>
      <c r="M22" s="100">
        <f>IF(SER_hh_fech!M22=0,0,SER_hh_fech!M22/SER_summary!M$26)</f>
        <v>25.170804174807866</v>
      </c>
      <c r="N22" s="100">
        <f>IF(SER_hh_fech!N22=0,0,SER_hh_fech!N22/SER_summary!N$26)</f>
        <v>25.152362646925251</v>
      </c>
      <c r="O22" s="100">
        <f>IF(SER_hh_fech!O22=0,0,SER_hh_fech!O22/SER_summary!O$26)</f>
        <v>24.888091241417392</v>
      </c>
      <c r="P22" s="100">
        <f>IF(SER_hh_fech!P22=0,0,SER_hh_fech!P22/SER_summary!P$26)</f>
        <v>24.247466518410469</v>
      </c>
      <c r="Q22" s="100">
        <f>IF(SER_hh_fech!Q22=0,0,SER_hh_fech!Q22/SER_summary!Q$26)</f>
        <v>23.926624968887154</v>
      </c>
    </row>
    <row r="23" spans="1:17" ht="12" customHeight="1" x14ac:dyDescent="0.25">
      <c r="A23" s="88" t="s">
        <v>98</v>
      </c>
      <c r="B23" s="100">
        <f>IF(SER_hh_fech!B23=0,0,SER_hh_fech!B23/SER_summary!B$26)</f>
        <v>23.171257452284948</v>
      </c>
      <c r="C23" s="100">
        <f>IF(SER_hh_fech!C23=0,0,SER_hh_fech!C23/SER_summary!C$26)</f>
        <v>23.617827055715519</v>
      </c>
      <c r="D23" s="100">
        <f>IF(SER_hh_fech!D23=0,0,SER_hh_fech!D23/SER_summary!D$26)</f>
        <v>24.099314703524811</v>
      </c>
      <c r="E23" s="100">
        <f>IF(SER_hh_fech!E23=0,0,SER_hh_fech!E23/SER_summary!E$26)</f>
        <v>24.176741673013971</v>
      </c>
      <c r="F23" s="100">
        <f>IF(SER_hh_fech!F23=0,0,SER_hh_fech!F23/SER_summary!F$26)</f>
        <v>24.908202462888024</v>
      </c>
      <c r="G23" s="100">
        <f>IF(SER_hh_fech!G23=0,0,SER_hh_fech!G23/SER_summary!G$26)</f>
        <v>24.756605656820845</v>
      </c>
      <c r="H23" s="100">
        <f>IF(SER_hh_fech!H23=0,0,SER_hh_fech!H23/SER_summary!H$26)</f>
        <v>24.371727263387548</v>
      </c>
      <c r="I23" s="100">
        <f>IF(SER_hh_fech!I23=0,0,SER_hh_fech!I23/SER_summary!I$26)</f>
        <v>24.027138827747301</v>
      </c>
      <c r="J23" s="100">
        <f>IF(SER_hh_fech!J23=0,0,SER_hh_fech!J23/SER_summary!J$26)</f>
        <v>23.671945941446101</v>
      </c>
      <c r="K23" s="100">
        <f>IF(SER_hh_fech!K23=0,0,SER_hh_fech!K23/SER_summary!K$26)</f>
        <v>23.387418485784313</v>
      </c>
      <c r="L23" s="100">
        <f>IF(SER_hh_fech!L23=0,0,SER_hh_fech!L23/SER_summary!L$26)</f>
        <v>23.428859003709828</v>
      </c>
      <c r="M23" s="100">
        <f>IF(SER_hh_fech!M23=0,0,SER_hh_fech!M23/SER_summary!M$26)</f>
        <v>23.511424890999365</v>
      </c>
      <c r="N23" s="100">
        <f>IF(SER_hh_fech!N23=0,0,SER_hh_fech!N23/SER_summary!N$26)</f>
        <v>23.541256891912607</v>
      </c>
      <c r="O23" s="100">
        <f>IF(SER_hh_fech!O23=0,0,SER_hh_fech!O23/SER_summary!O$26)</f>
        <v>23.352067145871604</v>
      </c>
      <c r="P23" s="100">
        <f>IF(SER_hh_fech!P23=0,0,SER_hh_fech!P23/SER_summary!P$26)</f>
        <v>22.812193236765093</v>
      </c>
      <c r="Q23" s="100">
        <f>IF(SER_hh_fech!Q23=0,0,SER_hh_fech!Q23/SER_summary!Q$26)</f>
        <v>22.605581915519583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0</v>
      </c>
      <c r="G25" s="100">
        <f>IF(SER_hh_fech!G25=0,0,SER_hh_fech!G25/SER_summary!G$26)</f>
        <v>0</v>
      </c>
      <c r="H25" s="100">
        <f>IF(SER_hh_fech!H25=0,0,SER_hh_fech!H25/SER_summary!H$26)</f>
        <v>0</v>
      </c>
      <c r="I25" s="100">
        <f>IF(SER_hh_fech!I25=0,0,SER_hh_fech!I25/SER_summary!I$26)</f>
        <v>0</v>
      </c>
      <c r="J25" s="100">
        <f>IF(SER_hh_fech!J25=0,0,SER_hh_fech!J25/SER_summary!J$26)</f>
        <v>0</v>
      </c>
      <c r="K25" s="100">
        <f>IF(SER_hh_fech!K25=0,0,SER_hh_fech!K25/SER_summary!K$26)</f>
        <v>0</v>
      </c>
      <c r="L25" s="100">
        <f>IF(SER_hh_fech!L25=0,0,SER_hh_fech!L25/SER_summary!L$26)</f>
        <v>0</v>
      </c>
      <c r="M25" s="100">
        <f>IF(SER_hh_fech!M25=0,0,SER_hh_fech!M25/SER_summary!M$26)</f>
        <v>0</v>
      </c>
      <c r="N25" s="100">
        <f>IF(SER_hh_fech!N25=0,0,SER_hh_fech!N25/SER_summary!N$26)</f>
        <v>0</v>
      </c>
      <c r="O25" s="100">
        <f>IF(SER_hh_fech!O25=0,0,SER_hh_fech!O25/SER_summary!O$26)</f>
        <v>0</v>
      </c>
      <c r="P25" s="100">
        <f>IF(SER_hh_fech!P25=0,0,SER_hh_fech!P25/SER_summary!P$26)</f>
        <v>0</v>
      </c>
      <c r="Q25" s="100">
        <f>IF(SER_hh_fech!Q25=0,0,SER_hh_fech!Q25/SER_summary!Q$26)</f>
        <v>0</v>
      </c>
    </row>
    <row r="26" spans="1:17" ht="12" customHeight="1" x14ac:dyDescent="0.25">
      <c r="A26" s="88" t="s">
        <v>30</v>
      </c>
      <c r="B26" s="22">
        <f>IF(SER_hh_fech!B26=0,0,SER_hh_fech!B26/SER_summary!B$26)</f>
        <v>18.88394255205041</v>
      </c>
      <c r="C26" s="22">
        <f>IF(SER_hh_fech!C26=0,0,SER_hh_fech!C26/SER_summary!C$26)</f>
        <v>19.246729814715604</v>
      </c>
      <c r="D26" s="22">
        <f>IF(SER_hh_fech!D26=0,0,SER_hh_fech!D26/SER_summary!D$26)</f>
        <v>19.63888160124133</v>
      </c>
      <c r="E26" s="22">
        <f>IF(SER_hh_fech!E26=0,0,SER_hh_fech!E26/SER_summary!E$26)</f>
        <v>19.698658424252237</v>
      </c>
      <c r="F26" s="22">
        <f>IF(SER_hh_fech!F26=0,0,SER_hh_fech!F26/SER_summary!F$26)</f>
        <v>20.299062910510425</v>
      </c>
      <c r="G26" s="22">
        <f>IF(SER_hh_fech!G26=0,0,SER_hh_fech!G26/SER_summary!G$26)</f>
        <v>20.174244479045001</v>
      </c>
      <c r="H26" s="22">
        <f>IF(SER_hh_fech!H26=0,0,SER_hh_fech!H26/SER_summary!H$26)</f>
        <v>19.859697787017602</v>
      </c>
      <c r="I26" s="22">
        <f>IF(SER_hh_fech!I26=0,0,SER_hh_fech!I26/SER_summary!I$26)</f>
        <v>19.581213077863474</v>
      </c>
      <c r="J26" s="22">
        <f>IF(SER_hh_fech!J26=0,0,SER_hh_fech!J26/SER_summary!J$26)</f>
        <v>19.292992447530104</v>
      </c>
      <c r="K26" s="22">
        <f>IF(SER_hh_fech!K26=0,0,SER_hh_fech!K26/SER_summary!K$26)</f>
        <v>19.060471464490433</v>
      </c>
      <c r="L26" s="22">
        <f>IF(SER_hh_fech!L26=0,0,SER_hh_fech!L26/SER_summary!L$26)</f>
        <v>19.093452967373096</v>
      </c>
      <c r="M26" s="22">
        <f>IF(SER_hh_fech!M26=0,0,SER_hh_fech!M26/SER_summary!M$26)</f>
        <v>19.152932038702374</v>
      </c>
      <c r="N26" s="22">
        <f>IF(SER_hh_fech!N26=0,0,SER_hh_fech!N26/SER_summary!N$26)</f>
        <v>19.147133453231088</v>
      </c>
      <c r="O26" s="22">
        <f>IF(SER_hh_fech!O26=0,0,SER_hh_fech!O26/SER_summary!O$26)</f>
        <v>19.027736438671148</v>
      </c>
      <c r="P26" s="22">
        <f>IF(SER_hh_fech!P26=0,0,SER_hh_fech!P26/SER_summary!P$26)</f>
        <v>18.648266754502746</v>
      </c>
      <c r="Q26" s="22">
        <f>IF(SER_hh_fech!Q26=0,0,SER_hh_fech!Q26/SER_summary!Q$26)</f>
        <v>18.545674148434678</v>
      </c>
    </row>
    <row r="27" spans="1:17" ht="12" customHeight="1" x14ac:dyDescent="0.25">
      <c r="A27" s="93" t="s">
        <v>114</v>
      </c>
      <c r="B27" s="116">
        <f>IF(SER_hh_fech!B27=0,0,SER_hh_fech!B27/SER_summary!B$26)</f>
        <v>0.14021468990856506</v>
      </c>
      <c r="C27" s="116">
        <f>IF(SER_hh_fech!C27=0,0,SER_hh_fech!C27/SER_summary!C$26)</f>
        <v>0.17859475074267561</v>
      </c>
      <c r="D27" s="116">
        <f>IF(SER_hh_fech!D27=0,0,SER_hh_fech!D27/SER_summary!D$26)</f>
        <v>0.22063787735957044</v>
      </c>
      <c r="E27" s="116">
        <f>IF(SER_hh_fech!E27=0,0,SER_hh_fech!E27/SER_summary!E$26)</f>
        <v>0.27017851838684048</v>
      </c>
      <c r="F27" s="116">
        <f>IF(SER_hh_fech!F27=0,0,SER_hh_fech!F27/SER_summary!F$26)</f>
        <v>0.31214631296920786</v>
      </c>
      <c r="G27" s="116">
        <f>IF(SER_hh_fech!G27=0,0,SER_hh_fech!G27/SER_summary!G$26)</f>
        <v>0.36181871741275995</v>
      </c>
      <c r="H27" s="116">
        <f>IF(SER_hh_fech!H27=0,0,SER_hh_fech!H27/SER_summary!H$26)</f>
        <v>0.40738465957835507</v>
      </c>
      <c r="I27" s="116">
        <f>IF(SER_hh_fech!I27=0,0,SER_hh_fech!I27/SER_summary!I$26)</f>
        <v>0.44573017479401433</v>
      </c>
      <c r="J27" s="116">
        <f>IF(SER_hh_fech!J27=0,0,SER_hh_fech!J27/SER_summary!J$26)</f>
        <v>0.51575790235243235</v>
      </c>
      <c r="K27" s="116">
        <f>IF(SER_hh_fech!K27=0,0,SER_hh_fech!K27/SER_summary!K$26)</f>
        <v>0.61610199664776766</v>
      </c>
      <c r="L27" s="116">
        <f>IF(SER_hh_fech!L27=0,0,SER_hh_fech!L27/SER_summary!L$26)</f>
        <v>0.6708032065934979</v>
      </c>
      <c r="M27" s="116">
        <f>IF(SER_hh_fech!M27=0,0,SER_hh_fech!M27/SER_summary!M$26)</f>
        <v>0.67670951510131117</v>
      </c>
      <c r="N27" s="116">
        <f>IF(SER_hh_fech!N27=0,0,SER_hh_fech!N27/SER_summary!N$26)</f>
        <v>0.70612153771242536</v>
      </c>
      <c r="O27" s="116">
        <f>IF(SER_hh_fech!O27=0,0,SER_hh_fech!O27/SER_summary!O$26)</f>
        <v>0.81721336115912679</v>
      </c>
      <c r="P27" s="116">
        <f>IF(SER_hh_fech!P27=0,0,SER_hh_fech!P27/SER_summary!P$26)</f>
        <v>0.93433479909156147</v>
      </c>
      <c r="Q27" s="116">
        <f>IF(SER_hh_fech!Q27=0,0,SER_hh_fech!Q27/SER_summary!Q$26)</f>
        <v>0.93922241860160716</v>
      </c>
    </row>
    <row r="28" spans="1:17" ht="12" customHeight="1" x14ac:dyDescent="0.25">
      <c r="A28" s="91" t="s">
        <v>113</v>
      </c>
      <c r="B28" s="117">
        <f>IF(SER_hh_fech!B28=0,0,SER_hh_fech!B28/SER_summary!B$26)</f>
        <v>8.0640573400160971</v>
      </c>
      <c r="C28" s="117">
        <f>IF(SER_hh_fech!C28=0,0,SER_hh_fech!C28/SER_summary!C$26)</f>
        <v>8.3348983543544559</v>
      </c>
      <c r="D28" s="117">
        <f>IF(SER_hh_fech!D28=0,0,SER_hh_fech!D28/SER_summary!D$26)</f>
        <v>8.6239794211478653</v>
      </c>
      <c r="E28" s="117">
        <f>IF(SER_hh_fech!E28=0,0,SER_hh_fech!E28/SER_summary!E$26)</f>
        <v>8.7865176500213327</v>
      </c>
      <c r="F28" s="117">
        <f>IF(SER_hh_fech!F28=0,0,SER_hh_fech!F28/SER_summary!F$26)</f>
        <v>9.1800492927693629</v>
      </c>
      <c r="G28" s="117">
        <f>IF(SER_hh_fech!G28=0,0,SER_hh_fech!G28/SER_summary!G$26)</f>
        <v>9.2659615408047564</v>
      </c>
      <c r="H28" s="117">
        <f>IF(SER_hh_fech!H28=0,0,SER_hh_fech!H28/SER_summary!H$26)</f>
        <v>9.2635572393029193</v>
      </c>
      <c r="I28" s="117">
        <f>IF(SER_hh_fech!I28=0,0,SER_hh_fech!I28/SER_summary!I$26)</f>
        <v>9.2652040521866308</v>
      </c>
      <c r="J28" s="117">
        <f>IF(SER_hh_fech!J28=0,0,SER_hh_fech!J28/SER_summary!J$26)</f>
        <v>9.2739541228739064</v>
      </c>
      <c r="K28" s="117">
        <f>IF(SER_hh_fech!K28=0,0,SER_hh_fech!K28/SER_summary!K$26)</f>
        <v>9.3051786945189257</v>
      </c>
      <c r="L28" s="117">
        <f>IF(SER_hh_fech!L28=0,0,SER_hh_fech!L28/SER_summary!L$26)</f>
        <v>9.4246152991232375</v>
      </c>
      <c r="M28" s="117">
        <f>IF(SER_hh_fech!M28=0,0,SER_hh_fech!M28/SER_summary!M$26)</f>
        <v>9.4964334772615473</v>
      </c>
      <c r="N28" s="117">
        <f>IF(SER_hh_fech!N28=0,0,SER_hh_fech!N28/SER_summary!N$26)</f>
        <v>9.5861936566840651</v>
      </c>
      <c r="O28" s="117">
        <f>IF(SER_hh_fech!O28=0,0,SER_hh_fech!O28/SER_summary!O$26)</f>
        <v>9.6571419114916601</v>
      </c>
      <c r="P28" s="117">
        <f>IF(SER_hh_fech!P28=0,0,SER_hh_fech!P28/SER_summary!P$26)</f>
        <v>9.6010130676775169</v>
      </c>
      <c r="Q28" s="117">
        <f>IF(SER_hh_fech!Q28=0,0,SER_hh_fech!Q28/SER_summary!Q$26)</f>
        <v>9.6040982462969104</v>
      </c>
    </row>
    <row r="29" spans="1:17" ht="12.95" customHeight="1" x14ac:dyDescent="0.25">
      <c r="A29" s="90" t="s">
        <v>46</v>
      </c>
      <c r="B29" s="101">
        <f>IF(SER_hh_fech!B29=0,0,SER_hh_fech!B29/SER_summary!B$26)</f>
        <v>28.141999780372579</v>
      </c>
      <c r="C29" s="101">
        <f>IF(SER_hh_fech!C29=0,0,SER_hh_fech!C29/SER_summary!C$26)</f>
        <v>28.847049835995158</v>
      </c>
      <c r="D29" s="101">
        <f>IF(SER_hh_fech!D29=0,0,SER_hh_fech!D29/SER_summary!D$26)</f>
        <v>28.964806044483769</v>
      </c>
      <c r="E29" s="101">
        <f>IF(SER_hh_fech!E29=0,0,SER_hh_fech!E29/SER_summary!E$26)</f>
        <v>28.693245558923429</v>
      </c>
      <c r="F29" s="101">
        <f>IF(SER_hh_fech!F29=0,0,SER_hh_fech!F29/SER_summary!F$26)</f>
        <v>29.293776737014252</v>
      </c>
      <c r="G29" s="101">
        <f>IF(SER_hh_fech!G29=0,0,SER_hh_fech!G29/SER_summary!G$26)</f>
        <v>29.310343340589302</v>
      </c>
      <c r="H29" s="101">
        <f>IF(SER_hh_fech!H29=0,0,SER_hh_fech!H29/SER_summary!H$26)</f>
        <v>28.967455528129779</v>
      </c>
      <c r="I29" s="101">
        <f>IF(SER_hh_fech!I29=0,0,SER_hh_fech!I29/SER_summary!I$26)</f>
        <v>28.787360326880069</v>
      </c>
      <c r="J29" s="101">
        <f>IF(SER_hh_fech!J29=0,0,SER_hh_fech!J29/SER_summary!J$26)</f>
        <v>28.454965324130576</v>
      </c>
      <c r="K29" s="101">
        <f>IF(SER_hh_fech!K29=0,0,SER_hh_fech!K29/SER_summary!K$26)</f>
        <v>28.332909382352515</v>
      </c>
      <c r="L29" s="101">
        <f>IF(SER_hh_fech!L29=0,0,SER_hh_fech!L29/SER_summary!L$26)</f>
        <v>28.224941811346952</v>
      </c>
      <c r="M29" s="101">
        <f>IF(SER_hh_fech!M29=0,0,SER_hh_fech!M29/SER_summary!M$26)</f>
        <v>28.158428597233858</v>
      </c>
      <c r="N29" s="101">
        <f>IF(SER_hh_fech!N29=0,0,SER_hh_fech!N29/SER_summary!N$26)</f>
        <v>28.057989626666213</v>
      </c>
      <c r="O29" s="101">
        <f>IF(SER_hh_fech!O29=0,0,SER_hh_fech!O29/SER_summary!O$26)</f>
        <v>28.200902345415855</v>
      </c>
      <c r="P29" s="101">
        <f>IF(SER_hh_fech!P29=0,0,SER_hh_fech!P29/SER_summary!P$26)</f>
        <v>28.547026110679518</v>
      </c>
      <c r="Q29" s="101">
        <f>IF(SER_hh_fech!Q29=0,0,SER_hh_fech!Q29/SER_summary!Q$26)</f>
        <v>31.213671446731357</v>
      </c>
    </row>
    <row r="30" spans="1:17" ht="12" customHeight="1" x14ac:dyDescent="0.25">
      <c r="A30" s="88" t="s">
        <v>66</v>
      </c>
      <c r="B30" s="100">
        <f>IF(SER_hh_fech!B30=0,0,SER_hh_fech!B30/SER_summary!B$26)</f>
        <v>37.664874649144224</v>
      </c>
      <c r="C30" s="100">
        <f>IF(SER_hh_fech!C30=0,0,SER_hh_fech!C30/SER_summary!C$26)</f>
        <v>38.634909467104798</v>
      </c>
      <c r="D30" s="100">
        <f>IF(SER_hh_fech!D30=0,0,SER_hh_fech!D30/SER_summary!D$26)</f>
        <v>38.933371758584478</v>
      </c>
      <c r="E30" s="100">
        <f>IF(SER_hh_fech!E30=0,0,SER_hh_fech!E30/SER_summary!E$26)</f>
        <v>38.428304174023282</v>
      </c>
      <c r="F30" s="100">
        <f>IF(SER_hh_fech!F30=0,0,SER_hh_fech!F30/SER_summary!F$26)</f>
        <v>40.569966275386243</v>
      </c>
      <c r="G30" s="100">
        <f>IF(SER_hh_fech!G30=0,0,SER_hh_fech!G30/SER_summary!G$26)</f>
        <v>39.941674638442322</v>
      </c>
      <c r="H30" s="100">
        <f>IF(SER_hh_fech!H30=0,0,SER_hh_fech!H30/SER_summary!H$26)</f>
        <v>38.972308101201101</v>
      </c>
      <c r="I30" s="100">
        <f>IF(SER_hh_fech!I30=0,0,SER_hh_fech!I30/SER_summary!I$26)</f>
        <v>40.190664609588708</v>
      </c>
      <c r="J30" s="100">
        <f>IF(SER_hh_fech!J30=0,0,SER_hh_fech!J30/SER_summary!J$26)</f>
        <v>42.014946376317383</v>
      </c>
      <c r="K30" s="100">
        <f>IF(SER_hh_fech!K30=0,0,SER_hh_fech!K30/SER_summary!K$26)</f>
        <v>38.8589809378675</v>
      </c>
      <c r="L30" s="100">
        <f>IF(SER_hh_fech!L30=0,0,SER_hh_fech!L30/SER_summary!L$26)</f>
        <v>38.594296266250709</v>
      </c>
      <c r="M30" s="100">
        <f>IF(SER_hh_fech!M30=0,0,SER_hh_fech!M30/SER_summary!M$26)</f>
        <v>38.346738003431426</v>
      </c>
      <c r="N30" s="100">
        <f>IF(SER_hh_fech!N30=0,0,SER_hh_fech!N30/SER_summary!N$26)</f>
        <v>38.107403811995844</v>
      </c>
      <c r="O30" s="100">
        <f>IF(SER_hh_fech!O30=0,0,SER_hh_fech!O30/SER_summary!O$26)</f>
        <v>37.877812694428492</v>
      </c>
      <c r="P30" s="100">
        <f>IF(SER_hh_fech!P30=0,0,SER_hh_fech!P30/SER_summary!P$26)</f>
        <v>37.373057511299464</v>
      </c>
      <c r="Q30" s="100">
        <f>IF(SER_hh_fech!Q30=0,0,SER_hh_fech!Q30/SER_summary!Q$26)</f>
        <v>36.930214240269308</v>
      </c>
    </row>
    <row r="31" spans="1:17" ht="12" customHeight="1" x14ac:dyDescent="0.25">
      <c r="A31" s="88" t="s">
        <v>98</v>
      </c>
      <c r="B31" s="100">
        <f>IF(SER_hh_fech!B31=0,0,SER_hh_fech!B31/SER_summary!B$26)</f>
        <v>34.97452645991963</v>
      </c>
      <c r="C31" s="100">
        <f>IF(SER_hh_fech!C31=0,0,SER_hh_fech!C31/SER_summary!C$26)</f>
        <v>35.87527307659731</v>
      </c>
      <c r="D31" s="100">
        <f>IF(SER_hh_fech!D31=0,0,SER_hh_fech!D31/SER_summary!D$26)</f>
        <v>36.152416632971303</v>
      </c>
      <c r="E31" s="100">
        <f>IF(SER_hh_fech!E31=0,0,SER_hh_fech!E31/SER_summary!E$26)</f>
        <v>35.97032149313457</v>
      </c>
      <c r="F31" s="100">
        <f>IF(SER_hh_fech!F31=0,0,SER_hh_fech!F31/SER_summary!F$26)</f>
        <v>36.78963091222208</v>
      </c>
      <c r="G31" s="100">
        <f>IF(SER_hh_fech!G31=0,0,SER_hh_fech!G31/SER_summary!G$26)</f>
        <v>37.088697878553582</v>
      </c>
      <c r="H31" s="100">
        <f>IF(SER_hh_fech!H31=0,0,SER_hh_fech!H31/SER_summary!H$26)</f>
        <v>36.880943290294063</v>
      </c>
      <c r="I31" s="100">
        <f>IF(SER_hh_fech!I31=0,0,SER_hh_fech!I31/SER_summary!I$26)</f>
        <v>36.630322503716641</v>
      </c>
      <c r="J31" s="100">
        <f>IF(SER_hh_fech!J31=0,0,SER_hh_fech!J31/SER_summary!J$26)</f>
        <v>36.115526149190792</v>
      </c>
      <c r="K31" s="100">
        <f>IF(SER_hh_fech!K31=0,0,SER_hh_fech!K31/SER_summary!K$26)</f>
        <v>36.083339442305558</v>
      </c>
      <c r="L31" s="100">
        <f>IF(SER_hh_fech!L31=0,0,SER_hh_fech!L31/SER_summary!L$26)</f>
        <v>35.837560818661359</v>
      </c>
      <c r="M31" s="100">
        <f>IF(SER_hh_fech!M31=0,0,SER_hh_fech!M31/SER_summary!M$26)</f>
        <v>35.5861960410286</v>
      </c>
      <c r="N31" s="100">
        <f>IF(SER_hh_fech!N31=0,0,SER_hh_fech!N31/SER_summary!N$26)</f>
        <v>35.342614290111364</v>
      </c>
      <c r="O31" s="100">
        <f>IF(SER_hh_fech!O31=0,0,SER_hh_fech!O31/SER_summary!O$26)</f>
        <v>35.102433263358513</v>
      </c>
      <c r="P31" s="100">
        <f>IF(SER_hh_fech!P31=0,0,SER_hh_fech!P31/SER_summary!P$26)</f>
        <v>34.603551759353564</v>
      </c>
      <c r="Q31" s="100">
        <f>IF(SER_hh_fech!Q31=0,0,SER_hh_fech!Q31/SER_summary!Q$26)</f>
        <v>34.166643945723685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25.698561502438771</v>
      </c>
      <c r="C33" s="18">
        <f>IF(SER_hh_fech!C33=0,0,SER_hh_fech!C33/SER_summary!C$26)</f>
        <v>26.358830063962625</v>
      </c>
      <c r="D33" s="18">
        <f>IF(SER_hh_fech!D33=0,0,SER_hh_fech!D33/SER_summary!D$26)</f>
        <v>26.562154301526398</v>
      </c>
      <c r="E33" s="18">
        <f>IF(SER_hh_fech!E33=0,0,SER_hh_fech!E33/SER_summary!E$26)</f>
        <v>26.458786191179829</v>
      </c>
      <c r="F33" s="18">
        <f>IF(SER_hh_fech!F33=0,0,SER_hh_fech!F33/SER_summary!F$26)</f>
        <v>26.948512152188425</v>
      </c>
      <c r="G33" s="18">
        <f>IF(SER_hh_fech!G33=0,0,SER_hh_fech!G33/SER_summary!G$26)</f>
        <v>27.24969651555736</v>
      </c>
      <c r="H33" s="18">
        <f>IF(SER_hh_fech!H33=0,0,SER_hh_fech!H33/SER_summary!H$26)</f>
        <v>27.145788298885535</v>
      </c>
      <c r="I33" s="18">
        <f>IF(SER_hh_fech!I33=0,0,SER_hh_fech!I33/SER_summary!I$26)</f>
        <v>26.866914836808817</v>
      </c>
      <c r="J33" s="18">
        <f>IF(SER_hh_fech!J33=0,0,SER_hh_fech!J33/SER_summary!J$26)</f>
        <v>26.342194131174065</v>
      </c>
      <c r="K33" s="18">
        <f>IF(SER_hh_fech!K33=0,0,SER_hh_fech!K33/SER_summary!K$26)</f>
        <v>26.513800175123823</v>
      </c>
      <c r="L33" s="18">
        <f>IF(SER_hh_fech!L33=0,0,SER_hh_fech!L33/SER_summary!L$26)</f>
        <v>26.331571270994793</v>
      </c>
      <c r="M33" s="18">
        <f>IF(SER_hh_fech!M33=0,0,SER_hh_fech!M33/SER_summary!M$26)</f>
        <v>26.204882008183429</v>
      </c>
      <c r="N33" s="18">
        <f>IF(SER_hh_fech!N33=0,0,SER_hh_fech!N33/SER_summary!N$26)</f>
        <v>26.103198592261066</v>
      </c>
      <c r="O33" s="18">
        <f>IF(SER_hh_fech!O33=0,0,SER_hh_fech!O33/SER_summary!O$26)</f>
        <v>26.078427605242894</v>
      </c>
      <c r="P33" s="18">
        <f>IF(SER_hh_fech!P33=0,0,SER_hh_fech!P33/SER_summary!P$26)</f>
        <v>25.884608755883342</v>
      </c>
      <c r="Q33" s="18">
        <f>IF(SER_hh_fech!Q33=0,0,SER_hh_fech!Q33/SER_summary!Q$26)</f>
        <v>28.909602384831729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61.887093112887008</v>
      </c>
      <c r="C3" s="106">
        <f>IF(SER_hh_tesh!C3=0,0,SER_hh_tesh!C3/SER_summary!C$26)</f>
        <v>64.753935618513026</v>
      </c>
      <c r="D3" s="106">
        <f>IF(SER_hh_tesh!D3=0,0,SER_hh_tesh!D3/SER_summary!D$26)</f>
        <v>65.960906800429214</v>
      </c>
      <c r="E3" s="106">
        <f>IF(SER_hh_tesh!E3=0,0,SER_hh_tesh!E3/SER_summary!E$26)</f>
        <v>64.970997675463394</v>
      </c>
      <c r="F3" s="106">
        <f>IF(SER_hh_tesh!F3=0,0,SER_hh_tesh!F3/SER_summary!F$26)</f>
        <v>70.446976995036209</v>
      </c>
      <c r="G3" s="106">
        <f>IF(SER_hh_tesh!G3=0,0,SER_hh_tesh!G3/SER_summary!G$26)</f>
        <v>77.283922150195224</v>
      </c>
      <c r="H3" s="106">
        <f>IF(SER_hh_tesh!H3=0,0,SER_hh_tesh!H3/SER_summary!H$26)</f>
        <v>101.67433521010277</v>
      </c>
      <c r="I3" s="106">
        <f>IF(SER_hh_tesh!I3=0,0,SER_hh_tesh!I3/SER_summary!I$26)</f>
        <v>88.786933084447611</v>
      </c>
      <c r="J3" s="106">
        <f>IF(SER_hh_tesh!J3=0,0,SER_hh_tesh!J3/SER_summary!J$26)</f>
        <v>91.88558271959478</v>
      </c>
      <c r="K3" s="106">
        <f>IF(SER_hh_tesh!K3=0,0,SER_hh_tesh!K3/SER_summary!K$26)</f>
        <v>99.5930223199951</v>
      </c>
      <c r="L3" s="106">
        <f>IF(SER_hh_tesh!L3=0,0,SER_hh_tesh!L3/SER_summary!L$26)</f>
        <v>109.00414233636866</v>
      </c>
      <c r="M3" s="106">
        <f>IF(SER_hh_tesh!M3=0,0,SER_hh_tesh!M3/SER_summary!M$26)</f>
        <v>108.96905661100716</v>
      </c>
      <c r="N3" s="106">
        <f>IF(SER_hh_tesh!N3=0,0,SER_hh_tesh!N3/SER_summary!N$26)</f>
        <v>104.37023338559746</v>
      </c>
      <c r="O3" s="106">
        <f>IF(SER_hh_tesh!O3=0,0,SER_hh_tesh!O3/SER_summary!O$26)</f>
        <v>100.91343563595088</v>
      </c>
      <c r="P3" s="106">
        <f>IF(SER_hh_tesh!P3=0,0,SER_hh_tesh!P3/SER_summary!P$26)</f>
        <v>91.741968998728254</v>
      </c>
      <c r="Q3" s="106">
        <f>IF(SER_hh_tesh!Q3=0,0,SER_hh_tesh!Q3/SER_summary!Q$26)</f>
        <v>110.24560983055565</v>
      </c>
    </row>
    <row r="4" spans="1:17" ht="12.95" customHeight="1" x14ac:dyDescent="0.25">
      <c r="A4" s="90" t="s">
        <v>44</v>
      </c>
      <c r="B4" s="101">
        <f>IF(SER_hh_tesh!B4=0,0,SER_hh_tesh!B4/SER_summary!B$26)</f>
        <v>26.915368881706648</v>
      </c>
      <c r="C4" s="101">
        <f>IF(SER_hh_tesh!C4=0,0,SER_hh_tesh!C4/SER_summary!C$26)</f>
        <v>27.476040487605584</v>
      </c>
      <c r="D4" s="101">
        <f>IF(SER_hh_tesh!D4=0,0,SER_hh_tesh!D4/SER_summary!D$26)</f>
        <v>26.269089081663104</v>
      </c>
      <c r="E4" s="101">
        <f>IF(SER_hh_tesh!E4=0,0,SER_hh_tesh!E4/SER_summary!E$26)</f>
        <v>23.341166368132484</v>
      </c>
      <c r="F4" s="101">
        <f>IF(SER_hh_tesh!F4=0,0,SER_hh_tesh!F4/SER_summary!F$26)</f>
        <v>26.105577863952899</v>
      </c>
      <c r="G4" s="101">
        <f>IF(SER_hh_tesh!G4=0,0,SER_hh_tesh!G4/SER_summary!G$26)</f>
        <v>30.485802444889803</v>
      </c>
      <c r="H4" s="101">
        <f>IF(SER_hh_tesh!H4=0,0,SER_hh_tesh!H4/SER_summary!H$26)</f>
        <v>52.361511924090607</v>
      </c>
      <c r="I4" s="101">
        <f>IF(SER_hh_tesh!I4=0,0,SER_hh_tesh!I4/SER_summary!I$26)</f>
        <v>35.977195023631332</v>
      </c>
      <c r="J4" s="101">
        <f>IF(SER_hh_tesh!J4=0,0,SER_hh_tesh!J4/SER_summary!J$26)</f>
        <v>36.783264771050696</v>
      </c>
      <c r="K4" s="101">
        <f>IF(SER_hh_tesh!K4=0,0,SER_hh_tesh!K4/SER_summary!K$26)</f>
        <v>41.329781143906821</v>
      </c>
      <c r="L4" s="101">
        <f>IF(SER_hh_tesh!L4=0,0,SER_hh_tesh!L4/SER_summary!L$26)</f>
        <v>48.575709167488462</v>
      </c>
      <c r="M4" s="101">
        <f>IF(SER_hh_tesh!M4=0,0,SER_hh_tesh!M4/SER_summary!M$26)</f>
        <v>48.135933354314346</v>
      </c>
      <c r="N4" s="101">
        <f>IF(SER_hh_tesh!N4=0,0,SER_hh_tesh!N4/SER_summary!N$26)</f>
        <v>42.538730628650868</v>
      </c>
      <c r="O4" s="101">
        <f>IF(SER_hh_tesh!O4=0,0,SER_hh_tesh!O4/SER_summary!O$26)</f>
        <v>38.104720025027142</v>
      </c>
      <c r="P4" s="101">
        <f>IF(SER_hh_tesh!P4=0,0,SER_hh_tesh!P4/SER_summary!P$26)</f>
        <v>27.982267461564305</v>
      </c>
      <c r="Q4" s="101">
        <f>IF(SER_hh_tesh!Q4=0,0,SER_hh_tesh!Q4/SER_summary!Q$26)</f>
        <v>43.801785036474875</v>
      </c>
    </row>
    <row r="5" spans="1:17" ht="12" customHeight="1" x14ac:dyDescent="0.25">
      <c r="A5" s="88" t="s">
        <v>38</v>
      </c>
      <c r="B5" s="100">
        <f>IF(SER_hh_tesh!B5=0,0,SER_hh_tesh!B5/SER_summary!B$26)</f>
        <v>26.638960762689535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26.377794480702391</v>
      </c>
      <c r="C7" s="100">
        <f>IF(SER_hh_tesh!C7=0,0,SER_hh_tesh!C7/SER_summary!C$26)</f>
        <v>26.843953666588039</v>
      </c>
      <c r="D7" s="100">
        <f>IF(SER_hh_tesh!D7=0,0,SER_hh_tesh!D7/SER_summary!D$26)</f>
        <v>25.529675817974386</v>
      </c>
      <c r="E7" s="100">
        <f>IF(SER_hh_tesh!E7=0,0,SER_hh_tesh!E7/SER_summary!E$26)</f>
        <v>22.807080203013761</v>
      </c>
      <c r="F7" s="100">
        <f>IF(SER_hh_tesh!F7=0,0,SER_hh_tesh!F7/SER_summary!F$26)</f>
        <v>25.426363585414446</v>
      </c>
      <c r="G7" s="100">
        <f>IF(SER_hh_tesh!G7=0,0,SER_hh_tesh!G7/SER_summary!G$26)</f>
        <v>29.321433237431201</v>
      </c>
      <c r="H7" s="100">
        <f>IF(SER_hh_tesh!H7=0,0,SER_hh_tesh!H7/SER_summary!H$26)</f>
        <v>40.680074216785727</v>
      </c>
      <c r="I7" s="100">
        <f>IF(SER_hh_tesh!I7=0,0,SER_hh_tesh!I7/SER_summary!I$26)</f>
        <v>38.099767123907966</v>
      </c>
      <c r="J7" s="100">
        <f>IF(SER_hh_tesh!J7=0,0,SER_hh_tesh!J7/SER_summary!J$26)</f>
        <v>35.972606699139256</v>
      </c>
      <c r="K7" s="100">
        <f>IF(SER_hh_tesh!K7=0,0,SER_hh_tesh!K7/SER_summary!K$26)</f>
        <v>40.266810046943291</v>
      </c>
      <c r="L7" s="100">
        <f>IF(SER_hh_tesh!L7=0,0,SER_hh_tesh!L7/SER_summary!L$26)</f>
        <v>47.072874065401834</v>
      </c>
      <c r="M7" s="100">
        <f>IF(SER_hh_tesh!M7=0,0,SER_hh_tesh!M7/SER_summary!M$26)</f>
        <v>46.185898250340969</v>
      </c>
      <c r="N7" s="100">
        <f>IF(SER_hh_tesh!N7=0,0,SER_hh_tesh!N7/SER_summary!N$26)</f>
        <v>40.713743465078622</v>
      </c>
      <c r="O7" s="100">
        <f>IF(SER_hh_tesh!O7=0,0,SER_hh_tesh!O7/SER_summary!O$26)</f>
        <v>36.409198359065556</v>
      </c>
      <c r="P7" s="100">
        <f>IF(SER_hh_tesh!P7=0,0,SER_hh_tesh!P7/SER_summary!P$26)</f>
        <v>26.633776108815823</v>
      </c>
      <c r="Q7" s="100">
        <f>IF(SER_hh_tesh!Q7=0,0,SER_hh_tesh!Q7/SER_summary!Q$26)</f>
        <v>41.889958478984688</v>
      </c>
    </row>
    <row r="8" spans="1:17" ht="12" customHeight="1" x14ac:dyDescent="0.25">
      <c r="A8" s="88" t="s">
        <v>101</v>
      </c>
      <c r="B8" s="100">
        <f>IF(SER_hh_tesh!B8=0,0,SER_hh_tesh!B8/SER_summary!B$26)</f>
        <v>26.7714929057875</v>
      </c>
      <c r="C8" s="100">
        <f>IF(SER_hh_tesh!C8=0,0,SER_hh_tesh!C8/SER_summary!C$26)</f>
        <v>27.211500808520128</v>
      </c>
      <c r="D8" s="100">
        <f>IF(SER_hh_tesh!D8=0,0,SER_hh_tesh!D8/SER_summary!D$26)</f>
        <v>25.910168275896655</v>
      </c>
      <c r="E8" s="100">
        <f>IF(SER_hh_tesh!E8=0,0,SER_hh_tesh!E8/SER_summary!E$26)</f>
        <v>22.620822390650506</v>
      </c>
      <c r="F8" s="100">
        <f>IF(SER_hh_tesh!F8=0,0,SER_hh_tesh!F8/SER_summary!F$26)</f>
        <v>25.485865303187826</v>
      </c>
      <c r="G8" s="100">
        <f>IF(SER_hh_tesh!G8=0,0,SER_hh_tesh!G8/SER_summary!G$26)</f>
        <v>29.743444385170253</v>
      </c>
      <c r="H8" s="100">
        <f>IF(SER_hh_tesh!H8=0,0,SER_hh_tesh!H8/SER_summary!H$26)</f>
        <v>49.709358823091023</v>
      </c>
      <c r="I8" s="100">
        <f>IF(SER_hh_tesh!I8=0,0,SER_hh_tesh!I8/SER_summary!I$26)</f>
        <v>34.362218976398388</v>
      </c>
      <c r="J8" s="100">
        <f>IF(SER_hh_tesh!J8=0,0,SER_hh_tesh!J8/SER_summary!J$26)</f>
        <v>35.310312653739601</v>
      </c>
      <c r="K8" s="100">
        <f>IF(SER_hh_tesh!K8=0,0,SER_hh_tesh!K8/SER_summary!K$26)</f>
        <v>39.537491477906208</v>
      </c>
      <c r="L8" s="100">
        <f>IF(SER_hh_tesh!L8=0,0,SER_hh_tesh!L8/SER_summary!L$26)</f>
        <v>46.346394819359709</v>
      </c>
      <c r="M8" s="100">
        <f>IF(SER_hh_tesh!M8=0,0,SER_hh_tesh!M8/SER_summary!M$26)</f>
        <v>46.069714290630216</v>
      </c>
      <c r="N8" s="100">
        <f>IF(SER_hh_tesh!N8=0,0,SER_hh_tesh!N8/SER_summary!N$26)</f>
        <v>40.445930896006487</v>
      </c>
      <c r="O8" s="100">
        <f>IF(SER_hh_tesh!O8=0,0,SER_hh_tesh!O8/SER_summary!O$26)</f>
        <v>36.007797459242184</v>
      </c>
      <c r="P8" s="100">
        <f>IF(SER_hh_tesh!P8=0,0,SER_hh_tesh!P8/SER_summary!P$26)</f>
        <v>26.348179581601038</v>
      </c>
      <c r="Q8" s="100">
        <f>IF(SER_hh_tesh!Q8=0,0,SER_hh_tesh!Q8/SER_summary!Q$26)</f>
        <v>40.011138835960253</v>
      </c>
    </row>
    <row r="9" spans="1:17" ht="12" customHeight="1" x14ac:dyDescent="0.25">
      <c r="A9" s="88" t="s">
        <v>106</v>
      </c>
      <c r="B9" s="100">
        <f>IF(SER_hh_tesh!B9=0,0,SER_hh_tesh!B9/SER_summary!B$26)</f>
        <v>26.377794480702406</v>
      </c>
      <c r="C9" s="100">
        <f>IF(SER_hh_tesh!C9=0,0,SER_hh_tesh!C9/SER_summary!C$26)</f>
        <v>27.427176983301749</v>
      </c>
      <c r="D9" s="100">
        <f>IF(SER_hh_tesh!D9=0,0,SER_hh_tesh!D9/SER_summary!D$26)</f>
        <v>26.455273636029595</v>
      </c>
      <c r="E9" s="100">
        <f>IF(SER_hh_tesh!E9=0,0,SER_hh_tesh!E9/SER_summary!E$26)</f>
        <v>23.972288264291333</v>
      </c>
      <c r="F9" s="100">
        <f>IF(SER_hh_tesh!F9=0,0,SER_hh_tesh!F9/SER_summary!F$26)</f>
        <v>27.358747752663437</v>
      </c>
      <c r="G9" s="100">
        <f>IF(SER_hh_tesh!G9=0,0,SER_hh_tesh!G9/SER_summary!G$26)</f>
        <v>31.708059074878665</v>
      </c>
      <c r="H9" s="100">
        <f>IF(SER_hh_tesh!H9=0,0,SER_hh_tesh!H9/SER_summary!H$26)</f>
        <v>61.371600377041148</v>
      </c>
      <c r="I9" s="100">
        <f>IF(SER_hh_tesh!I9=0,0,SER_hh_tesh!I9/SER_summary!I$26)</f>
        <v>33.946924286110857</v>
      </c>
      <c r="J9" s="100">
        <f>IF(SER_hh_tesh!J9=0,0,SER_hh_tesh!J9/SER_summary!J$26)</f>
        <v>37.578443363304849</v>
      </c>
      <c r="K9" s="100">
        <f>IF(SER_hh_tesh!K9=0,0,SER_hh_tesh!K9/SER_summary!K$26)</f>
        <v>42.145400678744004</v>
      </c>
      <c r="L9" s="100">
        <f>IF(SER_hh_tesh!L9=0,0,SER_hh_tesh!L9/SER_summary!L$26)</f>
        <v>49.358732876284748</v>
      </c>
      <c r="M9" s="100">
        <f>IF(SER_hh_tesh!M9=0,0,SER_hh_tesh!M9/SER_summary!M$26)</f>
        <v>48.666937307493548</v>
      </c>
      <c r="N9" s="100">
        <f>IF(SER_hh_tesh!N9=0,0,SER_hh_tesh!N9/SER_summary!N$26)</f>
        <v>42.540780324525514</v>
      </c>
      <c r="O9" s="100">
        <f>IF(SER_hh_tesh!O9=0,0,SER_hh_tesh!O9/SER_summary!O$26)</f>
        <v>37.716222069250222</v>
      </c>
      <c r="P9" s="100">
        <f>IF(SER_hh_tesh!P9=0,0,SER_hh_tesh!P9/SER_summary!P$26)</f>
        <v>27.532919554529304</v>
      </c>
      <c r="Q9" s="100">
        <f>IF(SER_hh_tesh!Q9=0,0,SER_hh_tesh!Q9/SER_summary!Q$26)</f>
        <v>42.741833241164414</v>
      </c>
    </row>
    <row r="10" spans="1:17" ht="12" customHeight="1" x14ac:dyDescent="0.25">
      <c r="A10" s="88" t="s">
        <v>34</v>
      </c>
      <c r="B10" s="100">
        <f>IF(SER_hh_tesh!B10=0,0,SER_hh_tesh!B10/SER_summary!B$26)</f>
        <v>26.638960762689539</v>
      </c>
      <c r="C10" s="100">
        <f>IF(SER_hh_tesh!C10=0,0,SER_hh_tesh!C10/SER_summary!C$26)</f>
        <v>26.959196782344531</v>
      </c>
      <c r="D10" s="100">
        <f>IF(SER_hh_tesh!D10=0,0,SER_hh_tesh!D10/SER_summary!D$26)</f>
        <v>25.785008202676337</v>
      </c>
      <c r="E10" s="100">
        <f>IF(SER_hh_tesh!E10=0,0,SER_hh_tesh!E10/SER_summary!E$26)</f>
        <v>24.941300568784367</v>
      </c>
      <c r="F10" s="100">
        <f>IF(SER_hh_tesh!F10=0,0,SER_hh_tesh!F10/SER_summary!F$26)</f>
        <v>25.402126214855539</v>
      </c>
      <c r="G10" s="100">
        <f>IF(SER_hh_tesh!G10=0,0,SER_hh_tesh!G10/SER_summary!G$26)</f>
        <v>29.268375924292208</v>
      </c>
      <c r="H10" s="100">
        <f>IF(SER_hh_tesh!H10=0,0,SER_hh_tesh!H10/SER_summary!H$26)</f>
        <v>48.537223478436488</v>
      </c>
      <c r="I10" s="100">
        <f>IF(SER_hh_tesh!I10=0,0,SER_hh_tesh!I10/SER_summary!I$26)</f>
        <v>35.013898392418952</v>
      </c>
      <c r="J10" s="100">
        <f>IF(SER_hh_tesh!J10=0,0,SER_hh_tesh!J10/SER_summary!J$26)</f>
        <v>36.440190379247788</v>
      </c>
      <c r="K10" s="100">
        <f>IF(SER_hh_tesh!K10=0,0,SER_hh_tesh!K10/SER_summary!K$26)</f>
        <v>42.571102115758187</v>
      </c>
      <c r="L10" s="100">
        <f>IF(SER_hh_tesh!L10=0,0,SER_hh_tesh!L10/SER_summary!L$26)</f>
        <v>49.86879339989833</v>
      </c>
      <c r="M10" s="100">
        <f>IF(SER_hh_tesh!M10=0,0,SER_hh_tesh!M10/SER_summary!M$26)</f>
        <v>48.83621954473611</v>
      </c>
      <c r="N10" s="100">
        <f>IF(SER_hh_tesh!N10=0,0,SER_hh_tesh!N10/SER_summary!N$26)</f>
        <v>42.512865463485284</v>
      </c>
      <c r="O10" s="100">
        <f>IF(SER_hh_tesh!O10=0,0,SER_hh_tesh!O10/SER_summary!O$26)</f>
        <v>37.561997406151676</v>
      </c>
      <c r="P10" s="100">
        <f>IF(SER_hh_tesh!P10=0,0,SER_hh_tesh!P10/SER_summary!P$26)</f>
        <v>27.399943108555167</v>
      </c>
      <c r="Q10" s="100">
        <f>IF(SER_hh_tesh!Q10=0,0,SER_hh_tesh!Q10/SER_summary!Q$26)</f>
        <v>42.108029464164893</v>
      </c>
    </row>
    <row r="11" spans="1:17" ht="12" customHeight="1" x14ac:dyDescent="0.25">
      <c r="A11" s="88" t="s">
        <v>61</v>
      </c>
      <c r="B11" s="100">
        <f>IF(SER_hh_tesh!B11=0,0,SER_hh_tesh!B11/SER_summary!B$26)</f>
        <v>26.7714929057875</v>
      </c>
      <c r="C11" s="100">
        <f>IF(SER_hh_tesh!C11=0,0,SER_hh_tesh!C11/SER_summary!C$26)</f>
        <v>26.723694991007154</v>
      </c>
      <c r="D11" s="100">
        <f>IF(SER_hh_tesh!D11=0,0,SER_hh_tesh!D11/SER_summary!D$26)</f>
        <v>25.857869767259185</v>
      </c>
      <c r="E11" s="100">
        <f>IF(SER_hh_tesh!E11=0,0,SER_hh_tesh!E11/SER_summary!E$26)</f>
        <v>23.017297005173447</v>
      </c>
      <c r="F11" s="100">
        <f>IF(SER_hh_tesh!F11=0,0,SER_hh_tesh!F11/SER_summary!F$26)</f>
        <v>25.659280275797379</v>
      </c>
      <c r="G11" s="100">
        <f>IF(SER_hh_tesh!G11=0,0,SER_hh_tesh!G11/SER_summary!G$26)</f>
        <v>29.59805496768417</v>
      </c>
      <c r="H11" s="100">
        <f>IF(SER_hh_tesh!H11=0,0,SER_hh_tesh!H11/SER_summary!H$26)</f>
        <v>50.641834842166404</v>
      </c>
      <c r="I11" s="100">
        <f>IF(SER_hh_tesh!I11=0,0,SER_hh_tesh!I11/SER_summary!I$26)</f>
        <v>36.178332364241562</v>
      </c>
      <c r="J11" s="100">
        <f>IF(SER_hh_tesh!J11=0,0,SER_hh_tesh!J11/SER_summary!J$26)</f>
        <v>37.741245283808119</v>
      </c>
      <c r="K11" s="100">
        <f>IF(SER_hh_tesh!K11=0,0,SER_hh_tesh!K11/SER_summary!K$26)</f>
        <v>42.766357361659779</v>
      </c>
      <c r="L11" s="100">
        <f>IF(SER_hh_tesh!L11=0,0,SER_hh_tesh!L11/SER_summary!L$26)</f>
        <v>50.197169858913838</v>
      </c>
      <c r="M11" s="100">
        <f>IF(SER_hh_tesh!M11=0,0,SER_hh_tesh!M11/SER_summary!M$26)</f>
        <v>49.286256439070314</v>
      </c>
      <c r="N11" s="100">
        <f>IF(SER_hh_tesh!N11=0,0,SER_hh_tesh!N11/SER_summary!N$26)</f>
        <v>43.130905578543342</v>
      </c>
      <c r="O11" s="100">
        <f>IF(SER_hh_tesh!O11=0,0,SER_hh_tesh!O11/SER_summary!O$26)</f>
        <v>38.344003121891539</v>
      </c>
      <c r="P11" s="100">
        <f>IF(SER_hh_tesh!P11=0,0,SER_hh_tesh!P11/SER_summary!P$26)</f>
        <v>28.167559069330075</v>
      </c>
      <c r="Q11" s="100">
        <f>IF(SER_hh_tesh!Q11=0,0,SER_hh_tesh!Q11/SER_summary!Q$26)</f>
        <v>43.672155702419531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0</v>
      </c>
      <c r="G12" s="100">
        <f>IF(SER_hh_tesh!G12=0,0,SER_hh_tesh!G12/SER_summary!G$26)</f>
        <v>0</v>
      </c>
      <c r="H12" s="100">
        <f>IF(SER_hh_tesh!H12=0,0,SER_hh_tesh!H12/SER_summary!H$26)</f>
        <v>0</v>
      </c>
      <c r="I12" s="100">
        <f>IF(SER_hh_tesh!I12=0,0,SER_hh_tesh!I12/SER_summary!I$26)</f>
        <v>0</v>
      </c>
      <c r="J12" s="100">
        <f>IF(SER_hh_tesh!J12=0,0,SER_hh_tesh!J12/SER_summary!J$26)</f>
        <v>0</v>
      </c>
      <c r="K12" s="100">
        <f>IF(SER_hh_tesh!K12=0,0,SER_hh_tesh!K12/SER_summary!K$26)</f>
        <v>0</v>
      </c>
      <c r="L12" s="100">
        <f>IF(SER_hh_tesh!L12=0,0,SER_hh_tesh!L12/SER_summary!L$26)</f>
        <v>0</v>
      </c>
      <c r="M12" s="100">
        <f>IF(SER_hh_tesh!M12=0,0,SER_hh_tesh!M12/SER_summary!M$26)</f>
        <v>0</v>
      </c>
      <c r="N12" s="100">
        <f>IF(SER_hh_tesh!N12=0,0,SER_hh_tesh!N12/SER_summary!N$26)</f>
        <v>0</v>
      </c>
      <c r="O12" s="100">
        <f>IF(SER_hh_tesh!O12=0,0,SER_hh_tesh!O12/SER_summary!O$26)</f>
        <v>0</v>
      </c>
      <c r="P12" s="100">
        <f>IF(SER_hh_tesh!P12=0,0,SER_hh_tesh!P12/SER_summary!P$26)</f>
        <v>0</v>
      </c>
      <c r="Q12" s="100">
        <f>IF(SER_hh_tesh!Q12=0,0,SER_hh_tesh!Q12/SER_summary!Q$26)</f>
        <v>0</v>
      </c>
    </row>
    <row r="13" spans="1:17" ht="12" customHeight="1" x14ac:dyDescent="0.25">
      <c r="A13" s="88" t="s">
        <v>105</v>
      </c>
      <c r="B13" s="100">
        <f>IF(SER_hh_tesh!B13=0,0,SER_hh_tesh!B13/SER_summary!B$26)</f>
        <v>26.897275036513378</v>
      </c>
      <c r="C13" s="100">
        <f>IF(SER_hh_tesh!C13=0,0,SER_hh_tesh!C13/SER_summary!C$26)</f>
        <v>27.357429915842459</v>
      </c>
      <c r="D13" s="100">
        <f>IF(SER_hh_tesh!D13=0,0,SER_hh_tesh!D13/SER_summary!D$26)</f>
        <v>25.892688531792444</v>
      </c>
      <c r="E13" s="100">
        <f>IF(SER_hh_tesh!E13=0,0,SER_hh_tesh!E13/SER_summary!E$26)</f>
        <v>22.758363925106476</v>
      </c>
      <c r="F13" s="100">
        <f>IF(SER_hh_tesh!F13=0,0,SER_hh_tesh!F13/SER_summary!F$26)</f>
        <v>25.321465994916636</v>
      </c>
      <c r="G13" s="100">
        <f>IF(SER_hh_tesh!G13=0,0,SER_hh_tesh!G13/SER_summary!G$26)</f>
        <v>29.234675789414954</v>
      </c>
      <c r="H13" s="100">
        <f>IF(SER_hh_tesh!H13=0,0,SER_hh_tesh!H13/SER_summary!H$26)</f>
        <v>48.465958302375803</v>
      </c>
      <c r="I13" s="100">
        <f>IF(SER_hh_tesh!I13=0,0,SER_hh_tesh!I13/SER_summary!I$26)</f>
        <v>33.526627764904219</v>
      </c>
      <c r="J13" s="100">
        <f>IF(SER_hh_tesh!J13=0,0,SER_hh_tesh!J13/SER_summary!J$26)</f>
        <v>34.43996894080032</v>
      </c>
      <c r="K13" s="100">
        <f>IF(SER_hh_tesh!K13=0,0,SER_hh_tesh!K13/SER_summary!K$26)</f>
        <v>38.512022290662024</v>
      </c>
      <c r="L13" s="100">
        <f>IF(SER_hh_tesh!L13=0,0,SER_hh_tesh!L13/SER_summary!L$26)</f>
        <v>46.496754521353608</v>
      </c>
      <c r="M13" s="100">
        <f>IF(SER_hh_tesh!M13=0,0,SER_hh_tesh!M13/SER_summary!M$26)</f>
        <v>47.388271907931902</v>
      </c>
      <c r="N13" s="100">
        <f>IF(SER_hh_tesh!N13=0,0,SER_hh_tesh!N13/SER_summary!N$26)</f>
        <v>46.079577921259919</v>
      </c>
      <c r="O13" s="100">
        <f>IF(SER_hh_tesh!O13=0,0,SER_hh_tesh!O13/SER_summary!O$26)</f>
        <v>41.676065805477549</v>
      </c>
      <c r="P13" s="100">
        <f>IF(SER_hh_tesh!P13=0,0,SER_hh_tesh!P13/SER_summary!P$26)</f>
        <v>30.449990706665378</v>
      </c>
      <c r="Q13" s="100">
        <f>IF(SER_hh_tesh!Q13=0,0,SER_hh_tesh!Q13/SER_summary!Q$26)</f>
        <v>47.724985433706642</v>
      </c>
    </row>
    <row r="14" spans="1:17" ht="12" customHeight="1" x14ac:dyDescent="0.25">
      <c r="A14" s="51" t="s">
        <v>104</v>
      </c>
      <c r="B14" s="22">
        <f>IF(SER_hh_tesh!B14=0,0,SER_hh_tesh!B14/SER_summary!B$26)</f>
        <v>26.897275036513381</v>
      </c>
      <c r="C14" s="22">
        <f>IF(SER_hh_tesh!C14=0,0,SER_hh_tesh!C14/SER_summary!C$26)</f>
        <v>26.966770099299094</v>
      </c>
      <c r="D14" s="22">
        <f>IF(SER_hh_tesh!D14=0,0,SER_hh_tesh!D14/SER_summary!D$26)</f>
        <v>25.425951506933661</v>
      </c>
      <c r="E14" s="22">
        <f>IF(SER_hh_tesh!E14=0,0,SER_hh_tesh!E14/SER_summary!E$26)</f>
        <v>22.799121130486803</v>
      </c>
      <c r="F14" s="22">
        <f>IF(SER_hh_tesh!F14=0,0,SER_hh_tesh!F14/SER_summary!F$26)</f>
        <v>25.47543146941322</v>
      </c>
      <c r="G14" s="22">
        <f>IF(SER_hh_tesh!G14=0,0,SER_hh_tesh!G14/SER_summary!G$26)</f>
        <v>29.772608493397279</v>
      </c>
      <c r="H14" s="22">
        <f>IF(SER_hh_tesh!H14=0,0,SER_hh_tesh!H14/SER_summary!H$26)</f>
        <v>50.126942502999277</v>
      </c>
      <c r="I14" s="22">
        <f>IF(SER_hh_tesh!I14=0,0,SER_hh_tesh!I14/SER_summary!I$26)</f>
        <v>34.658890090808811</v>
      </c>
      <c r="J14" s="22">
        <f>IF(SER_hh_tesh!J14=0,0,SER_hh_tesh!J14/SER_summary!J$26)</f>
        <v>35.767771178530332</v>
      </c>
      <c r="K14" s="22">
        <f>IF(SER_hh_tesh!K14=0,0,SER_hh_tesh!K14/SER_summary!K$26)</f>
        <v>40.06825062107302</v>
      </c>
      <c r="L14" s="22">
        <f>IF(SER_hh_tesh!L14=0,0,SER_hh_tesh!L14/SER_summary!L$26)</f>
        <v>46.797533238973884</v>
      </c>
      <c r="M14" s="22">
        <f>IF(SER_hh_tesh!M14=0,0,SER_hh_tesh!M14/SER_summary!M$26)</f>
        <v>46.044553381158075</v>
      </c>
      <c r="N14" s="22">
        <f>IF(SER_hh_tesh!N14=0,0,SER_hh_tesh!N14/SER_summary!N$26)</f>
        <v>40.222477020015937</v>
      </c>
      <c r="O14" s="22">
        <f>IF(SER_hh_tesh!O14=0,0,SER_hh_tesh!O14/SER_summary!O$26)</f>
        <v>35.908845727854839</v>
      </c>
      <c r="P14" s="22">
        <f>IF(SER_hh_tesh!P14=0,0,SER_hh_tesh!P14/SER_summary!P$26)</f>
        <v>26.28797119870654</v>
      </c>
      <c r="Q14" s="22">
        <f>IF(SER_hh_tesh!Q14=0,0,SER_hh_tesh!Q14/SER_summary!Q$26)</f>
        <v>41.231909732569839</v>
      </c>
    </row>
    <row r="15" spans="1:17" ht="12" customHeight="1" x14ac:dyDescent="0.25">
      <c r="A15" s="105" t="s">
        <v>108</v>
      </c>
      <c r="B15" s="104">
        <f>IF(SER_hh_tesh!B15=0,0,SER_hh_tesh!B15/SER_summary!B$26)</f>
        <v>0.53348695550156022</v>
      </c>
      <c r="C15" s="104">
        <f>IF(SER_hh_tesh!C15=0,0,SER_hh_tesh!C15/SER_summary!C$26)</f>
        <v>0.54440663862400573</v>
      </c>
      <c r="D15" s="104">
        <f>IF(SER_hh_tesh!D15=0,0,SER_hh_tesh!D15/SER_summary!D$26)</f>
        <v>0.51912065780589423</v>
      </c>
      <c r="E15" s="104">
        <f>IF(SER_hh_tesh!E15=0,0,SER_hh_tesh!E15/SER_summary!E$26)</f>
        <v>0.45659825148186123</v>
      </c>
      <c r="F15" s="104">
        <f>IF(SER_hh_tesh!F15=0,0,SER_hh_tesh!F15/SER_summary!F$26)</f>
        <v>0.51323315601331954</v>
      </c>
      <c r="G15" s="104">
        <f>IF(SER_hh_tesh!G15=0,0,SER_hh_tesh!G15/SER_summary!G$26)</f>
        <v>0.5960222470439287</v>
      </c>
      <c r="H15" s="104">
        <f>IF(SER_hh_tesh!H15=0,0,SER_hh_tesh!H15/SER_summary!H$26)</f>
        <v>0.99623343303805745</v>
      </c>
      <c r="I15" s="104">
        <f>IF(SER_hh_tesh!I15=0,0,SER_hh_tesh!I15/SER_summary!I$26)</f>
        <v>0.69196898520639116</v>
      </c>
      <c r="J15" s="104">
        <f>IF(SER_hh_tesh!J15=0,0,SER_hh_tesh!J15/SER_summary!J$26)</f>
        <v>0.71451865381852597</v>
      </c>
      <c r="K15" s="104">
        <f>IF(SER_hh_tesh!K15=0,0,SER_hh_tesh!K15/SER_summary!K$26)</f>
        <v>0.8092790413443256</v>
      </c>
      <c r="L15" s="104">
        <f>IF(SER_hh_tesh!L15=0,0,SER_hh_tesh!L15/SER_summary!L$26)</f>
        <v>0.95225798854278643</v>
      </c>
      <c r="M15" s="104">
        <f>IF(SER_hh_tesh!M15=0,0,SER_hh_tesh!M15/SER_summary!M$26)</f>
        <v>0.93848713043643484</v>
      </c>
      <c r="N15" s="104">
        <f>IF(SER_hh_tesh!N15=0,0,SER_hh_tesh!N15/SER_summary!N$26)</f>
        <v>0.82201433274956281</v>
      </c>
      <c r="O15" s="104">
        <f>IF(SER_hh_tesh!O15=0,0,SER_hh_tesh!O15/SER_summary!O$26)</f>
        <v>0.73280189770789672</v>
      </c>
      <c r="P15" s="104">
        <f>IF(SER_hh_tesh!P15=0,0,SER_hh_tesh!P15/SER_summary!P$26)</f>
        <v>0.53623412442264329</v>
      </c>
      <c r="Q15" s="104">
        <f>IF(SER_hh_tesh!Q15=0,0,SER_hh_tesh!Q15/SER_summary!Q$26)</f>
        <v>0.83469518744941462</v>
      </c>
    </row>
    <row r="16" spans="1:17" ht="12.95" customHeight="1" x14ac:dyDescent="0.25">
      <c r="A16" s="90" t="s">
        <v>102</v>
      </c>
      <c r="B16" s="101">
        <f>IF(SER_hh_tesh!B16=0,0,SER_hh_tesh!B16/SER_summary!B$26)</f>
        <v>43.565499396578588</v>
      </c>
      <c r="C16" s="101">
        <f>IF(SER_hh_tesh!C16=0,0,SER_hh_tesh!C16/SER_summary!C$26)</f>
        <v>43.868792011172481</v>
      </c>
      <c r="D16" s="101">
        <f>IF(SER_hh_tesh!D16=0,0,SER_hh_tesh!D16/SER_summary!D$26)</f>
        <v>44.056518918342789</v>
      </c>
      <c r="E16" s="101">
        <f>IF(SER_hh_tesh!E16=0,0,SER_hh_tesh!E16/SER_summary!E$26)</f>
        <v>44.281887338531654</v>
      </c>
      <c r="F16" s="101">
        <f>IF(SER_hh_tesh!F16=0,0,SER_hh_tesh!F16/SER_summary!F$26)</f>
        <v>44.554345016737706</v>
      </c>
      <c r="G16" s="101">
        <f>IF(SER_hh_tesh!G16=0,0,SER_hh_tesh!G16/SER_summary!G$26)</f>
        <v>44.887329546970577</v>
      </c>
      <c r="H16" s="101">
        <f>IF(SER_hh_tesh!H16=0,0,SER_hh_tesh!H16/SER_summary!H$26)</f>
        <v>45.217614514158669</v>
      </c>
      <c r="I16" s="101">
        <f>IF(SER_hh_tesh!I16=0,0,SER_hh_tesh!I16/SER_summary!I$26)</f>
        <v>45.651771982340421</v>
      </c>
      <c r="J16" s="101">
        <f>IF(SER_hh_tesh!J16=0,0,SER_hh_tesh!J16/SER_summary!J$26)</f>
        <v>45.833934973456898</v>
      </c>
      <c r="K16" s="101">
        <f>IF(SER_hh_tesh!K16=0,0,SER_hh_tesh!K16/SER_summary!K$26)</f>
        <v>45.894433405999898</v>
      </c>
      <c r="L16" s="101">
        <f>IF(SER_hh_tesh!L16=0,0,SER_hh_tesh!L16/SER_summary!L$26)</f>
        <v>45.94887076943116</v>
      </c>
      <c r="M16" s="101">
        <f>IF(SER_hh_tesh!M16=0,0,SER_hh_tesh!M16/SER_summary!M$26)</f>
        <v>45.801013614521935</v>
      </c>
      <c r="N16" s="101">
        <f>IF(SER_hh_tesh!N16=0,0,SER_hh_tesh!N16/SER_summary!N$26)</f>
        <v>46.790074091694898</v>
      </c>
      <c r="O16" s="101">
        <f>IF(SER_hh_tesh!O16=0,0,SER_hh_tesh!O16/SER_summary!O$26)</f>
        <v>47.730755735333354</v>
      </c>
      <c r="P16" s="101">
        <f>IF(SER_hh_tesh!P16=0,0,SER_hh_tesh!P16/SER_summary!P$26)</f>
        <v>49.070309900903204</v>
      </c>
      <c r="Q16" s="101">
        <f>IF(SER_hh_tesh!Q16=0,0,SER_hh_tesh!Q16/SER_summary!Q$26)</f>
        <v>51.076793239488559</v>
      </c>
    </row>
    <row r="17" spans="1:17" ht="12.95" customHeight="1" x14ac:dyDescent="0.25">
      <c r="A17" s="88" t="s">
        <v>101</v>
      </c>
      <c r="B17" s="103">
        <f>IF(SER_hh_tesh!B17=0,0,SER_hh_tesh!B17/SER_summary!B$26)</f>
        <v>10.638001247907027</v>
      </c>
      <c r="C17" s="103">
        <f>IF(SER_hh_tesh!C17=0,0,SER_hh_tesh!C17/SER_summary!C$26)</f>
        <v>12.158783252729695</v>
      </c>
      <c r="D17" s="103">
        <f>IF(SER_hh_tesh!D17=0,0,SER_hh_tesh!D17/SER_summary!D$26)</f>
        <v>14.215654340114943</v>
      </c>
      <c r="E17" s="103">
        <f>IF(SER_hh_tesh!E17=0,0,SER_hh_tesh!E17/SER_summary!E$26)</f>
        <v>16.060611278496012</v>
      </c>
      <c r="F17" s="103">
        <f>IF(SER_hh_tesh!F17=0,0,SER_hh_tesh!F17/SER_summary!F$26)</f>
        <v>17.978619769827329</v>
      </c>
      <c r="G17" s="103">
        <f>IF(SER_hh_tesh!G17=0,0,SER_hh_tesh!G17/SER_summary!G$26)</f>
        <v>20.471291690371203</v>
      </c>
      <c r="H17" s="103">
        <f>IF(SER_hh_tesh!H17=0,0,SER_hh_tesh!H17/SER_summary!H$26)</f>
        <v>23.254425130566375</v>
      </c>
      <c r="I17" s="103">
        <f>IF(SER_hh_tesh!I17=0,0,SER_hh_tesh!I17/SER_summary!I$26)</f>
        <v>27.782584496783606</v>
      </c>
      <c r="J17" s="103">
        <f>IF(SER_hh_tesh!J17=0,0,SER_hh_tesh!J17/SER_summary!J$26)</f>
        <v>30.604805045467508</v>
      </c>
      <c r="K17" s="103">
        <f>IF(SER_hh_tesh!K17=0,0,SER_hh_tesh!K17/SER_summary!K$26)</f>
        <v>34.29658925153587</v>
      </c>
      <c r="L17" s="103">
        <f>IF(SER_hh_tesh!L17=0,0,SER_hh_tesh!L17/SER_summary!L$26)</f>
        <v>36.703815701349427</v>
      </c>
      <c r="M17" s="103">
        <f>IF(SER_hh_tesh!M17=0,0,SER_hh_tesh!M17/SER_summary!M$26)</f>
        <v>37.686999854022616</v>
      </c>
      <c r="N17" s="103">
        <f>IF(SER_hh_tesh!N17=0,0,SER_hh_tesh!N17/SER_summary!N$26)</f>
        <v>40.325896053671251</v>
      </c>
      <c r="O17" s="103">
        <f>IF(SER_hh_tesh!O17=0,0,SER_hh_tesh!O17/SER_summary!O$26)</f>
        <v>43.40347811639004</v>
      </c>
      <c r="P17" s="103">
        <f>IF(SER_hh_tesh!P17=0,0,SER_hh_tesh!P17/SER_summary!P$26)</f>
        <v>47.263379086811511</v>
      </c>
      <c r="Q17" s="103">
        <f>IF(SER_hh_tesh!Q17=0,0,SER_hh_tesh!Q17/SER_summary!Q$26)</f>
        <v>52.267239433336769</v>
      </c>
    </row>
    <row r="18" spans="1:17" ht="12" customHeight="1" x14ac:dyDescent="0.25">
      <c r="A18" s="88" t="s">
        <v>100</v>
      </c>
      <c r="B18" s="103">
        <f>IF(SER_hh_tesh!B18=0,0,SER_hh_tesh!B18/SER_summary!B$26)</f>
        <v>43.744721624133973</v>
      </c>
      <c r="C18" s="103">
        <f>IF(SER_hh_tesh!C18=0,0,SER_hh_tesh!C18/SER_summary!C$26)</f>
        <v>44.02408646218845</v>
      </c>
      <c r="D18" s="103">
        <f>IF(SER_hh_tesh!D18=0,0,SER_hh_tesh!D18/SER_summary!D$26)</f>
        <v>44.199325414624212</v>
      </c>
      <c r="E18" s="103">
        <f>IF(SER_hh_tesh!E18=0,0,SER_hh_tesh!E18/SER_summary!E$26)</f>
        <v>44.411351555547661</v>
      </c>
      <c r="F18" s="103">
        <f>IF(SER_hh_tesh!F18=0,0,SER_hh_tesh!F18/SER_summary!F$26)</f>
        <v>44.669365977057709</v>
      </c>
      <c r="G18" s="103">
        <f>IF(SER_hh_tesh!G18=0,0,SER_hh_tesh!G18/SER_summary!G$26)</f>
        <v>44.990322587151205</v>
      </c>
      <c r="H18" s="103">
        <f>IF(SER_hh_tesh!H18=0,0,SER_hh_tesh!H18/SER_summary!H$26)</f>
        <v>45.30076590944946</v>
      </c>
      <c r="I18" s="103">
        <f>IF(SER_hh_tesh!I18=0,0,SER_hh_tesh!I18/SER_summary!I$26)</f>
        <v>45.73053351067098</v>
      </c>
      <c r="J18" s="103">
        <f>IF(SER_hh_tesh!J18=0,0,SER_hh_tesh!J18/SER_summary!J$26)</f>
        <v>45.898355474890522</v>
      </c>
      <c r="K18" s="103">
        <f>IF(SER_hh_tesh!K18=0,0,SER_hh_tesh!K18/SER_summary!K$26)</f>
        <v>45.943076154975266</v>
      </c>
      <c r="L18" s="103">
        <f>IF(SER_hh_tesh!L18=0,0,SER_hh_tesh!L18/SER_summary!L$26)</f>
        <v>45.987831424229917</v>
      </c>
      <c r="M18" s="103">
        <f>IF(SER_hh_tesh!M18=0,0,SER_hh_tesh!M18/SER_summary!M$26)</f>
        <v>45.837550179609494</v>
      </c>
      <c r="N18" s="103">
        <f>IF(SER_hh_tesh!N18=0,0,SER_hh_tesh!N18/SER_summary!N$26)</f>
        <v>46.821990459645107</v>
      </c>
      <c r="O18" s="103">
        <f>IF(SER_hh_tesh!O18=0,0,SER_hh_tesh!O18/SER_summary!O$26)</f>
        <v>47.756159473270252</v>
      </c>
      <c r="P18" s="103">
        <f>IF(SER_hh_tesh!P18=0,0,SER_hh_tesh!P18/SER_summary!P$26)</f>
        <v>49.083774714555126</v>
      </c>
      <c r="Q18" s="103">
        <f>IF(SER_hh_tesh!Q18=0,0,SER_hh_tesh!Q18/SER_summary!Q$26)</f>
        <v>51.065020728332847</v>
      </c>
    </row>
    <row r="19" spans="1:17" ht="12.95" customHeight="1" x14ac:dyDescent="0.25">
      <c r="A19" s="90" t="s">
        <v>47</v>
      </c>
      <c r="B19" s="101">
        <f>IF(SER_hh_tesh!B19=0,0,SER_hh_tesh!B19/SER_summary!B$26)</f>
        <v>11.813470213568603</v>
      </c>
      <c r="C19" s="101">
        <f>IF(SER_hh_tesh!C19=0,0,SER_hh_tesh!C19/SER_summary!C$26)</f>
        <v>12.205822604199044</v>
      </c>
      <c r="D19" s="101">
        <f>IF(SER_hh_tesh!D19=0,0,SER_hh_tesh!D19/SER_summary!D$26)</f>
        <v>12.64633879705195</v>
      </c>
      <c r="E19" s="101">
        <f>IF(SER_hh_tesh!E19=0,0,SER_hh_tesh!E19/SER_summary!E$26)</f>
        <v>12.948558610156546</v>
      </c>
      <c r="F19" s="101">
        <f>IF(SER_hh_tesh!F19=0,0,SER_hh_tesh!F19/SER_summary!F$26)</f>
        <v>13.519077974628292</v>
      </c>
      <c r="G19" s="101">
        <f>IF(SER_hh_tesh!G19=0,0,SER_hh_tesh!G19/SER_summary!G$26)</f>
        <v>13.632975132661612</v>
      </c>
      <c r="H19" s="101">
        <f>IF(SER_hh_tesh!H19=0,0,SER_hh_tesh!H19/SER_summary!H$26)</f>
        <v>13.688070784939136</v>
      </c>
      <c r="I19" s="101">
        <f>IF(SER_hh_tesh!I19=0,0,SER_hh_tesh!I19/SER_summary!I$26)</f>
        <v>13.680307449517935</v>
      </c>
      <c r="J19" s="101">
        <f>IF(SER_hh_tesh!J19=0,0,SER_hh_tesh!J19/SER_summary!J$26)</f>
        <v>13.68774308550331</v>
      </c>
      <c r="K19" s="101">
        <f>IF(SER_hh_tesh!K19=0,0,SER_hh_tesh!K19/SER_summary!K$26)</f>
        <v>13.728217517956125</v>
      </c>
      <c r="L19" s="101">
        <f>IF(SER_hh_tesh!L19=0,0,SER_hh_tesh!L19/SER_summary!L$26)</f>
        <v>13.925671122038311</v>
      </c>
      <c r="M19" s="101">
        <f>IF(SER_hh_tesh!M19=0,0,SER_hh_tesh!M19/SER_summary!M$26)</f>
        <v>14.08155792301568</v>
      </c>
      <c r="N19" s="101">
        <f>IF(SER_hh_tesh!N19=0,0,SER_hh_tesh!N19/SER_summary!N$26)</f>
        <v>14.22198419150404</v>
      </c>
      <c r="O19" s="101">
        <f>IF(SER_hh_tesh!O19=0,0,SER_hh_tesh!O19/SER_summary!O$26)</f>
        <v>14.350731546851515</v>
      </c>
      <c r="P19" s="101">
        <f>IF(SER_hh_tesh!P19=0,0,SER_hh_tesh!P19/SER_summary!P$26)</f>
        <v>14.313577318003416</v>
      </c>
      <c r="Q19" s="101">
        <f>IF(SER_hh_tesh!Q19=0,0,SER_hh_tesh!Q19/SER_summary!Q$26)</f>
        <v>14.291956527125283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11.675253940151912</v>
      </c>
      <c r="C21" s="100">
        <f>IF(SER_hh_tesh!C21=0,0,SER_hh_tesh!C21/SER_summary!C$26)</f>
        <v>11.930967473680973</v>
      </c>
      <c r="D21" s="100">
        <f>IF(SER_hh_tesh!D21=0,0,SER_hh_tesh!D21/SER_summary!D$26)</f>
        <v>12.255164721027956</v>
      </c>
      <c r="E21" s="100">
        <f>IF(SER_hh_tesh!E21=0,0,SER_hh_tesh!E21/SER_summary!E$26)</f>
        <v>12.446322414093601</v>
      </c>
      <c r="F21" s="100">
        <f>IF(SER_hh_tesh!F21=0,0,SER_hh_tesh!F21/SER_summary!F$26)</f>
        <v>12.80238524247534</v>
      </c>
      <c r="G21" s="100">
        <f>IF(SER_hh_tesh!G21=0,0,SER_hh_tesh!G21/SER_summary!G$26)</f>
        <v>12.870579414023295</v>
      </c>
      <c r="H21" s="100">
        <f>IF(SER_hh_tesh!H21=0,0,SER_hh_tesh!H21/SER_summary!H$26)</f>
        <v>12.870557929298888</v>
      </c>
      <c r="I21" s="100">
        <f>IF(SER_hh_tesh!I21=0,0,SER_hh_tesh!I21/SER_summary!I$26)</f>
        <v>12.854723897441485</v>
      </c>
      <c r="J21" s="100">
        <f>IF(SER_hh_tesh!J21=0,0,SER_hh_tesh!J21/SER_summary!J$26)</f>
        <v>12.828656648438873</v>
      </c>
      <c r="K21" s="100">
        <f>IF(SER_hh_tesh!K21=0,0,SER_hh_tesh!K21/SER_summary!K$26)</f>
        <v>12.840138114571252</v>
      </c>
      <c r="L21" s="100">
        <f>IF(SER_hh_tesh!L21=0,0,SER_hh_tesh!L21/SER_summary!L$26)</f>
        <v>13.038945805285666</v>
      </c>
      <c r="M21" s="100">
        <f>IF(SER_hh_tesh!M21=0,0,SER_hh_tesh!M21/SER_summary!M$26)</f>
        <v>13.215537942242102</v>
      </c>
      <c r="N21" s="100">
        <f>IF(SER_hh_tesh!N21=0,0,SER_hh_tesh!N21/SER_summary!N$26)</f>
        <v>13.396491069124689</v>
      </c>
      <c r="O21" s="100">
        <f>IF(SER_hh_tesh!O21=0,0,SER_hh_tesh!O21/SER_summary!O$26)</f>
        <v>13.423080422347139</v>
      </c>
      <c r="P21" s="100">
        <f>IF(SER_hh_tesh!P21=0,0,SER_hh_tesh!P21/SER_summary!P$26)</f>
        <v>13.236523969093016</v>
      </c>
      <c r="Q21" s="100">
        <f>IF(SER_hh_tesh!Q21=0,0,SER_hh_tesh!Q21/SER_summary!Q$26)</f>
        <v>13.222890489365703</v>
      </c>
    </row>
    <row r="22" spans="1:17" ht="12" customHeight="1" x14ac:dyDescent="0.25">
      <c r="A22" s="88" t="s">
        <v>99</v>
      </c>
      <c r="B22" s="100">
        <f>IF(SER_hh_tesh!B22=0,0,SER_hh_tesh!B22/SER_summary!B$26)</f>
        <v>11.675253940151912</v>
      </c>
      <c r="C22" s="100">
        <f>IF(SER_hh_tesh!C22=0,0,SER_hh_tesh!C22/SER_summary!C$26)</f>
        <v>12.021787473607578</v>
      </c>
      <c r="D22" s="100">
        <f>IF(SER_hh_tesh!D22=0,0,SER_hh_tesh!D22/SER_summary!D$26)</f>
        <v>12.36819202994432</v>
      </c>
      <c r="E22" s="100">
        <f>IF(SER_hh_tesh!E22=0,0,SER_hh_tesh!E22/SER_summary!E$26)</f>
        <v>12.475727406901976</v>
      </c>
      <c r="F22" s="100">
        <f>IF(SER_hh_tesh!F22=0,0,SER_hh_tesh!F22/SER_summary!F$26)</f>
        <v>12.946698300340328</v>
      </c>
      <c r="G22" s="100">
        <f>IF(SER_hh_tesh!G22=0,0,SER_hh_tesh!G22/SER_summary!G$26)</f>
        <v>12.944735900928473</v>
      </c>
      <c r="H22" s="100">
        <f>IF(SER_hh_tesh!H22=0,0,SER_hh_tesh!H22/SER_summary!H$26)</f>
        <v>12.861827599070175</v>
      </c>
      <c r="I22" s="100">
        <f>IF(SER_hh_tesh!I22=0,0,SER_hh_tesh!I22/SER_summary!I$26)</f>
        <v>12.735504459269654</v>
      </c>
      <c r="J22" s="100">
        <f>IF(SER_hh_tesh!J22=0,0,SER_hh_tesh!J22/SER_summary!J$26)</f>
        <v>12.661708933275145</v>
      </c>
      <c r="K22" s="100">
        <f>IF(SER_hh_tesh!K22=0,0,SER_hh_tesh!K22/SER_summary!K$26)</f>
        <v>12.648480283858724</v>
      </c>
      <c r="L22" s="100">
        <f>IF(SER_hh_tesh!L22=0,0,SER_hh_tesh!L22/SER_summary!L$26)</f>
        <v>12.833939018108</v>
      </c>
      <c r="M22" s="100">
        <f>IF(SER_hh_tesh!M22=0,0,SER_hh_tesh!M22/SER_summary!M$26)</f>
        <v>13.035546169249233</v>
      </c>
      <c r="N22" s="100">
        <f>IF(SER_hh_tesh!N22=0,0,SER_hh_tesh!N22/SER_summary!N$26)</f>
        <v>13.195680582015298</v>
      </c>
      <c r="O22" s="100">
        <f>IF(SER_hh_tesh!O22=0,0,SER_hh_tesh!O22/SER_summary!O$26)</f>
        <v>13.217870737229788</v>
      </c>
      <c r="P22" s="100">
        <f>IF(SER_hh_tesh!P22=0,0,SER_hh_tesh!P22/SER_summary!P$26)</f>
        <v>13.052202725827872</v>
      </c>
      <c r="Q22" s="100">
        <f>IF(SER_hh_tesh!Q22=0,0,SER_hh_tesh!Q22/SER_summary!Q$26)</f>
        <v>13.06405267487893</v>
      </c>
    </row>
    <row r="23" spans="1:17" ht="12" customHeight="1" x14ac:dyDescent="0.25">
      <c r="A23" s="88" t="s">
        <v>98</v>
      </c>
      <c r="B23" s="100">
        <f>IF(SER_hh_tesh!B23=0,0,SER_hh_tesh!B23/SER_summary!B$26)</f>
        <v>11.675253940151912</v>
      </c>
      <c r="C23" s="100">
        <f>IF(SER_hh_tesh!C23=0,0,SER_hh_tesh!C23/SER_summary!C$26)</f>
        <v>11.901909055881699</v>
      </c>
      <c r="D23" s="100">
        <f>IF(SER_hh_tesh!D23=0,0,SER_hh_tesh!D23/SER_summary!D$26)</f>
        <v>12.145439180891563</v>
      </c>
      <c r="E23" s="100">
        <f>IF(SER_hh_tesh!E23=0,0,SER_hh_tesh!E23/SER_summary!E$26)</f>
        <v>12.186888897111448</v>
      </c>
      <c r="F23" s="100">
        <f>IF(SER_hh_tesh!F23=0,0,SER_hh_tesh!F23/SER_summary!F$26)</f>
        <v>13.350798482255028</v>
      </c>
      <c r="G23" s="100">
        <f>IF(SER_hh_tesh!G23=0,0,SER_hh_tesh!G23/SER_summary!G$26)</f>
        <v>13.564746038115562</v>
      </c>
      <c r="H23" s="100">
        <f>IF(SER_hh_tesh!H23=0,0,SER_hh_tesh!H23/SER_summary!H$26)</f>
        <v>13.894726347447829</v>
      </c>
      <c r="I23" s="100">
        <f>IF(SER_hh_tesh!I23=0,0,SER_hh_tesh!I23/SER_summary!I$26)</f>
        <v>13.798652695988885</v>
      </c>
      <c r="J23" s="100">
        <f>IF(SER_hh_tesh!J23=0,0,SER_hh_tesh!J23/SER_summary!J$26)</f>
        <v>13.679019665581558</v>
      </c>
      <c r="K23" s="100">
        <f>IF(SER_hh_tesh!K23=0,0,SER_hh_tesh!K23/SER_summary!K$26)</f>
        <v>13.602017782956723</v>
      </c>
      <c r="L23" s="100">
        <f>IF(SER_hh_tesh!L23=0,0,SER_hh_tesh!L23/SER_summary!L$26)</f>
        <v>13.66771748031489</v>
      </c>
      <c r="M23" s="100">
        <f>IF(SER_hh_tesh!M23=0,0,SER_hh_tesh!M23/SER_summary!M$26)</f>
        <v>13.739053995776164</v>
      </c>
      <c r="N23" s="100">
        <f>IF(SER_hh_tesh!N23=0,0,SER_hh_tesh!N23/SER_summary!N$26)</f>
        <v>13.808109918219397</v>
      </c>
      <c r="O23" s="100">
        <f>IF(SER_hh_tesh!O23=0,0,SER_hh_tesh!O23/SER_summary!O$26)</f>
        <v>13.756810050756194</v>
      </c>
      <c r="P23" s="100">
        <f>IF(SER_hh_tesh!P23=0,0,SER_hh_tesh!P23/SER_summary!P$26)</f>
        <v>13.510135644834754</v>
      </c>
      <c r="Q23" s="100">
        <f>IF(SER_hh_tesh!Q23=0,0,SER_hh_tesh!Q23/SER_summary!Q$26)</f>
        <v>13.43492876884836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0</v>
      </c>
      <c r="G25" s="100">
        <f>IF(SER_hh_tesh!G25=0,0,SER_hh_tesh!G25/SER_summary!G$26)</f>
        <v>0</v>
      </c>
      <c r="H25" s="100">
        <f>IF(SER_hh_tesh!H25=0,0,SER_hh_tesh!H25/SER_summary!H$26)</f>
        <v>0</v>
      </c>
      <c r="I25" s="100">
        <f>IF(SER_hh_tesh!I25=0,0,SER_hh_tesh!I25/SER_summary!I$26)</f>
        <v>0</v>
      </c>
      <c r="J25" s="100">
        <f>IF(SER_hh_tesh!J25=0,0,SER_hh_tesh!J25/SER_summary!J$26)</f>
        <v>0</v>
      </c>
      <c r="K25" s="100">
        <f>IF(SER_hh_tesh!K25=0,0,SER_hh_tesh!K25/SER_summary!K$26)</f>
        <v>0</v>
      </c>
      <c r="L25" s="100">
        <f>IF(SER_hh_tesh!L25=0,0,SER_hh_tesh!L25/SER_summary!L$26)</f>
        <v>0</v>
      </c>
      <c r="M25" s="100">
        <f>IF(SER_hh_tesh!M25=0,0,SER_hh_tesh!M25/SER_summary!M$26)</f>
        <v>0</v>
      </c>
      <c r="N25" s="100">
        <f>IF(SER_hh_tesh!N25=0,0,SER_hh_tesh!N25/SER_summary!N$26)</f>
        <v>0</v>
      </c>
      <c r="O25" s="100">
        <f>IF(SER_hh_tesh!O25=0,0,SER_hh_tesh!O25/SER_summary!O$26)</f>
        <v>0</v>
      </c>
      <c r="P25" s="100">
        <f>IF(SER_hh_tesh!P25=0,0,SER_hh_tesh!P25/SER_summary!P$26)</f>
        <v>0</v>
      </c>
      <c r="Q25" s="100">
        <f>IF(SER_hh_tesh!Q25=0,0,SER_hh_tesh!Q25/SER_summary!Q$26)</f>
        <v>0</v>
      </c>
    </row>
    <row r="26" spans="1:17" ht="12" customHeight="1" x14ac:dyDescent="0.25">
      <c r="A26" s="88" t="s">
        <v>30</v>
      </c>
      <c r="B26" s="22">
        <f>IF(SER_hh_tesh!B26=0,0,SER_hh_tesh!B26/SER_summary!B$26)</f>
        <v>11.671749745948734</v>
      </c>
      <c r="C26" s="22">
        <f>IF(SER_hh_tesh!C26=0,0,SER_hh_tesh!C26/SER_summary!C$26)</f>
        <v>12.064892802310352</v>
      </c>
      <c r="D26" s="22">
        <f>IF(SER_hh_tesh!D26=0,0,SER_hh_tesh!D26/SER_summary!D$26)</f>
        <v>12.506756435524782</v>
      </c>
      <c r="E26" s="22">
        <f>IF(SER_hh_tesh!E26=0,0,SER_hh_tesh!E26/SER_summary!E$26)</f>
        <v>12.79389677954226</v>
      </c>
      <c r="F26" s="22">
        <f>IF(SER_hh_tesh!F26=0,0,SER_hh_tesh!F26/SER_summary!F$26)</f>
        <v>13.291765944749312</v>
      </c>
      <c r="G26" s="22">
        <f>IF(SER_hh_tesh!G26=0,0,SER_hh_tesh!G26/SER_summary!G$26)</f>
        <v>13.347066639793452</v>
      </c>
      <c r="H26" s="22">
        <f>IF(SER_hh_tesh!H26=0,0,SER_hh_tesh!H26/SER_summary!H$26)</f>
        <v>13.242041293721815</v>
      </c>
      <c r="I26" s="22">
        <f>IF(SER_hh_tesh!I26=0,0,SER_hh_tesh!I26/SER_summary!I$26)</f>
        <v>13.215597662387664</v>
      </c>
      <c r="J26" s="22">
        <f>IF(SER_hh_tesh!J26=0,0,SER_hh_tesh!J26/SER_summary!J$26)</f>
        <v>13.165427225583914</v>
      </c>
      <c r="K26" s="22">
        <f>IF(SER_hh_tesh!K26=0,0,SER_hh_tesh!K26/SER_summary!K$26)</f>
        <v>13.087409167603985</v>
      </c>
      <c r="L26" s="22">
        <f>IF(SER_hh_tesh!L26=0,0,SER_hh_tesh!L26/SER_summary!L$26)</f>
        <v>13.239324810906098</v>
      </c>
      <c r="M26" s="22">
        <f>IF(SER_hh_tesh!M26=0,0,SER_hh_tesh!M26/SER_summary!M$26)</f>
        <v>13.399208059625023</v>
      </c>
      <c r="N26" s="22">
        <f>IF(SER_hh_tesh!N26=0,0,SER_hh_tesh!N26/SER_summary!N$26)</f>
        <v>13.497999106158732</v>
      </c>
      <c r="O26" s="22">
        <f>IF(SER_hh_tesh!O26=0,0,SER_hh_tesh!O26/SER_summary!O$26)</f>
        <v>13.525176620758913</v>
      </c>
      <c r="P26" s="22">
        <f>IF(SER_hh_tesh!P26=0,0,SER_hh_tesh!P26/SER_summary!P$26)</f>
        <v>13.402885554652665</v>
      </c>
      <c r="Q26" s="22">
        <f>IF(SER_hh_tesh!Q26=0,0,SER_hh_tesh!Q26/SER_summary!Q$26)</f>
        <v>13.38781514748664</v>
      </c>
    </row>
    <row r="27" spans="1:17" ht="12" customHeight="1" x14ac:dyDescent="0.25">
      <c r="A27" s="93" t="s">
        <v>114</v>
      </c>
      <c r="B27" s="116">
        <f>IF(SER_hh_tesh!B27=0,0,SER_hh_tesh!B27/SER_summary!B$26)</f>
        <v>0.14021468990856506</v>
      </c>
      <c r="C27" s="116">
        <f>IF(SER_hh_tesh!C27=0,0,SER_hh_tesh!C27/SER_summary!C$26)</f>
        <v>0.17859475074267561</v>
      </c>
      <c r="D27" s="116">
        <f>IF(SER_hh_tesh!D27=0,0,SER_hh_tesh!D27/SER_summary!D$26)</f>
        <v>0.22063787735957047</v>
      </c>
      <c r="E27" s="116">
        <f>IF(SER_hh_tesh!E27=0,0,SER_hh_tesh!E27/SER_summary!E$26)</f>
        <v>0.27017851838684065</v>
      </c>
      <c r="F27" s="116">
        <f>IF(SER_hh_tesh!F27=0,0,SER_hh_tesh!F27/SER_summary!F$26)</f>
        <v>0.31214631296920781</v>
      </c>
      <c r="G27" s="116">
        <f>IF(SER_hh_tesh!G27=0,0,SER_hh_tesh!G27/SER_summary!G$26)</f>
        <v>0.36181871741275989</v>
      </c>
      <c r="H27" s="116">
        <f>IF(SER_hh_tesh!H27=0,0,SER_hh_tesh!H27/SER_summary!H$26)</f>
        <v>0.40738465957835501</v>
      </c>
      <c r="I27" s="116">
        <f>IF(SER_hh_tesh!I27=0,0,SER_hh_tesh!I27/SER_summary!I$26)</f>
        <v>0.44573017479401433</v>
      </c>
      <c r="J27" s="116">
        <f>IF(SER_hh_tesh!J27=0,0,SER_hh_tesh!J27/SER_summary!J$26)</f>
        <v>0.51575790235243246</v>
      </c>
      <c r="K27" s="116">
        <f>IF(SER_hh_tesh!K27=0,0,SER_hh_tesh!K27/SER_summary!K$26)</f>
        <v>0.61610199664776766</v>
      </c>
      <c r="L27" s="116">
        <f>IF(SER_hh_tesh!L27=0,0,SER_hh_tesh!L27/SER_summary!L$26)</f>
        <v>0.67080320659349812</v>
      </c>
      <c r="M27" s="116">
        <f>IF(SER_hh_tesh!M27=0,0,SER_hh_tesh!M27/SER_summary!M$26)</f>
        <v>0.67670951510131117</v>
      </c>
      <c r="N27" s="116">
        <f>IF(SER_hh_tesh!N27=0,0,SER_hh_tesh!N27/SER_summary!N$26)</f>
        <v>0.70612153771242536</v>
      </c>
      <c r="O27" s="116">
        <f>IF(SER_hh_tesh!O27=0,0,SER_hh_tesh!O27/SER_summary!O$26)</f>
        <v>0.81721336115912635</v>
      </c>
      <c r="P27" s="116">
        <f>IF(SER_hh_tesh!P27=0,0,SER_hh_tesh!P27/SER_summary!P$26)</f>
        <v>0.93433479909156147</v>
      </c>
      <c r="Q27" s="116">
        <f>IF(SER_hh_tesh!Q27=0,0,SER_hh_tesh!Q27/SER_summary!Q$26)</f>
        <v>0.93922241860160693</v>
      </c>
    </row>
    <row r="28" spans="1:17" ht="12" customHeight="1" x14ac:dyDescent="0.25">
      <c r="A28" s="91" t="s">
        <v>113</v>
      </c>
      <c r="B28" s="117">
        <f>IF(SER_hh_tesh!B28=0,0,SER_hh_tesh!B28/SER_summary!B$26)</f>
        <v>8.0640573400160971</v>
      </c>
      <c r="C28" s="117">
        <f>IF(SER_hh_tesh!C28=0,0,SER_hh_tesh!C28/SER_summary!C$26)</f>
        <v>8.3348983543544559</v>
      </c>
      <c r="D28" s="117">
        <f>IF(SER_hh_tesh!D28=0,0,SER_hh_tesh!D28/SER_summary!D$26)</f>
        <v>8.6239794211478671</v>
      </c>
      <c r="E28" s="117">
        <f>IF(SER_hh_tesh!E28=0,0,SER_hh_tesh!E28/SER_summary!E$26)</f>
        <v>8.7865176500213362</v>
      </c>
      <c r="F28" s="117">
        <f>IF(SER_hh_tesh!F28=0,0,SER_hh_tesh!F28/SER_summary!F$26)</f>
        <v>9.1800492927693611</v>
      </c>
      <c r="G28" s="117">
        <f>IF(SER_hh_tesh!G28=0,0,SER_hh_tesh!G28/SER_summary!G$26)</f>
        <v>9.2659615408047546</v>
      </c>
      <c r="H28" s="117">
        <f>IF(SER_hh_tesh!H28=0,0,SER_hh_tesh!H28/SER_summary!H$26)</f>
        <v>9.2635572393029175</v>
      </c>
      <c r="I28" s="117">
        <f>IF(SER_hh_tesh!I28=0,0,SER_hh_tesh!I28/SER_summary!I$26)</f>
        <v>9.2652040521866308</v>
      </c>
      <c r="J28" s="117">
        <f>IF(SER_hh_tesh!J28=0,0,SER_hh_tesh!J28/SER_summary!J$26)</f>
        <v>9.27395412287391</v>
      </c>
      <c r="K28" s="117">
        <f>IF(SER_hh_tesh!K28=0,0,SER_hh_tesh!K28/SER_summary!K$26)</f>
        <v>9.3051786945189257</v>
      </c>
      <c r="L28" s="117">
        <f>IF(SER_hh_tesh!L28=0,0,SER_hh_tesh!L28/SER_summary!L$26)</f>
        <v>9.4246152991232393</v>
      </c>
      <c r="M28" s="117">
        <f>IF(SER_hh_tesh!M28=0,0,SER_hh_tesh!M28/SER_summary!M$26)</f>
        <v>9.4964334772615473</v>
      </c>
      <c r="N28" s="117">
        <f>IF(SER_hh_tesh!N28=0,0,SER_hh_tesh!N28/SER_summary!N$26)</f>
        <v>9.5861936566840651</v>
      </c>
      <c r="O28" s="117">
        <f>IF(SER_hh_tesh!O28=0,0,SER_hh_tesh!O28/SER_summary!O$26)</f>
        <v>9.6571419114916548</v>
      </c>
      <c r="P28" s="117">
        <f>IF(SER_hh_tesh!P28=0,0,SER_hh_tesh!P28/SER_summary!P$26)</f>
        <v>9.6010130676775169</v>
      </c>
      <c r="Q28" s="117">
        <f>IF(SER_hh_tesh!Q28=0,0,SER_hh_tesh!Q28/SER_summary!Q$26)</f>
        <v>9.6040982462969069</v>
      </c>
    </row>
    <row r="29" spans="1:17" ht="12.95" customHeight="1" x14ac:dyDescent="0.25">
      <c r="A29" s="90" t="s">
        <v>46</v>
      </c>
      <c r="B29" s="101">
        <f>IF(SER_hh_tesh!B29=0,0,SER_hh_tesh!B29/SER_summary!B$26)</f>
        <v>14.510626216043519</v>
      </c>
      <c r="C29" s="101">
        <f>IF(SER_hh_tesh!C29=0,0,SER_hh_tesh!C29/SER_summary!C$26)</f>
        <v>15.059791120987834</v>
      </c>
      <c r="D29" s="101">
        <f>IF(SER_hh_tesh!D29=0,0,SER_hh_tesh!D29/SER_summary!D$26)</f>
        <v>15.355265983136047</v>
      </c>
      <c r="E29" s="101">
        <f>IF(SER_hh_tesh!E29=0,0,SER_hh_tesh!E29/SER_summary!E$26)</f>
        <v>15.468984900622935</v>
      </c>
      <c r="F29" s="101">
        <f>IF(SER_hh_tesh!F29=0,0,SER_hh_tesh!F29/SER_summary!F$26)</f>
        <v>16.018485602886265</v>
      </c>
      <c r="G29" s="101">
        <f>IF(SER_hh_tesh!G29=0,0,SER_hh_tesh!G29/SER_summary!G$26)</f>
        <v>16.349265967753428</v>
      </c>
      <c r="H29" s="101">
        <f>IF(SER_hh_tesh!H29=0,0,SER_hh_tesh!H29/SER_summary!H$26)</f>
        <v>16.461625439777901</v>
      </c>
      <c r="I29" s="101">
        <f>IF(SER_hh_tesh!I29=0,0,SER_hh_tesh!I29/SER_summary!I$26)</f>
        <v>16.555537638666618</v>
      </c>
      <c r="J29" s="101">
        <f>IF(SER_hh_tesh!J29=0,0,SER_hh_tesh!J29/SER_summary!J$26)</f>
        <v>16.52099206883344</v>
      </c>
      <c r="K29" s="101">
        <f>IF(SER_hh_tesh!K29=0,0,SER_hh_tesh!K29/SER_summary!K$26)</f>
        <v>16.672408384643234</v>
      </c>
      <c r="L29" s="101">
        <f>IF(SER_hh_tesh!L29=0,0,SER_hh_tesh!L29/SER_summary!L$26)</f>
        <v>16.751156253627563</v>
      </c>
      <c r="M29" s="101">
        <f>IF(SER_hh_tesh!M29=0,0,SER_hh_tesh!M29/SER_summary!M$26)</f>
        <v>16.846342610218709</v>
      </c>
      <c r="N29" s="101">
        <f>IF(SER_hh_tesh!N29=0,0,SER_hh_tesh!N29/SER_summary!N$26)</f>
        <v>16.954693696156948</v>
      </c>
      <c r="O29" s="101">
        <f>IF(SER_hh_tesh!O29=0,0,SER_hh_tesh!O29/SER_summary!O$26)</f>
        <v>17.050951677006907</v>
      </c>
      <c r="P29" s="101">
        <f>IF(SER_hh_tesh!P29=0,0,SER_hh_tesh!P29/SER_summary!P$26)</f>
        <v>17.020582248433218</v>
      </c>
      <c r="Q29" s="101">
        <f>IF(SER_hh_tesh!Q29=0,0,SER_hh_tesh!Q29/SER_summary!Q$26)</f>
        <v>18.220495171835537</v>
      </c>
    </row>
    <row r="30" spans="1:17" ht="12" customHeight="1" x14ac:dyDescent="0.25">
      <c r="A30" s="88" t="s">
        <v>66</v>
      </c>
      <c r="B30" s="100">
        <f>IF(SER_hh_tesh!B30=0,0,SER_hh_tesh!B30/SER_summary!B$26)</f>
        <v>14.513974966770213</v>
      </c>
      <c r="C30" s="100">
        <f>IF(SER_hh_tesh!C30=0,0,SER_hh_tesh!C30/SER_summary!C$26)</f>
        <v>15.153998351057293</v>
      </c>
      <c r="D30" s="100">
        <f>IF(SER_hh_tesh!D30=0,0,SER_hh_tesh!D30/SER_summary!D$26)</f>
        <v>15.408280029197172</v>
      </c>
      <c r="E30" s="100">
        <f>IF(SER_hh_tesh!E30=0,0,SER_hh_tesh!E30/SER_summary!E$26)</f>
        <v>15.362657767950976</v>
      </c>
      <c r="F30" s="100">
        <f>IF(SER_hh_tesh!F30=0,0,SER_hh_tesh!F30/SER_summary!F$26)</f>
        <v>16.399318614701681</v>
      </c>
      <c r="G30" s="100">
        <f>IF(SER_hh_tesh!G30=0,0,SER_hh_tesh!G30/SER_summary!G$26)</f>
        <v>16.21863149042467</v>
      </c>
      <c r="H30" s="100">
        <f>IF(SER_hh_tesh!H30=0,0,SER_hh_tesh!H30/SER_summary!H$26)</f>
        <v>15.909892471217955</v>
      </c>
      <c r="I30" s="100">
        <f>IF(SER_hh_tesh!I30=0,0,SER_hh_tesh!I30/SER_summary!I$26)</f>
        <v>16.659172147593221</v>
      </c>
      <c r="J30" s="100">
        <f>IF(SER_hh_tesh!J30=0,0,SER_hh_tesh!J30/SER_summary!J$26)</f>
        <v>17.692514748153741</v>
      </c>
      <c r="K30" s="100">
        <f>IF(SER_hh_tesh!K30=0,0,SER_hh_tesh!K30/SER_summary!K$26)</f>
        <v>16.580706802955067</v>
      </c>
      <c r="L30" s="100">
        <f>IF(SER_hh_tesh!L30=0,0,SER_hh_tesh!L30/SER_summary!L$26)</f>
        <v>16.745506398984514</v>
      </c>
      <c r="M30" s="100">
        <f>IF(SER_hh_tesh!M30=0,0,SER_hh_tesh!M30/SER_summary!M$26)</f>
        <v>16.864584309665183</v>
      </c>
      <c r="N30" s="100">
        <f>IF(SER_hh_tesh!N30=0,0,SER_hh_tesh!N30/SER_summary!N$26)</f>
        <v>17.040889598823075</v>
      </c>
      <c r="O30" s="100">
        <f>IF(SER_hh_tesh!O30=0,0,SER_hh_tesh!O30/SER_summary!O$26)</f>
        <v>17.289346950581898</v>
      </c>
      <c r="P30" s="100">
        <f>IF(SER_hh_tesh!P30=0,0,SER_hh_tesh!P30/SER_summary!P$26)</f>
        <v>17.257055640628892</v>
      </c>
      <c r="Q30" s="100">
        <f>IF(SER_hh_tesh!Q30=0,0,SER_hh_tesh!Q30/SER_summary!Q$26)</f>
        <v>17.095469356659848</v>
      </c>
    </row>
    <row r="31" spans="1:17" ht="12" customHeight="1" x14ac:dyDescent="0.25">
      <c r="A31" s="88" t="s">
        <v>98</v>
      </c>
      <c r="B31" s="100">
        <f>IF(SER_hh_tesh!B31=0,0,SER_hh_tesh!B31/SER_summary!B$26)</f>
        <v>14.513974966770213</v>
      </c>
      <c r="C31" s="100">
        <f>IF(SER_hh_tesh!C31=0,0,SER_hh_tesh!C31/SER_summary!C$26)</f>
        <v>14.975880529221037</v>
      </c>
      <c r="D31" s="100">
        <f>IF(SER_hh_tesh!D31=0,0,SER_hh_tesh!D31/SER_summary!D$26)</f>
        <v>15.231747784174583</v>
      </c>
      <c r="E31" s="100">
        <f>IF(SER_hh_tesh!E31=0,0,SER_hh_tesh!E31/SER_summary!E$26)</f>
        <v>15.291221269864545</v>
      </c>
      <c r="F31" s="100">
        <f>IF(SER_hh_tesh!F31=0,0,SER_hh_tesh!F31/SER_summary!F$26)</f>
        <v>15.822752944710118</v>
      </c>
      <c r="G31" s="100">
        <f>IF(SER_hh_tesh!G31=0,0,SER_hh_tesh!G31/SER_summary!G$26)</f>
        <v>16.142508055054254</v>
      </c>
      <c r="H31" s="100">
        <f>IF(SER_hh_tesh!H31=0,0,SER_hh_tesh!H31/SER_summary!H$26)</f>
        <v>16.298747001262928</v>
      </c>
      <c r="I31" s="100">
        <f>IF(SER_hh_tesh!I31=0,0,SER_hh_tesh!I31/SER_summary!I$26)</f>
        <v>16.50834342855066</v>
      </c>
      <c r="J31" s="100">
        <f>IF(SER_hh_tesh!J31=0,0,SER_hh_tesh!J31/SER_summary!J$26)</f>
        <v>16.617152600658169</v>
      </c>
      <c r="K31" s="100">
        <f>IF(SER_hh_tesh!K31=0,0,SER_hh_tesh!K31/SER_summary!K$26)</f>
        <v>16.852124258848306</v>
      </c>
      <c r="L31" s="100">
        <f>IF(SER_hh_tesh!L31=0,0,SER_hh_tesh!L31/SER_summary!L$26)</f>
        <v>17.086623494221058</v>
      </c>
      <c r="M31" s="100">
        <f>IF(SER_hh_tesh!M31=0,0,SER_hh_tesh!M31/SER_summary!M$26)</f>
        <v>17.261103358798159</v>
      </c>
      <c r="N31" s="100">
        <f>IF(SER_hh_tesh!N31=0,0,SER_hh_tesh!N31/SER_summary!N$26)</f>
        <v>17.355980394543934</v>
      </c>
      <c r="O31" s="100">
        <f>IF(SER_hh_tesh!O31=0,0,SER_hh_tesh!O31/SER_summary!O$26)</f>
        <v>17.300362345209372</v>
      </c>
      <c r="P31" s="100">
        <f>IF(SER_hh_tesh!P31=0,0,SER_hh_tesh!P31/SER_summary!P$26)</f>
        <v>17.173290726148178</v>
      </c>
      <c r="Q31" s="100">
        <f>IF(SER_hh_tesh!Q31=0,0,SER_hh_tesh!Q31/SER_summary!Q$26)</f>
        <v>17.002971632644066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14.509618762853423</v>
      </c>
      <c r="C33" s="18">
        <f>IF(SER_hh_tesh!C33=0,0,SER_hh_tesh!C33/SER_summary!C$26)</f>
        <v>15.057933158106383</v>
      </c>
      <c r="D33" s="18">
        <f>IF(SER_hh_tesh!D33=0,0,SER_hh_tesh!D33/SER_summary!D$26)</f>
        <v>15.364704556570461</v>
      </c>
      <c r="E33" s="18">
        <f>IF(SER_hh_tesh!E33=0,0,SER_hh_tesh!E33/SER_summary!E$26)</f>
        <v>15.505888721438534</v>
      </c>
      <c r="F33" s="18">
        <f>IF(SER_hh_tesh!F33=0,0,SER_hh_tesh!F33/SER_summary!F$26)</f>
        <v>15.993118520316177</v>
      </c>
      <c r="G33" s="18">
        <f>IF(SER_hh_tesh!G33=0,0,SER_hh_tesh!G33/SER_summary!G$26)</f>
        <v>16.386958444684783</v>
      </c>
      <c r="H33" s="18">
        <f>IF(SER_hh_tesh!H33=0,0,SER_hh_tesh!H33/SER_summary!H$26)</f>
        <v>16.533091488607134</v>
      </c>
      <c r="I33" s="18">
        <f>IF(SER_hh_tesh!I33=0,0,SER_hh_tesh!I33/SER_summary!I$26)</f>
        <v>16.550793033702689</v>
      </c>
      <c r="J33" s="18">
        <f>IF(SER_hh_tesh!J33=0,0,SER_hh_tesh!J33/SER_summary!J$26)</f>
        <v>16.402260770017872</v>
      </c>
      <c r="K33" s="18">
        <f>IF(SER_hh_tesh!K33=0,0,SER_hh_tesh!K33/SER_summary!K$26)</f>
        <v>16.659992290239906</v>
      </c>
      <c r="L33" s="18">
        <f>IF(SER_hh_tesh!L33=0,0,SER_hh_tesh!L33/SER_summary!L$26)</f>
        <v>16.708141003224917</v>
      </c>
      <c r="M33" s="18">
        <f>IF(SER_hh_tesh!M33=0,0,SER_hh_tesh!M33/SER_summary!M$26)</f>
        <v>16.782164561720098</v>
      </c>
      <c r="N33" s="18">
        <f>IF(SER_hh_tesh!N33=0,0,SER_hh_tesh!N33/SER_summary!N$26)</f>
        <v>16.882730058873303</v>
      </c>
      <c r="O33" s="18">
        <f>IF(SER_hh_tesh!O33=0,0,SER_hh_tesh!O33/SER_summary!O$26)</f>
        <v>16.982541277073054</v>
      </c>
      <c r="P33" s="18">
        <f>IF(SER_hh_tesh!P33=0,0,SER_hh_tesh!P33/SER_summary!P$26)</f>
        <v>16.952657234763883</v>
      </c>
      <c r="Q33" s="18">
        <f>IF(SER_hh_tesh!Q33=0,0,SER_hh_tesh!Q33/SER_summary!Q$26)</f>
        <v>19.035623600006581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14.030021100995791</v>
      </c>
      <c r="C3" s="106">
        <f>IF(SER_hh_emih!C3=0,0,SER_hh_emih!C3/SER_summary!C$26)</f>
        <v>14.915244176398797</v>
      </c>
      <c r="D3" s="106">
        <f>IF(SER_hh_emih!D3=0,0,SER_hh_emih!D3/SER_summary!D$26)</f>
        <v>14.526739832289135</v>
      </c>
      <c r="E3" s="106">
        <f>IF(SER_hh_emih!E3=0,0,SER_hh_emih!E3/SER_summary!E$26)</f>
        <v>12.93166855617625</v>
      </c>
      <c r="F3" s="106">
        <f>IF(SER_hh_emih!F3=0,0,SER_hh_emih!F3/SER_summary!F$26)</f>
        <v>13.965476108965929</v>
      </c>
      <c r="G3" s="106">
        <f>IF(SER_hh_emih!G3=0,0,SER_hh_emih!G3/SER_summary!G$26)</f>
        <v>15.073529018556412</v>
      </c>
      <c r="H3" s="106">
        <f>IF(SER_hh_emih!H3=0,0,SER_hh_emih!H3/SER_summary!H$26)</f>
        <v>17.902819306858117</v>
      </c>
      <c r="I3" s="106">
        <f>IF(SER_hh_emih!I3=0,0,SER_hh_emih!I3/SER_summary!I$26)</f>
        <v>13.365843078109691</v>
      </c>
      <c r="J3" s="106">
        <f>IF(SER_hh_emih!J3=0,0,SER_hh_emih!J3/SER_summary!J$26)</f>
        <v>12.223085417659455</v>
      </c>
      <c r="K3" s="106">
        <f>IF(SER_hh_emih!K3=0,0,SER_hh_emih!K3/SER_summary!K$26)</f>
        <v>13.271115084703151</v>
      </c>
      <c r="L3" s="106">
        <f>IF(SER_hh_emih!L3=0,0,SER_hh_emih!L3/SER_summary!L$26)</f>
        <v>14.774709214374781</v>
      </c>
      <c r="M3" s="106">
        <f>IF(SER_hh_emih!M3=0,0,SER_hh_emih!M3/SER_summary!M$26)</f>
        <v>15.223051607489433</v>
      </c>
      <c r="N3" s="106">
        <f>IF(SER_hh_emih!N3=0,0,SER_hh_emih!N3/SER_summary!N$26)</f>
        <v>13.819476378818523</v>
      </c>
      <c r="O3" s="106">
        <f>IF(SER_hh_emih!O3=0,0,SER_hh_emih!O3/SER_summary!O$26)</f>
        <v>13.81318562483172</v>
      </c>
      <c r="P3" s="106">
        <f>IF(SER_hh_emih!P3=0,0,SER_hh_emih!P3/SER_summary!P$26)</f>
        <v>12.185999621241763</v>
      </c>
      <c r="Q3" s="106">
        <f>IF(SER_hh_emih!Q3=0,0,SER_hh_emih!Q3/SER_summary!Q$26)</f>
        <v>15.569369265144406</v>
      </c>
    </row>
    <row r="4" spans="1:17" ht="12.95" customHeight="1" x14ac:dyDescent="0.25">
      <c r="A4" s="90" t="s">
        <v>44</v>
      </c>
      <c r="B4" s="101">
        <f>IF(SER_hh_emih!B4=0,0,SER_hh_emih!B4/SER_summary!B$26)</f>
        <v>9.746272438448532</v>
      </c>
      <c r="C4" s="101">
        <f>IF(SER_hh_emih!C4=0,0,SER_hh_emih!C4/SER_summary!C$26)</f>
        <v>10.628226053288801</v>
      </c>
      <c r="D4" s="101">
        <f>IF(SER_hh_emih!D4=0,0,SER_hh_emih!D4/SER_summary!D$26)</f>
        <v>10.4257780037169</v>
      </c>
      <c r="E4" s="101">
        <f>IF(SER_hh_emih!E4=0,0,SER_hh_emih!E4/SER_summary!E$26)</f>
        <v>9.3006078754488044</v>
      </c>
      <c r="F4" s="101">
        <f>IF(SER_hh_emih!F4=0,0,SER_hh_emih!F4/SER_summary!F$26)</f>
        <v>10.244521171561232</v>
      </c>
      <c r="G4" s="101">
        <f>IF(SER_hh_emih!G4=0,0,SER_hh_emih!G4/SER_summary!G$26)</f>
        <v>11.552669130074303</v>
      </c>
      <c r="H4" s="101">
        <f>IF(SER_hh_emih!H4=0,0,SER_hh_emih!H4/SER_summary!H$26)</f>
        <v>14.12619050164885</v>
      </c>
      <c r="I4" s="101">
        <f>IF(SER_hh_emih!I4=0,0,SER_hh_emih!I4/SER_summary!I$26)</f>
        <v>9.7228352980115496</v>
      </c>
      <c r="J4" s="101">
        <f>IF(SER_hh_emih!J4=0,0,SER_hh_emih!J4/SER_summary!J$26)</f>
        <v>8.6100945554277413</v>
      </c>
      <c r="K4" s="101">
        <f>IF(SER_hh_emih!K4=0,0,SER_hh_emih!K4/SER_summary!K$26)</f>
        <v>9.7059392583599404</v>
      </c>
      <c r="L4" s="101">
        <f>IF(SER_hh_emih!L4=0,0,SER_hh_emih!L4/SER_summary!L$26)</f>
        <v>11.174391699065488</v>
      </c>
      <c r="M4" s="101">
        <f>IF(SER_hh_emih!M4=0,0,SER_hh_emih!M4/SER_summary!M$26)</f>
        <v>11.584559890649725</v>
      </c>
      <c r="N4" s="101">
        <f>IF(SER_hh_emih!N4=0,0,SER_hh_emih!N4/SER_summary!N$26)</f>
        <v>10.124543515557125</v>
      </c>
      <c r="O4" s="101">
        <f>IF(SER_hh_emih!O4=0,0,SER_hh_emih!O4/SER_summary!O$26)</f>
        <v>9.8847992532465589</v>
      </c>
      <c r="P4" s="101">
        <f>IF(SER_hh_emih!P4=0,0,SER_hh_emih!P4/SER_summary!P$26)</f>
        <v>7.5474450445665404</v>
      </c>
      <c r="Q4" s="101">
        <f>IF(SER_hh_emih!Q4=0,0,SER_hh_emih!Q4/SER_summary!Q$26)</f>
        <v>9.809990931015788</v>
      </c>
    </row>
    <row r="5" spans="1:17" ht="12" customHeight="1" x14ac:dyDescent="0.25">
      <c r="A5" s="88" t="s">
        <v>38</v>
      </c>
      <c r="B5" s="100">
        <f>IF(SER_hh_emih!B5=0,0,SER_hh_emih!B5/SER_summary!B$26)</f>
        <v>19.616301000036152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13.316925799704407</v>
      </c>
      <c r="C7" s="100">
        <f>IF(SER_hh_emih!C7=0,0,SER_hh_emih!C7/SER_summary!C$26)</f>
        <v>13.336410252844669</v>
      </c>
      <c r="D7" s="100">
        <f>IF(SER_hh_emih!D7=0,0,SER_hh_emih!D7/SER_summary!D$26)</f>
        <v>12.572210161540626</v>
      </c>
      <c r="E7" s="100">
        <f>IF(SER_hh_emih!E7=0,0,SER_hh_emih!E7/SER_summary!E$26)</f>
        <v>10.941523069144388</v>
      </c>
      <c r="F7" s="100">
        <f>IF(SER_hh_emih!F7=0,0,SER_hh_emih!F7/SER_summary!F$26)</f>
        <v>12.116763286628988</v>
      </c>
      <c r="G7" s="100">
        <f>IF(SER_hh_emih!G7=0,0,SER_hh_emih!G7/SER_summary!G$26)</f>
        <v>13.865954204487819</v>
      </c>
      <c r="H7" s="100">
        <f>IF(SER_hh_emih!H7=0,0,SER_hh_emih!H7/SER_summary!H$26)</f>
        <v>18.303718206364518</v>
      </c>
      <c r="I7" s="100">
        <f>IF(SER_hh_emih!I7=0,0,SER_hh_emih!I7/SER_summary!I$26)</f>
        <v>17.135214458226606</v>
      </c>
      <c r="J7" s="100">
        <f>IF(SER_hh_emih!J7=0,0,SER_hh_emih!J7/SER_summary!J$26)</f>
        <v>16.180478710510187</v>
      </c>
      <c r="K7" s="100">
        <f>IF(SER_hh_emih!K7=0,0,SER_hh_emih!K7/SER_summary!K$26)</f>
        <v>18.078977847716661</v>
      </c>
      <c r="L7" s="100">
        <f>IF(SER_hh_emih!L7=0,0,SER_hh_emih!L7/SER_summary!L$26)</f>
        <v>21.087492444153344</v>
      </c>
      <c r="M7" s="100">
        <f>IF(SER_hh_emih!M7=0,0,SER_hh_emih!M7/SER_summary!M$26)</f>
        <v>20.657483860976143</v>
      </c>
      <c r="N7" s="100">
        <f>IF(SER_hh_emih!N7=0,0,SER_hh_emih!N7/SER_summary!N$26)</f>
        <v>17.872258358037477</v>
      </c>
      <c r="O7" s="100">
        <f>IF(SER_hh_emih!O7=0,0,SER_hh_emih!O7/SER_summary!O$26)</f>
        <v>15.885609079624858</v>
      </c>
      <c r="P7" s="100">
        <f>IF(SER_hh_emih!P7=0,0,SER_hh_emih!P7/SER_summary!P$26)</f>
        <v>11.578749967608157</v>
      </c>
      <c r="Q7" s="100">
        <f>IF(SER_hh_emih!Q7=0,0,SER_hh_emih!Q7/SER_summary!Q$26)</f>
        <v>17.693842387339323</v>
      </c>
    </row>
    <row r="8" spans="1:17" ht="12" customHeight="1" x14ac:dyDescent="0.25">
      <c r="A8" s="88" t="s">
        <v>101</v>
      </c>
      <c r="B8" s="100">
        <f>IF(SER_hh_emih!B8=0,0,SER_hh_emih!B8/SER_summary!B$26)</f>
        <v>6.0642725155440758</v>
      </c>
      <c r="C8" s="100">
        <f>IF(SER_hh_emih!C8=0,0,SER_hh_emih!C8/SER_summary!C$26)</f>
        <v>6.1509660712059482</v>
      </c>
      <c r="D8" s="100">
        <f>IF(SER_hh_emih!D8=0,0,SER_hh_emih!D8/SER_summary!D$26)</f>
        <v>5.779888756849469</v>
      </c>
      <c r="E8" s="100">
        <f>IF(SER_hh_emih!E8=0,0,SER_hh_emih!E8/SER_summary!E$26)</f>
        <v>4.899734650171963</v>
      </c>
      <c r="F8" s="100">
        <f>IF(SER_hh_emih!F8=0,0,SER_hh_emih!F8/SER_summary!F$26)</f>
        <v>5.5048318277103556</v>
      </c>
      <c r="G8" s="100">
        <f>IF(SER_hh_emih!G8=0,0,SER_hh_emih!G8/SER_summary!G$26)</f>
        <v>6.3920068187453287</v>
      </c>
      <c r="H8" s="100">
        <f>IF(SER_hh_emih!H8=0,0,SER_hh_emih!H8/SER_summary!H$26)</f>
        <v>10.577730490157498</v>
      </c>
      <c r="I8" s="100">
        <f>IF(SER_hh_emih!I8=0,0,SER_hh_emih!I8/SER_summary!I$26)</f>
        <v>7.206179234081957</v>
      </c>
      <c r="J8" s="100">
        <f>IF(SER_hh_emih!J8=0,0,SER_hh_emih!J8/SER_summary!J$26)</f>
        <v>7.5438322292873519</v>
      </c>
      <c r="K8" s="100">
        <f>IF(SER_hh_emih!K8=0,0,SER_hh_emih!K8/SER_summary!K$26)</f>
        <v>8.4957535966525128</v>
      </c>
      <c r="L8" s="100">
        <f>IF(SER_hh_emih!L8=0,0,SER_hh_emih!L8/SER_summary!L$26)</f>
        <v>9.9045142351040294</v>
      </c>
      <c r="M8" s="100">
        <f>IF(SER_hh_emih!M8=0,0,SER_hh_emih!M8/SER_summary!M$26)</f>
        <v>9.6718476288270789</v>
      </c>
      <c r="N8" s="100">
        <f>IF(SER_hh_emih!N8=0,0,SER_hh_emih!N8/SER_summary!N$26)</f>
        <v>8.3824042064649653</v>
      </c>
      <c r="O8" s="100">
        <f>IF(SER_hh_emih!O8=0,0,SER_hh_emih!O8/SER_summary!O$26)</f>
        <v>7.2263620619480964</v>
      </c>
      <c r="P8" s="100">
        <f>IF(SER_hh_emih!P8=0,0,SER_hh_emih!P8/SER_summary!P$26)</f>
        <v>5.242536776974994</v>
      </c>
      <c r="Q8" s="100">
        <f>IF(SER_hh_emih!Q8=0,0,SER_hh_emih!Q8/SER_summary!Q$26)</f>
        <v>8.1166030933631088</v>
      </c>
    </row>
    <row r="9" spans="1:17" ht="12" customHeight="1" x14ac:dyDescent="0.25">
      <c r="A9" s="88" t="s">
        <v>106</v>
      </c>
      <c r="B9" s="100">
        <f>IF(SER_hh_emih!B9=0,0,SER_hh_emih!B9/SER_summary!B$26)</f>
        <v>9.0904785448196268</v>
      </c>
      <c r="C9" s="100">
        <f>IF(SER_hh_emih!C9=0,0,SER_hh_emih!C9/SER_summary!C$26)</f>
        <v>9.2207319019103977</v>
      </c>
      <c r="D9" s="100">
        <f>IF(SER_hh_emih!D9=0,0,SER_hh_emih!D9/SER_summary!D$26)</f>
        <v>8.6641810045487784</v>
      </c>
      <c r="E9" s="100">
        <f>IF(SER_hh_emih!E9=0,0,SER_hh_emih!E9/SER_summary!E$26)</f>
        <v>7.1823138453000066</v>
      </c>
      <c r="F9" s="100">
        <f>IF(SER_hh_emih!F9=0,0,SER_hh_emih!F9/SER_summary!F$26)</f>
        <v>8.2518645879408545</v>
      </c>
      <c r="G9" s="100">
        <f>IF(SER_hh_emih!G9=0,0,SER_hh_emih!G9/SER_summary!G$26)</f>
        <v>9.5817595095216301</v>
      </c>
      <c r="H9" s="100">
        <f>IF(SER_hh_emih!H9=0,0,SER_hh_emih!H9/SER_summary!H$26)</f>
        <v>18.431534584960282</v>
      </c>
      <c r="I9" s="100">
        <f>IF(SER_hh_emih!I9=0,0,SER_hh_emih!I9/SER_summary!I$26)</f>
        <v>10.058671525100522</v>
      </c>
      <c r="J9" s="100">
        <f>IF(SER_hh_emih!J9=0,0,SER_hh_emih!J9/SER_summary!J$26)</f>
        <v>11.308371259747531</v>
      </c>
      <c r="K9" s="100">
        <f>IF(SER_hh_emih!K9=0,0,SER_hh_emih!K9/SER_summary!K$26)</f>
        <v>12.735322430594106</v>
      </c>
      <c r="L9" s="100">
        <f>IF(SER_hh_emih!L9=0,0,SER_hh_emih!L9/SER_summary!L$26)</f>
        <v>14.847085766724625</v>
      </c>
      <c r="M9" s="100">
        <f>IF(SER_hh_emih!M9=0,0,SER_hh_emih!M9/SER_summary!M$26)</f>
        <v>14.531595279264058</v>
      </c>
      <c r="N9" s="100">
        <f>IF(SER_hh_emih!N9=0,0,SER_hh_emih!N9/SER_summary!N$26)</f>
        <v>12.645779015551296</v>
      </c>
      <c r="O9" s="100">
        <f>IF(SER_hh_emih!O9=0,0,SER_hh_emih!O9/SER_summary!O$26)</f>
        <v>10.983002054904093</v>
      </c>
      <c r="P9" s="100">
        <f>IF(SER_hh_emih!P9=0,0,SER_hh_emih!P9/SER_summary!P$26)</f>
        <v>8.0513286640462365</v>
      </c>
      <c r="Q9" s="100">
        <f>IF(SER_hh_emih!Q9=0,0,SER_hh_emih!Q9/SER_summary!Q$26)</f>
        <v>12.627301165327504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0.74244321325273999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7.1045279828319168E-3</v>
      </c>
      <c r="C16" s="101">
        <f>IF(SER_hh_emih!C16=0,0,SER_hh_emih!C16/SER_summary!C$26)</f>
        <v>7.2169756555641078E-3</v>
      </c>
      <c r="D16" s="101">
        <f>IF(SER_hh_emih!D16=0,0,SER_hh_emih!D16/SER_summary!D$26)</f>
        <v>7.9540563912456411E-3</v>
      </c>
      <c r="E16" s="101">
        <f>IF(SER_hh_emih!E16=0,0,SER_hh_emih!E16/SER_summary!E$26)</f>
        <v>8.195801590792905E-3</v>
      </c>
      <c r="F16" s="101">
        <f>IF(SER_hh_emih!F16=0,0,SER_hh_emih!F16/SER_summary!F$26)</f>
        <v>8.6003717686199445E-3</v>
      </c>
      <c r="G16" s="101">
        <f>IF(SER_hh_emih!G16=0,0,SER_hh_emih!G16/SER_summary!G$26)</f>
        <v>9.4652656993727824E-3</v>
      </c>
      <c r="H16" s="101">
        <f>IF(SER_hh_emih!H16=0,0,SER_hh_emih!H16/SER_summary!H$26)</f>
        <v>9.5217839907947004E-3</v>
      </c>
      <c r="I16" s="101">
        <f>IF(SER_hh_emih!I16=0,0,SER_hh_emih!I16/SER_summary!I$26)</f>
        <v>1.2645565463007069E-2</v>
      </c>
      <c r="J16" s="101">
        <f>IF(SER_hh_emih!J16=0,0,SER_hh_emih!J16/SER_summary!J$26)</f>
        <v>1.3457591464594958E-2</v>
      </c>
      <c r="K16" s="101">
        <f>IF(SER_hh_emih!K16=0,0,SER_hh_emih!K16/SER_summary!K$26)</f>
        <v>1.4820082695465272E-2</v>
      </c>
      <c r="L16" s="101">
        <f>IF(SER_hh_emih!L16=0,0,SER_hh_emih!L16/SER_summary!L$26)</f>
        <v>1.5656793362864525E-2</v>
      </c>
      <c r="M16" s="101">
        <f>IF(SER_hh_emih!M16=0,0,SER_hh_emih!M16/SER_summary!M$26)</f>
        <v>1.6735646433452794E-2</v>
      </c>
      <c r="N16" s="101">
        <f>IF(SER_hh_emih!N16=0,0,SER_hh_emih!N16/SER_summary!N$26)</f>
        <v>1.8807762931006774E-2</v>
      </c>
      <c r="O16" s="101">
        <f>IF(SER_hh_emih!O16=0,0,SER_hh_emih!O16/SER_summary!O$26)</f>
        <v>2.2498800554526962E-2</v>
      </c>
      <c r="P16" s="101">
        <f>IF(SER_hh_emih!P16=0,0,SER_hh_emih!P16/SER_summary!P$26)</f>
        <v>2.9504756700410452E-2</v>
      </c>
      <c r="Q16" s="101">
        <f>IF(SER_hh_emih!Q16=0,0,SER_hh_emih!Q16/SER_summary!Q$26)</f>
        <v>4.1014366429520423E-2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1.3123797451966006</v>
      </c>
      <c r="C17" s="103">
        <f>IF(SER_hh_emih!C17=0,0,SER_hh_emih!C17/SER_summary!C$26)</f>
        <v>1.4808714414153925</v>
      </c>
      <c r="D17" s="103">
        <f>IF(SER_hh_emih!D17=0,0,SER_hh_emih!D17/SER_summary!D$26)</f>
        <v>1.6700347445904606</v>
      </c>
      <c r="E17" s="103">
        <f>IF(SER_hh_emih!E17=0,0,SER_hh_emih!E17/SER_summary!E$26)</f>
        <v>1.794758796046958</v>
      </c>
      <c r="F17" s="103">
        <f>IF(SER_hh_emih!F17=0,0,SER_hh_emih!F17/SER_summary!F$26)</f>
        <v>1.9957261661302628</v>
      </c>
      <c r="G17" s="103">
        <f>IF(SER_hh_emih!G17=0,0,SER_hh_emih!G17/SER_summary!G$26)</f>
        <v>2.2533478157564892</v>
      </c>
      <c r="H17" s="103">
        <f>IF(SER_hh_emih!H17=0,0,SER_hh_emih!H17/SER_summary!H$26)</f>
        <v>2.524557693227846</v>
      </c>
      <c r="I17" s="103">
        <f>IF(SER_hh_emih!I17=0,0,SER_hh_emih!I17/SER_summary!I$26)</f>
        <v>2.8816348411787676</v>
      </c>
      <c r="J17" s="103">
        <f>IF(SER_hh_emih!J17=0,0,SER_hh_emih!J17/SER_summary!J$26)</f>
        <v>3.1948579899585887</v>
      </c>
      <c r="K17" s="103">
        <f>IF(SER_hh_emih!K17=0,0,SER_hh_emih!K17/SER_summary!K$26)</f>
        <v>3.5483582374836491</v>
      </c>
      <c r="L17" s="103">
        <f>IF(SER_hh_emih!L17=0,0,SER_hh_emih!L17/SER_summary!L$26)</f>
        <v>3.7308899581248438</v>
      </c>
      <c r="M17" s="103">
        <f>IF(SER_hh_emih!M17=0,0,SER_hh_emih!M17/SER_summary!M$26)</f>
        <v>3.7333758157119257</v>
      </c>
      <c r="N17" s="103">
        <f>IF(SER_hh_emih!N17=0,0,SER_hh_emih!N17/SER_summary!N$26)</f>
        <v>3.828035939288406</v>
      </c>
      <c r="O17" s="103">
        <f>IF(SER_hh_emih!O17=0,0,SER_hh_emih!O17/SER_summary!O$26)</f>
        <v>3.8549488256055207</v>
      </c>
      <c r="P17" s="103">
        <f>IF(SER_hh_emih!P17=0,0,SER_hh_emih!P17/SER_summary!P$26)</f>
        <v>3.9889397271680336</v>
      </c>
      <c r="Q17" s="103">
        <f>IF(SER_hh_emih!Q17=0,0,SER_hh_emih!Q17/SER_summary!Q$26)</f>
        <v>4.1884214712806243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2.5061370794219675</v>
      </c>
      <c r="C19" s="101">
        <f>IF(SER_hh_emih!C19=0,0,SER_hh_emih!C19/SER_summary!C$26)</f>
        <v>2.4693803897735034</v>
      </c>
      <c r="D19" s="101">
        <f>IF(SER_hh_emih!D19=0,0,SER_hh_emih!D19/SER_summary!D$26)</f>
        <v>2.3481308961864724</v>
      </c>
      <c r="E19" s="101">
        <f>IF(SER_hh_emih!E19=0,0,SER_hh_emih!E19/SER_summary!E$26)</f>
        <v>1.9985451915789685</v>
      </c>
      <c r="F19" s="101">
        <f>IF(SER_hh_emih!F19=0,0,SER_hh_emih!F19/SER_summary!F$26)</f>
        <v>2.0802329086611357</v>
      </c>
      <c r="G19" s="101">
        <f>IF(SER_hh_emih!G19=0,0,SER_hh_emih!G19/SER_summary!G$26)</f>
        <v>2.0158095528313074</v>
      </c>
      <c r="H19" s="101">
        <f>IF(SER_hh_emih!H19=0,0,SER_hh_emih!H19/SER_summary!H$26)</f>
        <v>2.4065813753845462</v>
      </c>
      <c r="I19" s="101">
        <f>IF(SER_hh_emih!I19=0,0,SER_hh_emih!I19/SER_summary!I$26)</f>
        <v>2.2773168844583576</v>
      </c>
      <c r="J19" s="101">
        <f>IF(SER_hh_emih!J19=0,0,SER_hh_emih!J19/SER_summary!J$26)</f>
        <v>2.1999436665134877</v>
      </c>
      <c r="K19" s="101">
        <f>IF(SER_hh_emih!K19=0,0,SER_hh_emih!K19/SER_summary!K$26)</f>
        <v>2.2145397538957603</v>
      </c>
      <c r="L19" s="101">
        <f>IF(SER_hh_emih!L19=0,0,SER_hh_emih!L19/SER_summary!L$26)</f>
        <v>2.1915773902299516</v>
      </c>
      <c r="M19" s="101">
        <f>IF(SER_hh_emih!M19=0,0,SER_hh_emih!M19/SER_summary!M$26)</f>
        <v>2.1759673952552823</v>
      </c>
      <c r="N19" s="101">
        <f>IF(SER_hh_emih!N19=0,0,SER_hh_emih!N19/SER_summary!N$26)</f>
        <v>2.2186568348991842</v>
      </c>
      <c r="O19" s="101">
        <f>IF(SER_hh_emih!O19=0,0,SER_hh_emih!O19/SER_summary!O$26)</f>
        <v>2.3169656394669711</v>
      </c>
      <c r="P19" s="101">
        <f>IF(SER_hh_emih!P19=0,0,SER_hh_emih!P19/SER_summary!P$26)</f>
        <v>2.5566693815785735</v>
      </c>
      <c r="Q19" s="101">
        <f>IF(SER_hh_emih!Q19=0,0,SER_hh_emih!Q19/SER_summary!Q$26)</f>
        <v>2.8563884013472389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5.483885716429965</v>
      </c>
      <c r="C21" s="100">
        <f>IF(SER_hh_emih!C21=0,0,SER_hh_emih!C21/SER_summary!C$26)</f>
        <v>5.5895742693575574</v>
      </c>
      <c r="D21" s="100">
        <f>IF(SER_hh_emih!D21=0,0,SER_hh_emih!D21/SER_summary!D$26)</f>
        <v>5.7035267917830694</v>
      </c>
      <c r="E21" s="100">
        <f>IF(SER_hh_emih!E21=0,0,SER_hh_emih!E21/SER_summary!E$26)</f>
        <v>5.7438653084511628</v>
      </c>
      <c r="F21" s="100">
        <f>IF(SER_hh_emih!F21=0,0,SER_hh_emih!F21/SER_summary!F$26)</f>
        <v>5.8949643103942799</v>
      </c>
      <c r="G21" s="100">
        <f>IF(SER_hh_emih!G21=0,0,SER_hh_emih!G21/SER_summary!G$26)</f>
        <v>5.8590862592716739</v>
      </c>
      <c r="H21" s="100">
        <f>IF(SER_hh_emih!H21=0,0,SER_hh_emih!H21/SER_summary!H$26)</f>
        <v>5.7679980164925446</v>
      </c>
      <c r="I21" s="100">
        <f>IF(SER_hh_emih!I21=0,0,SER_hh_emih!I21/SER_summary!I$26)</f>
        <v>5.6864451010262309</v>
      </c>
      <c r="J21" s="100">
        <f>IF(SER_hh_emih!J21=0,0,SER_hh_emih!J21/SER_summary!J$26)</f>
        <v>5.6023824557521982</v>
      </c>
      <c r="K21" s="100">
        <f>IF(SER_hh_emih!K21=0,0,SER_hh_emih!K21/SER_summary!K$26)</f>
        <v>5.5350440278205744</v>
      </c>
      <c r="L21" s="100">
        <f>IF(SER_hh_emih!L21=0,0,SER_hh_emih!L21/SER_summary!L$26)</f>
        <v>5.5448516554299596</v>
      </c>
      <c r="M21" s="100">
        <f>IF(SER_hh_emih!M21=0,0,SER_hh_emih!M21/SER_summary!M$26)</f>
        <v>5.5454667557315034</v>
      </c>
      <c r="N21" s="100">
        <f>IF(SER_hh_emih!N21=0,0,SER_hh_emih!N21/SER_summary!N$26)</f>
        <v>5.5481981410887737</v>
      </c>
      <c r="O21" s="100">
        <f>IF(SER_hh_emih!O21=0,0,SER_hh_emih!O21/SER_summary!O$26)</f>
        <v>5.4851786469949868</v>
      </c>
      <c r="P21" s="100">
        <f>IF(SER_hh_emih!P21=0,0,SER_hh_emih!P21/SER_summary!P$26)</f>
        <v>5.339343480733886</v>
      </c>
      <c r="Q21" s="100">
        <f>IF(SER_hh_emih!Q21=0,0,SER_hh_emih!Q21/SER_summary!Q$26)</f>
        <v>5.2643121848506045</v>
      </c>
    </row>
    <row r="22" spans="1:17" ht="12" customHeight="1" x14ac:dyDescent="0.25">
      <c r="A22" s="88" t="s">
        <v>99</v>
      </c>
      <c r="B22" s="100">
        <f>IF(SER_hh_emih!B22=0,0,SER_hh_emih!B22/SER_summary!B$26)</f>
        <v>6.6895699127304944</v>
      </c>
      <c r="C22" s="100">
        <f>IF(SER_hh_emih!C22=0,0,SER_hh_emih!C22/SER_summary!C$26)</f>
        <v>6.810465450348361</v>
      </c>
      <c r="D22" s="100">
        <f>IF(SER_hh_emih!D22=0,0,SER_hh_emih!D22/SER_summary!D$26)</f>
        <v>6.9480190419298022</v>
      </c>
      <c r="E22" s="100">
        <f>IF(SER_hh_emih!E22=0,0,SER_hh_emih!E22/SER_summary!E$26)</f>
        <v>6.9686164069976986</v>
      </c>
      <c r="F22" s="100">
        <f>IF(SER_hh_emih!F22=0,0,SER_hh_emih!F22/SER_summary!F$26)</f>
        <v>7.1669856490509485</v>
      </c>
      <c r="G22" s="100">
        <f>IF(SER_hh_emih!G22=0,0,SER_hh_emih!G22/SER_summary!G$26)</f>
        <v>7.1146311951388697</v>
      </c>
      <c r="H22" s="100">
        <f>IF(SER_hh_emih!H22=0,0,SER_hh_emih!H22/SER_summary!H$26)</f>
        <v>6.9948278872994152</v>
      </c>
      <c r="I22" s="100">
        <f>IF(SER_hh_emih!I22=0,0,SER_hh_emih!I22/SER_summary!I$26)</f>
        <v>6.8944509001511731</v>
      </c>
      <c r="J22" s="100">
        <f>IF(SER_hh_emih!J22=0,0,SER_hh_emih!J22/SER_summary!J$26)</f>
        <v>6.7934288675946286</v>
      </c>
      <c r="K22" s="100">
        <f>IF(SER_hh_emih!K22=0,0,SER_hh_emih!K22/SER_summary!K$26)</f>
        <v>6.7101283007830697</v>
      </c>
      <c r="L22" s="100">
        <f>IF(SER_hh_emih!L22=0,0,SER_hh_emih!L22/SER_summary!L$26)</f>
        <v>6.7204981064920934</v>
      </c>
      <c r="M22" s="100">
        <f>IF(SER_hh_emih!M22=0,0,SER_hh_emih!M22/SER_summary!M$26)</f>
        <v>6.7301227253916878</v>
      </c>
      <c r="N22" s="100">
        <f>IF(SER_hh_emih!N22=0,0,SER_hh_emih!N22/SER_summary!N$26)</f>
        <v>6.6788543728806484</v>
      </c>
      <c r="O22" s="100">
        <f>IF(SER_hh_emih!O22=0,0,SER_hh_emih!O22/SER_summary!O$26)</f>
        <v>6.637119723186224</v>
      </c>
      <c r="P22" s="100">
        <f>IF(SER_hh_emih!P22=0,0,SER_hh_emih!P22/SER_summary!P$26)</f>
        <v>6.4658522291290152</v>
      </c>
      <c r="Q22" s="100">
        <f>IF(SER_hh_emih!Q22=0,0,SER_hh_emih!Q22/SER_summary!Q$26)</f>
        <v>6.3632836214118793</v>
      </c>
    </row>
    <row r="23" spans="1:17" ht="12" customHeight="1" x14ac:dyDescent="0.25">
      <c r="A23" s="88" t="s">
        <v>98</v>
      </c>
      <c r="B23" s="100">
        <f>IF(SER_hh_emih!B23=0,0,SER_hh_emih!B23/SER_summary!B$26)</f>
        <v>4.5533915800852593</v>
      </c>
      <c r="C23" s="100">
        <f>IF(SER_hh_emih!C23=0,0,SER_hh_emih!C23/SER_summary!C$26)</f>
        <v>4.6950827671044646</v>
      </c>
      <c r="D23" s="100">
        <f>IF(SER_hh_emih!D23=0,0,SER_hh_emih!D23/SER_summary!D$26)</f>
        <v>4.774533242054809</v>
      </c>
      <c r="E23" s="100">
        <f>IF(SER_hh_emih!E23=0,0,SER_hh_emih!E23/SER_summary!E$26)</f>
        <v>4.6644819148798646</v>
      </c>
      <c r="F23" s="100">
        <f>IF(SER_hh_emih!F23=0,0,SER_hh_emih!F23/SER_summary!F$26)</f>
        <v>4.8669405451809675</v>
      </c>
      <c r="G23" s="100">
        <f>IF(SER_hh_emih!G23=0,0,SER_hh_emih!G23/SER_summary!G$26)</f>
        <v>4.9023231339628159</v>
      </c>
      <c r="H23" s="100">
        <f>IF(SER_hh_emih!H23=0,0,SER_hh_emih!H23/SER_summary!H$26)</f>
        <v>4.8325112918368145</v>
      </c>
      <c r="I23" s="100">
        <f>IF(SER_hh_emih!I23=0,0,SER_hh_emih!I23/SER_summary!I$26)</f>
        <v>4.7070780507414671</v>
      </c>
      <c r="J23" s="100">
        <f>IF(SER_hh_emih!J23=0,0,SER_hh_emih!J23/SER_summary!J$26)</f>
        <v>4.7342562498062</v>
      </c>
      <c r="K23" s="100">
        <f>IF(SER_hh_emih!K23=0,0,SER_hh_emih!K23/SER_summary!K$26)</f>
        <v>4.7132549615343002</v>
      </c>
      <c r="L23" s="100">
        <f>IF(SER_hh_emih!L23=0,0,SER_hh_emih!L23/SER_summary!L$26)</f>
        <v>4.7181503637684461</v>
      </c>
      <c r="M23" s="100">
        <f>IF(SER_hh_emih!M23=0,0,SER_hh_emih!M23/SER_summary!M$26)</f>
        <v>4.7159594926103452</v>
      </c>
      <c r="N23" s="100">
        <f>IF(SER_hh_emih!N23=0,0,SER_hh_emih!N23/SER_summary!N$26)</f>
        <v>4.7126853234846751</v>
      </c>
      <c r="O23" s="100">
        <f>IF(SER_hh_emih!O23=0,0,SER_hh_emih!O23/SER_summary!O$26)</f>
        <v>4.5818351125209293</v>
      </c>
      <c r="P23" s="100">
        <f>IF(SER_hh_emih!P23=0,0,SER_hh_emih!P23/SER_summary!P$26)</f>
        <v>4.4955769540702137</v>
      </c>
      <c r="Q23" s="100">
        <f>IF(SER_hh_emih!Q23=0,0,SER_hh_emih!Q23/SER_summary!Q$26)</f>
        <v>4.5476355795688637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1.7762013545142945</v>
      </c>
      <c r="C29" s="101">
        <f>IF(SER_hh_emih!C29=0,0,SER_hh_emih!C29/SER_summary!C$26)</f>
        <v>1.8159905853789344</v>
      </c>
      <c r="D29" s="101">
        <f>IF(SER_hh_emih!D29=0,0,SER_hh_emih!D29/SER_summary!D$26)</f>
        <v>1.7507203568064371</v>
      </c>
      <c r="E29" s="101">
        <f>IF(SER_hh_emih!E29=0,0,SER_hh_emih!E29/SER_summary!E$26)</f>
        <v>1.6300701261377917</v>
      </c>
      <c r="F29" s="101">
        <f>IF(SER_hh_emih!F29=0,0,SER_hh_emih!F29/SER_summary!F$26)</f>
        <v>1.6378644288997208</v>
      </c>
      <c r="G29" s="101">
        <f>IF(SER_hh_emih!G29=0,0,SER_hh_emih!G29/SER_summary!G$26)</f>
        <v>1.501504418338051</v>
      </c>
      <c r="H29" s="101">
        <f>IF(SER_hh_emih!H29=0,0,SER_hh_emih!H29/SER_summary!H$26)</f>
        <v>1.3660121183995957</v>
      </c>
      <c r="I29" s="101">
        <f>IF(SER_hh_emih!I29=0,0,SER_hh_emih!I29/SER_summary!I$26)</f>
        <v>1.3594379151103357</v>
      </c>
      <c r="J29" s="101">
        <f>IF(SER_hh_emih!J29=0,0,SER_hh_emih!J29/SER_summary!J$26)</f>
        <v>1.4057380334669711</v>
      </c>
      <c r="K29" s="101">
        <f>IF(SER_hh_emih!K29=0,0,SER_hh_emih!K29/SER_summary!K$26)</f>
        <v>1.3416387664166285</v>
      </c>
      <c r="L29" s="101">
        <f>IF(SER_hh_emih!L29=0,0,SER_hh_emih!L29/SER_summary!L$26)</f>
        <v>1.3986024495213221</v>
      </c>
      <c r="M29" s="101">
        <f>IF(SER_hh_emih!M29=0,0,SER_hh_emih!M29/SER_summary!M$26)</f>
        <v>1.4515969818922128</v>
      </c>
      <c r="N29" s="101">
        <f>IF(SER_hh_emih!N29=0,0,SER_hh_emih!N29/SER_summary!N$26)</f>
        <v>1.4639539987432151</v>
      </c>
      <c r="O29" s="101">
        <f>IF(SER_hh_emih!O29=0,0,SER_hh_emih!O29/SER_summary!O$26)</f>
        <v>1.596616429382983</v>
      </c>
      <c r="P29" s="101">
        <f>IF(SER_hh_emih!P29=0,0,SER_hh_emih!P29/SER_summary!P$26)</f>
        <v>2.0623885233075918</v>
      </c>
      <c r="Q29" s="101">
        <f>IF(SER_hh_emih!Q29=0,0,SER_hh_emih!Q29/SER_summary!Q$26)</f>
        <v>2.8757432385135018</v>
      </c>
    </row>
    <row r="30" spans="1:17" ht="12" customHeight="1" x14ac:dyDescent="0.25">
      <c r="A30" s="88" t="s">
        <v>66</v>
      </c>
      <c r="B30" s="100">
        <f>IF(SER_hh_emih!B30=0,0,SER_hh_emih!B30/SER_summary!B$26)</f>
        <v>8.5574929968261593</v>
      </c>
      <c r="C30" s="100">
        <f>IF(SER_hh_emih!C30=0,0,SER_hh_emih!C30/SER_summary!C$26)</f>
        <v>8.7778857696337464</v>
      </c>
      <c r="D30" s="100">
        <f>IF(SER_hh_emih!D30=0,0,SER_hh_emih!D30/SER_summary!D$26)</f>
        <v>8.8456966675312163</v>
      </c>
      <c r="E30" s="100">
        <f>IF(SER_hh_emih!E30=0,0,SER_hh_emih!E30/SER_summary!E$26)</f>
        <v>8.7309448634148428</v>
      </c>
      <c r="F30" s="100">
        <f>IF(SER_hh_emih!F30=0,0,SER_hh_emih!F30/SER_summary!F$26)</f>
        <v>9.2175323963537839</v>
      </c>
      <c r="G30" s="100">
        <f>IF(SER_hh_emih!G30=0,0,SER_hh_emih!G30/SER_summary!G$26)</f>
        <v>9.0747839780145174</v>
      </c>
      <c r="H30" s="100">
        <f>IF(SER_hh_emih!H30=0,0,SER_hh_emih!H30/SER_summary!H$26)</f>
        <v>8.8545430391803333</v>
      </c>
      <c r="I30" s="100">
        <f>IF(SER_hh_emih!I30=0,0,SER_hh_emih!I30/SER_summary!I$26)</f>
        <v>9.131354720761264</v>
      </c>
      <c r="J30" s="100">
        <f>IF(SER_hh_emih!J30=0,0,SER_hh_emih!J30/SER_summary!J$26)</f>
        <v>9.5458331595836512</v>
      </c>
      <c r="K30" s="100">
        <f>IF(SER_hh_emih!K30=0,0,SER_hh_emih!K30/SER_summary!K$26)</f>
        <v>8.8287950069457555</v>
      </c>
      <c r="L30" s="100">
        <f>IF(SER_hh_emih!L30=0,0,SER_hh_emih!L30/SER_summary!L$26)</f>
        <v>8.7686584143026849</v>
      </c>
      <c r="M30" s="100">
        <f>IF(SER_hh_emih!M30=0,0,SER_hh_emih!M30/SER_summary!M$26)</f>
        <v>8.7124129569603586</v>
      </c>
      <c r="N30" s="100">
        <f>IF(SER_hh_emih!N30=0,0,SER_hh_emih!N30/SER_summary!N$26)</f>
        <v>8.6580360159459655</v>
      </c>
      <c r="O30" s="100">
        <f>IF(SER_hh_emih!O30=0,0,SER_hh_emih!O30/SER_summary!O$26)</f>
        <v>8.6058727099740793</v>
      </c>
      <c r="P30" s="100">
        <f>IF(SER_hh_emih!P30=0,0,SER_hh_emih!P30/SER_summary!P$26)</f>
        <v>8.4911918837407576</v>
      </c>
      <c r="Q30" s="100">
        <f>IF(SER_hh_emih!Q30=0,0,SER_hh_emih!Q30/SER_summary!Q$26)</f>
        <v>8.3905774989636051</v>
      </c>
    </row>
    <row r="31" spans="1:17" ht="12" customHeight="1" x14ac:dyDescent="0.25">
      <c r="A31" s="88" t="s">
        <v>98</v>
      </c>
      <c r="B31" s="100">
        <f>IF(SER_hh_emih!B31=0,0,SER_hh_emih!B31/SER_summary!B$26)</f>
        <v>6.8728559349014979</v>
      </c>
      <c r="C31" s="100">
        <f>IF(SER_hh_emih!C31=0,0,SER_hh_emih!C31/SER_summary!C$26)</f>
        <v>7.1317897277233611</v>
      </c>
      <c r="D31" s="100">
        <f>IF(SER_hh_emih!D31=0,0,SER_hh_emih!D31/SER_summary!D$26)</f>
        <v>7.1624822995273938</v>
      </c>
      <c r="E31" s="100">
        <f>IF(SER_hh_emih!E31=0,0,SER_hh_emih!E31/SER_summary!E$26)</f>
        <v>6.9398480716042759</v>
      </c>
      <c r="F31" s="100">
        <f>IF(SER_hh_emih!F31=0,0,SER_hh_emih!F31/SER_summary!F$26)</f>
        <v>7.1885133660574905</v>
      </c>
      <c r="G31" s="100">
        <f>IF(SER_hh_emih!G31=0,0,SER_hh_emih!G31/SER_summary!G$26)</f>
        <v>7.3443340391252816</v>
      </c>
      <c r="H31" s="100">
        <f>IF(SER_hh_emih!H31=0,0,SER_hh_emih!H31/SER_summary!H$26)</f>
        <v>7.3128823812041368</v>
      </c>
      <c r="I31" s="100">
        <f>IF(SER_hh_emih!I31=0,0,SER_hh_emih!I31/SER_summary!I$26)</f>
        <v>7.1761264745225386</v>
      </c>
      <c r="J31" s="100">
        <f>IF(SER_hh_emih!J31=0,0,SER_hh_emih!J31/SER_summary!J$26)</f>
        <v>7.222902409872634</v>
      </c>
      <c r="K31" s="100">
        <f>IF(SER_hh_emih!K31=0,0,SER_hh_emih!K31/SER_summary!K$26)</f>
        <v>7.2718576767481782</v>
      </c>
      <c r="L31" s="100">
        <f>IF(SER_hh_emih!L31=0,0,SER_hh_emih!L31/SER_summary!L$26)</f>
        <v>7.2170394890492506</v>
      </c>
      <c r="M31" s="100">
        <f>IF(SER_hh_emih!M31=0,0,SER_hh_emih!M31/SER_summary!M$26)</f>
        <v>7.137936548023827</v>
      </c>
      <c r="N31" s="100">
        <f>IF(SER_hh_emih!N31=0,0,SER_hh_emih!N31/SER_summary!N$26)</f>
        <v>7.075179563407568</v>
      </c>
      <c r="O31" s="100">
        <f>IF(SER_hh_emih!O31=0,0,SER_hh_emih!O31/SER_summary!O$26)</f>
        <v>6.8873372218532838</v>
      </c>
      <c r="P31" s="100">
        <f>IF(SER_hh_emih!P31=0,0,SER_hh_emih!P31/SER_summary!P$26)</f>
        <v>6.8192886235775836</v>
      </c>
      <c r="Q31" s="100">
        <f>IF(SER_hh_emih!Q31=0,0,SER_hh_emih!Q31/SER_summary!Q$26)</f>
        <v>6.8734105683588549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58000.685526287991</v>
      </c>
      <c r="D3" s="98">
        <f t="shared" si="0"/>
        <v>58954.002514255604</v>
      </c>
      <c r="E3" s="98">
        <f t="shared" si="0"/>
        <v>66769.503583662037</v>
      </c>
      <c r="F3" s="98">
        <f t="shared" si="0"/>
        <v>68154.513983614001</v>
      </c>
      <c r="G3" s="98">
        <f t="shared" si="0"/>
        <v>71680.115921040575</v>
      </c>
      <c r="H3" s="98">
        <f t="shared" si="0"/>
        <v>74702.173963684574</v>
      </c>
      <c r="I3" s="98">
        <f t="shared" si="0"/>
        <v>73755.37384787685</v>
      </c>
      <c r="J3" s="98">
        <f t="shared" si="0"/>
        <v>67835.225900820835</v>
      </c>
      <c r="K3" s="98">
        <f t="shared" si="0"/>
        <v>24428.351014056545</v>
      </c>
      <c r="L3" s="98">
        <f t="shared" si="0"/>
        <v>31763.030638818393</v>
      </c>
      <c r="M3" s="98">
        <f t="shared" si="0"/>
        <v>28358.166940217878</v>
      </c>
      <c r="N3" s="98">
        <f t="shared" si="0"/>
        <v>42366.341812125676</v>
      </c>
      <c r="O3" s="98">
        <f t="shared" si="0"/>
        <v>33183.958262027656</v>
      </c>
      <c r="P3" s="98">
        <f t="shared" si="0"/>
        <v>39893.760049967925</v>
      </c>
      <c r="Q3" s="98">
        <f t="shared" si="0"/>
        <v>51930.505930979976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58000.685526287991</v>
      </c>
      <c r="D4" s="89">
        <f t="shared" ref="D4:Q4" si="2">SUM(D5:D14)</f>
        <v>58954.002514255604</v>
      </c>
      <c r="E4" s="89">
        <f t="shared" si="2"/>
        <v>66769.503583662037</v>
      </c>
      <c r="F4" s="89">
        <f t="shared" si="2"/>
        <v>68154.513983614001</v>
      </c>
      <c r="G4" s="89">
        <f t="shared" si="2"/>
        <v>71680.115921040575</v>
      </c>
      <c r="H4" s="89">
        <f t="shared" si="2"/>
        <v>74702.173963684574</v>
      </c>
      <c r="I4" s="89">
        <f t="shared" si="2"/>
        <v>73755.37384787685</v>
      </c>
      <c r="J4" s="89">
        <f t="shared" si="2"/>
        <v>67835.225900820835</v>
      </c>
      <c r="K4" s="89">
        <f t="shared" si="2"/>
        <v>24428.351014056545</v>
      </c>
      <c r="L4" s="89">
        <f t="shared" si="2"/>
        <v>31763.030638818393</v>
      </c>
      <c r="M4" s="89">
        <f t="shared" si="2"/>
        <v>28358.166940217878</v>
      </c>
      <c r="N4" s="89">
        <f t="shared" si="2"/>
        <v>42366.341812125676</v>
      </c>
      <c r="O4" s="89">
        <f t="shared" si="2"/>
        <v>33183.958262027656</v>
      </c>
      <c r="P4" s="89">
        <f t="shared" si="2"/>
        <v>39893.760049967925</v>
      </c>
      <c r="Q4" s="89">
        <f t="shared" si="2"/>
        <v>51930.505930979976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32823.261122110831</v>
      </c>
      <c r="D7" s="87">
        <v>25780.496447369147</v>
      </c>
      <c r="E7" s="87">
        <v>53531.453549505859</v>
      </c>
      <c r="F7" s="87">
        <v>25861.839306767059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27698.228750299262</v>
      </c>
      <c r="O7" s="87">
        <v>25083.289898661853</v>
      </c>
      <c r="P7" s="87">
        <v>17598.790413613271</v>
      </c>
      <c r="Q7" s="87">
        <v>0</v>
      </c>
    </row>
    <row r="8" spans="1:17" ht="12" customHeight="1" x14ac:dyDescent="0.25">
      <c r="A8" s="88" t="s">
        <v>101</v>
      </c>
      <c r="B8" s="87"/>
      <c r="C8" s="87">
        <v>5.506784305494123</v>
      </c>
      <c r="D8" s="87">
        <v>7.8539193990140346</v>
      </c>
      <c r="E8" s="87">
        <v>0.97196128840937412</v>
      </c>
      <c r="F8" s="87">
        <v>31.143220415657105</v>
      </c>
      <c r="G8" s="87">
        <v>59.528951340697652</v>
      </c>
      <c r="H8" s="87">
        <v>51.20718872845584</v>
      </c>
      <c r="I8" s="87">
        <v>75.244089049162071</v>
      </c>
      <c r="J8" s="87">
        <v>23.194037116570826</v>
      </c>
      <c r="K8" s="87">
        <v>13.399645298170476</v>
      </c>
      <c r="L8" s="87">
        <v>44.078102393870147</v>
      </c>
      <c r="M8" s="87">
        <v>200.03404207981907</v>
      </c>
      <c r="N8" s="87">
        <v>395.32979968106713</v>
      </c>
      <c r="O8" s="87">
        <v>558.59854462625606</v>
      </c>
      <c r="P8" s="87">
        <v>1593.5284041764883</v>
      </c>
      <c r="Q8" s="87">
        <v>53.271184964768885</v>
      </c>
    </row>
    <row r="9" spans="1:17" ht="12" customHeight="1" x14ac:dyDescent="0.25">
      <c r="A9" s="88" t="s">
        <v>106</v>
      </c>
      <c r="B9" s="87"/>
      <c r="C9" s="87">
        <v>23716.227571028354</v>
      </c>
      <c r="D9" s="87">
        <v>31736.238680888673</v>
      </c>
      <c r="E9" s="87">
        <v>0</v>
      </c>
      <c r="F9" s="87">
        <v>32302.6918672885</v>
      </c>
      <c r="G9" s="87">
        <v>67693.962955044786</v>
      </c>
      <c r="H9" s="87">
        <v>41661.453214303932</v>
      </c>
      <c r="I9" s="87">
        <v>13588.992699136952</v>
      </c>
      <c r="J9" s="87">
        <v>0</v>
      </c>
      <c r="K9" s="87">
        <v>20371.194432602766</v>
      </c>
      <c r="L9" s="87">
        <v>28069.701939871789</v>
      </c>
      <c r="M9" s="87">
        <v>24178.122061120364</v>
      </c>
      <c r="N9" s="87">
        <v>0</v>
      </c>
      <c r="O9" s="87">
        <v>0</v>
      </c>
      <c r="P9" s="87">
        <v>1184.9552518633004</v>
      </c>
      <c r="Q9" s="87">
        <v>31148.175584889093</v>
      </c>
    </row>
    <row r="10" spans="1:17" ht="12" customHeight="1" x14ac:dyDescent="0.25">
      <c r="A10" s="88" t="s">
        <v>34</v>
      </c>
      <c r="B10" s="87"/>
      <c r="C10" s="87">
        <v>448.2573736627462</v>
      </c>
      <c r="D10" s="87">
        <v>962.34546629440251</v>
      </c>
      <c r="E10" s="87">
        <v>436.87672293788677</v>
      </c>
      <c r="F10" s="87">
        <v>719.8590589020547</v>
      </c>
      <c r="G10" s="87">
        <v>0</v>
      </c>
      <c r="H10" s="87">
        <v>0</v>
      </c>
      <c r="I10" s="87">
        <v>8409.6084782309026</v>
      </c>
      <c r="J10" s="87">
        <v>1641.2974749394468</v>
      </c>
      <c r="K10" s="87">
        <v>0</v>
      </c>
      <c r="L10" s="87">
        <v>0</v>
      </c>
      <c r="M10" s="87">
        <v>451.56061068498622</v>
      </c>
      <c r="N10" s="87">
        <v>1511.0047435813076</v>
      </c>
      <c r="O10" s="87">
        <v>1123.1711509243378</v>
      </c>
      <c r="P10" s="87">
        <v>4565.7286150441714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13.697243122363455</v>
      </c>
      <c r="D11" s="87">
        <v>29.154932026035571</v>
      </c>
      <c r="E11" s="87">
        <v>29.701175235038338</v>
      </c>
      <c r="F11" s="87">
        <v>0</v>
      </c>
      <c r="G11" s="87">
        <v>0</v>
      </c>
      <c r="H11" s="87">
        <v>0</v>
      </c>
      <c r="I11" s="87">
        <v>182.32602503249763</v>
      </c>
      <c r="J11" s="87">
        <v>51.343993549921151</v>
      </c>
      <c r="K11" s="87">
        <v>54.743473916026488</v>
      </c>
      <c r="L11" s="87">
        <v>76.151014005709669</v>
      </c>
      <c r="M11" s="87">
        <v>25.753914371973195</v>
      </c>
      <c r="N11" s="87">
        <v>94.237904511802029</v>
      </c>
      <c r="O11" s="87">
        <v>77.046357783443881</v>
      </c>
      <c r="P11" s="87">
        <v>426.25212127279775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993.73543205820397</v>
      </c>
      <c r="D13" s="87">
        <v>437.91306827832619</v>
      </c>
      <c r="E13" s="87">
        <v>938.12216907935795</v>
      </c>
      <c r="F13" s="87">
        <v>1175.4148791107195</v>
      </c>
      <c r="G13" s="87">
        <v>3926.624014655079</v>
      </c>
      <c r="H13" s="87">
        <v>1480.0530052827605</v>
      </c>
      <c r="I13" s="87">
        <v>18670.598899685134</v>
      </c>
      <c r="J13" s="87">
        <v>11463.190075620147</v>
      </c>
      <c r="K13" s="87">
        <v>3989.0134622395803</v>
      </c>
      <c r="L13" s="87">
        <v>3573.0995825470245</v>
      </c>
      <c r="M13" s="87">
        <v>3502.696311960734</v>
      </c>
      <c r="N13" s="87">
        <v>12667.540614052235</v>
      </c>
      <c r="O13" s="87">
        <v>6341.8523100317616</v>
      </c>
      <c r="P13" s="87">
        <v>14524.505243997894</v>
      </c>
      <c r="Q13" s="87">
        <v>4587.8568315744424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0</v>
      </c>
      <c r="E14" s="94">
        <v>11832.37800561549</v>
      </c>
      <c r="F14" s="94">
        <v>8063.5656511300131</v>
      </c>
      <c r="G14" s="94">
        <v>0</v>
      </c>
      <c r="H14" s="94">
        <v>31509.460555369424</v>
      </c>
      <c r="I14" s="94">
        <v>32828.603656742191</v>
      </c>
      <c r="J14" s="94">
        <v>54656.200319594755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16141.202329551668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57006.950094229789</v>
      </c>
      <c r="D15" s="96">
        <f t="shared" ref="D15:Q15" si="4">SUM(D5:D12)</f>
        <v>58516.089445977275</v>
      </c>
      <c r="E15" s="96">
        <f t="shared" si="4"/>
        <v>53999.00340896719</v>
      </c>
      <c r="F15" s="96">
        <f t="shared" si="4"/>
        <v>58915.533453373268</v>
      </c>
      <c r="G15" s="96">
        <f t="shared" si="4"/>
        <v>67753.49190638549</v>
      </c>
      <c r="H15" s="96">
        <f t="shared" si="4"/>
        <v>41712.660403032387</v>
      </c>
      <c r="I15" s="96">
        <f t="shared" si="4"/>
        <v>22256.171291449515</v>
      </c>
      <c r="J15" s="96">
        <f t="shared" si="4"/>
        <v>1715.8355056059388</v>
      </c>
      <c r="K15" s="96">
        <f t="shared" si="4"/>
        <v>20439.337551816963</v>
      </c>
      <c r="L15" s="96">
        <f t="shared" si="4"/>
        <v>28189.931056271369</v>
      </c>
      <c r="M15" s="96">
        <f t="shared" si="4"/>
        <v>24855.470628257142</v>
      </c>
      <c r="N15" s="96">
        <f t="shared" si="4"/>
        <v>29698.801198073441</v>
      </c>
      <c r="O15" s="96">
        <f t="shared" si="4"/>
        <v>26842.105951995894</v>
      </c>
      <c r="P15" s="96">
        <f t="shared" si="4"/>
        <v>25369.254805970031</v>
      </c>
      <c r="Q15" s="96">
        <f t="shared" si="4"/>
        <v>31201.446769853861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39365.195870468262</v>
      </c>
      <c r="D16" s="89">
        <f t="shared" ref="D16:Q16" si="6">SUM(D17:D18)</f>
        <v>49764.167596923689</v>
      </c>
      <c r="E16" s="89">
        <f t="shared" si="6"/>
        <v>49553.115753709193</v>
      </c>
      <c r="F16" s="89">
        <f t="shared" si="6"/>
        <v>53431.00597153815</v>
      </c>
      <c r="G16" s="89">
        <f t="shared" si="6"/>
        <v>67807.80334485737</v>
      </c>
      <c r="H16" s="89">
        <f t="shared" si="6"/>
        <v>74702.173963684574</v>
      </c>
      <c r="I16" s="89">
        <f t="shared" si="6"/>
        <v>73755.373847876835</v>
      </c>
      <c r="J16" s="89">
        <f t="shared" si="6"/>
        <v>67835.225900820864</v>
      </c>
      <c r="K16" s="89">
        <f t="shared" si="6"/>
        <v>24428.351014056541</v>
      </c>
      <c r="L16" s="89">
        <f t="shared" si="6"/>
        <v>31763.030638818389</v>
      </c>
      <c r="M16" s="89">
        <f t="shared" si="6"/>
        <v>10955.419555819142</v>
      </c>
      <c r="N16" s="89">
        <f t="shared" si="6"/>
        <v>12317.265793811839</v>
      </c>
      <c r="O16" s="89">
        <f t="shared" si="6"/>
        <v>2738.9667032114498</v>
      </c>
      <c r="P16" s="89">
        <f t="shared" si="6"/>
        <v>9266.9225978355389</v>
      </c>
      <c r="Q16" s="89">
        <f t="shared" si="6"/>
        <v>14624.456942409557</v>
      </c>
    </row>
    <row r="17" spans="1:17" ht="12.95" customHeight="1" x14ac:dyDescent="0.25">
      <c r="A17" s="88" t="s">
        <v>101</v>
      </c>
      <c r="B17" s="87"/>
      <c r="C17" s="87">
        <v>77.195870468281115</v>
      </c>
      <c r="D17" s="87">
        <v>209.16759692369675</v>
      </c>
      <c r="E17" s="87">
        <v>167.11575370918825</v>
      </c>
      <c r="F17" s="87">
        <v>140.00597153815141</v>
      </c>
      <c r="G17" s="87">
        <v>240.80334485737453</v>
      </c>
      <c r="H17" s="87">
        <v>95.479319820528659</v>
      </c>
      <c r="I17" s="87">
        <v>544.94035264971683</v>
      </c>
      <c r="J17" s="87">
        <v>192.47086393544333</v>
      </c>
      <c r="K17" s="87">
        <v>94.214315441969987</v>
      </c>
      <c r="L17" s="87">
        <v>140.9103239261249</v>
      </c>
      <c r="M17" s="87">
        <v>308.41955581920774</v>
      </c>
      <c r="N17" s="87">
        <v>455.26579381186951</v>
      </c>
      <c r="O17" s="87">
        <v>873.9667032114412</v>
      </c>
      <c r="P17" s="87">
        <v>1522.9225978355096</v>
      </c>
      <c r="Q17" s="87">
        <v>2398.4569424095571</v>
      </c>
    </row>
    <row r="18" spans="1:17" ht="12" customHeight="1" x14ac:dyDescent="0.25">
      <c r="A18" s="88" t="s">
        <v>100</v>
      </c>
      <c r="B18" s="87"/>
      <c r="C18" s="87">
        <v>39287.999999999978</v>
      </c>
      <c r="D18" s="87">
        <v>49554.999999999993</v>
      </c>
      <c r="E18" s="87">
        <v>49386.000000000007</v>
      </c>
      <c r="F18" s="87">
        <v>53291</v>
      </c>
      <c r="G18" s="87">
        <v>67567</v>
      </c>
      <c r="H18" s="87">
        <v>74606.694643864044</v>
      </c>
      <c r="I18" s="87">
        <v>73210.433495227117</v>
      </c>
      <c r="J18" s="87">
        <v>67642.755036885414</v>
      </c>
      <c r="K18" s="87">
        <v>24334.136698614573</v>
      </c>
      <c r="L18" s="87">
        <v>31622.120314892265</v>
      </c>
      <c r="M18" s="87">
        <v>10646.999999999935</v>
      </c>
      <c r="N18" s="87">
        <v>11861.999999999969</v>
      </c>
      <c r="O18" s="87">
        <v>1865.0000000000086</v>
      </c>
      <c r="P18" s="87">
        <v>7744.00000000003</v>
      </c>
      <c r="Q18" s="87">
        <v>12226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58000.685526287998</v>
      </c>
      <c r="D19" s="89">
        <f t="shared" ref="D19:Q19" si="8">SUM(D20:D26)</f>
        <v>58954.002514255619</v>
      </c>
      <c r="E19" s="89">
        <f t="shared" si="8"/>
        <v>66769.503583662052</v>
      </c>
      <c r="F19" s="89">
        <f t="shared" si="8"/>
        <v>68154.513983614044</v>
      </c>
      <c r="G19" s="89">
        <f t="shared" si="8"/>
        <v>71680.115921040546</v>
      </c>
      <c r="H19" s="89">
        <f t="shared" si="8"/>
        <v>74702.173963684589</v>
      </c>
      <c r="I19" s="89">
        <f t="shared" si="8"/>
        <v>73755.373847876821</v>
      </c>
      <c r="J19" s="89">
        <f t="shared" si="8"/>
        <v>67835.225900820835</v>
      </c>
      <c r="K19" s="89">
        <f t="shared" si="8"/>
        <v>24428.351014056538</v>
      </c>
      <c r="L19" s="89">
        <f t="shared" si="8"/>
        <v>31763.030638818378</v>
      </c>
      <c r="M19" s="89">
        <f t="shared" si="8"/>
        <v>28358.166940217867</v>
      </c>
      <c r="N19" s="89">
        <f t="shared" si="8"/>
        <v>42366.341812125669</v>
      </c>
      <c r="O19" s="89">
        <f t="shared" si="8"/>
        <v>33183.958262027663</v>
      </c>
      <c r="P19" s="89">
        <f t="shared" si="8"/>
        <v>39893.760049967917</v>
      </c>
      <c r="Q19" s="89">
        <f t="shared" si="8"/>
        <v>51930.505930979976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723.11757857782993</v>
      </c>
      <c r="D21" s="87">
        <v>1424.2104724147077</v>
      </c>
      <c r="E21" s="87">
        <v>1418.2151376852185</v>
      </c>
      <c r="F21" s="87">
        <v>21.084149767427871</v>
      </c>
      <c r="G21" s="87">
        <v>2282.9737591369721</v>
      </c>
      <c r="H21" s="87">
        <v>2271.0344686335093</v>
      </c>
      <c r="I21" s="87">
        <v>2578.2100615339455</v>
      </c>
      <c r="J21" s="87">
        <v>2466.8081398504951</v>
      </c>
      <c r="K21" s="87">
        <v>1573.9555485398196</v>
      </c>
      <c r="L21" s="87">
        <v>1370.0632338761579</v>
      </c>
      <c r="M21" s="87">
        <v>1385.1466349020886</v>
      </c>
      <c r="N21" s="87">
        <v>1839.340871854487</v>
      </c>
      <c r="O21" s="87">
        <v>1823.1878990299508</v>
      </c>
      <c r="P21" s="87">
        <v>1312.6939173016658</v>
      </c>
      <c r="Q21" s="87">
        <v>1919.0879641697545</v>
      </c>
    </row>
    <row r="22" spans="1:17" ht="12" customHeight="1" x14ac:dyDescent="0.25">
      <c r="A22" s="88" t="s">
        <v>99</v>
      </c>
      <c r="B22" s="87"/>
      <c r="C22" s="87">
        <v>12743.895605734902</v>
      </c>
      <c r="D22" s="87">
        <v>8860.1146736131213</v>
      </c>
      <c r="E22" s="87">
        <v>4283.8601337997561</v>
      </c>
      <c r="F22" s="87">
        <v>7557.6218288332002</v>
      </c>
      <c r="G22" s="87">
        <v>5486.9704348343394</v>
      </c>
      <c r="H22" s="87">
        <v>6226.7112079439539</v>
      </c>
      <c r="I22" s="87">
        <v>1697.7604994247424</v>
      </c>
      <c r="J22" s="87">
        <v>6817.3320347567897</v>
      </c>
      <c r="K22" s="87">
        <v>5458.0136774671555</v>
      </c>
      <c r="L22" s="87">
        <v>5232.5989410959619</v>
      </c>
      <c r="M22" s="87">
        <v>5253.818642112793</v>
      </c>
      <c r="N22" s="87">
        <v>7007.9250537452635</v>
      </c>
      <c r="O22" s="87">
        <v>5086.615902312722</v>
      </c>
      <c r="P22" s="87">
        <v>4602.2032947248417</v>
      </c>
      <c r="Q22" s="87">
        <v>6255.5818771535169</v>
      </c>
    </row>
    <row r="23" spans="1:17" ht="12" customHeight="1" x14ac:dyDescent="0.25">
      <c r="A23" s="88" t="s">
        <v>98</v>
      </c>
      <c r="B23" s="87"/>
      <c r="C23" s="87">
        <v>326.57350417004744</v>
      </c>
      <c r="D23" s="87">
        <v>73.748401014378032</v>
      </c>
      <c r="E23" s="87">
        <v>0</v>
      </c>
      <c r="F23" s="87">
        <v>27503.411599524974</v>
      </c>
      <c r="G23" s="87">
        <v>15735.447755867584</v>
      </c>
      <c r="H23" s="87">
        <v>65736.321735713485</v>
      </c>
      <c r="I23" s="87">
        <v>17380.560222249573</v>
      </c>
      <c r="J23" s="87">
        <v>10468.973297414695</v>
      </c>
      <c r="K23" s="87">
        <v>7928.8021949751328</v>
      </c>
      <c r="L23" s="87">
        <v>4740.7188152743984</v>
      </c>
      <c r="M23" s="87">
        <v>4051.3216465028768</v>
      </c>
      <c r="N23" s="87">
        <v>18142.01071815336</v>
      </c>
      <c r="O23" s="87">
        <v>23607.663243739604</v>
      </c>
      <c r="P23" s="87">
        <v>33279.755901374228</v>
      </c>
      <c r="Q23" s="87">
        <v>43755.836089656703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44207.098837805213</v>
      </c>
      <c r="D26" s="94">
        <v>48595.928967213411</v>
      </c>
      <c r="E26" s="94">
        <v>61067.428312177079</v>
      </c>
      <c r="F26" s="94">
        <v>33072.396405488435</v>
      </c>
      <c r="G26" s="94">
        <v>48174.723971201653</v>
      </c>
      <c r="H26" s="94">
        <v>468.10655139362751</v>
      </c>
      <c r="I26" s="94">
        <v>52098.843064668567</v>
      </c>
      <c r="J26" s="94">
        <v>48082.11242879885</v>
      </c>
      <c r="K26" s="94">
        <v>9467.5795930744298</v>
      </c>
      <c r="L26" s="94">
        <v>20419.64964857186</v>
      </c>
      <c r="M26" s="94">
        <v>17667.88001670011</v>
      </c>
      <c r="N26" s="94">
        <v>15377.065168372559</v>
      </c>
      <c r="O26" s="94">
        <v>2666.4912169453855</v>
      </c>
      <c r="P26" s="94">
        <v>699.10693656718161</v>
      </c>
      <c r="Q26" s="94">
        <v>0</v>
      </c>
    </row>
    <row r="27" spans="1:17" ht="12" customHeight="1" x14ac:dyDescent="0.25">
      <c r="A27" s="93" t="s">
        <v>33</v>
      </c>
      <c r="B27" s="119"/>
      <c r="C27" s="119">
        <v>3552.8599079693458</v>
      </c>
      <c r="D27" s="119">
        <v>3385.6830659606485</v>
      </c>
      <c r="E27" s="119">
        <v>3979.3887077212758</v>
      </c>
      <c r="F27" s="119">
        <v>3951.8937424005744</v>
      </c>
      <c r="G27" s="119">
        <v>5851.0667160211606</v>
      </c>
      <c r="H27" s="119">
        <v>4284.2152667947103</v>
      </c>
      <c r="I27" s="119">
        <v>5783.5951755952383</v>
      </c>
      <c r="J27" s="119">
        <v>8744.7724645599083</v>
      </c>
      <c r="K27" s="119">
        <v>6342.2713384945509</v>
      </c>
      <c r="L27" s="119">
        <v>3428.7508361545333</v>
      </c>
      <c r="M27" s="119">
        <v>647.71583681682318</v>
      </c>
      <c r="N27" s="119">
        <v>2916.6338764828151</v>
      </c>
      <c r="O27" s="119">
        <v>7100.9104082403055</v>
      </c>
      <c r="P27" s="119">
        <v>6223.407945827892</v>
      </c>
      <c r="Q27" s="119">
        <v>4301.9849926580082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58000.685526287998</v>
      </c>
      <c r="D29" s="89">
        <f t="shared" ref="D29:Q29" si="10">SUM(D30:D33)</f>
        <v>58954.002514255626</v>
      </c>
      <c r="E29" s="89">
        <f t="shared" si="10"/>
        <v>66769.503583662095</v>
      </c>
      <c r="F29" s="89">
        <f t="shared" si="10"/>
        <v>68154.51398361403</v>
      </c>
      <c r="G29" s="89">
        <f t="shared" si="10"/>
        <v>71680.115921040589</v>
      </c>
      <c r="H29" s="89">
        <f t="shared" si="10"/>
        <v>74702.173963684603</v>
      </c>
      <c r="I29" s="89">
        <f t="shared" si="10"/>
        <v>73755.37384787685</v>
      </c>
      <c r="J29" s="89">
        <f t="shared" si="10"/>
        <v>67835.225900820835</v>
      </c>
      <c r="K29" s="89">
        <f t="shared" si="10"/>
        <v>24428.351014056549</v>
      </c>
      <c r="L29" s="89">
        <f t="shared" si="10"/>
        <v>31763.030638818393</v>
      </c>
      <c r="M29" s="89">
        <f t="shared" si="10"/>
        <v>28358.166940217881</v>
      </c>
      <c r="N29" s="89">
        <f t="shared" si="10"/>
        <v>42366.341812125684</v>
      </c>
      <c r="O29" s="89">
        <f t="shared" si="10"/>
        <v>33183.958262027663</v>
      </c>
      <c r="P29" s="89">
        <f t="shared" si="10"/>
        <v>39893.760049967925</v>
      </c>
      <c r="Q29" s="89">
        <f t="shared" si="10"/>
        <v>51930.505930979984</v>
      </c>
    </row>
    <row r="30" spans="1:17" s="28" customFormat="1" ht="12" customHeight="1" x14ac:dyDescent="0.25">
      <c r="A30" s="88" t="s">
        <v>66</v>
      </c>
      <c r="B30" s="87"/>
      <c r="C30" s="87">
        <v>8843.3225445336575</v>
      </c>
      <c r="D30" s="87">
        <v>4162.46899790729</v>
      </c>
      <c r="E30" s="87">
        <v>4731.7694673269461</v>
      </c>
      <c r="F30" s="87">
        <v>5019.2381249609025</v>
      </c>
      <c r="G30" s="87">
        <v>330.35326216253554</v>
      </c>
      <c r="H30" s="87">
        <v>342.52746814694063</v>
      </c>
      <c r="I30" s="87">
        <v>5334.079859675855</v>
      </c>
      <c r="J30" s="87">
        <v>5161.6008074004394</v>
      </c>
      <c r="K30" s="87">
        <v>1653.4879955490542</v>
      </c>
      <c r="L30" s="87">
        <v>2529.5112443510084</v>
      </c>
      <c r="M30" s="87">
        <v>700.73407675326985</v>
      </c>
      <c r="N30" s="87">
        <v>1822.1809551188082</v>
      </c>
      <c r="O30" s="87">
        <v>4873.6529215016844</v>
      </c>
      <c r="P30" s="87">
        <v>0</v>
      </c>
      <c r="Q30" s="87">
        <v>10744.013595668352</v>
      </c>
    </row>
    <row r="31" spans="1:17" ht="12" customHeight="1" x14ac:dyDescent="0.25">
      <c r="A31" s="88" t="s">
        <v>98</v>
      </c>
      <c r="B31" s="87"/>
      <c r="C31" s="87">
        <v>2852.5168346480932</v>
      </c>
      <c r="D31" s="87">
        <v>4147.7291871564003</v>
      </c>
      <c r="E31" s="87">
        <v>3787.1763917527637</v>
      </c>
      <c r="F31" s="87">
        <v>4781.2262654495471</v>
      </c>
      <c r="G31" s="87">
        <v>4546.6037290406921</v>
      </c>
      <c r="H31" s="87">
        <v>6137.8599233930063</v>
      </c>
      <c r="I31" s="87">
        <v>9024.1309514280365</v>
      </c>
      <c r="J31" s="87">
        <v>10818.837063568302</v>
      </c>
      <c r="K31" s="87">
        <v>3592.5285980281969</v>
      </c>
      <c r="L31" s="87">
        <v>8305.7071958406705</v>
      </c>
      <c r="M31" s="87">
        <v>10177.660435324144</v>
      </c>
      <c r="N31" s="87">
        <v>10263.000130300323</v>
      </c>
      <c r="O31" s="87">
        <v>8650.7167267637396</v>
      </c>
      <c r="P31" s="87">
        <v>30900.653091667195</v>
      </c>
      <c r="Q31" s="87">
        <v>39044.5494114385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46304.846147106247</v>
      </c>
      <c r="D33" s="86">
        <v>50643.804329191931</v>
      </c>
      <c r="E33" s="86">
        <v>58250.557724582381</v>
      </c>
      <c r="F33" s="86">
        <v>58354.049593203577</v>
      </c>
      <c r="G33" s="86">
        <v>66803.158929837358</v>
      </c>
      <c r="H33" s="86">
        <v>68221.786572144658</v>
      </c>
      <c r="I33" s="86">
        <v>59397.163036772967</v>
      </c>
      <c r="J33" s="86">
        <v>51854.78802985209</v>
      </c>
      <c r="K33" s="86">
        <v>19182.334420479296</v>
      </c>
      <c r="L33" s="86">
        <v>20927.812198626714</v>
      </c>
      <c r="M33" s="86">
        <v>17479.772428140466</v>
      </c>
      <c r="N33" s="86">
        <v>30281.160726706552</v>
      </c>
      <c r="O33" s="86">
        <v>19659.588613762236</v>
      </c>
      <c r="P33" s="86">
        <v>8993.1069583007284</v>
      </c>
      <c r="Q33" s="86">
        <v>2141.9429238731304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247.29546580128789</v>
      </c>
      <c r="D3" s="106">
        <f t="shared" si="0"/>
        <v>253.02512213576171</v>
      </c>
      <c r="E3" s="106">
        <f t="shared" si="0"/>
        <v>262.96697446351226</v>
      </c>
      <c r="F3" s="106">
        <f t="shared" si="0"/>
        <v>289.17277207488621</v>
      </c>
      <c r="G3" s="106">
        <f t="shared" si="0"/>
        <v>325.95223931346936</v>
      </c>
      <c r="H3" s="106">
        <f t="shared" si="0"/>
        <v>456.51848888423831</v>
      </c>
      <c r="I3" s="106">
        <f t="shared" si="0"/>
        <v>336.19849629552914</v>
      </c>
      <c r="J3" s="106">
        <f t="shared" si="0"/>
        <v>309.60060137204835</v>
      </c>
      <c r="K3" s="106">
        <f t="shared" si="0"/>
        <v>121.7054460136268</v>
      </c>
      <c r="L3" s="106">
        <f t="shared" si="0"/>
        <v>171.08703393840489</v>
      </c>
      <c r="M3" s="106">
        <f t="shared" si="0"/>
        <v>136.0388588000273</v>
      </c>
      <c r="N3" s="106">
        <f t="shared" si="0"/>
        <v>177.72738077764751</v>
      </c>
      <c r="O3" s="106">
        <f t="shared" si="0"/>
        <v>133.65160212503093</v>
      </c>
      <c r="P3" s="106">
        <f t="shared" si="0"/>
        <v>141.39712892086459</v>
      </c>
      <c r="Q3" s="106">
        <f t="shared" si="0"/>
        <v>239.3356595509776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100.87716144782993</v>
      </c>
      <c r="D4" s="101">
        <f t="shared" si="1"/>
        <v>97.115130732986344</v>
      </c>
      <c r="E4" s="101">
        <f t="shared" si="1"/>
        <v>97.000888530133153</v>
      </c>
      <c r="F4" s="101">
        <f t="shared" si="1"/>
        <v>109.58771149164666</v>
      </c>
      <c r="G4" s="101">
        <f t="shared" si="1"/>
        <v>131.26227952845377</v>
      </c>
      <c r="H4" s="101">
        <f t="shared" si="1"/>
        <v>240.16494868357432</v>
      </c>
      <c r="I4" s="101">
        <f t="shared" si="1"/>
        <v>133.28882715917536</v>
      </c>
      <c r="J4" s="101">
        <f t="shared" si="1"/>
        <v>124.70233202235346</v>
      </c>
      <c r="K4" s="101">
        <f t="shared" si="1"/>
        <v>54.819690937484935</v>
      </c>
      <c r="L4" s="101">
        <f t="shared" si="1"/>
        <v>83.802540465286242</v>
      </c>
      <c r="M4" s="101">
        <f t="shared" si="1"/>
        <v>72.516396947194011</v>
      </c>
      <c r="N4" s="101">
        <f t="shared" si="1"/>
        <v>85.572057204225104</v>
      </c>
      <c r="O4" s="101">
        <f t="shared" si="1"/>
        <v>64.418825141597793</v>
      </c>
      <c r="P4" s="101">
        <f t="shared" si="1"/>
        <v>48.896280397173463</v>
      </c>
      <c r="Q4" s="101">
        <f t="shared" si="1"/>
        <v>112.53160316900386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58.366945266241054</v>
      </c>
      <c r="D7" s="100">
        <v>43.200261459026478</v>
      </c>
      <c r="E7" s="100">
        <v>79.191263970096557</v>
      </c>
      <c r="F7" s="100">
        <v>42.275641621586566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68.464836215426686</v>
      </c>
      <c r="O7" s="100">
        <v>55.22868693763396</v>
      </c>
      <c r="P7" s="100">
        <v>28.241276331966549</v>
      </c>
      <c r="Q7" s="100">
        <v>0</v>
      </c>
    </row>
    <row r="8" spans="1:17" ht="12" customHeight="1" x14ac:dyDescent="0.25">
      <c r="A8" s="88" t="s">
        <v>101</v>
      </c>
      <c r="B8" s="100"/>
      <c r="C8" s="100">
        <v>6.4231271076397867E-3</v>
      </c>
      <c r="D8" s="100">
        <v>8.6522475560849646E-3</v>
      </c>
      <c r="E8" s="100">
        <v>9.2644386018654753E-4</v>
      </c>
      <c r="F8" s="100">
        <v>3.3169400556108578E-2</v>
      </c>
      <c r="G8" s="100">
        <v>7.3397314579542502E-2</v>
      </c>
      <c r="H8" s="100">
        <v>0.10461351684407227</v>
      </c>
      <c r="I8" s="100">
        <v>0.1054020083271968</v>
      </c>
      <c r="J8" s="100">
        <v>3.3127783719627948E-2</v>
      </c>
      <c r="K8" s="100">
        <v>2.130708115405339E-2</v>
      </c>
      <c r="L8" s="100">
        <v>8.1722167731179796E-2</v>
      </c>
      <c r="M8" s="100">
        <v>0.36631440595073778</v>
      </c>
      <c r="N8" s="100">
        <v>0.63012215189442966</v>
      </c>
      <c r="O8" s="100">
        <v>0.78373783576935119</v>
      </c>
      <c r="P8" s="100">
        <v>1.6120234283023311</v>
      </c>
      <c r="Q8" s="100">
        <v>8.0141705267146757E-2</v>
      </c>
    </row>
    <row r="9" spans="1:17" ht="12" customHeight="1" x14ac:dyDescent="0.25">
      <c r="A9" s="88" t="s">
        <v>106</v>
      </c>
      <c r="B9" s="100"/>
      <c r="C9" s="100">
        <v>39.473456718984309</v>
      </c>
      <c r="D9" s="100">
        <v>50.437681880141824</v>
      </c>
      <c r="E9" s="100">
        <v>0</v>
      </c>
      <c r="F9" s="100">
        <v>52.133763282446928</v>
      </c>
      <c r="G9" s="100">
        <v>125.57938865007976</v>
      </c>
      <c r="H9" s="100">
        <v>148.25949339857868</v>
      </c>
      <c r="I9" s="100">
        <v>26.531629855742164</v>
      </c>
      <c r="J9" s="100">
        <v>0</v>
      </c>
      <c r="K9" s="100">
        <v>48.738849108632692</v>
      </c>
      <c r="L9" s="100">
        <v>78.228059907572458</v>
      </c>
      <c r="M9" s="100">
        <v>66.069931317455726</v>
      </c>
      <c r="N9" s="100">
        <v>0</v>
      </c>
      <c r="O9" s="100">
        <v>0</v>
      </c>
      <c r="P9" s="100">
        <v>1.7993041851007321</v>
      </c>
      <c r="Q9" s="100">
        <v>72.94241873862984</v>
      </c>
    </row>
    <row r="10" spans="1:17" ht="12" customHeight="1" x14ac:dyDescent="0.25">
      <c r="A10" s="88" t="s">
        <v>34</v>
      </c>
      <c r="B10" s="100"/>
      <c r="C10" s="100">
        <v>0.94859446777703305</v>
      </c>
      <c r="D10" s="100">
        <v>1.9289281858301139</v>
      </c>
      <c r="E10" s="100">
        <v>0.83833614554935987</v>
      </c>
      <c r="F10" s="100">
        <v>1.3941335304411568</v>
      </c>
      <c r="G10" s="100">
        <v>0</v>
      </c>
      <c r="H10" s="100">
        <v>0</v>
      </c>
      <c r="I10" s="100">
        <v>21.803514565167113</v>
      </c>
      <c r="J10" s="100">
        <v>4.3949299726731956</v>
      </c>
      <c r="K10" s="100">
        <v>0</v>
      </c>
      <c r="L10" s="100">
        <v>0</v>
      </c>
      <c r="M10" s="100">
        <v>1.6020195939625803</v>
      </c>
      <c r="N10" s="100">
        <v>4.6501311799819245</v>
      </c>
      <c r="O10" s="100">
        <v>3.045067017434957</v>
      </c>
      <c r="P10" s="100">
        <v>9.012454543101251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1.9620354821807497E-2</v>
      </c>
      <c r="D11" s="100">
        <v>4.0037008221056353E-2</v>
      </c>
      <c r="E11" s="100">
        <v>3.5923050881499233E-2</v>
      </c>
      <c r="F11" s="100">
        <v>0</v>
      </c>
      <c r="G11" s="100">
        <v>0</v>
      </c>
      <c r="H11" s="100">
        <v>0</v>
      </c>
      <c r="I11" s="100">
        <v>0.33501116970110639</v>
      </c>
      <c r="J11" s="100">
        <v>9.7801657297082775E-2</v>
      </c>
      <c r="K11" s="100">
        <v>0.11764785349904307</v>
      </c>
      <c r="L11" s="100">
        <v>0.19109714734662803</v>
      </c>
      <c r="M11" s="100">
        <v>6.3206817744679372E-2</v>
      </c>
      <c r="N11" s="100">
        <v>0.20185783050754952</v>
      </c>
      <c r="O11" s="100">
        <v>0.1464274174248886</v>
      </c>
      <c r="P11" s="100">
        <v>0.59468304082084722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0.93810847777772399</v>
      </c>
      <c r="D13" s="100">
        <v>0.39116636922065018</v>
      </c>
      <c r="E13" s="100">
        <v>0.73621485722059776</v>
      </c>
      <c r="F13" s="100">
        <v>1.0262251773230098</v>
      </c>
      <c r="G13" s="100">
        <v>3.958662646309016</v>
      </c>
      <c r="H13" s="100">
        <v>2.4719424577909455</v>
      </c>
      <c r="I13" s="100">
        <v>21.584375610316869</v>
      </c>
      <c r="J13" s="100">
        <v>13.614858969596153</v>
      </c>
      <c r="K13" s="100">
        <v>5.2976148853480707</v>
      </c>
      <c r="L13" s="100">
        <v>4.2625648055620982</v>
      </c>
      <c r="M13" s="100">
        <v>3.5250727105359778</v>
      </c>
      <c r="N13" s="100">
        <v>10.77116026421132</v>
      </c>
      <c r="O13" s="100">
        <v>4.5166416393690971</v>
      </c>
      <c r="P13" s="100">
        <v>7.2023511811787548</v>
      </c>
      <c r="Q13" s="100">
        <v>3.4697598646802263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15.30068313656033</v>
      </c>
      <c r="F14" s="22">
        <v>11.554983771734632</v>
      </c>
      <c r="G14" s="22">
        <v>0</v>
      </c>
      <c r="H14" s="22">
        <v>87.438919807957177</v>
      </c>
      <c r="I14" s="22">
        <v>62.479540879291861</v>
      </c>
      <c r="J14" s="22">
        <v>106.53964941407568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35.042649357183336</v>
      </c>
    </row>
    <row r="15" spans="1:17" ht="12" customHeight="1" x14ac:dyDescent="0.25">
      <c r="A15" s="105" t="s">
        <v>108</v>
      </c>
      <c r="B15" s="104"/>
      <c r="C15" s="104">
        <v>1.1240130351203845</v>
      </c>
      <c r="D15" s="104">
        <v>1.1084035829901142</v>
      </c>
      <c r="E15" s="104">
        <v>0.89754092596462298</v>
      </c>
      <c r="F15" s="104">
        <v>1.169794707558252</v>
      </c>
      <c r="G15" s="104">
        <v>1.6508309174854419</v>
      </c>
      <c r="H15" s="104">
        <v>1.8899795024034385</v>
      </c>
      <c r="I15" s="104">
        <v>0.44935307062904684</v>
      </c>
      <c r="J15" s="104">
        <v>2.1964224991726667E-2</v>
      </c>
      <c r="K15" s="104">
        <v>0.64427200885107894</v>
      </c>
      <c r="L15" s="104">
        <v>1.0390964370738827</v>
      </c>
      <c r="M15" s="104">
        <v>0.88985210154430705</v>
      </c>
      <c r="N15" s="104">
        <v>0.85394956220319429</v>
      </c>
      <c r="O15" s="104">
        <v>0.69826429396552969</v>
      </c>
      <c r="P15" s="104">
        <v>0.43418768670300129</v>
      </c>
      <c r="Q15" s="104">
        <v>0.99663350324329647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45.520770451945218</v>
      </c>
      <c r="D16" s="101">
        <f t="shared" si="2"/>
        <v>54.106251545798216</v>
      </c>
      <c r="E16" s="101">
        <f t="shared" si="2"/>
        <v>51.683378141207655</v>
      </c>
      <c r="F16" s="101">
        <f t="shared" si="2"/>
        <v>53.972373621455503</v>
      </c>
      <c r="G16" s="101">
        <f t="shared" si="2"/>
        <v>66.616196440717204</v>
      </c>
      <c r="H16" s="101">
        <f t="shared" si="2"/>
        <v>71.751102279973452</v>
      </c>
      <c r="I16" s="101">
        <f t="shared" si="2"/>
        <v>69.243466373951208</v>
      </c>
      <c r="J16" s="101">
        <f t="shared" si="2"/>
        <v>62.509065115142675</v>
      </c>
      <c r="K16" s="101">
        <f t="shared" si="2"/>
        <v>21.991721896576703</v>
      </c>
      <c r="L16" s="101">
        <f t="shared" si="2"/>
        <v>27.940555511399396</v>
      </c>
      <c r="M16" s="101">
        <f t="shared" si="2"/>
        <v>9.2773156265338095</v>
      </c>
      <c r="N16" s="101">
        <f t="shared" si="2"/>
        <v>10.217831218118148</v>
      </c>
      <c r="O16" s="101">
        <f t="shared" si="2"/>
        <v>2.1055436722945133</v>
      </c>
      <c r="P16" s="101">
        <f t="shared" si="2"/>
        <v>7.0698164923649056</v>
      </c>
      <c r="Q16" s="101">
        <f t="shared" si="2"/>
        <v>10.67087137709572</v>
      </c>
    </row>
    <row r="17" spans="1:17" ht="12.95" customHeight="1" x14ac:dyDescent="0.25">
      <c r="A17" s="88" t="s">
        <v>101</v>
      </c>
      <c r="B17" s="103"/>
      <c r="C17" s="103">
        <v>1.9647990951809181E-2</v>
      </c>
      <c r="D17" s="103">
        <v>6.1623935039607787E-2</v>
      </c>
      <c r="E17" s="103">
        <v>5.5078974929344257E-2</v>
      </c>
      <c r="F17" s="103">
        <v>5.1092034643099832E-2</v>
      </c>
      <c r="G17" s="103">
        <v>9.8799783430871743E-2</v>
      </c>
      <c r="H17" s="103">
        <v>4.3849019610652927E-2</v>
      </c>
      <c r="I17" s="103">
        <v>0.29372479594417272</v>
      </c>
      <c r="J17" s="103">
        <v>0.11193557710109453</v>
      </c>
      <c r="K17" s="103">
        <v>5.9896913679721421E-2</v>
      </c>
      <c r="L17" s="103">
        <v>9.3093701638764445E-2</v>
      </c>
      <c r="M17" s="103">
        <v>0.20158742839515167</v>
      </c>
      <c r="N17" s="103">
        <v>0.30431744348028844</v>
      </c>
      <c r="O17" s="103">
        <v>0.59554064755089298</v>
      </c>
      <c r="P17" s="103">
        <v>1.0587258341418118</v>
      </c>
      <c r="Q17" s="103">
        <v>1.7061622481419894</v>
      </c>
    </row>
    <row r="18" spans="1:17" ht="12" customHeight="1" x14ac:dyDescent="0.25">
      <c r="A18" s="88" t="s">
        <v>100</v>
      </c>
      <c r="B18" s="103"/>
      <c r="C18" s="103">
        <v>45.501122460993408</v>
      </c>
      <c r="D18" s="103">
        <v>54.04462761075861</v>
      </c>
      <c r="E18" s="103">
        <v>51.62829916627831</v>
      </c>
      <c r="F18" s="103">
        <v>53.921281586812405</v>
      </c>
      <c r="G18" s="103">
        <v>66.517396657286326</v>
      </c>
      <c r="H18" s="103">
        <v>71.707253260362805</v>
      </c>
      <c r="I18" s="103">
        <v>68.949741578007036</v>
      </c>
      <c r="J18" s="103">
        <v>62.397129538041582</v>
      </c>
      <c r="K18" s="103">
        <v>21.93182498289698</v>
      </c>
      <c r="L18" s="103">
        <v>27.847461809760631</v>
      </c>
      <c r="M18" s="103">
        <v>9.0757281981386573</v>
      </c>
      <c r="N18" s="103">
        <v>9.9135137746378597</v>
      </c>
      <c r="O18" s="103">
        <v>1.5100030247436202</v>
      </c>
      <c r="P18" s="103">
        <v>6.0110906582230941</v>
      </c>
      <c r="Q18" s="103">
        <v>8.9647091289537304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42.201773455517205</v>
      </c>
      <c r="D19" s="101">
        <f t="shared" si="3"/>
        <v>43.205223439693263</v>
      </c>
      <c r="E19" s="101">
        <f t="shared" si="3"/>
        <v>48.314546791331203</v>
      </c>
      <c r="F19" s="101">
        <f t="shared" si="3"/>
        <v>56.175065533185212</v>
      </c>
      <c r="G19" s="101">
        <f t="shared" si="3"/>
        <v>56.402934428521547</v>
      </c>
      <c r="H19" s="101">
        <f t="shared" si="3"/>
        <v>69.475688169949905</v>
      </c>
      <c r="I19" s="101">
        <f t="shared" si="3"/>
        <v>56.763449371486047</v>
      </c>
      <c r="J19" s="101">
        <f t="shared" si="3"/>
        <v>51.105036973823999</v>
      </c>
      <c r="K19" s="101">
        <f t="shared" si="3"/>
        <v>19.31936686669129</v>
      </c>
      <c r="L19" s="101">
        <f t="shared" si="3"/>
        <v>24.596689074080217</v>
      </c>
      <c r="M19" s="101">
        <f t="shared" si="3"/>
        <v>22.706457590718816</v>
      </c>
      <c r="N19" s="101">
        <f t="shared" si="3"/>
        <v>35.990061085695636</v>
      </c>
      <c r="O19" s="101">
        <f t="shared" si="3"/>
        <v>29.199655470830173</v>
      </c>
      <c r="P19" s="101">
        <f t="shared" si="3"/>
        <v>35.568073989785596</v>
      </c>
      <c r="Q19" s="101">
        <f t="shared" si="3"/>
        <v>47.158171223854367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0.55876136958093758</v>
      </c>
      <c r="D21" s="100">
        <v>1.1840344864321171</v>
      </c>
      <c r="E21" s="100">
        <v>1.1847402263318325</v>
      </c>
      <c r="F21" s="100">
        <v>7.4034594909261802E-3</v>
      </c>
      <c r="G21" s="100">
        <v>1.9615777751318024</v>
      </c>
      <c r="H21" s="100">
        <v>1.9537929727002386</v>
      </c>
      <c r="I21" s="100">
        <v>2.2003417759156267</v>
      </c>
      <c r="J21" s="100">
        <v>2.0302036141469162</v>
      </c>
      <c r="K21" s="100">
        <v>1.2610084413546969</v>
      </c>
      <c r="L21" s="100">
        <v>1.1707052964363029</v>
      </c>
      <c r="M21" s="100">
        <v>1.2532546109153271</v>
      </c>
      <c r="N21" s="100">
        <v>1.6519536209948213</v>
      </c>
      <c r="O21" s="100">
        <v>1.5338039494991045</v>
      </c>
      <c r="P21" s="100">
        <v>1.0785933167149255</v>
      </c>
      <c r="Q21" s="100">
        <v>1.7438487497584594</v>
      </c>
    </row>
    <row r="22" spans="1:17" ht="12" customHeight="1" x14ac:dyDescent="0.25">
      <c r="A22" s="88" t="s">
        <v>99</v>
      </c>
      <c r="B22" s="100"/>
      <c r="C22" s="100">
        <v>10.969361914412897</v>
      </c>
      <c r="D22" s="100">
        <v>7.7048270368829046</v>
      </c>
      <c r="E22" s="100">
        <v>3.5778358762892903</v>
      </c>
      <c r="F22" s="100">
        <v>6.7761406926178305</v>
      </c>
      <c r="G22" s="100">
        <v>4.6650544501794506</v>
      </c>
      <c r="H22" s="100">
        <v>5.3971162425497212</v>
      </c>
      <c r="I22" s="100">
        <v>1.2995802798078184</v>
      </c>
      <c r="J22" s="100">
        <v>5.5175983601312426</v>
      </c>
      <c r="K22" s="100">
        <v>4.3376674911930655</v>
      </c>
      <c r="L22" s="100">
        <v>4.5217628236327734</v>
      </c>
      <c r="M22" s="100">
        <v>4.8551122847747461</v>
      </c>
      <c r="N22" s="100">
        <v>6.3978106914017383</v>
      </c>
      <c r="O22" s="100">
        <v>4.2151101316643622</v>
      </c>
      <c r="P22" s="100">
        <v>3.8026089597801174</v>
      </c>
      <c r="Q22" s="100">
        <v>5.8505018045714801</v>
      </c>
    </row>
    <row r="23" spans="1:17" ht="12" customHeight="1" x14ac:dyDescent="0.25">
      <c r="A23" s="88" t="s">
        <v>98</v>
      </c>
      <c r="B23" s="100"/>
      <c r="C23" s="100">
        <v>0.12009586744029854</v>
      </c>
      <c r="D23" s="100">
        <v>2.7021690396041898E-2</v>
      </c>
      <c r="E23" s="100">
        <v>0</v>
      </c>
      <c r="F23" s="100">
        <v>24.676186175969548</v>
      </c>
      <c r="G23" s="100">
        <v>14.12079990915789</v>
      </c>
      <c r="H23" s="100">
        <v>60.407873963855465</v>
      </c>
      <c r="I23" s="100">
        <v>15.463243958758108</v>
      </c>
      <c r="J23" s="100">
        <v>8.6973744829180824</v>
      </c>
      <c r="K23" s="100">
        <v>6.3998039512912799</v>
      </c>
      <c r="L23" s="100">
        <v>3.9974467619979581</v>
      </c>
      <c r="M23" s="100">
        <v>3.7141649936344288</v>
      </c>
      <c r="N23" s="100">
        <v>16.100451099707591</v>
      </c>
      <c r="O23" s="100">
        <v>20.183262337075469</v>
      </c>
      <c r="P23" s="100">
        <v>28.226054097945276</v>
      </c>
      <c r="Q23" s="100">
        <v>37.972402994971148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29.194590874355562</v>
      </c>
      <c r="D26" s="22">
        <v>33.023653339155985</v>
      </c>
      <c r="E26" s="22">
        <v>42.101759222043626</v>
      </c>
      <c r="F26" s="22">
        <v>23.229636412389919</v>
      </c>
      <c r="G26" s="22">
        <v>33.487902771220107</v>
      </c>
      <c r="H26" s="22">
        <v>0.11669268107529364</v>
      </c>
      <c r="I26" s="22">
        <v>35.716081273788284</v>
      </c>
      <c r="J26" s="22">
        <v>31.738747349745463</v>
      </c>
      <c r="K26" s="22">
        <v>5.0590794466437998</v>
      </c>
      <c r="L26" s="22">
        <v>13.677101524277345</v>
      </c>
      <c r="M26" s="22">
        <v>12.65076780062226</v>
      </c>
      <c r="N26" s="22">
        <v>10.773372759590616</v>
      </c>
      <c r="O26" s="22">
        <v>0.65455876423737214</v>
      </c>
      <c r="P26" s="22">
        <v>0.17220354757223225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1.3589634297275124</v>
      </c>
      <c r="D27" s="121">
        <v>1.2656868868262194</v>
      </c>
      <c r="E27" s="121">
        <v>1.4502114666664556</v>
      </c>
      <c r="F27" s="121">
        <v>1.4856987927169896</v>
      </c>
      <c r="G27" s="121">
        <v>2.1675995228322953</v>
      </c>
      <c r="H27" s="121">
        <v>1.6002123097691903</v>
      </c>
      <c r="I27" s="121">
        <v>2.0842020832162151</v>
      </c>
      <c r="J27" s="121">
        <v>3.121113166882298</v>
      </c>
      <c r="K27" s="121">
        <v>2.2618075362084471</v>
      </c>
      <c r="L27" s="121">
        <v>1.2296726677358376</v>
      </c>
      <c r="M27" s="121">
        <v>0.23315790077205406</v>
      </c>
      <c r="N27" s="121">
        <v>1.0664729140008675</v>
      </c>
      <c r="O27" s="121">
        <v>2.6129202883538656</v>
      </c>
      <c r="P27" s="121">
        <v>2.288614067773048</v>
      </c>
      <c r="Q27" s="121">
        <v>1.5914176745532744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58.695760445995511</v>
      </c>
      <c r="D29" s="101">
        <f t="shared" si="4"/>
        <v>58.598516417283861</v>
      </c>
      <c r="E29" s="101">
        <f t="shared" si="4"/>
        <v>65.96816100084024</v>
      </c>
      <c r="F29" s="101">
        <f t="shared" si="4"/>
        <v>69.437621428598831</v>
      </c>
      <c r="G29" s="101">
        <f t="shared" si="4"/>
        <v>71.670828915776809</v>
      </c>
      <c r="H29" s="101">
        <f t="shared" si="4"/>
        <v>75.126749750740615</v>
      </c>
      <c r="I29" s="101">
        <f t="shared" si="4"/>
        <v>76.902753390916544</v>
      </c>
      <c r="J29" s="101">
        <f t="shared" si="4"/>
        <v>71.284167260728253</v>
      </c>
      <c r="K29" s="101">
        <f t="shared" si="4"/>
        <v>25.57466631287387</v>
      </c>
      <c r="L29" s="101">
        <f t="shared" si="4"/>
        <v>34.747248887639032</v>
      </c>
      <c r="M29" s="101">
        <f t="shared" si="4"/>
        <v>31.538688635580666</v>
      </c>
      <c r="N29" s="101">
        <f t="shared" si="4"/>
        <v>45.947431269608629</v>
      </c>
      <c r="O29" s="101">
        <f t="shared" si="4"/>
        <v>37.927577840308459</v>
      </c>
      <c r="P29" s="101">
        <f t="shared" si="4"/>
        <v>49.862958041540629</v>
      </c>
      <c r="Q29" s="101">
        <f t="shared" si="4"/>
        <v>68.975013781023648</v>
      </c>
    </row>
    <row r="30" spans="1:17" s="28" customFormat="1" ht="12" customHeight="1" x14ac:dyDescent="0.25">
      <c r="A30" s="88" t="s">
        <v>66</v>
      </c>
      <c r="B30" s="100"/>
      <c r="C30" s="100">
        <v>11.950544470138041</v>
      </c>
      <c r="D30" s="100">
        <v>5.6641614622243281</v>
      </c>
      <c r="E30" s="100">
        <v>6.3582021467422392</v>
      </c>
      <c r="F30" s="100">
        <v>7.1324009239125274</v>
      </c>
      <c r="G30" s="100">
        <v>0.46001012856574119</v>
      </c>
      <c r="H30" s="100">
        <v>0.46359255454064074</v>
      </c>
      <c r="I30" s="100">
        <v>7.496151428078071</v>
      </c>
      <c r="J30" s="100">
        <v>7.652218333904468</v>
      </c>
      <c r="K30" s="100">
        <v>2.2893370753747728</v>
      </c>
      <c r="L30" s="100">
        <v>3.5226488711062318</v>
      </c>
      <c r="M30" s="100">
        <v>0.98241365389131108</v>
      </c>
      <c r="N30" s="100">
        <v>2.5848549440379118</v>
      </c>
      <c r="O30" s="100">
        <v>7.0226149604219863</v>
      </c>
      <c r="P30" s="100">
        <v>0</v>
      </c>
      <c r="Q30" s="100">
        <v>15.2953732190257</v>
      </c>
    </row>
    <row r="31" spans="1:17" ht="12" customHeight="1" x14ac:dyDescent="0.25">
      <c r="A31" s="88" t="s">
        <v>98</v>
      </c>
      <c r="B31" s="100"/>
      <c r="C31" s="100">
        <v>3.5403674832104657</v>
      </c>
      <c r="D31" s="100">
        <v>5.1841985563231896</v>
      </c>
      <c r="E31" s="100">
        <v>4.7056955834866852</v>
      </c>
      <c r="F31" s="100">
        <v>6.0882317184687551</v>
      </c>
      <c r="G31" s="100">
        <v>5.8506185358939504</v>
      </c>
      <c r="H31" s="100">
        <v>7.9006580192973903</v>
      </c>
      <c r="I31" s="100">
        <v>11.669987697770535</v>
      </c>
      <c r="J31" s="100">
        <v>13.996330343635986</v>
      </c>
      <c r="K31" s="100">
        <v>4.6989532475551981</v>
      </c>
      <c r="L31" s="100">
        <v>10.976732013487647</v>
      </c>
      <c r="M31" s="100">
        <v>13.586680212549757</v>
      </c>
      <c r="N31" s="100">
        <v>13.786309758717239</v>
      </c>
      <c r="O31" s="100">
        <v>11.581812067389309</v>
      </c>
      <c r="P31" s="100">
        <v>41.04187080006902</v>
      </c>
      <c r="Q31" s="100">
        <v>51.321100035317954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43.204848492647002</v>
      </c>
      <c r="D33" s="18">
        <v>47.750156398736344</v>
      </c>
      <c r="E33" s="18">
        <v>54.904263270611324</v>
      </c>
      <c r="F33" s="18">
        <v>56.216988786217549</v>
      </c>
      <c r="G33" s="18">
        <v>65.360200251317124</v>
      </c>
      <c r="H33" s="18">
        <v>66.76249917690258</v>
      </c>
      <c r="I33" s="18">
        <v>57.736614265067935</v>
      </c>
      <c r="J33" s="18">
        <v>49.635618583187792</v>
      </c>
      <c r="K33" s="18">
        <v>18.5863759899439</v>
      </c>
      <c r="L33" s="18">
        <v>20.247868003045152</v>
      </c>
      <c r="M33" s="18">
        <v>16.969594769139597</v>
      </c>
      <c r="N33" s="18">
        <v>29.576266566853473</v>
      </c>
      <c r="O33" s="18">
        <v>19.323150812497165</v>
      </c>
      <c r="P33" s="18">
        <v>8.8210872414716111</v>
      </c>
      <c r="Q33" s="18">
        <v>2.3585405266799935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190.18963970194886</v>
      </c>
      <c r="D3" s="106">
        <f t="shared" si="0"/>
        <v>209.35654593197091</v>
      </c>
      <c r="E3" s="106">
        <f t="shared" si="0"/>
        <v>218.4248238146431</v>
      </c>
      <c r="F3" s="106">
        <f t="shared" si="0"/>
        <v>240.81253708963561</v>
      </c>
      <c r="G3" s="106">
        <f t="shared" si="0"/>
        <v>290.37812766391642</v>
      </c>
      <c r="H3" s="106">
        <f t="shared" si="0"/>
        <v>384.3306679735424</v>
      </c>
      <c r="I3" s="106">
        <f t="shared" si="0"/>
        <v>314.9196463943357</v>
      </c>
      <c r="J3" s="106">
        <f t="shared" si="0"/>
        <v>293.08034384588154</v>
      </c>
      <c r="K3" s="106">
        <f t="shared" si="0"/>
        <v>112.11537870328985</v>
      </c>
      <c r="L3" s="106">
        <f t="shared" si="0"/>
        <v>155.56160437419072</v>
      </c>
      <c r="M3" s="106">
        <f t="shared" si="0"/>
        <v>107.42838153302999</v>
      </c>
      <c r="N3" s="106">
        <f t="shared" si="0"/>
        <v>143.73316852192289</v>
      </c>
      <c r="O3" s="106">
        <f t="shared" si="0"/>
        <v>94.166043435184619</v>
      </c>
      <c r="P3" s="106">
        <f t="shared" si="0"/>
        <v>109.98050894817112</v>
      </c>
      <c r="Q3" s="106">
        <f t="shared" si="0"/>
        <v>178.84948183264308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62.015900141905483</v>
      </c>
      <c r="D4" s="101">
        <f t="shared" si="1"/>
        <v>60.569238403235012</v>
      </c>
      <c r="E4" s="101">
        <f t="shared" si="1"/>
        <v>59.876221019047939</v>
      </c>
      <c r="F4" s="101">
        <f t="shared" si="1"/>
        <v>70.648383432914642</v>
      </c>
      <c r="G4" s="101">
        <f t="shared" si="1"/>
        <v>89.197272982627723</v>
      </c>
      <c r="H4" s="101">
        <f t="shared" si="1"/>
        <v>164.71332244238019</v>
      </c>
      <c r="I4" s="101">
        <f t="shared" si="1"/>
        <v>98.223709555179937</v>
      </c>
      <c r="J4" s="101">
        <f t="shared" si="1"/>
        <v>93.29762218205947</v>
      </c>
      <c r="K4" s="101">
        <f t="shared" si="1"/>
        <v>39.886920750025268</v>
      </c>
      <c r="L4" s="101">
        <f t="shared" si="1"/>
        <v>61.246529602578114</v>
      </c>
      <c r="M4" s="101">
        <f t="shared" si="1"/>
        <v>54.041692204075453</v>
      </c>
      <c r="N4" s="101">
        <f t="shared" si="1"/>
        <v>70.182151524860501</v>
      </c>
      <c r="O4" s="101">
        <f t="shared" si="1"/>
        <v>48.675007572729761</v>
      </c>
      <c r="P4" s="101">
        <f t="shared" si="1"/>
        <v>43.78192183678749</v>
      </c>
      <c r="Q4" s="101">
        <f t="shared" si="1"/>
        <v>86.59869280852584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34.09396343370301</v>
      </c>
      <c r="D7" s="100">
        <v>25.462588838698419</v>
      </c>
      <c r="E7" s="100">
        <v>47.213101854347471</v>
      </c>
      <c r="F7" s="100">
        <v>25.424419085846829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43.478023542511885</v>
      </c>
      <c r="O7" s="100">
        <v>35.217839639163451</v>
      </c>
      <c r="P7" s="100">
        <v>18.07178373096864</v>
      </c>
      <c r="Q7" s="100">
        <v>0</v>
      </c>
    </row>
    <row r="8" spans="1:17" ht="12" customHeight="1" x14ac:dyDescent="0.25">
      <c r="A8" s="88" t="s">
        <v>101</v>
      </c>
      <c r="B8" s="100"/>
      <c r="C8" s="100">
        <v>5.7984732349145151E-3</v>
      </c>
      <c r="D8" s="100">
        <v>7.8734119699120347E-3</v>
      </c>
      <c r="E8" s="100">
        <v>8.5013645244169612E-4</v>
      </c>
      <c r="F8" s="100">
        <v>3.0696190881561215E-2</v>
      </c>
      <c r="G8" s="100">
        <v>6.8488153214752434E-2</v>
      </c>
      <c r="H8" s="100">
        <v>9.8424263974124127E-2</v>
      </c>
      <c r="I8" s="100">
        <v>9.9966289860786317E-2</v>
      </c>
      <c r="J8" s="100">
        <v>3.1651752039523043E-2</v>
      </c>
      <c r="K8" s="100">
        <v>2.0470898248684168E-2</v>
      </c>
      <c r="L8" s="100">
        <v>7.8928948463991677E-2</v>
      </c>
      <c r="M8" s="100">
        <v>0.35622625514871553</v>
      </c>
      <c r="N8" s="100">
        <v>0.61816947497583252</v>
      </c>
      <c r="O8" s="100">
        <v>0.77769697541781868</v>
      </c>
      <c r="P8" s="100">
        <v>1.6235924290698525</v>
      </c>
      <c r="Q8" s="100">
        <v>8.2292400451229319E-2</v>
      </c>
    </row>
    <row r="9" spans="1:17" ht="12" customHeight="1" x14ac:dyDescent="0.25">
      <c r="A9" s="88" t="s">
        <v>106</v>
      </c>
      <c r="B9" s="100"/>
      <c r="C9" s="100">
        <v>25.170236271533625</v>
      </c>
      <c r="D9" s="100">
        <v>32.48384205749111</v>
      </c>
      <c r="E9" s="100">
        <v>0</v>
      </c>
      <c r="F9" s="100">
        <v>34.17952602141753</v>
      </c>
      <c r="G9" s="100">
        <v>83.024422831020303</v>
      </c>
      <c r="H9" s="100">
        <v>98.843939936802613</v>
      </c>
      <c r="I9" s="100">
        <v>17.831149489564087</v>
      </c>
      <c r="J9" s="100">
        <v>0</v>
      </c>
      <c r="K9" s="100">
        <v>33.180064905367431</v>
      </c>
      <c r="L9" s="100">
        <v>53.537138545260625</v>
      </c>
      <c r="M9" s="100">
        <v>45.459835847651455</v>
      </c>
      <c r="N9" s="100">
        <v>0</v>
      </c>
      <c r="O9" s="100">
        <v>0</v>
      </c>
      <c r="P9" s="100">
        <v>1.2586748901571205</v>
      </c>
      <c r="Q9" s="100">
        <v>51.335840859976251</v>
      </c>
    </row>
    <row r="10" spans="1:17" ht="12" customHeight="1" x14ac:dyDescent="0.25">
      <c r="A10" s="88" t="s">
        <v>34</v>
      </c>
      <c r="B10" s="100"/>
      <c r="C10" s="100">
        <v>0.46760440777603507</v>
      </c>
      <c r="D10" s="100">
        <v>0.95998525638901944</v>
      </c>
      <c r="E10" s="100">
        <v>0.42129544538836328</v>
      </c>
      <c r="F10" s="100">
        <v>0.70689647124347454</v>
      </c>
      <c r="G10" s="100">
        <v>0</v>
      </c>
      <c r="H10" s="100">
        <v>0</v>
      </c>
      <c r="I10" s="100">
        <v>11.372680321328168</v>
      </c>
      <c r="J10" s="100">
        <v>2.3097399324171941</v>
      </c>
      <c r="K10" s="100">
        <v>0</v>
      </c>
      <c r="L10" s="100">
        <v>0</v>
      </c>
      <c r="M10" s="100">
        <v>0.85192038562298134</v>
      </c>
      <c r="N10" s="100">
        <v>2.4812816518948408</v>
      </c>
      <c r="O10" s="100">
        <v>1.6292284086780913</v>
      </c>
      <c r="P10" s="100">
        <v>4.8323800864242692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1.4163589510440482E-2</v>
      </c>
      <c r="D11" s="100">
        <v>2.9165455552907865E-2</v>
      </c>
      <c r="E11" s="100">
        <v>2.6434589355414446E-2</v>
      </c>
      <c r="F11" s="100">
        <v>0</v>
      </c>
      <c r="G11" s="100">
        <v>0</v>
      </c>
      <c r="H11" s="100">
        <v>0</v>
      </c>
      <c r="I11" s="100">
        <v>0.25482282625284319</v>
      </c>
      <c r="J11" s="100">
        <v>7.4862686909231174E-2</v>
      </c>
      <c r="K11" s="100">
        <v>9.0472913785306336E-2</v>
      </c>
      <c r="L11" s="100">
        <v>0.14772454460610221</v>
      </c>
      <c r="M11" s="100">
        <v>4.9039328064028727E-2</v>
      </c>
      <c r="N11" s="100">
        <v>0.1570120650091176</v>
      </c>
      <c r="O11" s="100">
        <v>0.11409763115765076</v>
      </c>
      <c r="P11" s="100">
        <v>0.46391750890070138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1.0519756445155881</v>
      </c>
      <c r="D13" s="100">
        <v>0.43867405248398877</v>
      </c>
      <c r="E13" s="100">
        <v>0.82566062171984311</v>
      </c>
      <c r="F13" s="100">
        <v>1.1508748909489226</v>
      </c>
      <c r="G13" s="100">
        <v>4.4388214887486956</v>
      </c>
      <c r="H13" s="100">
        <v>2.7714984977425292</v>
      </c>
      <c r="I13" s="100">
        <v>24.197109088904273</v>
      </c>
      <c r="J13" s="100">
        <v>15.261764081850634</v>
      </c>
      <c r="K13" s="100">
        <v>5.9382651742593406</v>
      </c>
      <c r="L13" s="100">
        <v>6.4205408728519533</v>
      </c>
      <c r="M13" s="100">
        <v>6.4132417785290681</v>
      </c>
      <c r="N13" s="100">
        <v>22.551965680868726</v>
      </c>
      <c r="O13" s="100">
        <v>10.208142609984423</v>
      </c>
      <c r="P13" s="100">
        <v>17.080325979266348</v>
      </c>
      <c r="Q13" s="100">
        <v>8.4455756314129697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10.434488889125024</v>
      </c>
      <c r="F14" s="22">
        <v>7.9450089999022584</v>
      </c>
      <c r="G14" s="22">
        <v>0</v>
      </c>
      <c r="H14" s="22">
        <v>61.090960042897585</v>
      </c>
      <c r="I14" s="22">
        <v>44.005408869962437</v>
      </c>
      <c r="J14" s="22">
        <v>75.596245176383647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25.70492100637799</v>
      </c>
    </row>
    <row r="15" spans="1:17" ht="12" customHeight="1" x14ac:dyDescent="0.25">
      <c r="A15" s="105" t="s">
        <v>108</v>
      </c>
      <c r="B15" s="104"/>
      <c r="C15" s="104">
        <v>1.2121583216318776</v>
      </c>
      <c r="D15" s="104">
        <v>1.1871093306496596</v>
      </c>
      <c r="E15" s="104">
        <v>0.95438948265936996</v>
      </c>
      <c r="F15" s="104">
        <v>1.2109617726740645</v>
      </c>
      <c r="G15" s="104">
        <v>1.6655405096439591</v>
      </c>
      <c r="H15" s="104">
        <v>1.9084997009633542</v>
      </c>
      <c r="I15" s="104">
        <v>0.46257266930733903</v>
      </c>
      <c r="J15" s="104">
        <v>2.3358552459245709E-2</v>
      </c>
      <c r="K15" s="104">
        <v>0.65764685836451131</v>
      </c>
      <c r="L15" s="104">
        <v>1.0621966913954517</v>
      </c>
      <c r="M15" s="104">
        <v>0.91142860905920531</v>
      </c>
      <c r="N15" s="104">
        <v>0.89569910960010501</v>
      </c>
      <c r="O15" s="104">
        <v>0.72800230832833823</v>
      </c>
      <c r="P15" s="104">
        <v>0.45124721200055673</v>
      </c>
      <c r="Q15" s="104">
        <v>1.0300629103073944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66.984788658246401</v>
      </c>
      <c r="D16" s="101">
        <f t="shared" si="2"/>
        <v>84.917990307663743</v>
      </c>
      <c r="E16" s="101">
        <f t="shared" si="2"/>
        <v>85.046290847182632</v>
      </c>
      <c r="F16" s="101">
        <f t="shared" si="2"/>
        <v>92.314383584823801</v>
      </c>
      <c r="G16" s="101">
        <f t="shared" si="2"/>
        <v>117.98622626687889</v>
      </c>
      <c r="H16" s="101">
        <f t="shared" si="2"/>
        <v>131.08851354894816</v>
      </c>
      <c r="I16" s="101">
        <f t="shared" si="2"/>
        <v>130.39446672132414</v>
      </c>
      <c r="J16" s="101">
        <f t="shared" si="2"/>
        <v>120.62746482254497</v>
      </c>
      <c r="K16" s="101">
        <f t="shared" si="2"/>
        <v>43.488674958126644</v>
      </c>
      <c r="L16" s="101">
        <f t="shared" si="2"/>
        <v>56.615344971843683</v>
      </c>
      <c r="M16" s="101">
        <f t="shared" si="2"/>
        <v>19.383483159223481</v>
      </c>
      <c r="N16" s="101">
        <f t="shared" si="2"/>
        <v>22.25884714377143</v>
      </c>
      <c r="O16" s="101">
        <f t="shared" si="2"/>
        <v>4.9263741091170878</v>
      </c>
      <c r="P16" s="101">
        <f t="shared" si="2"/>
        <v>17.538931333933398</v>
      </c>
      <c r="Q16" s="101">
        <f t="shared" si="2"/>
        <v>29.0867104268834</v>
      </c>
    </row>
    <row r="17" spans="1:17" ht="12.95" customHeight="1" x14ac:dyDescent="0.25">
      <c r="A17" s="88" t="s">
        <v>101</v>
      </c>
      <c r="B17" s="103"/>
      <c r="C17" s="103">
        <v>3.6331499595873909E-2</v>
      </c>
      <c r="D17" s="103">
        <v>0.11512735015232166</v>
      </c>
      <c r="E17" s="103">
        <v>0.10394989519894478</v>
      </c>
      <c r="F17" s="103">
        <v>9.7518050964361613E-2</v>
      </c>
      <c r="G17" s="103">
        <v>0.19103613952194784</v>
      </c>
      <c r="H17" s="103">
        <v>8.6080637997396139E-2</v>
      </c>
      <c r="I17" s="103">
        <v>0.5869156393429521</v>
      </c>
      <c r="J17" s="103">
        <v>0.22841370582451437</v>
      </c>
      <c r="K17" s="103">
        <v>0.12531804825860748</v>
      </c>
      <c r="L17" s="103">
        <v>0.20061039831484537</v>
      </c>
      <c r="M17" s="103">
        <v>0.45088214223857703</v>
      </c>
      <c r="N17" s="103">
        <v>0.71202890049467726</v>
      </c>
      <c r="O17" s="103">
        <v>1.4709499280717151</v>
      </c>
      <c r="P17" s="103">
        <v>2.7909573626552948</v>
      </c>
      <c r="Q17" s="103">
        <v>4.8606696923845689</v>
      </c>
    </row>
    <row r="18" spans="1:17" ht="12" customHeight="1" x14ac:dyDescent="0.25">
      <c r="A18" s="88" t="s">
        <v>100</v>
      </c>
      <c r="B18" s="103"/>
      <c r="C18" s="103">
        <v>66.948457158650527</v>
      </c>
      <c r="D18" s="103">
        <v>84.802862957511422</v>
      </c>
      <c r="E18" s="103">
        <v>84.942340951983681</v>
      </c>
      <c r="F18" s="103">
        <v>92.216865533859433</v>
      </c>
      <c r="G18" s="103">
        <v>117.79519012735695</v>
      </c>
      <c r="H18" s="103">
        <v>131.00243291095077</v>
      </c>
      <c r="I18" s="103">
        <v>129.80755108198119</v>
      </c>
      <c r="J18" s="103">
        <v>120.39905111672046</v>
      </c>
      <c r="K18" s="103">
        <v>43.363356909868038</v>
      </c>
      <c r="L18" s="103">
        <v>56.41473457352884</v>
      </c>
      <c r="M18" s="103">
        <v>18.932601016984904</v>
      </c>
      <c r="N18" s="103">
        <v>21.546818243276753</v>
      </c>
      <c r="O18" s="103">
        <v>3.4554241810453732</v>
      </c>
      <c r="P18" s="103">
        <v>14.747973971278102</v>
      </c>
      <c r="Q18" s="103">
        <v>24.226040734498831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27.43311393280425</v>
      </c>
      <c r="D19" s="101">
        <f t="shared" si="3"/>
        <v>28.938030056416487</v>
      </c>
      <c r="E19" s="101">
        <f t="shared" si="3"/>
        <v>33.635720324528478</v>
      </c>
      <c r="F19" s="101">
        <f t="shared" si="3"/>
        <v>35.785729739394625</v>
      </c>
      <c r="G19" s="101">
        <f t="shared" si="3"/>
        <v>37.968392434242269</v>
      </c>
      <c r="H19" s="101">
        <f t="shared" si="3"/>
        <v>41.000835887251654</v>
      </c>
      <c r="I19" s="101">
        <f t="shared" si="3"/>
        <v>39.251316087734004</v>
      </c>
      <c r="J19" s="101">
        <f t="shared" si="3"/>
        <v>35.896176265240975</v>
      </c>
      <c r="K19" s="101">
        <f t="shared" si="3"/>
        <v>12.99448613968395</v>
      </c>
      <c r="L19" s="101">
        <f t="shared" si="3"/>
        <v>17.063696584630772</v>
      </c>
      <c r="M19" s="101">
        <f t="shared" si="3"/>
        <v>15.401897437593385</v>
      </c>
      <c r="N19" s="101">
        <f t="shared" si="3"/>
        <v>23.413420073990782</v>
      </c>
      <c r="O19" s="101">
        <f t="shared" si="3"/>
        <v>18.573262184388462</v>
      </c>
      <c r="P19" s="101">
        <f t="shared" si="3"/>
        <v>22.212118487172607</v>
      </c>
      <c r="Q19" s="101">
        <f t="shared" si="3"/>
        <v>28.786179196992656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0.29541523169181927</v>
      </c>
      <c r="D21" s="100">
        <v>0.64216195964695089</v>
      </c>
      <c r="E21" s="100">
        <v>0.6497911787056132</v>
      </c>
      <c r="F21" s="100">
        <v>3.4238744034415253E-3</v>
      </c>
      <c r="G21" s="100">
        <v>1.0983424106636945</v>
      </c>
      <c r="H21" s="100">
        <v>1.1063255482056347</v>
      </c>
      <c r="I21" s="100">
        <v>1.2577231406224194</v>
      </c>
      <c r="J21" s="100">
        <v>1.1688949580575148</v>
      </c>
      <c r="K21" s="100">
        <v>0.73023413811706972</v>
      </c>
      <c r="L21" s="100">
        <v>0.68282313440821507</v>
      </c>
      <c r="M21" s="100">
        <v>0.73350546749345402</v>
      </c>
      <c r="N21" s="100">
        <v>0.96721893003038895</v>
      </c>
      <c r="O21" s="100">
        <v>0.89714268174395539</v>
      </c>
      <c r="P21" s="100">
        <v>0.63043624435227807</v>
      </c>
      <c r="Q21" s="100">
        <v>1.0183615065129565</v>
      </c>
    </row>
    <row r="22" spans="1:17" ht="12" customHeight="1" x14ac:dyDescent="0.25">
      <c r="A22" s="88" t="s">
        <v>99</v>
      </c>
      <c r="B22" s="100"/>
      <c r="C22" s="100">
        <v>5.7481079420295149</v>
      </c>
      <c r="D22" s="100">
        <v>4.0741428082890092</v>
      </c>
      <c r="E22" s="100">
        <v>1.9022439524633299</v>
      </c>
      <c r="F22" s="100">
        <v>3.6565180679704263</v>
      </c>
      <c r="G22" s="100">
        <v>2.5326475492837042</v>
      </c>
      <c r="H22" s="100">
        <v>2.9669707897729976</v>
      </c>
      <c r="I22" s="100">
        <v>0.71632755540855553</v>
      </c>
      <c r="J22" s="100">
        <v>3.0808771187436008</v>
      </c>
      <c r="K22" s="100">
        <v>2.4380918707474608</v>
      </c>
      <c r="L22" s="100">
        <v>2.5626189009963758</v>
      </c>
      <c r="M22" s="100">
        <v>2.7628180363257253</v>
      </c>
      <c r="N22" s="100">
        <v>3.6432551308559398</v>
      </c>
      <c r="O22" s="100">
        <v>2.3977201320449026</v>
      </c>
      <c r="P22" s="100">
        <v>2.1630817470635586</v>
      </c>
      <c r="Q22" s="100">
        <v>3.327037775754393</v>
      </c>
    </row>
    <row r="23" spans="1:17" ht="12" customHeight="1" x14ac:dyDescent="0.25">
      <c r="A23" s="88" t="s">
        <v>98</v>
      </c>
      <c r="B23" s="100"/>
      <c r="C23" s="100">
        <v>4.837605477282006E-2</v>
      </c>
      <c r="D23" s="100">
        <v>1.1207349322323909E-2</v>
      </c>
      <c r="E23" s="100">
        <v>0</v>
      </c>
      <c r="F23" s="100">
        <v>14.180945519817078</v>
      </c>
      <c r="G23" s="100">
        <v>8.183727545260318</v>
      </c>
      <c r="H23" s="100">
        <v>35.273362498148828</v>
      </c>
      <c r="I23" s="100">
        <v>9.0958074828024476</v>
      </c>
      <c r="J23" s="100">
        <v>5.1499073612358321</v>
      </c>
      <c r="K23" s="100">
        <v>3.8088234524499813</v>
      </c>
      <c r="L23" s="100">
        <v>2.3915812517934292</v>
      </c>
      <c r="M23" s="100">
        <v>2.2279098142135791</v>
      </c>
      <c r="N23" s="100">
        <v>9.6707360219922318</v>
      </c>
      <c r="O23" s="100">
        <v>12.1313299571936</v>
      </c>
      <c r="P23" s="100">
        <v>16.971113995515854</v>
      </c>
      <c r="Q23" s="100">
        <v>22.83449507115504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20.195260398331687</v>
      </c>
      <c r="D26" s="22">
        <v>23.078647620407907</v>
      </c>
      <c r="E26" s="22">
        <v>29.726407790069398</v>
      </c>
      <c r="F26" s="22">
        <v>16.538177949956165</v>
      </c>
      <c r="G26" s="22">
        <v>24.053131929140417</v>
      </c>
      <c r="H26" s="22">
        <v>7.9775398484188423E-2</v>
      </c>
      <c r="I26" s="22">
        <v>26.100480369971191</v>
      </c>
      <c r="J26" s="22">
        <v>23.358316673601362</v>
      </c>
      <c r="K26" s="22">
        <v>3.731702903282947</v>
      </c>
      <c r="L26" s="22">
        <v>10.176375057019897</v>
      </c>
      <c r="M26" s="22">
        <v>9.4395398292588251</v>
      </c>
      <c r="N26" s="22">
        <v>8.042925545987254</v>
      </c>
      <c r="O26" s="22">
        <v>0.48397397878533283</v>
      </c>
      <c r="P26" s="22">
        <v>0.12773408015594084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1.1459543059784103</v>
      </c>
      <c r="D27" s="121">
        <v>1.1318703187502943</v>
      </c>
      <c r="E27" s="121">
        <v>1.3572774032901307</v>
      </c>
      <c r="F27" s="121">
        <v>1.4066643272475094</v>
      </c>
      <c r="G27" s="121">
        <v>2.1005429998941412</v>
      </c>
      <c r="H27" s="121">
        <v>1.5744016526400064</v>
      </c>
      <c r="I27" s="121">
        <v>2.0809775389293867</v>
      </c>
      <c r="J27" s="121">
        <v>3.1381801536026654</v>
      </c>
      <c r="K27" s="121">
        <v>2.2856337750864912</v>
      </c>
      <c r="L27" s="121">
        <v>1.2502982404128578</v>
      </c>
      <c r="M27" s="121">
        <v>0.23812429030180138</v>
      </c>
      <c r="N27" s="121">
        <v>1.0892844451249659</v>
      </c>
      <c r="O27" s="121">
        <v>2.6630954346206734</v>
      </c>
      <c r="P27" s="121">
        <v>2.3197524200849742</v>
      </c>
      <c r="Q27" s="121">
        <v>1.606284843570265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33.755836968992739</v>
      </c>
      <c r="D29" s="101">
        <f t="shared" si="4"/>
        <v>34.931287164655643</v>
      </c>
      <c r="E29" s="101">
        <f t="shared" si="4"/>
        <v>39.866591623884048</v>
      </c>
      <c r="F29" s="101">
        <f t="shared" si="4"/>
        <v>42.064040332502557</v>
      </c>
      <c r="G29" s="101">
        <f t="shared" si="4"/>
        <v>45.22623598016753</v>
      </c>
      <c r="H29" s="101">
        <f t="shared" si="4"/>
        <v>47.527996094962425</v>
      </c>
      <c r="I29" s="101">
        <f t="shared" si="4"/>
        <v>47.050154030097659</v>
      </c>
      <c r="J29" s="101">
        <f t="shared" si="4"/>
        <v>43.259080576036155</v>
      </c>
      <c r="K29" s="101">
        <f t="shared" si="4"/>
        <v>15.745296855453994</v>
      </c>
      <c r="L29" s="101">
        <f t="shared" si="4"/>
        <v>20.636033215138166</v>
      </c>
      <c r="M29" s="101">
        <f t="shared" si="4"/>
        <v>18.601308732137664</v>
      </c>
      <c r="N29" s="101">
        <f t="shared" si="4"/>
        <v>27.878749779300179</v>
      </c>
      <c r="O29" s="101">
        <f t="shared" si="4"/>
        <v>21.991399568949319</v>
      </c>
      <c r="P29" s="101">
        <f t="shared" si="4"/>
        <v>26.44753729027763</v>
      </c>
      <c r="Q29" s="101">
        <f t="shared" si="4"/>
        <v>34.377899400241169</v>
      </c>
    </row>
    <row r="30" spans="1:17" s="28" customFormat="1" ht="12" customHeight="1" x14ac:dyDescent="0.25">
      <c r="A30" s="88" t="s">
        <v>66</v>
      </c>
      <c r="B30" s="100"/>
      <c r="C30" s="100">
        <v>5.1762668246860759</v>
      </c>
      <c r="D30" s="100">
        <v>2.4741595280595323</v>
      </c>
      <c r="E30" s="100">
        <v>2.8024930356494058</v>
      </c>
      <c r="F30" s="100">
        <v>3.1717486960838714</v>
      </c>
      <c r="G30" s="100">
        <v>0.20630568699141738</v>
      </c>
      <c r="H30" s="100">
        <v>0.20968737321148717</v>
      </c>
      <c r="I30" s="100">
        <v>3.4200583759352527</v>
      </c>
      <c r="J30" s="100">
        <v>3.5179389090084707</v>
      </c>
      <c r="K30" s="100">
        <v>1.0580394248552667</v>
      </c>
      <c r="L30" s="100">
        <v>1.6354635419946935</v>
      </c>
      <c r="M30" s="100">
        <v>0.45671650234231564</v>
      </c>
      <c r="N30" s="100">
        <v>1.2008387105980081</v>
      </c>
      <c r="O30" s="100">
        <v>3.2634774598286529</v>
      </c>
      <c r="P30" s="100">
        <v>0</v>
      </c>
      <c r="Q30" s="100">
        <v>7.1087901584913258</v>
      </c>
    </row>
    <row r="31" spans="1:17" ht="12" customHeight="1" x14ac:dyDescent="0.25">
      <c r="A31" s="88" t="s">
        <v>98</v>
      </c>
      <c r="B31" s="100"/>
      <c r="C31" s="100">
        <v>1.6496757253064995</v>
      </c>
      <c r="D31" s="100">
        <v>2.4366294320525133</v>
      </c>
      <c r="E31" s="100">
        <v>2.2320255196879666</v>
      </c>
      <c r="F31" s="100">
        <v>2.9144050646373634</v>
      </c>
      <c r="G31" s="100">
        <v>2.8263493114894307</v>
      </c>
      <c r="H31" s="100">
        <v>3.85179199692393</v>
      </c>
      <c r="I31" s="100">
        <v>5.7387304873055873</v>
      </c>
      <c r="J31" s="100">
        <v>6.9334105096734664</v>
      </c>
      <c r="K31" s="100">
        <v>2.339244423426305</v>
      </c>
      <c r="L31" s="100">
        <v>5.486455638990626</v>
      </c>
      <c r="M31" s="100">
        <v>6.7978436484242843</v>
      </c>
      <c r="N31" s="100">
        <v>6.895316718908215</v>
      </c>
      <c r="O31" s="100">
        <v>5.7962076278338746</v>
      </c>
      <c r="P31" s="100">
        <v>20.542983388563282</v>
      </c>
      <c r="Q31" s="100">
        <v>25.690323054168889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26.92989441900016</v>
      </c>
      <c r="D33" s="18">
        <v>30.0204982045436</v>
      </c>
      <c r="E33" s="18">
        <v>34.832073068546677</v>
      </c>
      <c r="F33" s="18">
        <v>35.977886571781319</v>
      </c>
      <c r="G33" s="18">
        <v>42.193580981686679</v>
      </c>
      <c r="H33" s="18">
        <v>43.466516724827009</v>
      </c>
      <c r="I33" s="18">
        <v>37.891365166856822</v>
      </c>
      <c r="J33" s="18">
        <v>32.807731157354219</v>
      </c>
      <c r="K33" s="18">
        <v>12.348013007172423</v>
      </c>
      <c r="L33" s="18">
        <v>13.514114034152847</v>
      </c>
      <c r="M33" s="18">
        <v>11.346748581371063</v>
      </c>
      <c r="N33" s="18">
        <v>19.782594349793957</v>
      </c>
      <c r="O33" s="18">
        <v>12.931714481286789</v>
      </c>
      <c r="P33" s="18">
        <v>5.9045539017143467</v>
      </c>
      <c r="Q33" s="18">
        <v>1.5787861875809539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0.76907855583075702</v>
      </c>
      <c r="D3" s="115">
        <f>IF(SER_hh_tes_in!D3=0,"",SER_hh_tes_in!D3/SER_hh_fec_in!D3)</f>
        <v>0.82741406926241801</v>
      </c>
      <c r="E3" s="115">
        <f>IF(SER_hh_tes_in!E3=0,"",SER_hh_tes_in!E3/SER_hh_fec_in!E3)</f>
        <v>0.83061694062632352</v>
      </c>
      <c r="F3" s="115">
        <f>IF(SER_hh_tes_in!F3=0,"",SER_hh_tes_in!F3/SER_hh_fec_in!F3)</f>
        <v>0.83276352528540654</v>
      </c>
      <c r="G3" s="115">
        <f>IF(SER_hh_tes_in!G3=0,"",SER_hh_tes_in!G3/SER_hh_fec_in!G3)</f>
        <v>0.8908609686974992</v>
      </c>
      <c r="H3" s="115">
        <f>IF(SER_hh_tes_in!H3=0,"",SER_hh_tes_in!H3/SER_hh_fec_in!H3)</f>
        <v>0.84187317125506189</v>
      </c>
      <c r="I3" s="115">
        <f>IF(SER_hh_tes_in!I3=0,"",SER_hh_tes_in!I3/SER_hh_fec_in!I3)</f>
        <v>0.93670748044485996</v>
      </c>
      <c r="J3" s="115">
        <f>IF(SER_hh_tes_in!J3=0,"",SER_hh_tes_in!J3/SER_hh_fec_in!J3)</f>
        <v>0.94664009871765609</v>
      </c>
      <c r="K3" s="115">
        <f>IF(SER_hh_tes_in!K3=0,"",SER_hh_tes_in!K3/SER_hh_fec_in!K3)</f>
        <v>0.92120264438073551</v>
      </c>
      <c r="L3" s="115">
        <f>IF(SER_hh_tes_in!L3=0,"",SER_hh_tes_in!L3/SER_hh_fec_in!L3)</f>
        <v>0.90925420116989308</v>
      </c>
      <c r="M3" s="115">
        <f>IF(SER_hh_tes_in!M3=0,"",SER_hh_tes_in!M3/SER_hh_fec_in!M3)</f>
        <v>0.78968893506337201</v>
      </c>
      <c r="N3" s="115">
        <f>IF(SER_hh_tes_in!N3=0,"",SER_hh_tes_in!N3/SER_hh_fec_in!N3)</f>
        <v>0.80872833377174247</v>
      </c>
      <c r="O3" s="115">
        <f>IF(SER_hh_tes_in!O3=0,"",SER_hh_tes_in!O3/SER_hh_fec_in!O3)</f>
        <v>0.70456352140913647</v>
      </c>
      <c r="P3" s="115">
        <f>IF(SER_hh_tes_in!P3=0,"",SER_hh_tes_in!P3/SER_hh_fec_in!P3)</f>
        <v>0.77781288621301259</v>
      </c>
      <c r="Q3" s="115">
        <f>IF(SER_hh_tes_in!Q3=0,"",SER_hh_tes_in!Q3/SER_hh_fec_in!Q3)</f>
        <v>0.74727469432756555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0.61476650662873666</v>
      </c>
      <c r="D4" s="110">
        <f>IF(SER_hh_tes_in!D4=0,"",SER_hh_tes_in!D4/SER_hh_fec_in!D4)</f>
        <v>0.62368487738298362</v>
      </c>
      <c r="E4" s="110">
        <f>IF(SER_hh_tes_in!E4=0,"",SER_hh_tes_in!E4/SER_hh_fec_in!E4)</f>
        <v>0.61727497475909721</v>
      </c>
      <c r="F4" s="110">
        <f>IF(SER_hh_tes_in!F4=0,"",SER_hh_tes_in!F4/SER_hh_fec_in!F4)</f>
        <v>0.64467432042597062</v>
      </c>
      <c r="G4" s="110">
        <f>IF(SER_hh_tes_in!G4=0,"",SER_hh_tes_in!G4/SER_hh_fec_in!G4)</f>
        <v>0.67953469422487356</v>
      </c>
      <c r="H4" s="110">
        <f>IF(SER_hh_tes_in!H4=0,"",SER_hh_tes_in!H4/SER_hh_fec_in!H4)</f>
        <v>0.68583414584530289</v>
      </c>
      <c r="I4" s="110">
        <f>IF(SER_hh_tes_in!I4=0,"",SER_hh_tes_in!I4/SER_hh_fec_in!I4)</f>
        <v>0.73692380410760028</v>
      </c>
      <c r="J4" s="110">
        <f>IF(SER_hh_tes_in!J4=0,"",SER_hh_tes_in!J4/SER_hh_fec_in!J4)</f>
        <v>0.74816260986470928</v>
      </c>
      <c r="K4" s="110">
        <f>IF(SER_hh_tes_in!K4=0,"",SER_hh_tes_in!K4/SER_hh_fec_in!K4)</f>
        <v>0.72760207268427246</v>
      </c>
      <c r="L4" s="110">
        <f>IF(SER_hh_tes_in!L4=0,"",SER_hh_tes_in!L4/SER_hh_fec_in!L4)</f>
        <v>0.73084335227221942</v>
      </c>
      <c r="M4" s="110">
        <f>IF(SER_hh_tes_in!M4=0,"",SER_hh_tes_in!M4/SER_hh_fec_in!M4)</f>
        <v>0.74523410537658508</v>
      </c>
      <c r="N4" s="110">
        <f>IF(SER_hh_tes_in!N4=0,"",SER_hh_tes_in!N4/SER_hh_fec_in!N4)</f>
        <v>0.82015267387302304</v>
      </c>
      <c r="O4" s="110">
        <f>IF(SER_hh_tes_in!O4=0,"",SER_hh_tes_in!O4/SER_hh_fec_in!O4)</f>
        <v>0.75560222443886793</v>
      </c>
      <c r="P4" s="110">
        <f>IF(SER_hh_tes_in!P4=0,"",SER_hh_tes_in!P4/SER_hh_fec_in!P4)</f>
        <v>0.8954039342288781</v>
      </c>
      <c r="Q4" s="110">
        <f>IF(SER_hh_tes_in!Q4=0,"",SER_hh_tes_in!Q4/SER_hh_fec_in!Q4)</f>
        <v>0.76954997858218477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0.5841313654189586</v>
      </c>
      <c r="D7" s="109">
        <f>IF(SER_hh_tes_in!D7=0,"",SER_hh_tes_in!D7/SER_hh_fec_in!D7)</f>
        <v>0.58940821140280708</v>
      </c>
      <c r="E7" s="109">
        <f>IF(SER_hh_tes_in!E7=0,"",SER_hh_tes_in!E7/SER_hh_fec_in!E7)</f>
        <v>0.59619078528883729</v>
      </c>
      <c r="F7" s="109">
        <f>IF(SER_hh_tes_in!F7=0,"",SER_hh_tes_in!F7/SER_hh_fec_in!F7)</f>
        <v>0.60139640962574403</v>
      </c>
      <c r="G7" s="109" t="str">
        <f>IF(SER_hh_tes_in!G7=0,"",SER_hh_tes_in!G7/SER_hh_fec_in!G7)</f>
        <v/>
      </c>
      <c r="H7" s="109" t="str">
        <f>IF(SER_hh_tes_in!H7=0,"",SER_hh_tes_in!H7/SER_hh_fec_in!H7)</f>
        <v/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>
        <f>IF(SER_hh_tes_in!N7=0,"",SER_hh_tes_in!N7/SER_hh_fec_in!N7)</f>
        <v>0.63504166439114762</v>
      </c>
      <c r="O7" s="109">
        <f>IF(SER_hh_tes_in!O7=0,"",SER_hh_tes_in!O7/SER_hh_fec_in!O7)</f>
        <v>0.63767294846123335</v>
      </c>
      <c r="P7" s="109">
        <f>IF(SER_hh_tes_in!P7=0,"",SER_hh_tes_in!P7/SER_hh_fec_in!P7)</f>
        <v>0.63990676336795127</v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0.90274925869327782</v>
      </c>
      <c r="D8" s="109">
        <f>IF(SER_hh_tes_in!D8=0,"",SER_hh_tes_in!D8/SER_hh_fec_in!D8)</f>
        <v>0.90998459289052713</v>
      </c>
      <c r="E8" s="109">
        <f>IF(SER_hh_tes_in!E8=0,"",SER_hh_tes_in!E8/SER_hh_fec_in!E8)</f>
        <v>0.91763407258213547</v>
      </c>
      <c r="F8" s="109">
        <f>IF(SER_hh_tes_in!F8=0,"",SER_hh_tes_in!F8/SER_hh_fec_in!F8)</f>
        <v>0.92543701022381342</v>
      </c>
      <c r="G8" s="109">
        <f>IF(SER_hh_tes_in!G8=0,"",SER_hh_tes_in!G8/SER_hh_fec_in!G8)</f>
        <v>0.9331152455248225</v>
      </c>
      <c r="H8" s="109">
        <f>IF(SER_hh_tes_in!H8=0,"",SER_hh_tes_in!H8/SER_hh_fec_in!H8)</f>
        <v>0.9408369677584465</v>
      </c>
      <c r="I8" s="109">
        <f>IF(SER_hh_tes_in!I8=0,"",SER_hh_tes_in!I8/SER_hh_fec_in!I8)</f>
        <v>0.94842870119194955</v>
      </c>
      <c r="J8" s="109">
        <f>IF(SER_hh_tes_in!J8=0,"",SER_hh_tes_in!J8/SER_hh_fec_in!J8)</f>
        <v>0.955444297372952</v>
      </c>
      <c r="K8" s="109">
        <f>IF(SER_hh_tes_in!K8=0,"",SER_hh_tes_in!K8/SER_hh_fec_in!K8)</f>
        <v>0.96075563333506386</v>
      </c>
      <c r="L8" s="109">
        <f>IF(SER_hh_tes_in!L8=0,"",SER_hh_tes_in!L8/SER_hh_fec_in!L8)</f>
        <v>0.96582054362071934</v>
      </c>
      <c r="M8" s="109">
        <f>IF(SER_hh_tes_in!M8=0,"",SER_hh_tes_in!M8/SER_hh_fec_in!M8)</f>
        <v>0.97246040385488164</v>
      </c>
      <c r="N8" s="109">
        <f>IF(SER_hh_tes_in!N8=0,"",SER_hh_tes_in!N8/SER_hh_fec_in!N8)</f>
        <v>0.98103117485607827</v>
      </c>
      <c r="O8" s="109">
        <f>IF(SER_hh_tes_in!O8=0,"",SER_hh_tes_in!O8/SER_hh_fec_in!O8)</f>
        <v>0.99229224355922219</v>
      </c>
      <c r="P8" s="109">
        <f>IF(SER_hh_tes_in!P8=0,"",SER_hh_tes_in!P8/SER_hh_fec_in!P8)</f>
        <v>1.0071766951797376</v>
      </c>
      <c r="Q8" s="109">
        <f>IF(SER_hh_tes_in!Q8=0,"",SER_hh_tes_in!Q8/SER_hh_fec_in!Q8)</f>
        <v>1.0268361544955074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0.63764966039643256</v>
      </c>
      <c r="D9" s="109">
        <f>IF(SER_hh_tes_in!D9=0,"",SER_hh_tes_in!D9/SER_hh_fec_in!D9)</f>
        <v>0.64403915577810389</v>
      </c>
      <c r="E9" s="109" t="str">
        <f>IF(SER_hh_tes_in!E9=0,"",SER_hh_tes_in!E9/SER_hh_fec_in!E9)</f>
        <v/>
      </c>
      <c r="F9" s="109">
        <f>IF(SER_hh_tes_in!F9=0,"",SER_hh_tes_in!F9/SER_hh_fec_in!F9)</f>
        <v>0.65561209990235902</v>
      </c>
      <c r="G9" s="109">
        <f>IF(SER_hh_tes_in!G9=0,"",SER_hh_tes_in!G9/SER_hh_fec_in!G9)</f>
        <v>0.66113096841364161</v>
      </c>
      <c r="H9" s="109">
        <f>IF(SER_hh_tes_in!H9=0,"",SER_hh_tes_in!H9/SER_hh_fec_in!H9)</f>
        <v>0.66669551926143433</v>
      </c>
      <c r="I9" s="109">
        <f>IF(SER_hh_tes_in!I9=0,"",SER_hh_tes_in!I9/SER_hh_fec_in!I9)</f>
        <v>0.6720713950298437</v>
      </c>
      <c r="J9" s="109" t="str">
        <f>IF(SER_hh_tes_in!J9=0,"",SER_hh_tes_in!J9/SER_hh_fec_in!J9)</f>
        <v/>
      </c>
      <c r="K9" s="109">
        <f>IF(SER_hh_tes_in!K9=0,"",SER_hh_tes_in!K9/SER_hh_fec_in!K9)</f>
        <v>0.68077243332958659</v>
      </c>
      <c r="L9" s="109">
        <f>IF(SER_hh_tes_in!L9=0,"",SER_hh_tes_in!L9/SER_hh_fec_in!L9)</f>
        <v>0.68437257179221245</v>
      </c>
      <c r="M9" s="109">
        <f>IF(SER_hh_tes_in!M9=0,"",SER_hh_tes_in!M9/SER_hh_fec_in!M9)</f>
        <v>0.68805635091739425</v>
      </c>
      <c r="N9" s="109" t="str">
        <f>IF(SER_hh_tes_in!N9=0,"",SER_hh_tes_in!N9/SER_hh_fec_in!N9)</f>
        <v/>
      </c>
      <c r="O9" s="109" t="str">
        <f>IF(SER_hh_tes_in!O9=0,"",SER_hh_tes_in!O9/SER_hh_fec_in!O9)</f>
        <v/>
      </c>
      <c r="P9" s="109">
        <f>IF(SER_hh_tes_in!P9=0,"",SER_hh_tes_in!P9/SER_hh_fec_in!P9)</f>
        <v>0.69953424250311236</v>
      </c>
      <c r="Q9" s="109">
        <f>IF(SER_hh_tes_in!Q9=0,"",SER_hh_tes_in!Q9/SER_hh_fec_in!Q9)</f>
        <v>0.70378583199886569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0.49294448118787193</v>
      </c>
      <c r="D10" s="109">
        <f>IF(SER_hh_tes_in!D10=0,"",SER_hh_tes_in!D10/SER_hh_fec_in!D10)</f>
        <v>0.497678069842652</v>
      </c>
      <c r="E10" s="109">
        <f>IF(SER_hh_tes_in!E10=0,"",SER_hh_tes_in!E10/SER_hh_fec_in!E10)</f>
        <v>0.50253761289546839</v>
      </c>
      <c r="F10" s="109">
        <f>IF(SER_hh_tes_in!F10=0,"",SER_hh_tes_in!F10/SER_hh_fec_in!F10)</f>
        <v>0.50705076365230639</v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0.52159849217597931</v>
      </c>
      <c r="J10" s="109">
        <f>IF(SER_hh_tes_in!J10=0,"",SER_hh_tes_in!J10/SER_hh_fec_in!J10)</f>
        <v>0.52554646985929232</v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>
        <f>IF(SER_hh_tes_in!M10=0,"",SER_hh_tes_in!M10/SER_hh_fec_in!M10)</f>
        <v>0.53177900497194563</v>
      </c>
      <c r="N10" s="109">
        <f>IF(SER_hh_tes_in!N10=0,"",SER_hh_tes_in!N10/SER_hh_fec_in!N10)</f>
        <v>0.53359390431314369</v>
      </c>
      <c r="O10" s="109">
        <f>IF(SER_hh_tes_in!O10=0,"",SER_hh_tes_in!O10/SER_hh_fec_in!O10)</f>
        <v>0.53503860484833865</v>
      </c>
      <c r="P10" s="109">
        <f>IF(SER_hh_tes_in!P10=0,"",SER_hh_tes_in!P10/SER_hh_fec_in!P10)</f>
        <v>0.53618912176631206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0.72188243480174141</v>
      </c>
      <c r="D11" s="109">
        <f>IF(SER_hh_tes_in!D11=0,"",SER_hh_tes_in!D11/SER_hh_fec_in!D11)</f>
        <v>0.72846241137391243</v>
      </c>
      <c r="E11" s="109">
        <f>IF(SER_hh_tes_in!E11=0,"",SER_hh_tes_in!E11/SER_hh_fec_in!E11)</f>
        <v>0.73586704655501711</v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>
        <f>IF(SER_hh_tes_in!I11=0,"",SER_hh_tes_in!I11/SER_hh_fec_in!I11)</f>
        <v>0.76063979144394966</v>
      </c>
      <c r="J11" s="109">
        <f>IF(SER_hh_tes_in!J11=0,"",SER_hh_tes_in!J11/SER_hh_fec_in!J11)</f>
        <v>0.76545417509468094</v>
      </c>
      <c r="K11" s="109">
        <f>IF(SER_hh_tes_in!K11=0,"",SER_hh_tes_in!K11/SER_hh_fec_in!K11)</f>
        <v>0.76901457268017415</v>
      </c>
      <c r="L11" s="109">
        <f>IF(SER_hh_tes_in!L11=0,"",SER_hh_tes_in!L11/SER_hh_fec_in!L11)</f>
        <v>0.77303375093374394</v>
      </c>
      <c r="M11" s="109">
        <f>IF(SER_hh_tes_in!M11=0,"",SER_hh_tes_in!M11/SER_hh_fec_in!M11)</f>
        <v>0.7758550392794733</v>
      </c>
      <c r="N11" s="109">
        <f>IF(SER_hh_tes_in!N11=0,"",SER_hh_tes_in!N11/SER_hh_fec_in!N11)</f>
        <v>0.77783489802861683</v>
      </c>
      <c r="O11" s="109">
        <f>IF(SER_hh_tes_in!O11=0,"",SER_hh_tes_in!O11/SER_hh_fec_in!O11)</f>
        <v>0.77920947568564658</v>
      </c>
      <c r="P11" s="109">
        <f>IF(SER_hh_tes_in!P11=0,"",SER_hh_tes_in!P11/SER_hh_fec_in!P11)</f>
        <v>0.7801088597723439</v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 t="str">
        <f>IF(SER_hh_tes_in!M12=0,"",SER_hh_tes_in!M12/SER_hh_fec_in!M12)</f>
        <v/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1.1213795306568415</v>
      </c>
      <c r="D13" s="109">
        <f>IF(SER_hh_tes_in!D13=0,"",SER_hh_tes_in!D13/SER_hh_fec_in!D13)</f>
        <v>1.121451349097295</v>
      </c>
      <c r="E13" s="109">
        <f>IF(SER_hh_tes_in!E13=0,"",SER_hh_tes_in!E13/SER_hh_fec_in!E13)</f>
        <v>1.121494104094729</v>
      </c>
      <c r="F13" s="109">
        <f>IF(SER_hh_tes_in!F13=0,"",SER_hh_tes_in!F13/SER_hh_fec_in!F13)</f>
        <v>1.1214642910545924</v>
      </c>
      <c r="G13" s="109">
        <f>IF(SER_hh_tes_in!G13=0,"",SER_hh_tes_in!G13/SER_hh_fec_in!G13)</f>
        <v>1.121293195541017</v>
      </c>
      <c r="H13" s="109">
        <f>IF(SER_hh_tes_in!H13=0,"",SER_hh_tes_in!H13/SER_hh_fec_in!H13)</f>
        <v>1.1211824486478064</v>
      </c>
      <c r="I13" s="109">
        <f>IF(SER_hh_tes_in!I13=0,"",SER_hh_tes_in!I13/SER_hh_fec_in!I13)</f>
        <v>1.121047443102249</v>
      </c>
      <c r="J13" s="109">
        <f>IF(SER_hh_tes_in!J13=0,"",SER_hh_tes_in!J13/SER_hh_fec_in!J13)</f>
        <v>1.1209638025580908</v>
      </c>
      <c r="K13" s="109">
        <f>IF(SER_hh_tes_in!K13=0,"",SER_hh_tes_in!K13/SER_hh_fec_in!K13)</f>
        <v>1.1209318349439017</v>
      </c>
      <c r="L13" s="109">
        <f>IF(SER_hh_tes_in!L13=0,"",SER_hh_tes_in!L13/SER_hh_fec_in!L13)</f>
        <v>1.5062623480759691</v>
      </c>
      <c r="M13" s="109">
        <f>IF(SER_hh_tes_in!M13=0,"",SER_hh_tes_in!M13/SER_hh_fec_in!M13)</f>
        <v>1.8193218424575281</v>
      </c>
      <c r="N13" s="109">
        <f>IF(SER_hh_tes_in!N13=0,"",SER_hh_tes_in!N13/SER_hh_fec_in!N13)</f>
        <v>2.0937359697265645</v>
      </c>
      <c r="O13" s="109">
        <f>IF(SER_hh_tes_in!O13=0,"",SER_hh_tes_in!O13/SER_hh_fec_in!O13)</f>
        <v>2.2601178984415369</v>
      </c>
      <c r="P13" s="109">
        <f>IF(SER_hh_tes_in!P13=0,"",SER_hh_tes_in!P13/SER_hh_fec_in!P13)</f>
        <v>2.3714930790796207</v>
      </c>
      <c r="Q13" s="109">
        <f>IF(SER_hh_tes_in!Q13=0,"",SER_hh_tes_in!Q13/SER_hh_fec_in!Q13)</f>
        <v>2.4340519115985901</v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 t="str">
        <f>IF(SER_hh_tes_in!D14=0,"",SER_hh_tes_in!D14/SER_hh_fec_in!D14)</f>
        <v/>
      </c>
      <c r="E14" s="112">
        <f>IF(SER_hh_tes_in!E14=0,"",SER_hh_tes_in!E14/SER_hh_fec_in!E14)</f>
        <v>0.68196228861130115</v>
      </c>
      <c r="F14" s="112">
        <f>IF(SER_hh_tes_in!F14=0,"",SER_hh_tes_in!F14/SER_hh_fec_in!F14)</f>
        <v>0.68758287825007958</v>
      </c>
      <c r="G14" s="112" t="str">
        <f>IF(SER_hh_tes_in!G14=0,"",SER_hh_tes_in!G14/SER_hh_fec_in!G14)</f>
        <v/>
      </c>
      <c r="H14" s="112">
        <f>IF(SER_hh_tes_in!H14=0,"",SER_hh_tes_in!H14/SER_hh_fec_in!H14)</f>
        <v>0.6986701136870419</v>
      </c>
      <c r="I14" s="112">
        <f>IF(SER_hh_tes_in!I14=0,"",SER_hh_tes_in!I14/SER_hh_fec_in!I14)</f>
        <v>0.70431709725555192</v>
      </c>
      <c r="J14" s="112">
        <f>IF(SER_hh_tes_in!J14=0,"",SER_hh_tes_in!J14/SER_hh_fec_in!J14)</f>
        <v>0.70955973285187202</v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>
        <f>IF(SER_hh_tes_in!Q14=0,"",SER_hh_tes_in!Q14/SER_hh_fec_in!Q14)</f>
        <v>0.73353246623485613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1.0784201639637148</v>
      </c>
      <c r="D15" s="114">
        <f>IF(SER_hh_tes_in!D15=0,"",SER_hh_tes_in!D15/SER_hh_fec_in!D15)</f>
        <v>1.0710082039316606</v>
      </c>
      <c r="E15" s="114">
        <f>IF(SER_hh_tes_in!E15=0,"",SER_hh_tes_in!E15/SER_hh_fec_in!E15)</f>
        <v>1.0633381220289755</v>
      </c>
      <c r="F15" s="114">
        <f>IF(SER_hh_tes_in!F15=0,"",SER_hh_tes_in!F15/SER_hh_fec_in!F15)</f>
        <v>1.0351917006033835</v>
      </c>
      <c r="G15" s="114">
        <f>IF(SER_hh_tes_in!G15=0,"",SER_hh_tes_in!G15/SER_hh_fec_in!G15)</f>
        <v>1.0089104171739907</v>
      </c>
      <c r="H15" s="114">
        <f>IF(SER_hh_tes_in!H15=0,"",SER_hh_tes_in!H15/SER_hh_fec_in!H15)</f>
        <v>1.0097991531317478</v>
      </c>
      <c r="I15" s="114">
        <f>IF(SER_hh_tes_in!I15=0,"",SER_hh_tes_in!I15/SER_hh_fec_in!I15)</f>
        <v>1.0294191795769554</v>
      </c>
      <c r="J15" s="114">
        <f>IF(SER_hh_tes_in!J15=0,"",SER_hh_tes_in!J15/SER_hh_fec_in!J15)</f>
        <v>1.0634817512588879</v>
      </c>
      <c r="K15" s="114">
        <f>IF(SER_hh_tes_in!K15=0,"",SER_hh_tes_in!K15/SER_hh_fec_in!K15)</f>
        <v>1.0207596315371259</v>
      </c>
      <c r="L15" s="114">
        <f>IF(SER_hh_tes_in!L15=0,"",SER_hh_tes_in!L15/SER_hh_fec_in!L15)</f>
        <v>1.0222310976126718</v>
      </c>
      <c r="M15" s="114">
        <f>IF(SER_hh_tes_in!M15=0,"",SER_hh_tes_in!M15/SER_hh_fec_in!M15)</f>
        <v>1.0242472962388389</v>
      </c>
      <c r="N15" s="114">
        <f>IF(SER_hh_tes_in!N15=0,"",SER_hh_tes_in!N15/SER_hh_fec_in!N15)</f>
        <v>1.0488899453138623</v>
      </c>
      <c r="O15" s="114">
        <f>IF(SER_hh_tes_in!O15=0,"",SER_hh_tes_in!O15/SER_hh_fec_in!O15)</f>
        <v>1.0425884792045181</v>
      </c>
      <c r="P15" s="114">
        <f>IF(SER_hh_tes_in!P15=0,"",SER_hh_tes_in!P15/SER_hh_fec_in!P15)</f>
        <v>1.0392906704174334</v>
      </c>
      <c r="Q15" s="114">
        <f>IF(SER_hh_tes_in!Q15=0,"",SER_hh_tes_in!Q15/SER_hh_fec_in!Q15)</f>
        <v>1.0335423271998285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1.4715214174364655</v>
      </c>
      <c r="D16" s="110">
        <f>IF(SER_hh_tes_in!D16=0,"",SER_hh_tes_in!D16/SER_hh_fec_in!D16)</f>
        <v>1.5694672589873453</v>
      </c>
      <c r="E16" s="110">
        <f>IF(SER_hh_tes_in!E16=0,"",SER_hh_tes_in!E16/SER_hh_fec_in!E16)</f>
        <v>1.6455250006070019</v>
      </c>
      <c r="F16" s="110">
        <f>IF(SER_hh_tes_in!F16=0,"",SER_hh_tes_in!F16/SER_hh_fec_in!F16)</f>
        <v>1.7104006622404002</v>
      </c>
      <c r="G16" s="110">
        <f>IF(SER_hh_tes_in!G16=0,"",SER_hh_tes_in!G16/SER_hh_fec_in!G16)</f>
        <v>1.771134237180243</v>
      </c>
      <c r="H16" s="110">
        <f>IF(SER_hh_tes_in!H16=0,"",SER_hh_tes_in!H16/SER_hh_fec_in!H16)</f>
        <v>1.8269895427869469</v>
      </c>
      <c r="I16" s="110">
        <f>IF(SER_hh_tes_in!I16=0,"",SER_hh_tes_in!I16/SER_hh_fec_in!I16)</f>
        <v>1.8831302583427194</v>
      </c>
      <c r="J16" s="110">
        <f>IF(SER_hh_tes_in!J16=0,"",SER_hh_tes_in!J16/SER_hh_fec_in!J16)</f>
        <v>1.929759541281689</v>
      </c>
      <c r="K16" s="110">
        <f>IF(SER_hh_tes_in!K16=0,"",SER_hh_tes_in!K16/SER_hh_fec_in!K16)</f>
        <v>1.977502042025014</v>
      </c>
      <c r="L16" s="110">
        <f>IF(SER_hh_tes_in!L16=0,"",SER_hh_tes_in!L16/SER_hh_fec_in!L16)</f>
        <v>2.0262784306040493</v>
      </c>
      <c r="M16" s="110">
        <f>IF(SER_hh_tes_in!M16=0,"",SER_hh_tes_in!M16/SER_hh_fec_in!M16)</f>
        <v>2.0893417815585882</v>
      </c>
      <c r="N16" s="110">
        <f>IF(SER_hh_tes_in!N16=0,"",SER_hh_tes_in!N16/SER_hh_fec_in!N16)</f>
        <v>2.1784316719092289</v>
      </c>
      <c r="O16" s="110">
        <f>IF(SER_hh_tes_in!O16=0,"",SER_hh_tes_in!O16/SER_hh_fec_in!O16)</f>
        <v>2.3397159479235965</v>
      </c>
      <c r="P16" s="110">
        <f>IF(SER_hh_tes_in!P16=0,"",SER_hh_tes_in!P16/SER_hh_fec_in!P16)</f>
        <v>2.4808184700231868</v>
      </c>
      <c r="Q16" s="110">
        <f>IF(SER_hh_tes_in!Q16=0,"",SER_hh_tes_in!Q16/SER_hh_fec_in!Q16)</f>
        <v>2.7258046132311176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1.8491203342359295</v>
      </c>
      <c r="D17" s="113">
        <f>IF(SER_hh_tes_in!D17=0,"",SER_hh_tes_in!D17/SER_hh_fec_in!D17)</f>
        <v>1.8682245799189132</v>
      </c>
      <c r="E17" s="113">
        <f>IF(SER_hh_tes_in!E17=0,"",SER_hh_tes_in!E17/SER_hh_fec_in!E17)</f>
        <v>1.8872881227781113</v>
      </c>
      <c r="F17" s="113">
        <f>IF(SER_hh_tes_in!F17=0,"",SER_hh_tes_in!F17/SER_hh_fec_in!F17)</f>
        <v>1.9086742511933177</v>
      </c>
      <c r="G17" s="113">
        <f>IF(SER_hh_tes_in!G17=0,"",SER_hh_tes_in!G17/SER_hh_fec_in!G17)</f>
        <v>1.9335684035746097</v>
      </c>
      <c r="H17" s="113">
        <f>IF(SER_hh_tes_in!H17=0,"",SER_hh_tes_in!H17/SER_hh_fec_in!H17)</f>
        <v>1.9631143127424273</v>
      </c>
      <c r="I17" s="113">
        <f>IF(SER_hh_tes_in!I17=0,"",SER_hh_tes_in!I17/SER_hh_fec_in!I17)</f>
        <v>1.9981821332323104</v>
      </c>
      <c r="J17" s="113">
        <f>IF(SER_hh_tes_in!J17=0,"",SER_hh_tes_in!J17/SER_hh_fec_in!J17)</f>
        <v>2.0405818394827473</v>
      </c>
      <c r="K17" s="113">
        <f>IF(SER_hh_tes_in!K17=0,"",SER_hh_tes_in!K17/SER_hh_fec_in!K17)</f>
        <v>2.0922288071252479</v>
      </c>
      <c r="L17" s="113">
        <f>IF(SER_hh_tes_in!L17=0,"",SER_hh_tes_in!L17/SER_hh_fec_in!L17)</f>
        <v>2.1549298694049428</v>
      </c>
      <c r="M17" s="113">
        <f>IF(SER_hh_tes_in!M17=0,"",SER_hh_tes_in!M17/SER_hh_fec_in!M17)</f>
        <v>2.2366580387878052</v>
      </c>
      <c r="N17" s="113">
        <f>IF(SER_hh_tes_in!N17=0,"",SER_hh_tes_in!N17/SER_hh_fec_in!N17)</f>
        <v>2.3397571047904702</v>
      </c>
      <c r="O17" s="113">
        <f>IF(SER_hh_tes_in!O17=0,"",SER_hh_tes_in!O17/SER_hh_fec_in!O17)</f>
        <v>2.469940438357757</v>
      </c>
      <c r="P17" s="113">
        <f>IF(SER_hh_tes_in!P17=0,"",SER_hh_tes_in!P17/SER_hh_fec_in!P17)</f>
        <v>2.6361474072441102</v>
      </c>
      <c r="Q17" s="113">
        <f>IF(SER_hh_tes_in!Q17=0,"",SER_hh_tes_in!Q17/SER_hh_fec_in!Q17)</f>
        <v>2.8488906595359484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1.4713583651929292</v>
      </c>
      <c r="D18" s="113">
        <f>IF(SER_hh_tes_in!D18=0,"",SER_hh_tes_in!D18/SER_hh_fec_in!D18)</f>
        <v>1.5691266034485507</v>
      </c>
      <c r="E18" s="113">
        <f>IF(SER_hh_tes_in!E18=0,"",SER_hh_tes_in!E18/SER_hh_fec_in!E18)</f>
        <v>1.6452670787858312</v>
      </c>
      <c r="F18" s="113">
        <f>IF(SER_hh_tes_in!F18=0,"",SER_hh_tes_in!F18/SER_hh_fec_in!F18)</f>
        <v>1.7102127920567272</v>
      </c>
      <c r="G18" s="113">
        <f>IF(SER_hh_tes_in!G18=0,"",SER_hh_tes_in!G18/SER_hh_fec_in!G18)</f>
        <v>1.77089297006415</v>
      </c>
      <c r="H18" s="113">
        <f>IF(SER_hh_tes_in!H18=0,"",SER_hh_tes_in!H18/SER_hh_fec_in!H18)</f>
        <v>1.8269063024251162</v>
      </c>
      <c r="I18" s="113">
        <f>IF(SER_hh_tes_in!I18=0,"",SER_hh_tes_in!I18/SER_hh_fec_in!I18)</f>
        <v>1.8826401391964902</v>
      </c>
      <c r="J18" s="113">
        <f>IF(SER_hh_tes_in!J18=0,"",SER_hh_tes_in!J18/SER_hh_fec_in!J18)</f>
        <v>1.92956073473407</v>
      </c>
      <c r="K18" s="113">
        <f>IF(SER_hh_tes_in!K18=0,"",SER_hh_tes_in!K18/SER_hh_fec_in!K18)</f>
        <v>1.9771887174771792</v>
      </c>
      <c r="L18" s="113">
        <f>IF(SER_hh_tes_in!L18=0,"",SER_hh_tes_in!L18/SER_hh_fec_in!L18)</f>
        <v>2.0258483505220313</v>
      </c>
      <c r="M18" s="113">
        <f>IF(SER_hh_tes_in!M18=0,"",SER_hh_tes_in!M18/SER_hh_fec_in!M18)</f>
        <v>2.0860696358081543</v>
      </c>
      <c r="N18" s="113">
        <f>IF(SER_hh_tes_in!N18=0,"",SER_hh_tes_in!N18/SER_hh_fec_in!N18)</f>
        <v>2.1734794274862304</v>
      </c>
      <c r="O18" s="113">
        <f>IF(SER_hh_tes_in!O18=0,"",SER_hh_tes_in!O18/SER_hh_fec_in!O18)</f>
        <v>2.2883558008978566</v>
      </c>
      <c r="P18" s="113">
        <f>IF(SER_hh_tes_in!P18=0,"",SER_hh_tes_in!P18/SER_hh_fec_in!P18)</f>
        <v>2.4534605797540361</v>
      </c>
      <c r="Q18" s="113">
        <f>IF(SER_hh_tes_in!Q18=0,"",SER_hh_tes_in!Q18/SER_hh_fec_in!Q18)</f>
        <v>2.7023788932822015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0.65004647166593921</v>
      </c>
      <c r="D19" s="110">
        <f>IF(SER_hh_tes_in!D19=0,"",SER_hh_tes_in!D19/SER_hh_fec_in!D19)</f>
        <v>0.66978082168256303</v>
      </c>
      <c r="E19" s="110">
        <f>IF(SER_hh_tes_in!E19=0,"",SER_hh_tes_in!E19/SER_hh_fec_in!E19)</f>
        <v>0.69618205195631766</v>
      </c>
      <c r="F19" s="110">
        <f>IF(SER_hh_tes_in!F19=0,"",SER_hh_tes_in!F19/SER_hh_fec_in!F19)</f>
        <v>0.63703939460923886</v>
      </c>
      <c r="G19" s="110">
        <f>IF(SER_hh_tes_in!G19=0,"",SER_hh_tes_in!G19/SER_hh_fec_in!G19)</f>
        <v>0.67316342348036784</v>
      </c>
      <c r="H19" s="110">
        <f>IF(SER_hh_tes_in!H19=0,"",SER_hh_tes_in!H19/SER_hh_fec_in!H19)</f>
        <v>0.59014652416189539</v>
      </c>
      <c r="I19" s="110">
        <f>IF(SER_hh_tes_in!I19=0,"",SER_hh_tes_in!I19/SER_hh_fec_in!I19)</f>
        <v>0.69148926857589976</v>
      </c>
      <c r="J19" s="110">
        <f>IF(SER_hh_tes_in!J19=0,"",SER_hh_tes_in!J19/SER_hh_fec_in!J19)</f>
        <v>0.70239996663395421</v>
      </c>
      <c r="K19" s="110">
        <f>IF(SER_hh_tes_in!K19=0,"",SER_hh_tes_in!K19/SER_hh_fec_in!K19)</f>
        <v>0.67261449245978511</v>
      </c>
      <c r="L19" s="110">
        <f>IF(SER_hh_tes_in!L19=0,"",SER_hh_tes_in!L19/SER_hh_fec_in!L19)</f>
        <v>0.69373957337259473</v>
      </c>
      <c r="M19" s="110">
        <f>IF(SER_hh_tes_in!M19=0,"",SER_hh_tes_in!M19/SER_hh_fec_in!M19)</f>
        <v>0.67830472349367499</v>
      </c>
      <c r="N19" s="110">
        <f>IF(SER_hh_tes_in!N19=0,"",SER_hh_tes_in!N19/SER_hh_fec_in!N19)</f>
        <v>0.65055238495542644</v>
      </c>
      <c r="O19" s="110">
        <f>IF(SER_hh_tes_in!O19=0,"",SER_hh_tes_in!O19/SER_hh_fec_in!O19)</f>
        <v>0.6360781278033486</v>
      </c>
      <c r="P19" s="110">
        <f>IF(SER_hh_tes_in!P19=0,"",SER_hh_tes_in!P19/SER_hh_fec_in!P19)</f>
        <v>0.62449595931315993</v>
      </c>
      <c r="Q19" s="110">
        <f>IF(SER_hh_tes_in!Q19=0,"",SER_hh_tes_in!Q19/SER_hh_fec_in!Q19)</f>
        <v>0.61041763176837383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0.52869659173714201</v>
      </c>
      <c r="D21" s="109">
        <f>IF(SER_hh_tes_in!D21=0,"",SER_hh_tes_in!D21/SER_hh_fec_in!D21)</f>
        <v>0.54235072289321129</v>
      </c>
      <c r="E21" s="109">
        <f>IF(SER_hh_tes_in!E21=0,"",SER_hh_tes_in!E21/SER_hh_fec_in!E21)</f>
        <v>0.54846722029307882</v>
      </c>
      <c r="F21" s="109">
        <f>IF(SER_hh_tes_in!F21=0,"",SER_hh_tes_in!F21/SER_hh_fec_in!F21)</f>
        <v>0.4624695262583513</v>
      </c>
      <c r="G21" s="109">
        <f>IF(SER_hh_tes_in!G21=0,"",SER_hh_tes_in!G21/SER_hh_fec_in!G21)</f>
        <v>0.5599280459781385</v>
      </c>
      <c r="H21" s="109">
        <f>IF(SER_hh_tes_in!H21=0,"",SER_hh_tes_in!H21/SER_hh_fec_in!H21)</f>
        <v>0.56624502373792351</v>
      </c>
      <c r="I21" s="109">
        <f>IF(SER_hh_tes_in!I21=0,"",SER_hh_tes_in!I21/SER_hh_fec_in!I21)</f>
        <v>0.57160353650016205</v>
      </c>
      <c r="J21" s="109">
        <f>IF(SER_hh_tes_in!J21=0,"",SER_hh_tes_in!J21/SER_hh_fec_in!J21)</f>
        <v>0.57575257472324026</v>
      </c>
      <c r="K21" s="109">
        <f>IF(SER_hh_tes_in!K21=0,"",SER_hh_tes_in!K21/SER_hh_fec_in!K21)</f>
        <v>0.57908743047951505</v>
      </c>
      <c r="L21" s="109">
        <f>IF(SER_hh_tes_in!L21=0,"",SER_hh_tes_in!L21/SER_hh_fec_in!L21)</f>
        <v>0.5832579185272071</v>
      </c>
      <c r="M21" s="109">
        <f>IF(SER_hh_tes_in!M21=0,"",SER_hh_tes_in!M21/SER_hh_fec_in!M21)</f>
        <v>0.58528048578870251</v>
      </c>
      <c r="N21" s="109">
        <f>IF(SER_hh_tes_in!N21=0,"",SER_hh_tes_in!N21/SER_hh_fec_in!N21)</f>
        <v>0.58550005141664996</v>
      </c>
      <c r="O21" s="109">
        <f>IF(SER_hh_tes_in!O21=0,"",SER_hh_tes_in!O21/SER_hh_fec_in!O21)</f>
        <v>0.58491352955306708</v>
      </c>
      <c r="P21" s="109">
        <f>IF(SER_hh_tes_in!P21=0,"",SER_hh_tes_in!P21/SER_hh_fec_in!P21)</f>
        <v>0.58449856362210684</v>
      </c>
      <c r="Q21" s="109">
        <f>IF(SER_hh_tes_in!Q21=0,"",SER_hh_tes_in!Q21/SER_hh_fec_in!Q21)</f>
        <v>0.58397352789570189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0.52401479565342302</v>
      </c>
      <c r="D22" s="109">
        <f>IF(SER_hh_tes_in!D22=0,"",SER_hh_tes_in!D22/SER_hh_fec_in!D22)</f>
        <v>0.52877797110644298</v>
      </c>
      <c r="E22" s="109">
        <f>IF(SER_hh_tes_in!E22=0,"",SER_hh_tes_in!E22/SER_hh_fec_in!E22)</f>
        <v>0.53167445859372942</v>
      </c>
      <c r="F22" s="109">
        <f>IF(SER_hh_tes_in!F22=0,"",SER_hh_tes_in!F22/SER_hh_fec_in!F22)</f>
        <v>0.53961660978408665</v>
      </c>
      <c r="G22" s="109">
        <f>IF(SER_hh_tes_in!G22=0,"",SER_hh_tes_in!G22/SER_hh_fec_in!G22)</f>
        <v>0.54289774671039071</v>
      </c>
      <c r="H22" s="109">
        <f>IF(SER_hh_tes_in!H22=0,"",SER_hh_tes_in!H22/SER_hh_fec_in!H22)</f>
        <v>0.54973260838483118</v>
      </c>
      <c r="I22" s="109">
        <f>IF(SER_hh_tes_in!I22=0,"",SER_hh_tes_in!I22/SER_hh_fec_in!I22)</f>
        <v>0.55119915755761228</v>
      </c>
      <c r="J22" s="109">
        <f>IF(SER_hh_tes_in!J22=0,"",SER_hh_tes_in!J22/SER_hh_fec_in!J22)</f>
        <v>0.55837284950010724</v>
      </c>
      <c r="K22" s="109">
        <f>IF(SER_hh_tes_in!K22=0,"",SER_hh_tes_in!K22/SER_hh_fec_in!K22)</f>
        <v>0.56207440420401367</v>
      </c>
      <c r="L22" s="109">
        <f>IF(SER_hh_tes_in!L22=0,"",SER_hh_tes_in!L22/SER_hh_fec_in!L22)</f>
        <v>0.56673005660601494</v>
      </c>
      <c r="M22" s="109">
        <f>IF(SER_hh_tes_in!M22=0,"",SER_hh_tes_in!M22/SER_hh_fec_in!M22)</f>
        <v>0.56905337596201588</v>
      </c>
      <c r="N22" s="109">
        <f>IF(SER_hh_tes_in!N22=0,"",SER_hh_tes_in!N22/SER_hh_fec_in!N22)</f>
        <v>0.56945341251691761</v>
      </c>
      <c r="O22" s="109">
        <f>IF(SER_hh_tes_in!O22=0,"",SER_hh_tes_in!O22/SER_hh_fec_in!O22)</f>
        <v>0.5688392609324654</v>
      </c>
      <c r="P22" s="109">
        <f>IF(SER_hh_tes_in!P22=0,"",SER_hh_tes_in!P22/SER_hh_fec_in!P22)</f>
        <v>0.56884149013014396</v>
      </c>
      <c r="Q22" s="109">
        <f>IF(SER_hh_tes_in!Q22=0,"",SER_hh_tes_in!Q22/SER_hh_fec_in!Q22)</f>
        <v>0.56867562593600152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0.4028119851573454</v>
      </c>
      <c r="D23" s="109">
        <f>IF(SER_hh_tes_in!D23=0,"",SER_hh_tes_in!D23/SER_hh_fec_in!D23)</f>
        <v>0.41475382028526042</v>
      </c>
      <c r="E23" s="109" t="str">
        <f>IF(SER_hh_tes_in!E23=0,"",SER_hh_tes_in!E23/SER_hh_fec_in!E23)</f>
        <v/>
      </c>
      <c r="F23" s="109">
        <f>IF(SER_hh_tes_in!F23=0,"",SER_hh_tes_in!F23/SER_hh_fec_in!F23)</f>
        <v>0.57468141222029412</v>
      </c>
      <c r="G23" s="109">
        <f>IF(SER_hh_tes_in!G23=0,"",SER_hh_tes_in!G23/SER_hh_fec_in!G23)</f>
        <v>0.57955127173446108</v>
      </c>
      <c r="H23" s="109">
        <f>IF(SER_hh_tes_in!H23=0,"",SER_hh_tes_in!H23/SER_hh_fec_in!H23)</f>
        <v>0.58391994592053253</v>
      </c>
      <c r="I23" s="109">
        <f>IF(SER_hh_tes_in!I23=0,"",SER_hh_tes_in!I23/SER_hh_fec_in!I23)</f>
        <v>0.58822117190039824</v>
      </c>
      <c r="J23" s="109">
        <f>IF(SER_hh_tes_in!J23=0,"",SER_hh_tes_in!J23/SER_hh_fec_in!J23)</f>
        <v>0.59212206756767949</v>
      </c>
      <c r="K23" s="109">
        <f>IF(SER_hh_tes_in!K23=0,"",SER_hh_tes_in!K23/SER_hh_fec_in!K23)</f>
        <v>0.59514689534848642</v>
      </c>
      <c r="L23" s="109">
        <f>IF(SER_hh_tes_in!L23=0,"",SER_hh_tes_in!L23/SER_hh_fec_in!L23)</f>
        <v>0.59827719896839759</v>
      </c>
      <c r="M23" s="109">
        <f>IF(SER_hh_tes_in!M23=0,"",SER_hh_tes_in!M23/SER_hh_fec_in!M23)</f>
        <v>0.59984136893000506</v>
      </c>
      <c r="N23" s="109">
        <f>IF(SER_hh_tes_in!N23=0,"",SER_hh_tes_in!N23/SER_hh_fec_in!N23)</f>
        <v>0.60065000428266679</v>
      </c>
      <c r="O23" s="109">
        <f>IF(SER_hh_tes_in!O23=0,"",SER_hh_tes_in!O23/SER_hh_fec_in!O23)</f>
        <v>0.60105892469668087</v>
      </c>
      <c r="P23" s="109">
        <f>IF(SER_hh_tes_in!P23=0,"",SER_hh_tes_in!P23/SER_hh_fec_in!P23)</f>
        <v>0.60125704913005429</v>
      </c>
      <c r="Q23" s="109">
        <f>IF(SER_hh_tes_in!Q23=0,"",SER_hh_tes_in!Q23/SER_hh_fec_in!Q23)</f>
        <v>0.60134448362878468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 t="str">
        <f>IF(SER_hh_tes_in!G25=0,"",SER_hh_tes_in!G25/SER_hh_fec_in!G25)</f>
        <v/>
      </c>
      <c r="H25" s="109" t="str">
        <f>IF(SER_hh_tes_in!H25=0,"",SER_hh_tes_in!H25/SER_hh_fec_in!H25)</f>
        <v/>
      </c>
      <c r="I25" s="109" t="str">
        <f>IF(SER_hh_tes_in!I25=0,"",SER_hh_tes_in!I25/SER_hh_fec_in!I25)</f>
        <v/>
      </c>
      <c r="J25" s="109" t="str">
        <f>IF(SER_hh_tes_in!J25=0,"",SER_hh_tes_in!J25/SER_hh_fec_in!J25)</f>
        <v/>
      </c>
      <c r="K25" s="109" t="str">
        <f>IF(SER_hh_tes_in!K25=0,"",SER_hh_tes_in!K25/SER_hh_fec_in!K25)</f>
        <v/>
      </c>
      <c r="L25" s="109" t="str">
        <f>IF(SER_hh_tes_in!L25=0,"",SER_hh_tes_in!L25/SER_hh_fec_in!L25)</f>
        <v/>
      </c>
      <c r="M25" s="109" t="str">
        <f>IF(SER_hh_tes_in!M25=0,"",SER_hh_tes_in!M25/SER_hh_fec_in!M25)</f>
        <v/>
      </c>
      <c r="N25" s="109" t="str">
        <f>IF(SER_hh_tes_in!N25=0,"",SER_hh_tes_in!N25/SER_hh_fec_in!N25)</f>
        <v/>
      </c>
      <c r="O25" s="109" t="str">
        <f>IF(SER_hh_tes_in!O25=0,"",SER_hh_tes_in!O25/SER_hh_fec_in!O25)</f>
        <v/>
      </c>
      <c r="P25" s="109" t="str">
        <f>IF(SER_hh_tes_in!P25=0,"",SER_hh_tes_in!P25/SER_hh_fec_in!P25)</f>
        <v/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0.69174664872838276</v>
      </c>
      <c r="D26" s="112">
        <f>IF(SER_hh_tes_in!D26=0,"",SER_hh_tes_in!D26/SER_hh_fec_in!D26)</f>
        <v>0.698852043515236</v>
      </c>
      <c r="E26" s="112">
        <f>IF(SER_hh_tes_in!E26=0,"",SER_hh_tes_in!E26/SER_hh_fec_in!E26)</f>
        <v>0.70606094233005956</v>
      </c>
      <c r="F26" s="112">
        <f>IF(SER_hh_tes_in!F26=0,"",SER_hh_tes_in!F26/SER_hh_fec_in!F26)</f>
        <v>0.71194303932950276</v>
      </c>
      <c r="G26" s="112">
        <f>IF(SER_hh_tes_in!G26=0,"",SER_hh_tes_in!G26/SER_hh_fec_in!G26)</f>
        <v>0.71826331118626985</v>
      </c>
      <c r="H26" s="112">
        <f>IF(SER_hh_tes_in!H26=0,"",SER_hh_tes_in!H26/SER_hh_fec_in!H26)</f>
        <v>0.68363669211366329</v>
      </c>
      <c r="I26" s="112">
        <f>IF(SER_hh_tes_in!I26=0,"",SER_hh_tes_in!I26/SER_hh_fec_in!I26)</f>
        <v>0.73077671007334455</v>
      </c>
      <c r="J26" s="112">
        <f>IF(SER_hh_tes_in!J26=0,"",SER_hh_tes_in!J26/SER_hh_fec_in!J26)</f>
        <v>0.73595584653055601</v>
      </c>
      <c r="K26" s="112">
        <f>IF(SER_hh_tes_in!K26=0,"",SER_hh_tes_in!K26/SER_hh_fec_in!K26)</f>
        <v>0.7376248866300299</v>
      </c>
      <c r="L26" s="112">
        <f>IF(SER_hh_tes_in!L26=0,"",SER_hh_tes_in!L26/SER_hh_fec_in!L26)</f>
        <v>0.7440447114439025</v>
      </c>
      <c r="M26" s="112">
        <f>IF(SER_hh_tes_in!M26=0,"",SER_hh_tes_in!M26/SER_hh_fec_in!M26)</f>
        <v>0.74616339324436243</v>
      </c>
      <c r="N26" s="112">
        <f>IF(SER_hh_tes_in!N26=0,"",SER_hh_tes_in!N26/SER_hh_fec_in!N26)</f>
        <v>0.74655595099754835</v>
      </c>
      <c r="O26" s="112">
        <f>IF(SER_hh_tes_in!O26=0,"",SER_hh_tes_in!O26/SER_hh_fec_in!O26)</f>
        <v>0.7393896548756963</v>
      </c>
      <c r="P26" s="112">
        <f>IF(SER_hh_tes_in!P26=0,"",SER_hh_tes_in!P26/SER_hh_fec_in!P26)</f>
        <v>0.74176218757840451</v>
      </c>
      <c r="Q26" s="112" t="str">
        <f>IF(SER_hh_tes_in!Q26=0,"",SER_hh_tes_in!Q26/SER_hh_fec_in!Q26)</f>
        <v/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0.8432561766641411</v>
      </c>
      <c r="D27" s="122">
        <f>IF(SER_hh_tes_in!D27=0,"",SER_hh_tes_in!D27/SER_hh_fec_in!D27)</f>
        <v>0.89427356049213902</v>
      </c>
      <c r="E27" s="122">
        <f>IF(SER_hh_tes_in!E27=0,"",SER_hh_tes_in!E27/SER_hh_fec_in!E27)</f>
        <v>0.93591688832115716</v>
      </c>
      <c r="F27" s="122">
        <f>IF(SER_hh_tes_in!F27=0,"",SER_hh_tes_in!F27/SER_hh_fec_in!F27)</f>
        <v>0.94680317042935402</v>
      </c>
      <c r="G27" s="122">
        <f>IF(SER_hh_tes_in!G27=0,"",SER_hh_tes_in!G27/SER_hh_fec_in!G27)</f>
        <v>0.96906415496413534</v>
      </c>
      <c r="H27" s="122">
        <f>IF(SER_hh_tes_in!H27=0,"",SER_hh_tes_in!H27/SER_hh_fec_in!H27)</f>
        <v>0.98387047957848373</v>
      </c>
      <c r="I27" s="122">
        <f>IF(SER_hh_tes_in!I27=0,"",SER_hh_tes_in!I27/SER_hh_fec_in!I27)</f>
        <v>0.99845286389798993</v>
      </c>
      <c r="J27" s="122">
        <f>IF(SER_hh_tes_in!J27=0,"",SER_hh_tes_in!J27/SER_hh_fec_in!J27)</f>
        <v>1.0054682370704988</v>
      </c>
      <c r="K27" s="122">
        <f>IF(SER_hh_tes_in!K27=0,"",SER_hh_tes_in!K27/SER_hh_fec_in!K27)</f>
        <v>1.0105341584094218</v>
      </c>
      <c r="L27" s="122">
        <f>IF(SER_hh_tes_in!L27=0,"",SER_hh_tes_in!L27/SER_hh_fec_in!L27)</f>
        <v>1.0167732220274501</v>
      </c>
      <c r="M27" s="122">
        <f>IF(SER_hh_tes_in!M27=0,"",SER_hh_tes_in!M27/SER_hh_fec_in!M27)</f>
        <v>1.0213005414498164</v>
      </c>
      <c r="N27" s="122">
        <f>IF(SER_hh_tes_in!N27=0,"",SER_hh_tes_in!N27/SER_hh_fec_in!N27)</f>
        <v>1.0213896957199982</v>
      </c>
      <c r="O27" s="122">
        <f>IF(SER_hh_tes_in!O27=0,"",SER_hh_tes_in!O27/SER_hh_fec_in!O27)</f>
        <v>1.0192027083606205</v>
      </c>
      <c r="P27" s="122">
        <f>IF(SER_hh_tes_in!P27=0,"",SER_hh_tes_in!P27/SER_hh_fec_in!P27)</f>
        <v>1.0136057681154715</v>
      </c>
      <c r="Q27" s="122">
        <f>IF(SER_hh_tes_in!Q27=0,"",SER_hh_tes_in!Q27/SER_hh_fec_in!Q27)</f>
        <v>1.0093420911773925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0.57509838381003064</v>
      </c>
      <c r="D29" s="110">
        <f>IF(SER_hh_tes_in!D29=0,"",SER_hh_tes_in!D29/SER_hh_fec_in!D29)</f>
        <v>0.59611214242878896</v>
      </c>
      <c r="E29" s="110">
        <f>IF(SER_hh_tes_in!E29=0,"",SER_hh_tes_in!E29/SER_hh_fec_in!E29)</f>
        <v>0.60433080169350584</v>
      </c>
      <c r="F29" s="110">
        <f>IF(SER_hh_tes_in!F29=0,"",SER_hh_tes_in!F29/SER_hh_fec_in!F29)</f>
        <v>0.60578169970519624</v>
      </c>
      <c r="G29" s="110">
        <f>IF(SER_hh_tes_in!G29=0,"",SER_hh_tes_in!G29/SER_hh_fec_in!G29)</f>
        <v>0.63102710913689375</v>
      </c>
      <c r="H29" s="110">
        <f>IF(SER_hh_tes_in!H29=0,"",SER_hh_tes_in!H29/SER_hh_fec_in!H29)</f>
        <v>0.63263745939566463</v>
      </c>
      <c r="I29" s="110">
        <f>IF(SER_hh_tes_in!I29=0,"",SER_hh_tes_in!I29/SER_hh_fec_in!I29)</f>
        <v>0.61181364717761899</v>
      </c>
      <c r="J29" s="110">
        <f>IF(SER_hh_tes_in!J29=0,"",SER_hh_tes_in!J29/SER_hh_fec_in!J29)</f>
        <v>0.60685397947923236</v>
      </c>
      <c r="K29" s="110">
        <f>IF(SER_hh_tes_in!K29=0,"",SER_hh_tes_in!K29/SER_hh_fec_in!K29)</f>
        <v>0.61565991371422379</v>
      </c>
      <c r="L29" s="110">
        <f>IF(SER_hh_tes_in!L29=0,"",SER_hh_tes_in!L29/SER_hh_fec_in!L29)</f>
        <v>0.5938896999261204</v>
      </c>
      <c r="M29" s="110">
        <f>IF(SER_hh_tes_in!M29=0,"",SER_hh_tes_in!M29/SER_hh_fec_in!M29)</f>
        <v>0.58979334705604802</v>
      </c>
      <c r="N29" s="110">
        <f>IF(SER_hh_tes_in!N29=0,"",SER_hh_tes_in!N29/SER_hh_fec_in!N29)</f>
        <v>0.60675317442044341</v>
      </c>
      <c r="O29" s="110">
        <f>IF(SER_hh_tes_in!O29=0,"",SER_hh_tes_in!O29/SER_hh_fec_in!O29)</f>
        <v>0.57982610072129159</v>
      </c>
      <c r="P29" s="110">
        <f>IF(SER_hh_tes_in!P29=0,"",SER_hh_tes_in!P29/SER_hh_fec_in!P29)</f>
        <v>0.53040449923256239</v>
      </c>
      <c r="Q29" s="110">
        <f>IF(SER_hh_tes_in!Q29=0,"",SER_hh_tes_in!Q29/SER_hh_fec_in!Q29)</f>
        <v>0.49841091020846146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0.43314066883065494</v>
      </c>
      <c r="D30" s="109">
        <f>IF(SER_hh_tes_in!D30=0,"",SER_hh_tes_in!D30/SER_hh_fec_in!D30)</f>
        <v>0.43680949855690104</v>
      </c>
      <c r="E30" s="109">
        <f>IF(SER_hh_tes_in!E30=0,"",SER_hh_tes_in!E30/SER_hh_fec_in!E30)</f>
        <v>0.44076815599285768</v>
      </c>
      <c r="F30" s="109">
        <f>IF(SER_hh_tes_in!F30=0,"",SER_hh_tes_in!F30/SER_hh_fec_in!F30)</f>
        <v>0.44469579457459701</v>
      </c>
      <c r="G30" s="109">
        <f>IF(SER_hh_tes_in!G30=0,"",SER_hh_tes_in!G30/SER_hh_fec_in!G30)</f>
        <v>0.44848074896666917</v>
      </c>
      <c r="H30" s="109">
        <f>IF(SER_hh_tes_in!H30=0,"",SER_hh_tes_in!H30/SER_hh_fec_in!H30)</f>
        <v>0.45230962222691384</v>
      </c>
      <c r="I30" s="109">
        <f>IF(SER_hh_tes_in!I30=0,"",SER_hh_tes_in!I30/SER_hh_fec_in!I30)</f>
        <v>0.45624190076055032</v>
      </c>
      <c r="J30" s="109">
        <f>IF(SER_hh_tes_in!J30=0,"",SER_hh_tes_in!J30/SER_hh_fec_in!J30)</f>
        <v>0.45972798416135591</v>
      </c>
      <c r="K30" s="109">
        <f>IF(SER_hh_tes_in!K30=0,"",SER_hh_tes_in!K30/SER_hh_fec_in!K30)</f>
        <v>0.46215973883271944</v>
      </c>
      <c r="L30" s="109">
        <f>IF(SER_hh_tes_in!L30=0,"",SER_hh_tes_in!L30/SER_hh_fec_in!L30)</f>
        <v>0.46427095116099443</v>
      </c>
      <c r="M30" s="109">
        <f>IF(SER_hh_tes_in!M30=0,"",SER_hh_tes_in!M30/SER_hh_fec_in!M30)</f>
        <v>0.46489225850361021</v>
      </c>
      <c r="N30" s="109">
        <f>IF(SER_hh_tes_in!N30=0,"",SER_hh_tes_in!N30/SER_hh_fec_in!N30)</f>
        <v>0.4645671562219762</v>
      </c>
      <c r="O30" s="109">
        <f>IF(SER_hh_tes_in!O30=0,"",SER_hh_tes_in!O30/SER_hh_fec_in!O30)</f>
        <v>0.46470972397332627</v>
      </c>
      <c r="P30" s="109" t="str">
        <f>IF(SER_hh_tes_in!P30=0,"",SER_hh_tes_in!P30/SER_hh_fec_in!P30)</f>
        <v/>
      </c>
      <c r="Q30" s="109">
        <f>IF(SER_hh_tes_in!Q30=0,"",SER_hh_tes_in!Q30/SER_hh_fec_in!Q30)</f>
        <v>0.46476735524497048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0.46596172095969696</v>
      </c>
      <c r="D31" s="109">
        <f>IF(SER_hh_tes_in!D31=0,"",SER_hh_tes_in!D31/SER_hh_fec_in!D31)</f>
        <v>0.47001082338571809</v>
      </c>
      <c r="E31" s="109">
        <f>IF(SER_hh_tes_in!E31=0,"",SER_hh_tes_in!E31/SER_hh_fec_in!E31)</f>
        <v>0.47432424815592245</v>
      </c>
      <c r="F31" s="109">
        <f>IF(SER_hh_tes_in!F31=0,"",SER_hh_tes_in!F31/SER_hh_fec_in!F31)</f>
        <v>0.47869483281926767</v>
      </c>
      <c r="G31" s="109">
        <f>IF(SER_hh_tes_in!G31=0,"",SER_hh_tes_in!G31/SER_hh_fec_in!G31)</f>
        <v>0.48308555653553237</v>
      </c>
      <c r="H31" s="109">
        <f>IF(SER_hh_tes_in!H31=0,"",SER_hh_tes_in!H31/SER_hh_fec_in!H31)</f>
        <v>0.48752799925220303</v>
      </c>
      <c r="I31" s="109">
        <f>IF(SER_hh_tes_in!I31=0,"",SER_hh_tes_in!I31/SER_hh_fec_in!I31)</f>
        <v>0.49175120282276985</v>
      </c>
      <c r="J31" s="109">
        <f>IF(SER_hh_tes_in!J31=0,"",SER_hh_tes_in!J31/SER_hh_fec_in!J31)</f>
        <v>0.49537345428732538</v>
      </c>
      <c r="K31" s="109">
        <f>IF(SER_hh_tes_in!K31=0,"",SER_hh_tes_in!K31/SER_hh_fec_in!K31)</f>
        <v>0.497822451126404</v>
      </c>
      <c r="L31" s="109">
        <f>IF(SER_hh_tes_in!L31=0,"",SER_hh_tes_in!L31/SER_hh_fec_in!L31)</f>
        <v>0.49982596206677454</v>
      </c>
      <c r="M31" s="109">
        <f>IF(SER_hh_tes_in!M31=0,"",SER_hh_tes_in!M31/SER_hh_fec_in!M31)</f>
        <v>0.50033146744303636</v>
      </c>
      <c r="N31" s="109">
        <f>IF(SER_hh_tes_in!N31=0,"",SER_hh_tes_in!N31/SER_hh_fec_in!N31)</f>
        <v>0.50015681060323114</v>
      </c>
      <c r="O31" s="109">
        <f>IF(SER_hh_tes_in!O31=0,"",SER_hh_tes_in!O31/SER_hh_fec_in!O31)</f>
        <v>0.50045775169795303</v>
      </c>
      <c r="P31" s="109">
        <f>IF(SER_hh_tes_in!P31=0,"",SER_hh_tes_in!P31/SER_hh_fec_in!P31)</f>
        <v>0.5005372072008164</v>
      </c>
      <c r="Q31" s="109">
        <f>IF(SER_hh_tes_in!Q31=0,"",SER_hh_tes_in!Q31/SER_hh_fec_in!Q31)</f>
        <v>0.5005801324696747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0.62330722959445939</v>
      </c>
      <c r="D33" s="108">
        <f>IF(SER_hh_tes_in!D33=0,"",SER_hh_tes_in!D33/SER_hh_fec_in!D33)</f>
        <v>0.62869947385843661</v>
      </c>
      <c r="E33" s="108">
        <f>IF(SER_hh_tes_in!E33=0,"",SER_hh_tes_in!E33/SER_hh_fec_in!E33)</f>
        <v>0.63441472471576332</v>
      </c>
      <c r="F33" s="108">
        <f>IF(SER_hh_tes_in!F33=0,"",SER_hh_tes_in!F33/SER_hh_fec_in!F33)</f>
        <v>0.63998245634604045</v>
      </c>
      <c r="G33" s="108">
        <f>IF(SER_hh_tes_in!G33=0,"",SER_hh_tes_in!G33/SER_hh_fec_in!G33)</f>
        <v>0.64555464670315788</v>
      </c>
      <c r="H33" s="108">
        <f>IF(SER_hh_tes_in!H33=0,"",SER_hh_tes_in!H33/SER_hh_fec_in!H33)</f>
        <v>0.65106185749057244</v>
      </c>
      <c r="I33" s="108">
        <f>IF(SER_hh_tes_in!I33=0,"",SER_hh_tes_in!I33/SER_hh_fec_in!I33)</f>
        <v>0.65627965285422052</v>
      </c>
      <c r="J33" s="108">
        <f>IF(SER_hh_tes_in!J33=0,"",SER_hh_tes_in!J33/SER_hh_fec_in!J33)</f>
        <v>0.66097153805728148</v>
      </c>
      <c r="K33" s="108">
        <f>IF(SER_hh_tes_in!K33=0,"",SER_hh_tes_in!K33/SER_hh_fec_in!K33)</f>
        <v>0.66435829200126351</v>
      </c>
      <c r="L33" s="108">
        <f>IF(SER_hh_tes_in!L33=0,"",SER_hh_tes_in!L33/SER_hh_fec_in!L33)</f>
        <v>0.6674339259876847</v>
      </c>
      <c r="M33" s="108">
        <f>IF(SER_hh_tes_in!M33=0,"",SER_hh_tes_in!M33/SER_hh_fec_in!M33)</f>
        <v>0.66865171123625911</v>
      </c>
      <c r="N33" s="108">
        <f>IF(SER_hh_tes_in!N33=0,"",SER_hh_tes_in!N33/SER_hh_fec_in!N33)</f>
        <v>0.66886719137041395</v>
      </c>
      <c r="O33" s="108">
        <f>IF(SER_hh_tes_in!O33=0,"",SER_hh_tes_in!O33/SER_hh_fec_in!O33)</f>
        <v>0.66923425722699725</v>
      </c>
      <c r="P33" s="108">
        <f>IF(SER_hh_tes_in!P33=0,"",SER_hh_tes_in!P33/SER_hh_fec_in!P33)</f>
        <v>0.66936804274586192</v>
      </c>
      <c r="Q33" s="108">
        <f>IF(SER_hh_tes_in!Q33=0,"",SER_hh_tes_in!Q33/SER_hh_fec_in!Q33)</f>
        <v>0.66939116361224327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349.80289440931426</v>
      </c>
      <c r="D3" s="106">
        <f t="shared" si="0"/>
        <v>305.73088118932338</v>
      </c>
      <c r="E3" s="106">
        <f t="shared" si="0"/>
        <v>289.5237789855787</v>
      </c>
      <c r="F3" s="106">
        <f t="shared" si="0"/>
        <v>360.57631516048161</v>
      </c>
      <c r="G3" s="106">
        <f t="shared" si="0"/>
        <v>356.48436324323688</v>
      </c>
      <c r="H3" s="106">
        <f t="shared" si="0"/>
        <v>522.86362772081804</v>
      </c>
      <c r="I3" s="106">
        <f t="shared" si="0"/>
        <v>152.82089997444584</v>
      </c>
      <c r="J3" s="106">
        <f t="shared" si="0"/>
        <v>95.876391215885306</v>
      </c>
      <c r="K3" s="106">
        <f t="shared" si="0"/>
        <v>163.29778913508983</v>
      </c>
      <c r="L3" s="106">
        <f t="shared" si="0"/>
        <v>245.13227465808831</v>
      </c>
      <c r="M3" s="106">
        <f t="shared" si="0"/>
        <v>216.7750239988965</v>
      </c>
      <c r="N3" s="106">
        <f t="shared" si="0"/>
        <v>314.08569271757074</v>
      </c>
      <c r="O3" s="106">
        <f t="shared" si="0"/>
        <v>282.55301397633338</v>
      </c>
      <c r="P3" s="106">
        <f t="shared" si="0"/>
        <v>271.17886440766995</v>
      </c>
      <c r="Q3" s="106">
        <f t="shared" si="0"/>
        <v>446.79221694400121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273.91949649857281</v>
      </c>
      <c r="D4" s="101">
        <f t="shared" si="1"/>
        <v>251.38393223690034</v>
      </c>
      <c r="E4" s="101">
        <f t="shared" si="1"/>
        <v>247.72397086330022</v>
      </c>
      <c r="F4" s="101">
        <f t="shared" si="1"/>
        <v>250.53996526971775</v>
      </c>
      <c r="G4" s="101">
        <f t="shared" si="1"/>
        <v>289.32403026055431</v>
      </c>
      <c r="H4" s="101">
        <f t="shared" si="1"/>
        <v>342.07155627487498</v>
      </c>
      <c r="I4" s="101">
        <f t="shared" si="1"/>
        <v>60.678763314335455</v>
      </c>
      <c r="J4" s="101">
        <f t="shared" si="1"/>
        <v>7.7039194217698059E-2</v>
      </c>
      <c r="K4" s="101">
        <f t="shared" si="1"/>
        <v>114.26291081507647</v>
      </c>
      <c r="L4" s="101">
        <f t="shared" si="1"/>
        <v>183.37418758610414</v>
      </c>
      <c r="M4" s="101">
        <f t="shared" si="1"/>
        <v>154.95220031707123</v>
      </c>
      <c r="N4" s="101">
        <f t="shared" si="1"/>
        <v>212.86061186985856</v>
      </c>
      <c r="O4" s="101">
        <f t="shared" si="1"/>
        <v>173.04744263795007</v>
      </c>
      <c r="P4" s="101">
        <f t="shared" si="1"/>
        <v>95.385027423686111</v>
      </c>
      <c r="Q4" s="101">
        <f t="shared" si="1"/>
        <v>170.81600877766533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182.6594500408865</v>
      </c>
      <c r="D7" s="100">
        <v>135.17021596477409</v>
      </c>
      <c r="E7" s="100">
        <v>247.72189247686305</v>
      </c>
      <c r="F7" s="100">
        <v>132.01481781756868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211.39383149159224</v>
      </c>
      <c r="O7" s="100">
        <v>171.25936452422758</v>
      </c>
      <c r="P7" s="100">
        <v>87.567968728095181</v>
      </c>
      <c r="Q7" s="100">
        <v>0</v>
      </c>
    </row>
    <row r="8" spans="1:17" ht="12" customHeight="1" x14ac:dyDescent="0.25">
      <c r="A8" s="88" t="s">
        <v>101</v>
      </c>
      <c r="B8" s="100"/>
      <c r="C8" s="100">
        <v>1.4847433187030227E-2</v>
      </c>
      <c r="D8" s="100">
        <v>1.9932267824531055E-2</v>
      </c>
      <c r="E8" s="100">
        <v>2.0783864371749609E-3</v>
      </c>
      <c r="F8" s="100">
        <v>7.5362071136168038E-2</v>
      </c>
      <c r="G8" s="100">
        <v>0.16900227640338703</v>
      </c>
      <c r="H8" s="100">
        <v>0.24119923112292666</v>
      </c>
      <c r="I8" s="100">
        <v>0.24010421088877723</v>
      </c>
      <c r="J8" s="100">
        <v>7.7039194217698059E-2</v>
      </c>
      <c r="K8" s="100">
        <v>4.9930297683196304E-2</v>
      </c>
      <c r="L8" s="100">
        <v>0.19136480422164834</v>
      </c>
      <c r="M8" s="100">
        <v>0.8543713238436329</v>
      </c>
      <c r="N8" s="100">
        <v>1.46678037826633</v>
      </c>
      <c r="O8" s="100">
        <v>1.7880781137225032</v>
      </c>
      <c r="P8" s="100">
        <v>3.6939523803567766</v>
      </c>
      <c r="Q8" s="100">
        <v>0.18746927178604753</v>
      </c>
    </row>
    <row r="9" spans="1:17" ht="12" customHeight="1" x14ac:dyDescent="0.25">
      <c r="A9" s="88" t="s">
        <v>106</v>
      </c>
      <c r="B9" s="100"/>
      <c r="C9" s="100">
        <v>91.2451990244993</v>
      </c>
      <c r="D9" s="100">
        <v>116.1937840043017</v>
      </c>
      <c r="E9" s="100">
        <v>0</v>
      </c>
      <c r="F9" s="100">
        <v>118.44978538101292</v>
      </c>
      <c r="G9" s="100">
        <v>289.15502798415093</v>
      </c>
      <c r="H9" s="100">
        <v>341.83035704375203</v>
      </c>
      <c r="I9" s="100">
        <v>60.438659103446675</v>
      </c>
      <c r="J9" s="100">
        <v>0</v>
      </c>
      <c r="K9" s="100">
        <v>114.21298051739328</v>
      </c>
      <c r="L9" s="100">
        <v>183.18282278188249</v>
      </c>
      <c r="M9" s="100">
        <v>154.09782899322761</v>
      </c>
      <c r="N9" s="100">
        <v>0</v>
      </c>
      <c r="O9" s="100">
        <v>0</v>
      </c>
      <c r="P9" s="100">
        <v>4.1231063152341578</v>
      </c>
      <c r="Q9" s="100">
        <v>170.62853950587927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4.5417477815343464E-2</v>
      </c>
      <c r="D16" s="101">
        <f t="shared" si="2"/>
        <v>0.14196366546945621</v>
      </c>
      <c r="E16" s="101">
        <f t="shared" si="2"/>
        <v>0.1235643079804082</v>
      </c>
      <c r="F16" s="101">
        <f t="shared" si="2"/>
        <v>0.11608294044239971</v>
      </c>
      <c r="G16" s="101">
        <f t="shared" si="2"/>
        <v>0.22749317742250075</v>
      </c>
      <c r="H16" s="101">
        <f t="shared" si="2"/>
        <v>0.10109926646809703</v>
      </c>
      <c r="I16" s="101">
        <f t="shared" si="2"/>
        <v>0.66910072652235519</v>
      </c>
      <c r="J16" s="101">
        <f t="shared" si="2"/>
        <v>0.26030798610448619</v>
      </c>
      <c r="K16" s="101">
        <f t="shared" si="2"/>
        <v>0.14036041392578391</v>
      </c>
      <c r="L16" s="101">
        <f t="shared" si="2"/>
        <v>0.21799296914114683</v>
      </c>
      <c r="M16" s="101">
        <f t="shared" si="2"/>
        <v>0.47017129348541364</v>
      </c>
      <c r="N16" s="101">
        <f t="shared" si="2"/>
        <v>0.70838146781394873</v>
      </c>
      <c r="O16" s="101">
        <f t="shared" si="2"/>
        <v>1.3587109733863401</v>
      </c>
      <c r="P16" s="101">
        <f t="shared" si="2"/>
        <v>2.4260707049971502</v>
      </c>
      <c r="Q16" s="101">
        <f t="shared" si="2"/>
        <v>3.9910929414568477</v>
      </c>
    </row>
    <row r="17" spans="1:17" ht="12.95" customHeight="1" x14ac:dyDescent="0.25">
      <c r="A17" s="88" t="s">
        <v>101</v>
      </c>
      <c r="B17" s="103"/>
      <c r="C17" s="103">
        <v>4.5417477815343464E-2</v>
      </c>
      <c r="D17" s="103">
        <v>0.14196366546945621</v>
      </c>
      <c r="E17" s="103">
        <v>0.1235643079804082</v>
      </c>
      <c r="F17" s="103">
        <v>0.11608294044239971</v>
      </c>
      <c r="G17" s="103">
        <v>0.22749317742250075</v>
      </c>
      <c r="H17" s="103">
        <v>0.10109926646809703</v>
      </c>
      <c r="I17" s="103">
        <v>0.66910072652235519</v>
      </c>
      <c r="J17" s="103">
        <v>0.26030798610448619</v>
      </c>
      <c r="K17" s="103">
        <v>0.14036041392578391</v>
      </c>
      <c r="L17" s="103">
        <v>0.21799296914114683</v>
      </c>
      <c r="M17" s="103">
        <v>0.47017129348541364</v>
      </c>
      <c r="N17" s="103">
        <v>0.70838146781394873</v>
      </c>
      <c r="O17" s="103">
        <v>1.3587109733863401</v>
      </c>
      <c r="P17" s="103">
        <v>2.4260707049971502</v>
      </c>
      <c r="Q17" s="103">
        <v>3.9910929414568477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36.082419886638426</v>
      </c>
      <c r="D19" s="101">
        <f t="shared" si="3"/>
        <v>27.298113291817931</v>
      </c>
      <c r="E19" s="101">
        <f t="shared" si="3"/>
        <v>14.3219261632415</v>
      </c>
      <c r="F19" s="101">
        <f t="shared" si="3"/>
        <v>77.244703763113534</v>
      </c>
      <c r="G19" s="101">
        <f t="shared" si="3"/>
        <v>52.246107963548937</v>
      </c>
      <c r="H19" s="101">
        <f t="shared" si="3"/>
        <v>161.25028921081747</v>
      </c>
      <c r="I19" s="101">
        <f t="shared" si="3"/>
        <v>45.085113561030241</v>
      </c>
      <c r="J19" s="101">
        <f t="shared" si="3"/>
        <v>42.774180384838559</v>
      </c>
      <c r="K19" s="101">
        <f t="shared" si="3"/>
        <v>31.835016062569359</v>
      </c>
      <c r="L19" s="101">
        <f t="shared" si="3"/>
        <v>26.530034282964237</v>
      </c>
      <c r="M19" s="101">
        <f t="shared" si="3"/>
        <v>27.068426028985755</v>
      </c>
      <c r="N19" s="101">
        <f t="shared" si="3"/>
        <v>61.596467818981168</v>
      </c>
      <c r="O19" s="101">
        <f t="shared" si="3"/>
        <v>63.170406715341706</v>
      </c>
      <c r="P19" s="101">
        <f t="shared" si="3"/>
        <v>79.320301661259847</v>
      </c>
      <c r="Q19" s="101">
        <f t="shared" si="3"/>
        <v>111.52524877070741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1.4761753464638878</v>
      </c>
      <c r="D21" s="100">
        <v>3.128066135898008</v>
      </c>
      <c r="E21" s="100">
        <v>3.1299306095314607</v>
      </c>
      <c r="F21" s="100">
        <v>1.9558983448060747E-2</v>
      </c>
      <c r="G21" s="100">
        <v>5.1822350460496764</v>
      </c>
      <c r="H21" s="100">
        <v>5.1616686038219584</v>
      </c>
      <c r="I21" s="100">
        <v>5.8130186878116383</v>
      </c>
      <c r="J21" s="100">
        <v>5.3635356462692059</v>
      </c>
      <c r="K21" s="100">
        <v>3.3314213797684871</v>
      </c>
      <c r="L21" s="100">
        <v>3.0928521380604135</v>
      </c>
      <c r="M21" s="100">
        <v>3.3109367615425649</v>
      </c>
      <c r="N21" s="100">
        <v>4.3642480342604868</v>
      </c>
      <c r="O21" s="100">
        <v>4.052111867106361</v>
      </c>
      <c r="P21" s="100">
        <v>2.8495041885043149</v>
      </c>
      <c r="Q21" s="100">
        <v>4.6070230916033825</v>
      </c>
    </row>
    <row r="22" spans="1:17" ht="12" customHeight="1" x14ac:dyDescent="0.25">
      <c r="A22" s="88" t="s">
        <v>99</v>
      </c>
      <c r="B22" s="100"/>
      <c r="C22" s="100">
        <v>34.328635933342298</v>
      </c>
      <c r="D22" s="100">
        <v>24.107797021887794</v>
      </c>
      <c r="E22" s="100">
        <v>11.19199555371004</v>
      </c>
      <c r="F22" s="100">
        <v>21.159962208246792</v>
      </c>
      <c r="G22" s="100">
        <v>14.549776959694551</v>
      </c>
      <c r="H22" s="100">
        <v>16.810894425876349</v>
      </c>
      <c r="I22" s="100">
        <v>4.0470545972046335</v>
      </c>
      <c r="J22" s="100">
        <v>17.184760397970237</v>
      </c>
      <c r="K22" s="100">
        <v>13.506509249478603</v>
      </c>
      <c r="L22" s="100">
        <v>14.07655652478412</v>
      </c>
      <c r="M22" s="100">
        <v>15.09477764312375</v>
      </c>
      <c r="N22" s="100">
        <v>19.754048793131364</v>
      </c>
      <c r="O22" s="100">
        <v>13.070690660519219</v>
      </c>
      <c r="P22" s="100">
        <v>11.79078234854029</v>
      </c>
      <c r="Q22" s="100">
        <v>18.092330176830625</v>
      </c>
    </row>
    <row r="23" spans="1:17" ht="12" customHeight="1" x14ac:dyDescent="0.25">
      <c r="A23" s="88" t="s">
        <v>98</v>
      </c>
      <c r="B23" s="100"/>
      <c r="C23" s="100">
        <v>0.2776086068322392</v>
      </c>
      <c r="D23" s="100">
        <v>6.2250134032130859E-2</v>
      </c>
      <c r="E23" s="100">
        <v>0</v>
      </c>
      <c r="F23" s="100">
        <v>56.065182571418688</v>
      </c>
      <c r="G23" s="100">
        <v>32.514095957804713</v>
      </c>
      <c r="H23" s="100">
        <v>139.27772618111916</v>
      </c>
      <c r="I23" s="100">
        <v>35.225040276013971</v>
      </c>
      <c r="J23" s="100">
        <v>20.225884340599119</v>
      </c>
      <c r="K23" s="100">
        <v>14.997085433322267</v>
      </c>
      <c r="L23" s="100">
        <v>9.3606256201197056</v>
      </c>
      <c r="M23" s="100">
        <v>8.6627116243194369</v>
      </c>
      <c r="N23" s="100">
        <v>37.478170991589316</v>
      </c>
      <c r="O23" s="100">
        <v>46.047604187716125</v>
      </c>
      <c r="P23" s="100">
        <v>64.680015124215245</v>
      </c>
      <c r="Q23" s="100">
        <v>88.825895502273397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39.755560546287654</v>
      </c>
      <c r="D29" s="101">
        <f t="shared" si="4"/>
        <v>26.906871995135646</v>
      </c>
      <c r="E29" s="101">
        <f t="shared" si="4"/>
        <v>27.354317651056565</v>
      </c>
      <c r="F29" s="101">
        <f t="shared" si="4"/>
        <v>32.675563187207914</v>
      </c>
      <c r="G29" s="101">
        <f t="shared" si="4"/>
        <v>14.686731841711158</v>
      </c>
      <c r="H29" s="101">
        <f t="shared" si="4"/>
        <v>19.440682968657434</v>
      </c>
      <c r="I29" s="101">
        <f t="shared" si="4"/>
        <v>46.387922372557789</v>
      </c>
      <c r="J29" s="101">
        <f t="shared" si="4"/>
        <v>52.764863650724564</v>
      </c>
      <c r="K29" s="101">
        <f t="shared" si="4"/>
        <v>17.059501843518198</v>
      </c>
      <c r="L29" s="101">
        <f t="shared" si="4"/>
        <v>35.010059819878791</v>
      </c>
      <c r="M29" s="101">
        <f t="shared" si="4"/>
        <v>34.284226359354108</v>
      </c>
      <c r="N29" s="101">
        <f t="shared" si="4"/>
        <v>38.92023156091706</v>
      </c>
      <c r="O29" s="101">
        <f t="shared" si="4"/>
        <v>44.976453649655291</v>
      </c>
      <c r="P29" s="101">
        <f t="shared" si="4"/>
        <v>94.04746461772686</v>
      </c>
      <c r="Q29" s="101">
        <f t="shared" si="4"/>
        <v>160.45986645417162</v>
      </c>
    </row>
    <row r="30" spans="1:17" s="28" customFormat="1" ht="12" customHeight="1" x14ac:dyDescent="0.25">
      <c r="A30" s="88" t="s">
        <v>66</v>
      </c>
      <c r="B30" s="100"/>
      <c r="C30" s="100">
        <v>31.57179447975917</v>
      </c>
      <c r="D30" s="100">
        <v>14.963982773535761</v>
      </c>
      <c r="E30" s="100">
        <v>16.797548591975641</v>
      </c>
      <c r="F30" s="100">
        <v>18.842881734777535</v>
      </c>
      <c r="G30" s="100">
        <v>1.215287326362078</v>
      </c>
      <c r="H30" s="100">
        <v>1.2247516329383266</v>
      </c>
      <c r="I30" s="100">
        <v>19.803863570217764</v>
      </c>
      <c r="J30" s="100">
        <v>20.216172171566868</v>
      </c>
      <c r="K30" s="100">
        <v>6.048132770790013</v>
      </c>
      <c r="L30" s="100">
        <v>9.3063831912285213</v>
      </c>
      <c r="M30" s="100">
        <v>2.5954099457367614</v>
      </c>
      <c r="N30" s="100">
        <v>6.8288527988893959</v>
      </c>
      <c r="O30" s="100">
        <v>18.552841403582008</v>
      </c>
      <c r="P30" s="100">
        <v>0</v>
      </c>
      <c r="Q30" s="100">
        <v>40.408399882446012</v>
      </c>
    </row>
    <row r="31" spans="1:17" ht="12" customHeight="1" x14ac:dyDescent="0.25">
      <c r="A31" s="88" t="s">
        <v>98</v>
      </c>
      <c r="B31" s="100"/>
      <c r="C31" s="100">
        <v>8.1837660665284861</v>
      </c>
      <c r="D31" s="100">
        <v>11.942889221599883</v>
      </c>
      <c r="E31" s="100">
        <v>10.556769059080924</v>
      </c>
      <c r="F31" s="100">
        <v>13.832681452430377</v>
      </c>
      <c r="G31" s="100">
        <v>13.471444515349079</v>
      </c>
      <c r="H31" s="100">
        <v>18.215931335719109</v>
      </c>
      <c r="I31" s="100">
        <v>26.584058802340024</v>
      </c>
      <c r="J31" s="100">
        <v>32.548691479157696</v>
      </c>
      <c r="K31" s="100">
        <v>11.011369072728185</v>
      </c>
      <c r="L31" s="100">
        <v>25.703676628650271</v>
      </c>
      <c r="M31" s="100">
        <v>31.688816413617349</v>
      </c>
      <c r="N31" s="100">
        <v>32.091378762027666</v>
      </c>
      <c r="O31" s="100">
        <v>26.423612246073283</v>
      </c>
      <c r="P31" s="100">
        <v>94.04746461772686</v>
      </c>
      <c r="Q31" s="100">
        <v>120.05146657172561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49577.494576416793</v>
      </c>
      <c r="D3" s="106">
        <f>IF(SER_hh_fec_in!D3=0,0,1000000/0.086*SER_hh_fec_in!D3/SER_hh_num_in!D3)</f>
        <v>49905.90049017511</v>
      </c>
      <c r="E3" s="106">
        <f>IF(SER_hh_fec_in!E3=0,0,1000000/0.086*SER_hh_fec_in!E3/SER_hh_num_in!E3)</f>
        <v>45795.69044101434</v>
      </c>
      <c r="F3" s="106">
        <f>IF(SER_hh_fec_in!F3=0,0,1000000/0.086*SER_hh_fec_in!F3/SER_hh_num_in!F3)</f>
        <v>49336.04390022422</v>
      </c>
      <c r="G3" s="106">
        <f>IF(SER_hh_fec_in!G3=0,0,1000000/0.086*SER_hh_fec_in!G3/SER_hh_num_in!G3)</f>
        <v>52875.783875315195</v>
      </c>
      <c r="H3" s="106">
        <f>IF(SER_hh_fec_in!H3=0,0,1000000/0.086*SER_hh_fec_in!H3/SER_hh_num_in!H3)</f>
        <v>71060.241492976245</v>
      </c>
      <c r="I3" s="106">
        <f>IF(SER_hh_fec_in!I3=0,0,1000000/0.086*SER_hh_fec_in!I3/SER_hh_num_in!I3)</f>
        <v>53003.389945642877</v>
      </c>
      <c r="J3" s="106">
        <f>IF(SER_hh_fec_in!J3=0,0,1000000/0.086*SER_hh_fec_in!J3/SER_hh_num_in!J3)</f>
        <v>53069.875494505795</v>
      </c>
      <c r="K3" s="106">
        <f>IF(SER_hh_fec_in!K3=0,0,1000000/0.086*SER_hh_fec_in!K3/SER_hh_num_in!K3)</f>
        <v>57931.851560315808</v>
      </c>
      <c r="L3" s="106">
        <f>IF(SER_hh_fec_in!L3=0,0,1000000/0.086*SER_hh_fec_in!L3/SER_hh_num_in!L3)</f>
        <v>62632.062355270711</v>
      </c>
      <c r="M3" s="106">
        <f>IF(SER_hh_fec_in!M3=0,0,1000000/0.086*SER_hh_fec_in!M3/SER_hh_num_in!M3)</f>
        <v>55781.010059072643</v>
      </c>
      <c r="N3" s="106">
        <f>IF(SER_hh_fec_in!N3=0,0,1000000/0.086*SER_hh_fec_in!N3/SER_hh_num_in!N3)</f>
        <v>48779.228097324107</v>
      </c>
      <c r="O3" s="106">
        <f>IF(SER_hh_fec_in!O3=0,0,1000000/0.086*SER_hh_fec_in!O3/SER_hh_num_in!O3)</f>
        <v>46832.52023556894</v>
      </c>
      <c r="P3" s="106">
        <f>IF(SER_hh_fec_in!P3=0,0,1000000/0.086*SER_hh_fec_in!P3/SER_hh_num_in!P3)</f>
        <v>41213.278964208344</v>
      </c>
      <c r="Q3" s="106">
        <f>IF(SER_hh_fec_in!Q3=0,0,1000000/0.086*SER_hh_fec_in!Q3/SER_hh_num_in!Q3)</f>
        <v>53590.326833620486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20223.730784384094</v>
      </c>
      <c r="D4" s="101">
        <f>IF(SER_hh_fec_in!D4=0,0,1000000/0.086*SER_hh_fec_in!D4/SER_hh_num_in!D4)</f>
        <v>19154.691081821868</v>
      </c>
      <c r="E4" s="101">
        <f>IF(SER_hh_fec_in!E4=0,0,1000000/0.086*SER_hh_fec_in!E4/SER_hh_num_in!E4)</f>
        <v>16892.701726869102</v>
      </c>
      <c r="F4" s="101">
        <f>IF(SER_hh_fec_in!F4=0,0,1000000/0.086*SER_hh_fec_in!F4/SER_hh_num_in!F4)</f>
        <v>18696.864529406135</v>
      </c>
      <c r="G4" s="101">
        <f>IF(SER_hh_fec_in!G4=0,0,1000000/0.086*SER_hh_fec_in!G4/SER_hh_num_in!G4)</f>
        <v>21293.291121258218</v>
      </c>
      <c r="H4" s="101">
        <f>IF(SER_hh_fec_in!H4=0,0,1000000/0.086*SER_hh_fec_in!H4/SER_hh_num_in!H4)</f>
        <v>37383.325466869741</v>
      </c>
      <c r="I4" s="101">
        <f>IF(SER_hh_fec_in!I4=0,0,1000000/0.086*SER_hh_fec_in!I4/SER_hh_num_in!I4)</f>
        <v>21013.656393944781</v>
      </c>
      <c r="J4" s="101">
        <f>IF(SER_hh_fec_in!J4=0,0,1000000/0.086*SER_hh_fec_in!J4/SER_hh_num_in!J4)</f>
        <v>21375.724740108042</v>
      </c>
      <c r="K4" s="101">
        <f>IF(SER_hh_fec_in!K4=0,0,1000000/0.086*SER_hh_fec_in!K4/SER_hh_num_in!K4)</f>
        <v>26094.199577701616</v>
      </c>
      <c r="L4" s="101">
        <f>IF(SER_hh_fec_in!L4=0,0,1000000/0.086*SER_hh_fec_in!L4/SER_hh_num_in!L4)</f>
        <v>30678.689197695494</v>
      </c>
      <c r="M4" s="101">
        <f>IF(SER_hh_fec_in!M4=0,0,1000000/0.086*SER_hh_fec_in!M4/SER_hh_num_in!M4)</f>
        <v>29734.429583132624</v>
      </c>
      <c r="N4" s="101">
        <f>IF(SER_hh_fec_in!N4=0,0,1000000/0.086*SER_hh_fec_in!N4/SER_hh_num_in!N4)</f>
        <v>23486.189234647958</v>
      </c>
      <c r="O4" s="101">
        <f>IF(SER_hh_fec_in!O4=0,0,1000000/0.086*SER_hh_fec_in!O4/SER_hh_num_in!O4)</f>
        <v>22572.837766457546</v>
      </c>
      <c r="P4" s="101">
        <f>IF(SER_hh_fec_in!P4=0,0,1000000/0.086*SER_hh_fec_in!P4/SER_hh_num_in!P4)</f>
        <v>14251.88799589199</v>
      </c>
      <c r="Q4" s="101">
        <f>IF(SER_hh_fec_in!Q4=0,0,1000000/0.086*SER_hh_fec_in!Q4/SER_hh_num_in!Q4)</f>
        <v>25197.270662684943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20676.964654660274</v>
      </c>
      <c r="D7" s="100">
        <f>IF(SER_hh_fec_in!D7=0,0,1000000/0.086*SER_hh_fec_in!D7/SER_hh_num_in!D7)</f>
        <v>19484.831203390138</v>
      </c>
      <c r="E7" s="100">
        <f>IF(SER_hh_fec_in!E7=0,0,1000000/0.086*SER_hh_fec_in!E7/SER_hh_num_in!E7)</f>
        <v>17201.637350711848</v>
      </c>
      <c r="F7" s="100">
        <f>IF(SER_hh_fec_in!F7=0,0,1000000/0.086*SER_hh_fec_in!F7/SER_hh_num_in!F7)</f>
        <v>19007.82161419417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28742.009240659714</v>
      </c>
      <c r="O7" s="100">
        <f>IF(SER_hh_fec_in!O7=0,0,1000000/0.086*SER_hh_fec_in!O7/SER_hh_num_in!O7)</f>
        <v>25602.46430005955</v>
      </c>
      <c r="P7" s="100">
        <f>IF(SER_hh_fec_in!P7=0,0,1000000/0.086*SER_hh_fec_in!P7/SER_hh_num_in!P7)</f>
        <v>18659.630939102251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13562.820035083556</v>
      </c>
      <c r="D8" s="100">
        <f>IF(SER_hh_fec_in!D8=0,0,1000000/0.086*SER_hh_fec_in!D8/SER_hh_num_in!D8)</f>
        <v>12809.850039274437</v>
      </c>
      <c r="E8" s="100">
        <f>IF(SER_hh_fec_in!E8=0,0,1000000/0.086*SER_hh_fec_in!E8/SER_hh_num_in!E8)</f>
        <v>11083.366337618714</v>
      </c>
      <c r="F8" s="100">
        <f>IF(SER_hh_fec_in!F8=0,0,1000000/0.086*SER_hh_fec_in!F8/SER_hh_num_in!F8)</f>
        <v>12384.419433607876</v>
      </c>
      <c r="G8" s="100">
        <f>IF(SER_hh_fec_in!G8=0,0,1000000/0.086*SER_hh_fec_in!G8/SER_hh_num_in!G8)</f>
        <v>14336.841604838992</v>
      </c>
      <c r="H8" s="100">
        <f>IF(SER_hh_fec_in!H8=0,0,1000000/0.086*SER_hh_fec_in!H8/SER_hh_num_in!H8)</f>
        <v>23755.185015594496</v>
      </c>
      <c r="I8" s="100">
        <f>IF(SER_hh_fec_in!I8=0,0,1000000/0.086*SER_hh_fec_in!I8/SER_hh_num_in!I8)</f>
        <v>16288.38575200093</v>
      </c>
      <c r="J8" s="100">
        <f>IF(SER_hh_fec_in!J8=0,0,1000000/0.086*SER_hh_fec_in!J8/SER_hh_num_in!J8)</f>
        <v>16608.009442320235</v>
      </c>
      <c r="K8" s="100">
        <f>IF(SER_hh_fec_in!K8=0,0,1000000/0.086*SER_hh_fec_in!K8/SER_hh_num_in!K8)</f>
        <v>18489.799699332303</v>
      </c>
      <c r="L8" s="100">
        <f>IF(SER_hh_fec_in!L8=0,0,1000000/0.086*SER_hh_fec_in!L8/SER_hh_num_in!L8)</f>
        <v>21558.499860651773</v>
      </c>
      <c r="M8" s="100">
        <f>IF(SER_hh_fec_in!M8=0,0,1000000/0.086*SER_hh_fec_in!M8/SER_hh_num_in!M8)</f>
        <v>21293.724769791133</v>
      </c>
      <c r="N8" s="100">
        <f>IF(SER_hh_fec_in!N8=0,0,1000000/0.086*SER_hh_fec_in!N8/SER_hh_num_in!N8)</f>
        <v>18533.89694408407</v>
      </c>
      <c r="O8" s="100">
        <f>IF(SER_hh_fec_in!O8=0,0,1000000/0.086*SER_hh_fec_in!O8/SER_hh_num_in!O8)</f>
        <v>16314.454694074177</v>
      </c>
      <c r="P8" s="100">
        <f>IF(SER_hh_fec_in!P8=0,0,1000000/0.086*SER_hh_fec_in!P8/SER_hh_num_in!P8)</f>
        <v>11762.864357801402</v>
      </c>
      <c r="Q8" s="100">
        <f>IF(SER_hh_fec_in!Q8=0,0,1000000/0.086*SER_hh_fec_in!Q8/SER_hh_num_in!Q8)</f>
        <v>17493.139948366737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19353.570520616529</v>
      </c>
      <c r="D9" s="100">
        <f>IF(SER_hh_fec_in!D9=0,0,1000000/0.086*SER_hh_fec_in!D9/SER_hh_num_in!D9)</f>
        <v>18479.967929472426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18766.44065102738</v>
      </c>
      <c r="G9" s="100">
        <f>IF(SER_hh_fec_in!G9=0,0,1000000/0.086*SER_hh_fec_in!G9/SER_hh_num_in!G9)</f>
        <v>21570.98485117883</v>
      </c>
      <c r="H9" s="100">
        <f>IF(SER_hh_fec_in!H9=0,0,1000000/0.086*SER_hh_fec_in!H9/SER_hh_num_in!H9)</f>
        <v>41379.91991757974</v>
      </c>
      <c r="I9" s="100">
        <f>IF(SER_hh_fec_in!I9=0,0,1000000/0.086*SER_hh_fec_in!I9/SER_hh_num_in!I9)</f>
        <v>22702.736746894581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27820.204920421191</v>
      </c>
      <c r="L9" s="100">
        <f>IF(SER_hh_fec_in!L9=0,0,1000000/0.086*SER_hh_fec_in!L9/SER_hh_num_in!L9)</f>
        <v>32406.065640630692</v>
      </c>
      <c r="M9" s="100">
        <f>IF(SER_hh_fec_in!M9=0,0,1000000/0.086*SER_hh_fec_in!M9/SER_hh_num_in!M9)</f>
        <v>31774.800928590121</v>
      </c>
      <c r="N9" s="100">
        <f>IF(SER_hh_fec_in!N9=0,0,1000000/0.086*SER_hh_fec_in!N9/SER_hh_num_in!N9)</f>
        <v>0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17656.482516380671</v>
      </c>
      <c r="Q9" s="100">
        <f>IF(SER_hh_fec_in!Q9=0,0,1000000/0.086*SER_hh_fec_in!Q9/SER_hh_num_in!Q9)</f>
        <v>27230.091131340007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24606.774763875339</v>
      </c>
      <c r="D10" s="100">
        <f>IF(SER_hh_fec_in!D10=0,0,1000000/0.086*SER_hh_fec_in!D10/SER_hh_num_in!D10)</f>
        <v>23307.012185570835</v>
      </c>
      <c r="E10" s="100">
        <f>IF(SER_hh_fec_in!E10=0,0,1000000/0.086*SER_hh_fec_in!E10/SER_hh_num_in!E10)</f>
        <v>22313.147402628209</v>
      </c>
      <c r="F10" s="100">
        <f>IF(SER_hh_fec_in!F10=0,0,1000000/0.086*SER_hh_fec_in!F10/SER_hh_num_in!F10)</f>
        <v>22519.48461946828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30147.567486183867</v>
      </c>
      <c r="J10" s="100">
        <f>IF(SER_hh_fec_in!J10=0,0,1000000/0.086*SER_hh_fec_in!J10/SER_hh_num_in!J10)</f>
        <v>31136.242924783754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41252.789487685346</v>
      </c>
      <c r="N10" s="100">
        <f>IF(SER_hh_fec_in!N10=0,0,1000000/0.086*SER_hh_fec_in!N10/SER_hh_num_in!N10)</f>
        <v>35784.992085683618</v>
      </c>
      <c r="O10" s="100">
        <f>IF(SER_hh_fec_in!O10=0,0,1000000/0.086*SER_hh_fec_in!O10/SER_hh_num_in!O10)</f>
        <v>31524.809008445394</v>
      </c>
      <c r="P10" s="100">
        <f>IF(SER_hh_fec_in!P10=0,0,1000000/0.086*SER_hh_fec_in!P10/SER_hh_num_in!P10)</f>
        <v>22952.740273263706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16656.173704488185</v>
      </c>
      <c r="D11" s="100">
        <f>IF(SER_hh_fec_in!D11=0,0,1000000/0.086*SER_hh_fec_in!D11/SER_hh_num_in!D11)</f>
        <v>15968.022384886679</v>
      </c>
      <c r="E11" s="100">
        <f>IF(SER_hh_fec_in!E11=0,0,1000000/0.086*SER_hh_fec_in!E11/SER_hh_num_in!E11)</f>
        <v>14063.749688872609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21365.456285027871</v>
      </c>
      <c r="J11" s="100">
        <f>IF(SER_hh_fec_in!J11=0,0,1000000/0.086*SER_hh_fec_in!J11/SER_hh_num_in!J11)</f>
        <v>22149.203725576568</v>
      </c>
      <c r="K11" s="100">
        <f>IF(SER_hh_fec_in!K11=0,0,1000000/0.086*SER_hh_fec_in!K11/SER_hh_num_in!K11)</f>
        <v>24989.24892123097</v>
      </c>
      <c r="L11" s="100">
        <f>IF(SER_hh_fec_in!L11=0,0,1000000/0.086*SER_hh_fec_in!L11/SER_hh_num_in!L11)</f>
        <v>29179.64891053403</v>
      </c>
      <c r="M11" s="100">
        <f>IF(SER_hh_fec_in!M11=0,0,1000000/0.086*SER_hh_fec_in!M11/SER_hh_num_in!M11)</f>
        <v>28537.914136694577</v>
      </c>
      <c r="N11" s="100">
        <f>IF(SER_hh_fec_in!N11=0,0,1000000/0.086*SER_hh_fec_in!N11/SER_hh_num_in!N11)</f>
        <v>24907.006239460974</v>
      </c>
      <c r="O11" s="100">
        <f>IF(SER_hh_fec_in!O11=0,0,1000000/0.086*SER_hh_fec_in!O11/SER_hh_num_in!O11)</f>
        <v>22098.960127968156</v>
      </c>
      <c r="P11" s="100">
        <f>IF(SER_hh_fec_in!P11=0,0,1000000/0.086*SER_hh_fec_in!P11/SER_hh_num_in!P11)</f>
        <v>16222.603323742025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0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10977.004302947667</v>
      </c>
      <c r="D13" s="100">
        <f>IF(SER_hh_fec_in!D13=0,0,1000000/0.086*SER_hh_fec_in!D13/SER_hh_num_in!D13)</f>
        <v>10386.641740587691</v>
      </c>
      <c r="E13" s="100">
        <f>IF(SER_hh_fec_in!E13=0,0,1000000/0.086*SER_hh_fec_in!E13/SER_hh_num_in!E13)</f>
        <v>9125.2910940791862</v>
      </c>
      <c r="F13" s="100">
        <f>IF(SER_hh_fec_in!F13=0,0,1000000/0.086*SER_hh_fec_in!F13/SER_hh_num_in!F13)</f>
        <v>10152.033219226194</v>
      </c>
      <c r="G13" s="100">
        <f>IF(SER_hh_fec_in!G13=0,0,1000000/0.086*SER_hh_fec_in!G13/SER_hh_num_in!G13)</f>
        <v>11722.782938166449</v>
      </c>
      <c r="H13" s="100">
        <f>IF(SER_hh_fec_in!H13=0,0,1000000/0.086*SER_hh_fec_in!H13/SER_hh_num_in!H13)</f>
        <v>19420.599700458784</v>
      </c>
      <c r="I13" s="100">
        <f>IF(SER_hh_fec_in!I13=0,0,1000000/0.086*SER_hh_fec_in!I13/SER_hh_num_in!I13)</f>
        <v>13442.584948472284</v>
      </c>
      <c r="J13" s="100">
        <f>IF(SER_hh_fec_in!J13=0,0,1000000/0.086*SER_hh_fec_in!J13/SER_hh_num_in!J13)</f>
        <v>13810.493637076914</v>
      </c>
      <c r="K13" s="100">
        <f>IF(SER_hh_fec_in!K13=0,0,1000000/0.086*SER_hh_fec_in!K13/SER_hh_num_in!K13)</f>
        <v>15442.458058504035</v>
      </c>
      <c r="L13" s="100">
        <f>IF(SER_hh_fec_in!L13=0,0,1000000/0.086*SER_hh_fec_in!L13/SER_hh_num_in!L13)</f>
        <v>13871.627671258009</v>
      </c>
      <c r="M13" s="100">
        <f>IF(SER_hh_fec_in!M13=0,0,1000000/0.086*SER_hh_fec_in!M13/SER_hh_num_in!M13)</f>
        <v>11702.189945615624</v>
      </c>
      <c r="N13" s="100">
        <f>IF(SER_hh_fec_in!N13=0,0,1000000/0.086*SER_hh_fec_in!N13/SER_hh_num_in!N13)</f>
        <v>9887.1638465414362</v>
      </c>
      <c r="O13" s="100">
        <f>IF(SER_hh_fec_in!O13=0,0,1000000/0.086*SER_hh_fec_in!O13/SER_hh_num_in!O13)</f>
        <v>8281.3484550557423</v>
      </c>
      <c r="P13" s="100">
        <f>IF(SER_hh_fec_in!P13=0,0,1000000/0.086*SER_hh_fec_in!P13/SER_hh_num_in!P13)</f>
        <v>5765.9980936836591</v>
      </c>
      <c r="Q13" s="100">
        <f>IF(SER_hh_fec_in!Q13=0,0,1000000/0.086*SER_hh_fec_in!Q13/SER_hh_num_in!Q13)</f>
        <v>8794.0941531726858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15036.277585801088</v>
      </c>
      <c r="F14" s="22">
        <f>IF(SER_hh_fec_in!F14=0,0,1000000/0.086*SER_hh_fec_in!F14/SER_hh_num_in!F14)</f>
        <v>16662.638121721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32267.503402265094</v>
      </c>
      <c r="I14" s="22">
        <f>IF(SER_hh_fec_in!I14=0,0,1000000/0.086*SER_hh_fec_in!I14/SER_hh_num_in!I14)</f>
        <v>22130.282996209156</v>
      </c>
      <c r="J14" s="22">
        <f>IF(SER_hh_fec_in!J14=0,0,1000000/0.086*SER_hh_fec_in!J14/SER_hh_num_in!J14)</f>
        <v>22665.921258300081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25244.257436633598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229.26886969788367</v>
      </c>
      <c r="D15" s="104">
        <f>IF(SER_hh_fec_in!D15=0,0,1000000/0.086*SER_hh_fec_in!D15/SER_hh_num_in!D15)</f>
        <v>220.25418782637098</v>
      </c>
      <c r="E15" s="104">
        <f>IF(SER_hh_fec_in!E15=0,0,1000000/0.086*SER_hh_fec_in!E15/SER_hh_num_in!E15)</f>
        <v>193.2725001588523</v>
      </c>
      <c r="F15" s="104">
        <f>IF(SER_hh_fec_in!F15=0,0,1000000/0.086*SER_hh_fec_in!F15/SER_hh_num_in!F15)</f>
        <v>230.87738061711823</v>
      </c>
      <c r="G15" s="104">
        <f>IF(SER_hh_fec_in!G15=0,0,1000000/0.086*SER_hh_fec_in!G15/SER_hh_num_in!G15)</f>
        <v>283.31688600458477</v>
      </c>
      <c r="H15" s="104">
        <f>IF(SER_hh_fec_in!H15=0,0,1000000/0.086*SER_hh_fec_in!H15/SER_hh_num_in!H15)</f>
        <v>526.8545719587529</v>
      </c>
      <c r="I15" s="104">
        <f>IF(SER_hh_fec_in!I15=0,0,1000000/0.086*SER_hh_fec_in!I15/SER_hh_num_in!I15)</f>
        <v>234.76794982236214</v>
      </c>
      <c r="J15" s="104">
        <f>IF(SER_hh_fec_in!J15=0,0,1000000/0.086*SER_hh_fec_in!J15/SER_hh_num_in!J15)</f>
        <v>148.84758135942934</v>
      </c>
      <c r="K15" s="104">
        <f>IF(SER_hh_fec_in!K15=0,0,1000000/0.086*SER_hh_fec_in!K15/SER_hh_num_in!K15)</f>
        <v>366.52533222508913</v>
      </c>
      <c r="L15" s="104">
        <f>IF(SER_hh_fec_in!L15=0,0,1000000/0.086*SER_hh_fec_in!L15/SER_hh_num_in!L15)</f>
        <v>428.611076985002</v>
      </c>
      <c r="M15" s="104">
        <f>IF(SER_hh_fec_in!M15=0,0,1000000/0.086*SER_hh_fec_in!M15/SER_hh_num_in!M15)</f>
        <v>416.29135149242836</v>
      </c>
      <c r="N15" s="104">
        <f>IF(SER_hh_fec_in!N15=0,0,1000000/0.086*SER_hh_fec_in!N15/SER_hh_num_in!N15)</f>
        <v>334.34501298235233</v>
      </c>
      <c r="O15" s="104">
        <f>IF(SER_hh_fec_in!O15=0,0,1000000/0.086*SER_hh_fec_in!O15/SER_hh_num_in!O15)</f>
        <v>302.48566449792315</v>
      </c>
      <c r="P15" s="104">
        <f>IF(SER_hh_fec_in!P15=0,0,1000000/0.086*SER_hh_fec_in!P15/SER_hh_num_in!P15)</f>
        <v>199.00836938427381</v>
      </c>
      <c r="Q15" s="104">
        <f>IF(SER_hh_fec_in!Q15=0,0,1000000/0.086*SER_hh_fec_in!Q15/SER_hh_num_in!Q15)</f>
        <v>371.41744583512485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13446.174282141277</v>
      </c>
      <c r="D16" s="101">
        <f>IF(SER_hh_fec_in!D16=0,0,1000000/0.086*SER_hh_fec_in!D16/SER_hh_num_in!D16)</f>
        <v>12642.479322285602</v>
      </c>
      <c r="E16" s="101">
        <f>IF(SER_hh_fec_in!E16=0,0,1000000/0.086*SER_hh_fec_in!E16/SER_hh_num_in!E16)</f>
        <v>12127.784582846783</v>
      </c>
      <c r="F16" s="101">
        <f>IF(SER_hh_fec_in!F16=0,0,1000000/0.086*SER_hh_fec_in!F16/SER_hh_num_in!F16)</f>
        <v>11745.721952505841</v>
      </c>
      <c r="G16" s="101">
        <f>IF(SER_hh_fec_in!G16=0,0,1000000/0.086*SER_hh_fec_in!G16/SER_hh_num_in!G16)</f>
        <v>11423.566273304501</v>
      </c>
      <c r="H16" s="101">
        <f>IF(SER_hh_fec_in!H16=0,0,1000000/0.086*SER_hh_fec_in!H16/SER_hh_num_in!H16)</f>
        <v>11168.552379693523</v>
      </c>
      <c r="I16" s="101">
        <f>IF(SER_hh_fec_in!I16=0,0,1000000/0.086*SER_hh_fec_in!I16/SER_hh_num_in!I16)</f>
        <v>10916.581989053215</v>
      </c>
      <c r="J16" s="101">
        <f>IF(SER_hh_fec_in!J16=0,0,1000000/0.086*SER_hh_fec_in!J16/SER_hh_num_in!J16)</f>
        <v>10714.928486046783</v>
      </c>
      <c r="K16" s="101">
        <f>IF(SER_hh_fec_in!K16=0,0,1000000/0.086*SER_hh_fec_in!K16/SER_hh_num_in!K16)</f>
        <v>10468.070330440121</v>
      </c>
      <c r="L16" s="101">
        <f>IF(SER_hh_fec_in!L16=0,0,1000000/0.086*SER_hh_fec_in!L16/SER_hh_num_in!L16)</f>
        <v>10228.563642414301</v>
      </c>
      <c r="M16" s="101">
        <f>IF(SER_hh_fec_in!M16=0,0,1000000/0.086*SER_hh_fec_in!M16/SER_hh_num_in!M16)</f>
        <v>9846.7943239956021</v>
      </c>
      <c r="N16" s="101">
        <f>IF(SER_hh_fec_in!N16=0,0,1000000/0.086*SER_hh_fec_in!N16/SER_hh_num_in!N16)</f>
        <v>9645.9711836405586</v>
      </c>
      <c r="O16" s="101">
        <f>IF(SER_hh_fec_in!O16=0,0,1000000/0.086*SER_hh_fec_in!O16/SER_hh_num_in!O16)</f>
        <v>8938.7964914675485</v>
      </c>
      <c r="P16" s="101">
        <f>IF(SER_hh_fec_in!P16=0,0,1000000/0.086*SER_hh_fec_in!P16/SER_hh_num_in!P16)</f>
        <v>8871.0321736227743</v>
      </c>
      <c r="Q16" s="101">
        <f>IF(SER_hh_fec_in!Q16=0,0,1000000/0.086*SER_hh_fec_in!Q16/SER_hh_num_in!Q16)</f>
        <v>8484.4107526380049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2959.5496453585847</v>
      </c>
      <c r="D17" s="103">
        <f>IF(SER_hh_fec_in!D17=0,0,1000000/0.086*SER_hh_fec_in!D17/SER_hh_num_in!D17)</f>
        <v>3425.7571187896865</v>
      </c>
      <c r="E17" s="103">
        <f>IF(SER_hh_fec_in!E17=0,0,1000000/0.086*SER_hh_fec_in!E17/SER_hh_num_in!E17)</f>
        <v>3832.3927136596894</v>
      </c>
      <c r="F17" s="103">
        <f>IF(SER_hh_fec_in!F17=0,0,1000000/0.086*SER_hh_fec_in!F17/SER_hh_num_in!F17)</f>
        <v>4243.3434771078073</v>
      </c>
      <c r="G17" s="103">
        <f>IF(SER_hh_fec_in!G17=0,0,1000000/0.086*SER_hh_fec_in!G17/SER_hh_num_in!G17)</f>
        <v>4770.8419155767615</v>
      </c>
      <c r="H17" s="103">
        <f>IF(SER_hh_fec_in!H17=0,0,1000000/0.086*SER_hh_fec_in!H17/SER_hh_num_in!H17)</f>
        <v>5340.1335704161356</v>
      </c>
      <c r="I17" s="103">
        <f>IF(SER_hh_fec_in!I17=0,0,1000000/0.086*SER_hh_fec_in!I17/SER_hh_num_in!I17)</f>
        <v>6267.4833812452171</v>
      </c>
      <c r="J17" s="103">
        <f>IF(SER_hh_fec_in!J17=0,0,1000000/0.086*SER_hh_fec_in!J17/SER_hh_num_in!J17)</f>
        <v>6762.4597890113155</v>
      </c>
      <c r="K17" s="103">
        <f>IF(SER_hh_fec_in!K17=0,0,1000000/0.086*SER_hh_fec_in!K17/SER_hh_num_in!K17)</f>
        <v>7392.461933142863</v>
      </c>
      <c r="L17" s="103">
        <f>IF(SER_hh_fec_in!L17=0,0,1000000/0.086*SER_hh_fec_in!L17/SER_hh_num_in!L17)</f>
        <v>7682.0837012896609</v>
      </c>
      <c r="M17" s="103">
        <f>IF(SER_hh_fec_in!M17=0,0,1000000/0.086*SER_hh_fec_in!M17/SER_hh_num_in!M17)</f>
        <v>7600.166140028924</v>
      </c>
      <c r="N17" s="103">
        <f>IF(SER_hh_fec_in!N17=0,0,1000000/0.086*SER_hh_fec_in!N17/SER_hh_num_in!N17)</f>
        <v>7772.5473169452598</v>
      </c>
      <c r="O17" s="103">
        <f>IF(SER_hh_fec_in!O17=0,0,1000000/0.086*SER_hh_fec_in!O17/SER_hh_num_in!O17)</f>
        <v>7923.5183962339361</v>
      </c>
      <c r="P17" s="103">
        <f>IF(SER_hh_fec_in!P17=0,0,1000000/0.086*SER_hh_fec_in!P17/SER_hh_num_in!P17)</f>
        <v>8083.6449145700853</v>
      </c>
      <c r="Q17" s="103">
        <f>IF(SER_hh_fec_in!Q17=0,0,1000000/0.086*SER_hh_fec_in!Q17/SER_hh_num_in!Q17)</f>
        <v>8271.6081151312519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13466.779151748042</v>
      </c>
      <c r="D18" s="103">
        <f>IF(SER_hh_fec_in!D18=0,0,1000000/0.086*SER_hh_fec_in!D18/SER_hh_num_in!D18)</f>
        <v>12681.382351945953</v>
      </c>
      <c r="E18" s="103">
        <f>IF(SER_hh_fec_in!E18=0,0,1000000/0.086*SER_hh_fec_in!E18/SER_hh_num_in!E18)</f>
        <v>12155.855102114032</v>
      </c>
      <c r="F18" s="103">
        <f>IF(SER_hh_fec_in!F18=0,0,1000000/0.086*SER_hh_fec_in!F18/SER_hh_num_in!F18)</f>
        <v>11765.432181011498</v>
      </c>
      <c r="G18" s="103">
        <f>IF(SER_hh_fec_in!G18=0,0,1000000/0.086*SER_hh_fec_in!G18/SER_hh_num_in!G18)</f>
        <v>11447.276046977371</v>
      </c>
      <c r="H18" s="103">
        <f>IF(SER_hh_fec_in!H18=0,0,1000000/0.086*SER_hh_fec_in!H18/SER_hh_num_in!H18)</f>
        <v>11176.011408218987</v>
      </c>
      <c r="I18" s="103">
        <f>IF(SER_hh_fec_in!I18=0,0,1000000/0.086*SER_hh_fec_in!I18/SER_hh_num_in!I18)</f>
        <v>10951.187458709495</v>
      </c>
      <c r="J18" s="103">
        <f>IF(SER_hh_fec_in!J18=0,0,1000000/0.086*SER_hh_fec_in!J18/SER_hh_num_in!J18)</f>
        <v>10726.174850337853</v>
      </c>
      <c r="K18" s="103">
        <f>IF(SER_hh_fec_in!K18=0,0,1000000/0.086*SER_hh_fec_in!K18/SER_hh_num_in!K18)</f>
        <v>10479.978143045422</v>
      </c>
      <c r="L18" s="103">
        <f>IF(SER_hh_fec_in!L18=0,0,1000000/0.086*SER_hh_fec_in!L18/SER_hh_num_in!L18)</f>
        <v>10239.910930635395</v>
      </c>
      <c r="M18" s="103">
        <f>IF(SER_hh_fec_in!M18=0,0,1000000/0.086*SER_hh_fec_in!M18/SER_hh_num_in!M18)</f>
        <v>9911.8740710219863</v>
      </c>
      <c r="N18" s="103">
        <f>IF(SER_hh_fec_in!N18=0,0,1000000/0.086*SER_hh_fec_in!N18/SER_hh_num_in!N18)</f>
        <v>9717.8735444411941</v>
      </c>
      <c r="O18" s="103">
        <f>IF(SER_hh_fec_in!O18=0,0,1000000/0.086*SER_hh_fec_in!O18/SER_hh_num_in!O18)</f>
        <v>9414.570888107819</v>
      </c>
      <c r="P18" s="103">
        <f>IF(SER_hh_fec_in!P18=0,0,1000000/0.086*SER_hh_fec_in!P18/SER_hh_num_in!P18)</f>
        <v>9025.878486905196</v>
      </c>
      <c r="Q18" s="103">
        <f>IF(SER_hh_fec_in!Q18=0,0,1000000/0.086*SER_hh_fec_in!Q18/SER_hh_num_in!Q18)</f>
        <v>8526.1576824017156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8460.5602768604331</v>
      </c>
      <c r="D19" s="101">
        <f>IF(SER_hh_fec_in!D19=0,0,1000000/0.086*SER_hh_fec_in!D19/SER_hh_num_in!D19)</f>
        <v>8521.6660046910147</v>
      </c>
      <c r="E19" s="101">
        <f>IF(SER_hh_fec_in!E19=0,0,1000000/0.086*SER_hh_fec_in!E19/SER_hh_num_in!E19)</f>
        <v>8413.9768241533038</v>
      </c>
      <c r="F19" s="101">
        <f>IF(SER_hh_fec_in!F19=0,0,1000000/0.086*SER_hh_fec_in!F19/SER_hh_num_in!F19)</f>
        <v>9584.0817908177069</v>
      </c>
      <c r="G19" s="101">
        <f>IF(SER_hh_fec_in!G19=0,0,1000000/0.086*SER_hh_fec_in!G19/SER_hh_num_in!G19)</f>
        <v>9149.6514245694307</v>
      </c>
      <c r="H19" s="101">
        <f>IF(SER_hh_fec_in!H19=0,0,1000000/0.086*SER_hh_fec_in!H19/SER_hh_num_in!H19)</f>
        <v>10814.368529330783</v>
      </c>
      <c r="I19" s="101">
        <f>IF(SER_hh_fec_in!I19=0,0,1000000/0.086*SER_hh_fec_in!I19/SER_hh_num_in!I19)</f>
        <v>8949.0443141421129</v>
      </c>
      <c r="J19" s="101">
        <f>IF(SER_hh_fec_in!J19=0,0,1000000/0.086*SER_hh_fec_in!J19/SER_hh_num_in!J19)</f>
        <v>8760.1184794979381</v>
      </c>
      <c r="K19" s="101">
        <f>IF(SER_hh_fec_in!K19=0,0,1000000/0.086*SER_hh_fec_in!K19/SER_hh_num_in!K19)</f>
        <v>9196.0280350571265</v>
      </c>
      <c r="L19" s="101">
        <f>IF(SER_hh_fec_in!L19=0,0,1000000/0.086*SER_hh_fec_in!L19/SER_hh_num_in!L19)</f>
        <v>9004.4308347506194</v>
      </c>
      <c r="M19" s="101">
        <f>IF(SER_hh_fec_in!M19=0,0,1000000/0.086*SER_hh_fec_in!M19/SER_hh_num_in!M19)</f>
        <v>9310.4951809073755</v>
      </c>
      <c r="N19" s="101">
        <f>IF(SER_hh_fec_in!N19=0,0,1000000/0.086*SER_hh_fec_in!N19/SER_hh_num_in!N19)</f>
        <v>9877.8668275775926</v>
      </c>
      <c r="O19" s="101">
        <f>IF(SER_hh_fec_in!O19=0,0,1000000/0.086*SER_hh_fec_in!O19/SER_hh_num_in!O19)</f>
        <v>10231.777501851466</v>
      </c>
      <c r="P19" s="101">
        <f>IF(SER_hh_fec_in!P19=0,0,1000000/0.086*SER_hh_fec_in!P19/SER_hh_num_in!P19)</f>
        <v>10367.091374118645</v>
      </c>
      <c r="Q19" s="101">
        <f>IF(SER_hh_fec_in!Q19=0,0,1000000/0.086*SER_hh_fec_in!Q19/SER_hh_num_in!Q19)</f>
        <v>10559.319967210749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8985.0190621330858</v>
      </c>
      <c r="D21" s="100">
        <f>IF(SER_hh_fec_in!D21=0,0,1000000/0.086*SER_hh_fec_in!D21/SER_hh_num_in!D21)</f>
        <v>9667.0001605498328</v>
      </c>
      <c r="E21" s="100">
        <f>IF(SER_hh_fec_in!E21=0,0,1000000/0.086*SER_hh_fec_in!E21/SER_hh_num_in!E21)</f>
        <v>9713.6525886181025</v>
      </c>
      <c r="F21" s="100">
        <f>IF(SER_hh_fec_in!F21=0,0,1000000/0.086*SER_hh_fec_in!F21/SER_hh_num_in!F21)</f>
        <v>4083.0073404039149</v>
      </c>
      <c r="G21" s="100">
        <f>IF(SER_hh_fec_in!G21=0,0,1000000/0.086*SER_hh_fec_in!G21/SER_hh_num_in!G21)</f>
        <v>9990.9356406724</v>
      </c>
      <c r="H21" s="100">
        <f>IF(SER_hh_fec_in!H21=0,0,1000000/0.086*SER_hh_fec_in!H21/SER_hh_num_in!H21)</f>
        <v>10003.601113128279</v>
      </c>
      <c r="I21" s="100">
        <f>IF(SER_hh_fec_in!I21=0,0,1000000/0.086*SER_hh_fec_in!I21/SER_hh_num_in!I21)</f>
        <v>9923.6946861376382</v>
      </c>
      <c r="J21" s="100">
        <f>IF(SER_hh_fec_in!J21=0,0,1000000/0.086*SER_hh_fec_in!J21/SER_hh_num_in!J21)</f>
        <v>9569.8641445949379</v>
      </c>
      <c r="K21" s="100">
        <f>IF(SER_hh_fec_in!K21=0,0,1000000/0.086*SER_hh_fec_in!K21/SER_hh_num_in!K21)</f>
        <v>9315.9485136442127</v>
      </c>
      <c r="L21" s="100">
        <f>IF(SER_hh_fec_in!L21=0,0,1000000/0.086*SER_hh_fec_in!L21/SER_hh_num_in!L21)</f>
        <v>9935.9299246574355</v>
      </c>
      <c r="M21" s="100">
        <f>IF(SER_hh_fec_in!M21=0,0,1000000/0.086*SER_hh_fec_in!M21/SER_hh_num_in!M21)</f>
        <v>10520.711429897998</v>
      </c>
      <c r="N21" s="100">
        <f>IF(SER_hh_fec_in!N21=0,0,1000000/0.086*SER_hh_fec_in!N21/SER_hh_num_in!N21)</f>
        <v>10443.28614057087</v>
      </c>
      <c r="O21" s="100">
        <f>IF(SER_hh_fec_in!O21=0,0,1000000/0.086*SER_hh_fec_in!O21/SER_hh_num_in!O21)</f>
        <v>9782.2773257916615</v>
      </c>
      <c r="P21" s="100">
        <f>IF(SER_hh_fec_in!P21=0,0,1000000/0.086*SER_hh_fec_in!P21/SER_hh_num_in!P21)</f>
        <v>9554.2323973585899</v>
      </c>
      <c r="Q21" s="100">
        <f>IF(SER_hh_fec_in!Q21=0,0,1000000/0.086*SER_hh_fec_in!Q21/SER_hh_num_in!Q21)</f>
        <v>10566.118605446774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10008.76999319065</v>
      </c>
      <c r="D22" s="100">
        <f>IF(SER_hh_fec_in!D22=0,0,1000000/0.086*SER_hh_fec_in!D22/SER_hh_num_in!D22)</f>
        <v>10111.721502160093</v>
      </c>
      <c r="E22" s="100">
        <f>IF(SER_hh_fec_in!E22=0,0,1000000/0.086*SER_hh_fec_in!E22/SER_hh_num_in!E22)</f>
        <v>9711.5081837764228</v>
      </c>
      <c r="F22" s="100">
        <f>IF(SER_hh_fec_in!F22=0,0,1000000/0.086*SER_hh_fec_in!F22/SER_hh_num_in!F22)</f>
        <v>10425.545948130031</v>
      </c>
      <c r="G22" s="100">
        <f>IF(SER_hh_fec_in!G22=0,0,1000000/0.086*SER_hh_fec_in!G22/SER_hh_num_in!G22)</f>
        <v>9886.1147207495196</v>
      </c>
      <c r="H22" s="100">
        <f>IF(SER_hh_fec_in!H22=0,0,1000000/0.086*SER_hh_fec_in!H22/SER_hh_num_in!H22)</f>
        <v>10078.701824323975</v>
      </c>
      <c r="I22" s="100">
        <f>IF(SER_hh_fec_in!I22=0,0,1000000/0.086*SER_hh_fec_in!I22/SER_hh_num_in!I22)</f>
        <v>8900.7834777265325</v>
      </c>
      <c r="J22" s="100">
        <f>IF(SER_hh_fec_in!J22=0,0,1000000/0.086*SER_hh_fec_in!J22/SER_hh_num_in!J22)</f>
        <v>9411.0306113220158</v>
      </c>
      <c r="K22" s="100">
        <f>IF(SER_hh_fec_in!K22=0,0,1000000/0.086*SER_hh_fec_in!K22/SER_hh_num_in!K22)</f>
        <v>9241.0897194831778</v>
      </c>
      <c r="L22" s="100">
        <f>IF(SER_hh_fec_in!L22=0,0,1000000/0.086*SER_hh_fec_in!L22/SER_hh_num_in!L22)</f>
        <v>10048.283477481551</v>
      </c>
      <c r="M22" s="100">
        <f>IF(SER_hh_fec_in!M22=0,0,1000000/0.086*SER_hh_fec_in!M22/SER_hh_num_in!M22)</f>
        <v>10745.478261561329</v>
      </c>
      <c r="N22" s="100">
        <f>IF(SER_hh_fec_in!N22=0,0,1000000/0.086*SER_hh_fec_in!N22/SER_hh_num_in!N22)</f>
        <v>10615.574082756593</v>
      </c>
      <c r="O22" s="100">
        <f>IF(SER_hh_fec_in!O22=0,0,1000000/0.086*SER_hh_fec_in!O22/SER_hh_num_in!O22)</f>
        <v>9635.6614002328224</v>
      </c>
      <c r="P22" s="100">
        <f>IF(SER_hh_fec_in!P22=0,0,1000000/0.086*SER_hh_fec_in!P22/SER_hh_num_in!P22)</f>
        <v>9607.6553819208893</v>
      </c>
      <c r="Q22" s="100">
        <f>IF(SER_hh_fec_in!Q22=0,0,1000000/0.086*SER_hh_fec_in!Q22/SER_hh_num_in!Q22)</f>
        <v>10874.942105591383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4276.1080034222587</v>
      </c>
      <c r="D23" s="100">
        <f>IF(SER_hh_fec_in!D23=0,0,1000000/0.086*SER_hh_fec_in!D23/SER_hh_num_in!D23)</f>
        <v>4260.508674870106</v>
      </c>
      <c r="E23" s="100">
        <f>IF(SER_hh_fec_in!E23=0,0,1000000/0.086*SER_hh_fec_in!E23/SER_hh_num_in!E23)</f>
        <v>0</v>
      </c>
      <c r="F23" s="100">
        <f>IF(SER_hh_fec_in!F23=0,0,1000000/0.086*SER_hh_fec_in!F23/SER_hh_num_in!F23)</f>
        <v>10432.611109232372</v>
      </c>
      <c r="G23" s="100">
        <f>IF(SER_hh_fec_in!G23=0,0,1000000/0.086*SER_hh_fec_in!G23/SER_hh_num_in!G23)</f>
        <v>10434.742647833391</v>
      </c>
      <c r="H23" s="100">
        <f>IF(SER_hh_fec_in!H23=0,0,1000000/0.086*SER_hh_fec_in!H23/SER_hh_num_in!H23)</f>
        <v>10685.373330418432</v>
      </c>
      <c r="I23" s="100">
        <f>IF(SER_hh_fec_in!I23=0,0,1000000/0.086*SER_hh_fec_in!I23/SER_hh_num_in!I23)</f>
        <v>10345.187957806145</v>
      </c>
      <c r="J23" s="100">
        <f>IF(SER_hh_fec_in!J23=0,0,1000000/0.086*SER_hh_fec_in!J23/SER_hh_num_in!J23)</f>
        <v>9660.1890707137973</v>
      </c>
      <c r="K23" s="100">
        <f>IF(SER_hh_fec_in!K23=0,0,1000000/0.086*SER_hh_fec_in!K23/SER_hh_num_in!K23)</f>
        <v>9385.5696213705687</v>
      </c>
      <c r="L23" s="100">
        <f>IF(SER_hh_fec_in!L23=0,0,1000000/0.086*SER_hh_fec_in!L23/SER_hh_num_in!L23)</f>
        <v>9804.8293738149241</v>
      </c>
      <c r="M23" s="100">
        <f>IF(SER_hh_fec_in!M23=0,0,1000000/0.086*SER_hh_fec_in!M23/SER_hh_num_in!M23)</f>
        <v>10660.216297449721</v>
      </c>
      <c r="N23" s="100">
        <f>IF(SER_hh_fec_in!N23=0,0,1000000/0.086*SER_hh_fec_in!N23/SER_hh_num_in!N23)</f>
        <v>10319.393510427532</v>
      </c>
      <c r="O23" s="100">
        <f>IF(SER_hh_fec_in!O23=0,0,1000000/0.086*SER_hh_fec_in!O23/SER_hh_num_in!O23)</f>
        <v>9941.2252080889048</v>
      </c>
      <c r="P23" s="100">
        <f>IF(SER_hh_fec_in!P23=0,0,1000000/0.086*SER_hh_fec_in!P23/SER_hh_num_in!P23)</f>
        <v>9862.1496006196321</v>
      </c>
      <c r="Q23" s="100">
        <f>IF(SER_hh_fec_in!Q23=0,0,1000000/0.086*SER_hh_fec_in!Q23/SER_hh_num_in!Q23)</f>
        <v>10090.986921247311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0</v>
      </c>
      <c r="K25" s="100">
        <f>IF(SER_hh_fec_in!K25=0,0,1000000/0.086*SER_hh_fec_in!K25/SER_hh_num_in!K25)</f>
        <v>0</v>
      </c>
      <c r="L25" s="100">
        <f>IF(SER_hh_fec_in!L25=0,0,1000000/0.086*SER_hh_fec_in!L25/SER_hh_num_in!L25)</f>
        <v>0</v>
      </c>
      <c r="M25" s="100">
        <f>IF(SER_hh_fec_in!M25=0,0,1000000/0.086*SER_hh_fec_in!M25/SER_hh_num_in!M25)</f>
        <v>0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7679.1283715908557</v>
      </c>
      <c r="D26" s="22">
        <f>IF(SER_hh_fec_in!D26=0,0,1000000/0.086*SER_hh_fec_in!D26/SER_hh_num_in!D26)</f>
        <v>7901.8135309035215</v>
      </c>
      <c r="E26" s="22">
        <f>IF(SER_hh_fec_in!E26=0,0,1000000/0.086*SER_hh_fec_in!E26/SER_hh_num_in!E26)</f>
        <v>8016.6359272343179</v>
      </c>
      <c r="F26" s="22">
        <f>IF(SER_hh_fec_in!F26=0,0,1000000/0.086*SER_hh_fec_in!F26/SER_hh_num_in!F26)</f>
        <v>8167.2960131196869</v>
      </c>
      <c r="G26" s="22">
        <f>IF(SER_hh_fec_in!G26=0,0,1000000/0.086*SER_hh_fec_in!G26/SER_hh_num_in!G26)</f>
        <v>8082.9569153894281</v>
      </c>
      <c r="H26" s="22">
        <f>IF(SER_hh_fec_in!H26=0,0,1000000/0.086*SER_hh_fec_in!H26/SER_hh_num_in!H26)</f>
        <v>2898.6811578917436</v>
      </c>
      <c r="I26" s="22">
        <f>IF(SER_hh_fec_in!I26=0,0,1000000/0.086*SER_hh_fec_in!I26/SER_hh_num_in!I26)</f>
        <v>7971.4490033865632</v>
      </c>
      <c r="J26" s="22">
        <f>IF(SER_hh_fec_in!J26=0,0,1000000/0.086*SER_hh_fec_in!J26/SER_hh_num_in!J26)</f>
        <v>7675.5197119871173</v>
      </c>
      <c r="K26" s="22">
        <f>IF(SER_hh_fec_in!K26=0,0,1000000/0.086*SER_hh_fec_in!K26/SER_hh_num_in!K26)</f>
        <v>6213.4682486920274</v>
      </c>
      <c r="L26" s="22">
        <f>IF(SER_hh_fec_in!L26=0,0,1000000/0.086*SER_hh_fec_in!L26/SER_hh_num_in!L26)</f>
        <v>7788.3835899655605</v>
      </c>
      <c r="M26" s="22">
        <f>IF(SER_hh_fec_in!M26=0,0,1000000/0.086*SER_hh_fec_in!M26/SER_hh_num_in!M26)</f>
        <v>8325.9537098385281</v>
      </c>
      <c r="N26" s="22">
        <f>IF(SER_hh_fec_in!N26=0,0,1000000/0.086*SER_hh_fec_in!N26/SER_hh_num_in!N26)</f>
        <v>8146.6635474737795</v>
      </c>
      <c r="O26" s="22">
        <f>IF(SER_hh_fec_in!O26=0,0,1000000/0.086*SER_hh_fec_in!O26/SER_hh_num_in!O26)</f>
        <v>2854.3684573181486</v>
      </c>
      <c r="P26" s="22">
        <f>IF(SER_hh_fec_in!P26=0,0,1000000/0.086*SER_hh_fec_in!P26/SER_hh_num_in!P26)</f>
        <v>2864.1781786166539</v>
      </c>
      <c r="Q26" s="22">
        <f>IF(SER_hh_fec_in!Q26=0,0,1000000/0.086*SER_hh_fec_in!Q26/SER_hh_num_in!Q26)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272.44333756204929</v>
      </c>
      <c r="D27" s="116">
        <f>IF(SER_hh_fec_in!D27=0,0,1000000/0.086*SER_hh_fec_in!D27/SER_hh_num_in!D19)</f>
        <v>249.64020683992493</v>
      </c>
      <c r="E27" s="116">
        <f>IF(SER_hh_fec_in!E27=0,0,1000000/0.086*SER_hh_fec_in!E27/SER_hh_num_in!E19)</f>
        <v>252.55428190919659</v>
      </c>
      <c r="F27" s="116">
        <f>IF(SER_hh_fec_in!F27=0,0,1000000/0.086*SER_hh_fec_in!F27/SER_hh_num_in!F19)</f>
        <v>253.47649550149754</v>
      </c>
      <c r="G27" s="116">
        <f>IF(SER_hh_fec_in!G27=0,0,1000000/0.086*SER_hh_fec_in!G27/SER_hh_num_in!G19)</f>
        <v>351.62674181628375</v>
      </c>
      <c r="H27" s="116">
        <f>IF(SER_hh_fec_in!H27=0,0,1000000/0.086*SER_hh_fec_in!H27/SER_hh_num_in!H19)</f>
        <v>249.08404794327254</v>
      </c>
      <c r="I27" s="116">
        <f>IF(SER_hh_fec_in!I27=0,0,1000000/0.086*SER_hh_fec_in!I27/SER_hh_num_in!I19)</f>
        <v>328.58497869402692</v>
      </c>
      <c r="J27" s="116">
        <f>IF(SER_hh_fec_in!J27=0,0,1000000/0.086*SER_hh_fec_in!J27/SER_hh_num_in!J19)</f>
        <v>535.00247233583195</v>
      </c>
      <c r="K27" s="116">
        <f>IF(SER_hh_fec_in!K27=0,0,1000000/0.086*SER_hh_fec_in!K27/SER_hh_num_in!K19)</f>
        <v>1076.6214884990479</v>
      </c>
      <c r="L27" s="116">
        <f>IF(SER_hh_fec_in!L27=0,0,1000000/0.086*SER_hh_fec_in!L27/SER_hh_num_in!L19)</f>
        <v>450.16231463765331</v>
      </c>
      <c r="M27" s="116">
        <f>IF(SER_hh_fec_in!M27=0,0,1000000/0.086*SER_hh_fec_in!M27/SER_hh_num_in!M19)</f>
        <v>95.603442450486085</v>
      </c>
      <c r="N27" s="116">
        <f>IF(SER_hh_fec_in!N27=0,0,1000000/0.086*SER_hh_fec_in!N27/SER_hh_num_in!N19)</f>
        <v>292.7051830958448</v>
      </c>
      <c r="O27" s="116">
        <f>IF(SER_hh_fec_in!O27=0,0,1000000/0.086*SER_hh_fec_in!O27/SER_hh_num_in!O19)</f>
        <v>915.58679681059368</v>
      </c>
      <c r="P27" s="116">
        <f>IF(SER_hh_fec_in!P27=0,0,1000000/0.086*SER_hh_fec_in!P27/SER_hh_num_in!P19)</f>
        <v>667.06651497380028</v>
      </c>
      <c r="Q27" s="116">
        <f>IF(SER_hh_fec_in!Q27=0,0,1000000/0.086*SER_hh_fec_in!Q27/SER_hh_num_in!Q19)</f>
        <v>356.33884841111592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4447.6564668997598</v>
      </c>
      <c r="D28" s="117">
        <f>IF(SER_hh_fec_in!D27=0,0,1000000/0.086*SER_hh_fec_in!D27/SER_hh_num_in!D27)</f>
        <v>4346.9188033772343</v>
      </c>
      <c r="E28" s="117">
        <f>IF(SER_hh_fec_in!E27=0,0,1000000/0.086*SER_hh_fec_in!E27/SER_hh_num_in!E27)</f>
        <v>4237.5664378515921</v>
      </c>
      <c r="F28" s="117">
        <f>IF(SER_hh_fec_in!F27=0,0,1000000/0.086*SER_hh_fec_in!F27/SER_hh_num_in!F27)</f>
        <v>4371.4655512676482</v>
      </c>
      <c r="G28" s="117">
        <f>IF(SER_hh_fec_in!G27=0,0,1000000/0.086*SER_hh_fec_in!G27/SER_hh_num_in!G27)</f>
        <v>4307.7009437124761</v>
      </c>
      <c r="H28" s="117">
        <f>IF(SER_hh_fec_in!H27=0,0,1000000/0.086*SER_hh_fec_in!H27/SER_hh_num_in!H27)</f>
        <v>4343.1804244883915</v>
      </c>
      <c r="I28" s="117">
        <f>IF(SER_hh_fec_in!I27=0,0,1000000/0.086*SER_hh_fec_in!I27/SER_hh_num_in!I27)</f>
        <v>4190.2842796877421</v>
      </c>
      <c r="J28" s="117">
        <f>IF(SER_hh_fec_in!J27=0,0,1000000/0.086*SER_hh_fec_in!J27/SER_hh_num_in!J27)</f>
        <v>4150.138121429698</v>
      </c>
      <c r="K28" s="117">
        <f>IF(SER_hh_fec_in!K27=0,0,1000000/0.086*SER_hh_fec_in!K27/SER_hh_num_in!K27)</f>
        <v>4146.7931954758596</v>
      </c>
      <c r="L28" s="117">
        <f>IF(SER_hh_fec_in!L27=0,0,1000000/0.086*SER_hh_fec_in!L27/SER_hh_num_in!L27)</f>
        <v>4170.1832753509389</v>
      </c>
      <c r="M28" s="117">
        <f>IF(SER_hh_fec_in!M27=0,0,1000000/0.086*SER_hh_fec_in!M27/SER_hh_num_in!M27)</f>
        <v>4185.6910499428122</v>
      </c>
      <c r="N28" s="117">
        <f>IF(SER_hh_fec_in!N27=0,0,1000000/0.086*SER_hh_fec_in!N27/SER_hh_num_in!N27)</f>
        <v>4251.7670583232884</v>
      </c>
      <c r="O28" s="117">
        <f>IF(SER_hh_fec_in!O27=0,0,1000000/0.086*SER_hh_fec_in!O27/SER_hh_num_in!O27)</f>
        <v>4278.718122590084</v>
      </c>
      <c r="P28" s="117">
        <f>IF(SER_hh_fec_in!P27=0,0,1000000/0.086*SER_hh_fec_in!P27/SER_hh_num_in!P27)</f>
        <v>4276.0801987234963</v>
      </c>
      <c r="Q28" s="117">
        <f>IF(SER_hh_fec_in!Q27=0,0,1000000/0.086*SER_hh_fec_in!Q27/SER_hh_num_in!Q27)</f>
        <v>4301.4693711004065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11767.254752290111</v>
      </c>
      <c r="D29" s="101">
        <f>IF(SER_hh_fec_in!D29=0,0,1000000/0.086*SER_hh_fec_in!D29/SER_hh_num_in!D29)</f>
        <v>11557.791987246841</v>
      </c>
      <c r="E29" s="101">
        <f>IF(SER_hh_fec_in!E29=0,0,1000000/0.086*SER_hh_fec_in!E29/SER_hh_num_in!E29)</f>
        <v>11488.353190817337</v>
      </c>
      <c r="F29" s="101">
        <f>IF(SER_hh_fec_in!F29=0,0,1000000/0.086*SER_hh_fec_in!F29/SER_hh_num_in!F29)</f>
        <v>11846.819168166141</v>
      </c>
      <c r="G29" s="101">
        <f>IF(SER_hh_fec_in!G29=0,0,1000000/0.086*SER_hh_fec_in!G29/SER_hh_num_in!G29)</f>
        <v>11626.400444117777</v>
      </c>
      <c r="H29" s="101">
        <f>IF(SER_hh_fec_in!H29=0,0,1000000/0.086*SER_hh_fec_in!H29/SER_hh_num_in!H29)</f>
        <v>11693.995117082181</v>
      </c>
      <c r="I29" s="101">
        <f>IF(SER_hh_fec_in!I29=0,0,1000000/0.086*SER_hh_fec_in!I29/SER_hh_num_in!I29)</f>
        <v>12124.10724850278</v>
      </c>
      <c r="J29" s="101">
        <f>IF(SER_hh_fec_in!J29=0,0,1000000/0.086*SER_hh_fec_in!J29/SER_hh_num_in!J29)</f>
        <v>12219.103788853037</v>
      </c>
      <c r="K29" s="101">
        <f>IF(SER_hh_fec_in!K29=0,0,1000000/0.086*SER_hh_fec_in!K29/SER_hh_num_in!K29)</f>
        <v>12173.553617116948</v>
      </c>
      <c r="L29" s="101">
        <f>IF(SER_hh_fec_in!L29=0,0,1000000/0.086*SER_hh_fec_in!L29/SER_hh_num_in!L29)</f>
        <v>12720.378680410298</v>
      </c>
      <c r="M29" s="101">
        <f>IF(SER_hh_fec_in!M29=0,0,1000000/0.086*SER_hh_fec_in!M29/SER_hh_num_in!M29)</f>
        <v>12932.039591844414</v>
      </c>
      <c r="N29" s="101">
        <f>IF(SER_hh_fec_in!N29=0,0,1000000/0.086*SER_hh_fec_in!N29/SER_hh_num_in!N29)</f>
        <v>12610.776238189201</v>
      </c>
      <c r="O29" s="101">
        <f>IF(SER_hh_fec_in!O29=0,0,1000000/0.086*SER_hh_fec_in!O29/SER_hh_num_in!O29)</f>
        <v>13290.106728617344</v>
      </c>
      <c r="P29" s="101">
        <f>IF(SER_hh_fec_in!P29=0,0,1000000/0.086*SER_hh_fec_in!P29/SER_hh_num_in!P29)</f>
        <v>14533.647291358766</v>
      </c>
      <c r="Q29" s="101">
        <f>IF(SER_hh_fec_in!Q29=0,0,1000000/0.086*SER_hh_fec_in!Q29/SER_hh_num_in!Q29)</f>
        <v>15444.391106671739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15713.530601245042</v>
      </c>
      <c r="D30" s="100">
        <f>IF(SER_hh_fec_in!D30=0,0,1000000/0.086*SER_hh_fec_in!D30/SER_hh_num_in!D30)</f>
        <v>15822.902853358562</v>
      </c>
      <c r="E30" s="100">
        <f>IF(SER_hh_fec_in!E30=0,0,1000000/0.086*SER_hh_fec_in!E30/SER_hh_num_in!E30)</f>
        <v>15624.722128193551</v>
      </c>
      <c r="F30" s="100">
        <f>IF(SER_hh_fec_in!F30=0,0,1000000/0.086*SER_hh_fec_in!F30/SER_hh_num_in!F30)</f>
        <v>16523.403034348998</v>
      </c>
      <c r="G30" s="100">
        <f>IF(SER_hh_fec_in!G30=0,0,1000000/0.086*SER_hh_fec_in!G30/SER_hh_num_in!G30)</f>
        <v>16191.621503319249</v>
      </c>
      <c r="H30" s="100">
        <f>IF(SER_hh_fec_in!H30=0,0,1000000/0.086*SER_hh_fec_in!H30/SER_hh_num_in!H30)</f>
        <v>15737.74835773831</v>
      </c>
      <c r="I30" s="100">
        <f>IF(SER_hh_fec_in!I30=0,0,1000000/0.086*SER_hh_fec_in!I30/SER_hh_num_in!I30)</f>
        <v>16341.066084934238</v>
      </c>
      <c r="J30" s="100">
        <f>IF(SER_hh_fec_in!J30=0,0,1000000/0.086*SER_hh_fec_in!J30/SER_hh_num_in!J30)</f>
        <v>17238.69905336414</v>
      </c>
      <c r="K30" s="100">
        <f>IF(SER_hh_fec_in!K30=0,0,1000000/0.086*SER_hh_fec_in!K30/SER_hh_num_in!K30)</f>
        <v>16099.420511383874</v>
      </c>
      <c r="L30" s="100">
        <f>IF(SER_hh_fec_in!L30=0,0,1000000/0.086*SER_hh_fec_in!L30/SER_hh_num_in!L30)</f>
        <v>16193.260052285505</v>
      </c>
      <c r="M30" s="100">
        <f>IF(SER_hh_fec_in!M30=0,0,1000000/0.086*SER_hh_fec_in!M30/SER_hh_num_in!M30)</f>
        <v>16302.06801567285</v>
      </c>
      <c r="N30" s="100">
        <f>IF(SER_hh_fec_in!N30=0,0,1000000/0.086*SER_hh_fec_in!N30/SER_hh_num_in!N30)</f>
        <v>16494.768400040943</v>
      </c>
      <c r="O30" s="100">
        <f>IF(SER_hh_fec_in!O30=0,0,1000000/0.086*SER_hh_fec_in!O30/SER_hh_num_in!O30)</f>
        <v>16755.053100522822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16553.699916865327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14431.839019572302</v>
      </c>
      <c r="D31" s="100">
        <f>IF(SER_hh_fec_in!D31=0,0,1000000/0.086*SER_hh_fec_in!D31/SER_hh_num_in!D31)</f>
        <v>14533.585931444395</v>
      </c>
      <c r="E31" s="100">
        <f>IF(SER_hh_fec_in!E31=0,0,1000000/0.086*SER_hh_fec_in!E31/SER_hh_num_in!E31)</f>
        <v>14448.070236394529</v>
      </c>
      <c r="F31" s="100">
        <f>IF(SER_hh_fec_in!F31=0,0,1000000/0.086*SER_hh_fec_in!F31/SER_hh_num_in!F31)</f>
        <v>14806.534588582548</v>
      </c>
      <c r="G31" s="100">
        <f>IF(SER_hh_fec_in!G31=0,0,1000000/0.086*SER_hh_fec_in!G31/SER_hh_num_in!G31)</f>
        <v>14962.915650039326</v>
      </c>
      <c r="H31" s="100">
        <f>IF(SER_hh_fec_in!H31=0,0,1000000/0.086*SER_hh_fec_in!H31/SER_hh_num_in!H31)</f>
        <v>14967.450813487019</v>
      </c>
      <c r="I31" s="100">
        <f>IF(SER_hh_fec_in!I31=0,0,1000000/0.086*SER_hh_fec_in!I31/SER_hh_num_in!I31)</f>
        <v>15037.185530641171</v>
      </c>
      <c r="J31" s="100">
        <f>IF(SER_hh_fec_in!J31=0,0,1000000/0.086*SER_hh_fec_in!J31/SER_hh_num_in!J31)</f>
        <v>15043.024152718237</v>
      </c>
      <c r="K31" s="100">
        <f>IF(SER_hh_fec_in!K31=0,0,1000000/0.086*SER_hh_fec_in!K31/SER_hh_num_in!K31)</f>
        <v>15209.062296854398</v>
      </c>
      <c r="L31" s="100">
        <f>IF(SER_hh_fec_in!L31=0,0,1000000/0.086*SER_hh_fec_in!L31/SER_hh_num_in!L31)</f>
        <v>15367.314998222186</v>
      </c>
      <c r="M31" s="100">
        <f>IF(SER_hh_fec_in!M31=0,0,1000000/0.086*SER_hh_fec_in!M31/SER_hh_num_in!M31)</f>
        <v>15522.688601986936</v>
      </c>
      <c r="N31" s="100">
        <f>IF(SER_hh_fec_in!N31=0,0,1000000/0.086*SER_hh_fec_in!N31/SER_hh_num_in!N31)</f>
        <v>15619.792009322879</v>
      </c>
      <c r="O31" s="100">
        <f>IF(SER_hh_fec_in!O31=0,0,1000000/0.086*SER_hh_fec_in!O31/SER_hh_num_in!O31)</f>
        <v>15567.754394856653</v>
      </c>
      <c r="P31" s="100">
        <f>IF(SER_hh_fec_in!P31=0,0,1000000/0.086*SER_hh_fec_in!P31/SER_hh_num_in!P31)</f>
        <v>15444.04431838524</v>
      </c>
      <c r="Q31" s="100">
        <f>IF(SER_hh_fec_in!Q31=0,0,1000000/0.086*SER_hh_fec_in!Q31/SER_hh_num_in!Q31)</f>
        <v>15284.002150119162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10849.446678233293</v>
      </c>
      <c r="D33" s="18">
        <f>IF(SER_hh_fec_in!D33=0,0,1000000/0.086*SER_hh_fec_in!D33/SER_hh_num_in!D33)</f>
        <v>10963.52029796952</v>
      </c>
      <c r="E33" s="18">
        <f>IF(SER_hh_fec_in!E33=0,0,1000000/0.086*SER_hh_fec_in!E33/SER_hh_num_in!E33)</f>
        <v>10959.923662120062</v>
      </c>
      <c r="F33" s="18">
        <f>IF(SER_hh_fec_in!F33=0,0,1000000/0.086*SER_hh_fec_in!F33/SER_hh_num_in!F33)</f>
        <v>11202.066020709259</v>
      </c>
      <c r="G33" s="18">
        <f>IF(SER_hh_fec_in!G33=0,0,1000000/0.086*SER_hh_fec_in!G33/SER_hh_num_in!G33)</f>
        <v>11376.742367855835</v>
      </c>
      <c r="H33" s="18">
        <f>IF(SER_hh_fec_in!H33=0,0,1000000/0.086*SER_hh_fec_in!H33/SER_hh_num_in!H33)</f>
        <v>11379.182061481728</v>
      </c>
      <c r="I33" s="18">
        <f>IF(SER_hh_fec_in!I33=0,0,1000000/0.086*SER_hh_fec_in!I33/SER_hh_num_in!I33)</f>
        <v>11302.829049440168</v>
      </c>
      <c r="J33" s="18">
        <f>IF(SER_hh_fec_in!J33=0,0,1000000/0.086*SER_hh_fec_in!J33/SER_hh_num_in!J33)</f>
        <v>11130.280877557547</v>
      </c>
      <c r="K33" s="18">
        <f>IF(SER_hh_fec_in!K33=0,0,1000000/0.086*SER_hh_fec_in!K33/SER_hh_num_in!K33)</f>
        <v>11266.650153650029</v>
      </c>
      <c r="L33" s="18">
        <f>IF(SER_hh_fec_in!L33=0,0,1000000/0.086*SER_hh_fec_in!L33/SER_hh_num_in!L33)</f>
        <v>11250.116513959052</v>
      </c>
      <c r="M33" s="18">
        <f>IF(SER_hh_fec_in!M33=0,0,1000000/0.086*SER_hh_fec_in!M33/SER_hh_num_in!M33)</f>
        <v>11288.52622193957</v>
      </c>
      <c r="N33" s="18">
        <f>IF(SER_hh_fec_in!N33=0,0,1000000/0.086*SER_hh_fec_in!N33/SER_hh_num_in!N33)</f>
        <v>11357.228986782164</v>
      </c>
      <c r="O33" s="18">
        <f>IF(SER_hh_fec_in!O33=0,0,1000000/0.086*SER_hh_fec_in!O33/SER_hh_num_in!O33)</f>
        <v>11428.916675704415</v>
      </c>
      <c r="P33" s="18">
        <f>IF(SER_hh_fec_in!P33=0,0,1000000/0.086*SER_hh_fec_in!P33/SER_hh_num_in!P33)</f>
        <v>11405.488932042892</v>
      </c>
      <c r="Q33" s="18">
        <f>IF(SER_hh_fec_in!Q33=0,0,1000000/0.086*SER_hh_fec_in!Q33/SER_hh_num_in!Q33)</f>
        <v>12803.744459971711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38128.98793053782</v>
      </c>
      <c r="D3" s="106">
        <f>IF(SER_hh_tes_in!D3=0,0,1000000/0.086*SER_hh_tes_in!D3/SER_hh_num_in!D3)</f>
        <v>41292.84420478109</v>
      </c>
      <c r="E3" s="106">
        <f>IF(SER_hh_tes_in!E3=0,0,1000000/0.086*SER_hh_tes_in!E3/SER_hh_num_in!E3)</f>
        <v>38038.676287985501</v>
      </c>
      <c r="F3" s="106">
        <f>IF(SER_hh_tes_in!F3=0,0,1000000/0.086*SER_hh_tes_in!F3/SER_hh_num_in!F3)</f>
        <v>41085.257841986298</v>
      </c>
      <c r="G3" s="106">
        <f>IF(SER_hh_tes_in!G3=0,0,1000000/0.086*SER_hh_tes_in!G3/SER_hh_num_in!G3)</f>
        <v>47104.972043802903</v>
      </c>
      <c r="H3" s="106">
        <f>IF(SER_hh_tes_in!H3=0,0,1000000/0.086*SER_hh_tes_in!H3/SER_hh_num_in!H3)</f>
        <v>59823.71085584243</v>
      </c>
      <c r="I3" s="106">
        <f>IF(SER_hh_tes_in!I3=0,0,1000000/0.086*SER_hh_tes_in!I3/SER_hh_num_in!I3)</f>
        <v>49648.671851019571</v>
      </c>
      <c r="J3" s="106">
        <f>IF(SER_hh_tes_in!J3=0,0,1000000/0.086*SER_hh_tes_in!J3/SER_hh_num_in!J3)</f>
        <v>50238.072177052687</v>
      </c>
      <c r="K3" s="106">
        <f>IF(SER_hh_tes_in!K3=0,0,1000000/0.086*SER_hh_tes_in!K3/SER_hh_num_in!K3)</f>
        <v>53366.974851235165</v>
      </c>
      <c r="L3" s="106">
        <f>IF(SER_hh_tes_in!L3=0,0,1000000/0.086*SER_hh_tes_in!L3/SER_hh_num_in!L3)</f>
        <v>56948.465824464598</v>
      </c>
      <c r="M3" s="106">
        <f>IF(SER_hh_tes_in!M3=0,0,1000000/0.086*SER_hh_tes_in!M3/SER_hh_num_in!M3)</f>
        <v>44049.646430308319</v>
      </c>
      <c r="N3" s="106">
        <f>IF(SER_hh_tes_in!N3=0,0,1000000/0.086*SER_hh_tes_in!N3/SER_hh_num_in!N3)</f>
        <v>39449.143861820688</v>
      </c>
      <c r="O3" s="106">
        <f>IF(SER_hh_tes_in!O3=0,0,1000000/0.086*SER_hh_tes_in!O3/SER_hh_num_in!O3)</f>
        <v>32996.485373637093</v>
      </c>
      <c r="P3" s="106">
        <f>IF(SER_hh_tes_in!P3=0,0,1000000/0.086*SER_hh_tes_in!P3/SER_hh_num_in!P3)</f>
        <v>32056.219461452933</v>
      </c>
      <c r="Q3" s="106">
        <f>IF(SER_hh_tes_in!Q3=0,0,1000000/0.086*SER_hh_tes_in!Q3/SER_hh_num_in!Q3)</f>
        <v>40046.695103508078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12432.87232531585</v>
      </c>
      <c r="D4" s="101">
        <f>IF(SER_hh_tes_in!D4=0,0,1000000/0.086*SER_hh_tes_in!D4/SER_hh_num_in!D4)</f>
        <v>11946.491158674999</v>
      </c>
      <c r="E4" s="101">
        <f>IF(SER_hh_tes_in!E4=0,0,1000000/0.086*SER_hh_tes_in!E4/SER_hh_num_in!E4)</f>
        <v>10427.442032066083</v>
      </c>
      <c r="F4" s="101">
        <f>IF(SER_hh_tes_in!F4=0,0,1000000/0.086*SER_hh_tes_in!F4/SER_hh_num_in!F4)</f>
        <v>12053.388434591338</v>
      </c>
      <c r="G4" s="101">
        <f>IF(SER_hh_tes_in!G4=0,0,1000000/0.086*SER_hh_tes_in!G4/SER_hh_num_in!G4)</f>
        <v>14469.53007112542</v>
      </c>
      <c r="H4" s="101">
        <f>IF(SER_hh_tes_in!H4=0,0,1000000/0.086*SER_hh_tes_in!H4/SER_hh_num_in!H4)</f>
        <v>25638.761090427568</v>
      </c>
      <c r="I4" s="101">
        <f>IF(SER_hh_tes_in!I4=0,0,1000000/0.086*SER_hh_tes_in!I4/SER_hh_num_in!I4)</f>
        <v>15485.463608035789</v>
      </c>
      <c r="J4" s="101">
        <f>IF(SER_hh_tes_in!J4=0,0,1000000/0.086*SER_hh_tes_in!J4/SER_hh_num_in!J4)</f>
        <v>15992.518009308867</v>
      </c>
      <c r="K4" s="101">
        <f>IF(SER_hh_tes_in!K4=0,0,1000000/0.086*SER_hh_tes_in!K4/SER_hh_num_in!K4)</f>
        <v>18986.193697772764</v>
      </c>
      <c r="L4" s="101">
        <f>IF(SER_hh_tes_in!L4=0,0,1000000/0.086*SER_hh_tes_in!L4/SER_hh_num_in!L4)</f>
        <v>22421.3160565613</v>
      </c>
      <c r="M4" s="101">
        <f>IF(SER_hh_tes_in!M4=0,0,1000000/0.086*SER_hh_tes_in!M4/SER_hh_num_in!M4)</f>
        <v>22159.111029268908</v>
      </c>
      <c r="N4" s="101">
        <f>IF(SER_hh_tes_in!N4=0,0,1000000/0.086*SER_hh_tes_in!N4/SER_hh_num_in!N4)</f>
        <v>19262.260899884332</v>
      </c>
      <c r="O4" s="101">
        <f>IF(SER_hh_tes_in!O4=0,0,1000000/0.086*SER_hh_tes_in!O4/SER_hh_num_in!O4)</f>
        <v>17056.086428233008</v>
      </c>
      <c r="P4" s="101">
        <f>IF(SER_hh_tes_in!P4=0,0,1000000/0.086*SER_hh_tes_in!P4/SER_hh_num_in!P4)</f>
        <v>12761.196581711009</v>
      </c>
      <c r="Q4" s="101">
        <f>IF(SER_hh_tes_in!Q4=0,0,1000000/0.086*SER_hh_tes_in!Q4/SER_hh_num_in!Q4)</f>
        <v>19390.559098798709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12078.063596446253</v>
      </c>
      <c r="D7" s="100">
        <f>IF(SER_hh_tes_in!D7=0,0,1000000/0.086*SER_hh_tes_in!D7/SER_hh_num_in!D7)</f>
        <v>11484.519509075786</v>
      </c>
      <c r="E7" s="100">
        <f>IF(SER_hh_tes_in!E7=0,0,1000000/0.086*SER_hh_tes_in!E7/SER_hh_num_in!E7)</f>
        <v>10255.45768037469</v>
      </c>
      <c r="F7" s="100">
        <f>IF(SER_hh_tes_in!F7=0,0,1000000/0.086*SER_hh_tes_in!F7/SER_hh_num_in!F7)</f>
        <v>11431.235673582989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18252.373386134292</v>
      </c>
      <c r="O7" s="100">
        <f>IF(SER_hh_tes_in!O7=0,0,1000000/0.086*SER_hh_tes_in!O7/SER_hh_num_in!O7)</f>
        <v>16325.998898092441</v>
      </c>
      <c r="P7" s="100">
        <f>IF(SER_hh_tes_in!P7=0,0,1000000/0.086*SER_hh_tes_in!P7/SER_hh_num_in!P7)</f>
        <v>11940.424039881405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12243.825732462015</v>
      </c>
      <c r="D8" s="100">
        <f>IF(SER_hh_tes_in!D8=0,0,1000000/0.086*SER_hh_tes_in!D8/SER_hh_num_in!D8)</f>
        <v>11656.766172977852</v>
      </c>
      <c r="E8" s="100">
        <f>IF(SER_hh_tes_in!E8=0,0,1000000/0.086*SER_hh_tes_in!E8/SER_hh_num_in!E8)</f>
        <v>10170.474590308808</v>
      </c>
      <c r="F8" s="100">
        <f>IF(SER_hh_tes_in!F8=0,0,1000000/0.086*SER_hh_tes_in!F8/SER_hh_num_in!F8)</f>
        <v>11461.000093995764</v>
      </c>
      <c r="G8" s="100">
        <f>IF(SER_hh_tes_in!G8=0,0,1000000/0.086*SER_hh_tes_in!G8/SER_hh_num_in!G8)</f>
        <v>13377.925474149826</v>
      </c>
      <c r="H8" s="100">
        <f>IF(SER_hh_tes_in!H8=0,0,1000000/0.086*SER_hh_tes_in!H8/SER_hh_num_in!H8)</f>
        <v>22349.756238612808</v>
      </c>
      <c r="I8" s="100">
        <f>IF(SER_hh_tes_in!I8=0,0,1000000/0.086*SER_hh_tes_in!I8/SER_hh_num_in!I8)</f>
        <v>15448.372543283696</v>
      </c>
      <c r="J8" s="100">
        <f>IF(SER_hh_tes_in!J8=0,0,1000000/0.086*SER_hh_tes_in!J8/SER_hh_num_in!J8)</f>
        <v>15868.027912381009</v>
      </c>
      <c r="K8" s="100">
        <f>IF(SER_hh_tes_in!K8=0,0,1000000/0.086*SER_hh_tes_in!K8/SER_hh_num_in!K8)</f>
        <v>17764.179220370479</v>
      </c>
      <c r="L8" s="100">
        <f>IF(SER_hh_tes_in!L8=0,0,1000000/0.086*SER_hh_tes_in!L8/SER_hh_num_in!L8)</f>
        <v>20821.642055061897</v>
      </c>
      <c r="M8" s="100">
        <f>IF(SER_hh_tes_in!M8=0,0,1000000/0.086*SER_hh_tes_in!M8/SER_hh_num_in!M8)</f>
        <v>20707.304189205784</v>
      </c>
      <c r="N8" s="100">
        <f>IF(SER_hh_tes_in!N8=0,0,1000000/0.086*SER_hh_tes_in!N8/SER_hh_num_in!N8)</f>
        <v>18182.330693716278</v>
      </c>
      <c r="O8" s="100">
        <f>IF(SER_hh_tes_in!O8=0,0,1000000/0.086*SER_hh_tes_in!O8/SER_hh_num_in!O8)</f>
        <v>16188.706850828152</v>
      </c>
      <c r="P8" s="100">
        <f>IF(SER_hh_tes_in!P8=0,0,1000000/0.086*SER_hh_tes_in!P8/SER_hh_num_in!P8)</f>
        <v>11847.282849737941</v>
      </c>
      <c r="Q8" s="100">
        <f>IF(SER_hh_tes_in!Q8=0,0,1000000/0.086*SER_hh_tes_in!Q8/SER_hh_num_in!Q8)</f>
        <v>17962.588554632635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12340.79766992954</v>
      </c>
      <c r="D9" s="100">
        <f>IF(SER_hh_tes_in!D9=0,0,1000000/0.086*SER_hh_tes_in!D9/SER_hh_num_in!D9)</f>
        <v>11901.822944103855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12303.505562913055</v>
      </c>
      <c r="G9" s="100">
        <f>IF(SER_hh_tes_in!G9=0,0,1000000/0.086*SER_hh_tes_in!G9/SER_hh_num_in!G9)</f>
        <v>14261.246104295855</v>
      </c>
      <c r="H9" s="100">
        <f>IF(SER_hh_tes_in!H9=0,0,1000000/0.086*SER_hh_tes_in!H9/SER_hh_num_in!H9)</f>
        <v>27587.807196447397</v>
      </c>
      <c r="I9" s="100">
        <f>IF(SER_hh_tes_in!I9=0,0,1000000/0.086*SER_hh_tes_in!I9/SER_hh_num_in!I9)</f>
        <v>15257.859956480737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18939.228599402872</v>
      </c>
      <c r="L9" s="100">
        <f>IF(SER_hh_tes_in!L9=0,0,1000000/0.086*SER_hh_tes_in!L9/SER_hh_num_in!L9)</f>
        <v>22177.822484145679</v>
      </c>
      <c r="M9" s="100">
        <f>IF(SER_hh_tes_in!M9=0,0,1000000/0.086*SER_hh_tes_in!M9/SER_hh_num_in!M9)</f>
        <v>21862.853578052349</v>
      </c>
      <c r="N9" s="100">
        <f>IF(SER_hh_tes_in!N9=0,0,1000000/0.086*SER_hh_tes_in!N9/SER_hh_num_in!N9)</f>
        <v>0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12351.314122365799</v>
      </c>
      <c r="Q9" s="100">
        <f>IF(SER_hh_tes_in!Q9=0,0,1000000/0.086*SER_hh_tes_in!Q9/SER_hh_num_in!Q9)</f>
        <v>19164.152342275058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12129.773819685348</v>
      </c>
      <c r="D10" s="100">
        <f>IF(SER_hh_tes_in!D10=0,0,1000000/0.086*SER_hh_tes_in!D10/SER_hh_num_in!D10)</f>
        <v>11599.388838314062</v>
      </c>
      <c r="E10" s="100">
        <f>IF(SER_hh_tes_in!E10=0,0,1000000/0.086*SER_hh_tes_in!E10/SER_hh_num_in!E10)</f>
        <v>11213.195831901499</v>
      </c>
      <c r="F10" s="100">
        <f>IF(SER_hh_tes_in!F10=0,0,1000000/0.086*SER_hh_tes_in!F10/SER_hh_num_in!F10)</f>
        <v>11418.521873357759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15724.925743567082</v>
      </c>
      <c r="J10" s="100">
        <f>IF(SER_hh_tes_in!J10=0,0,1000000/0.086*SER_hh_tes_in!J10/SER_hh_num_in!J10)</f>
        <v>16363.542553801468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21937.367346078452</v>
      </c>
      <c r="N10" s="100">
        <f>IF(SER_hh_tes_in!N10=0,0,1000000/0.086*SER_hh_tes_in!N10/SER_hh_num_in!N10)</f>
        <v>19094.653642814868</v>
      </c>
      <c r="O10" s="100">
        <f>IF(SER_hh_tes_in!O10=0,0,1000000/0.086*SER_hh_tes_in!O10/SER_hh_num_in!O10)</f>
        <v>16866.989829988965</v>
      </c>
      <c r="P10" s="100">
        <f>IF(SER_hh_tes_in!P10=0,0,1000000/0.086*SER_hh_tes_in!P10/SER_hh_num_in!P10)</f>
        <v>12307.009649251528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12023.799228276674</v>
      </c>
      <c r="D11" s="100">
        <f>IF(SER_hh_tes_in!D11=0,0,1000000/0.086*SER_hh_tes_in!D11/SER_hh_num_in!D11)</f>
        <v>11632.10409136716</v>
      </c>
      <c r="E11" s="100">
        <f>IF(SER_hh_tes_in!E11=0,0,1000000/0.086*SER_hh_tes_in!E11/SER_hh_num_in!E11)</f>
        <v>10349.049947039728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16251.416212748425</v>
      </c>
      <c r="J11" s="100">
        <f>IF(SER_hh_tes_in!J11=0,0,1000000/0.086*SER_hh_tes_in!J11/SER_hh_num_in!J11)</f>
        <v>16954.200466765244</v>
      </c>
      <c r="K11" s="100">
        <f>IF(SER_hh_tes_in!K11=0,0,1000000/0.086*SER_hh_tes_in!K11/SER_hh_num_in!K11)</f>
        <v>19217.096580758942</v>
      </c>
      <c r="L11" s="100">
        <f>IF(SER_hh_tes_in!L11=0,0,1000000/0.086*SER_hh_tes_in!L11/SER_hh_num_in!L11)</f>
        <v>22556.853448239857</v>
      </c>
      <c r="M11" s="100">
        <f>IF(SER_hh_tes_in!M11=0,0,1000000/0.086*SER_hh_tes_in!M11/SER_hh_num_in!M11)</f>
        <v>22141.284493479412</v>
      </c>
      <c r="N11" s="100">
        <f>IF(SER_hh_tes_in!N11=0,0,1000000/0.086*SER_hh_tes_in!N11/SER_hh_num_in!N11)</f>
        <v>19373.53865846925</v>
      </c>
      <c r="O11" s="100">
        <f>IF(SER_hh_tes_in!O11=0,0,1000000/0.086*SER_hh_tes_in!O11/SER_hh_num_in!O11)</f>
        <v>17219.719134512077</v>
      </c>
      <c r="P11" s="100">
        <f>IF(SER_hh_tes_in!P11=0,0,1000000/0.086*SER_hh_tes_in!P11/SER_hh_num_in!P11)</f>
        <v>12655.396581423427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0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12309.387933257585</v>
      </c>
      <c r="D13" s="100">
        <f>IF(SER_hh_tes_in!D13=0,0,1000000/0.086*SER_hh_tes_in!D13/SER_hh_num_in!D13)</f>
        <v>11648.113392572342</v>
      </c>
      <c r="E13" s="100">
        <f>IF(SER_hh_tes_in!E13=0,0,1000000/0.086*SER_hh_tes_in!E13/SER_hh_num_in!E13)</f>
        <v>10233.960160157947</v>
      </c>
      <c r="F13" s="100">
        <f>IF(SER_hh_tes_in!F13=0,0,1000000/0.086*SER_hh_tes_in!F13/SER_hh_num_in!F13)</f>
        <v>11385.142736962174</v>
      </c>
      <c r="G13" s="100">
        <f>IF(SER_hh_tes_in!G13=0,0,1000000/0.086*SER_hh_tes_in!G13/SER_hh_num_in!G13)</f>
        <v>13144.676741370371</v>
      </c>
      <c r="H13" s="100">
        <f>IF(SER_hh_tes_in!H13=0,0,1000000/0.086*SER_hh_tes_in!H13/SER_hh_num_in!H13)</f>
        <v>21774.03552636924</v>
      </c>
      <c r="I13" s="100">
        <f>IF(SER_hh_tes_in!I13=0,0,1000000/0.086*SER_hh_tes_in!I13/SER_hh_num_in!I13)</f>
        <v>15069.775485169635</v>
      </c>
      <c r="J13" s="100">
        <f>IF(SER_hh_tes_in!J13=0,0,1000000/0.086*SER_hh_tes_in!J13/SER_hh_num_in!J13)</f>
        <v>15481.063462622058</v>
      </c>
      <c r="K13" s="100">
        <f>IF(SER_hh_tes_in!K13=0,0,1000000/0.086*SER_hh_tes_in!K13/SER_hh_num_in!K13)</f>
        <v>17309.942847563168</v>
      </c>
      <c r="L13" s="100">
        <f>IF(SER_hh_tes_in!L13=0,0,1000000/0.086*SER_hh_tes_in!L13/SER_hh_num_in!L13)</f>
        <v>20894.310467744679</v>
      </c>
      <c r="M13" s="100">
        <f>IF(SER_hh_tes_in!M13=0,0,1000000/0.086*SER_hh_tes_in!M13/SER_hh_num_in!M13)</f>
        <v>21290.049772645383</v>
      </c>
      <c r="N13" s="100">
        <f>IF(SER_hh_tes_in!N13=0,0,1000000/0.086*SER_hh_tes_in!N13/SER_hh_num_in!N13)</f>
        <v>20701.110584083861</v>
      </c>
      <c r="O13" s="100">
        <f>IF(SER_hh_tes_in!O13=0,0,1000000/0.086*SER_hh_tes_in!O13/SER_hh_num_in!O13)</f>
        <v>18716.823866502655</v>
      </c>
      <c r="P13" s="100">
        <f>IF(SER_hh_tes_in!P13=0,0,1000000/0.086*SER_hh_tes_in!P13/SER_hh_num_in!P13)</f>
        <v>13674.024573157087</v>
      </c>
      <c r="Q13" s="100">
        <f>IF(SER_hh_tes_in!Q13=0,0,1000000/0.086*SER_hh_tes_in!Q13/SER_hh_num_in!Q13)</f>
        <v>21405.281684307956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10254.17427460772</v>
      </c>
      <c r="F14" s="22">
        <f>IF(SER_hh_tes_in!F14=0,0,1000000/0.086*SER_hh_tes_in!F14/SER_hh_num_in!F14)</f>
        <v>11456.944678972424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22544.340270457564</v>
      </c>
      <c r="I14" s="22">
        <f>IF(SER_hh_tes_in!I14=0,0,1000000/0.086*SER_hh_tes_in!I14/SER_hh_num_in!I14)</f>
        <v>15586.736681333932</v>
      </c>
      <c r="J14" s="22">
        <f>IF(SER_hh_tes_in!J14=0,0,1000000/0.086*SER_hh_tes_in!J14/SER_hh_num_in!J14)</f>
        <v>16082.825032880972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18517.482415761453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247.24817205136725</v>
      </c>
      <c r="D15" s="104">
        <f>IF(SER_hh_tes_in!D15=0,0,1000000/0.086*SER_hh_tes_in!D15/SER_hh_num_in!D15)</f>
        <v>235.89404211234822</v>
      </c>
      <c r="E15" s="104">
        <f>IF(SER_hh_tes_in!E15=0,0,1000000/0.086*SER_hh_tes_in!E15/SER_hh_num_in!E15)</f>
        <v>205.51401735875885</v>
      </c>
      <c r="F15" s="104">
        <f>IF(SER_hh_tes_in!F15=0,0,1000000/0.086*SER_hh_tes_in!F15/SER_hh_num_in!F15)</f>
        <v>239.00234827188928</v>
      </c>
      <c r="G15" s="104">
        <f>IF(SER_hh_tes_in!G15=0,0,1000000/0.086*SER_hh_tes_in!G15/SER_hh_num_in!G15)</f>
        <v>285.84135765132157</v>
      </c>
      <c r="H15" s="104">
        <f>IF(SER_hh_tes_in!H15=0,0,1000000/0.086*SER_hh_tes_in!H15/SER_hh_num_in!H15)</f>
        <v>532.0173005875381</v>
      </c>
      <c r="I15" s="104">
        <f>IF(SER_hh_tes_in!I15=0,0,1000000/0.086*SER_hh_tes_in!I15/SER_hh_num_in!I15)</f>
        <v>241.67463029709984</v>
      </c>
      <c r="J15" s="104">
        <f>IF(SER_hh_tes_in!J15=0,0,1000000/0.086*SER_hh_tes_in!J15/SER_hh_num_in!J15)</f>
        <v>158.29668649477568</v>
      </c>
      <c r="K15" s="104">
        <f>IF(SER_hh_tes_in!K15=0,0,1000000/0.086*SER_hh_tes_in!K15/SER_hh_num_in!K15)</f>
        <v>374.13426307110473</v>
      </c>
      <c r="L15" s="104">
        <f>IF(SER_hh_tes_in!L15=0,0,1000000/0.086*SER_hh_tes_in!L15/SER_hh_num_in!L15)</f>
        <v>438.139571675328</v>
      </c>
      <c r="M15" s="104">
        <f>IF(SER_hh_tes_in!M15=0,0,1000000/0.086*SER_hh_tes_in!M15/SER_hh_num_in!M15)</f>
        <v>426.38529121373193</v>
      </c>
      <c r="N15" s="104">
        <f>IF(SER_hh_tes_in!N15=0,0,1000000/0.086*SER_hh_tes_in!N15/SER_hh_num_in!N15)</f>
        <v>350.69112238302205</v>
      </c>
      <c r="O15" s="104">
        <f>IF(SER_hh_tes_in!O15=0,0,1000000/0.086*SER_hh_tes_in!O15/SER_hh_num_in!O15)</f>
        <v>315.3680689300578</v>
      </c>
      <c r="P15" s="104">
        <f>IF(SER_hh_tes_in!P15=0,0,1000000/0.086*SER_hh_tes_in!P15/SER_hh_num_in!P15)</f>
        <v>206.82754163606214</v>
      </c>
      <c r="Q15" s="104">
        <f>IF(SER_hh_tes_in!Q15=0,0,1000000/0.086*SER_hh_tes_in!Q15/SER_hh_num_in!Q15)</f>
        <v>383.87565133105113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19786.333438754282</v>
      </c>
      <c r="D16" s="101">
        <f>IF(SER_hh_tes_in!D16=0,0,1000000/0.086*SER_hh_tes_in!D16/SER_hh_num_in!D16)</f>
        <v>19841.957368751777</v>
      </c>
      <c r="E16" s="101">
        <f>IF(SER_hh_tes_in!E16=0,0,1000000/0.086*SER_hh_tes_in!E16/SER_hh_num_in!E16)</f>
        <v>19956.572733050543</v>
      </c>
      <c r="F16" s="101">
        <f>IF(SER_hh_tes_in!F16=0,0,1000000/0.086*SER_hh_tes_in!F16/SER_hh_num_in!F16)</f>
        <v>20089.890606057597</v>
      </c>
      <c r="G16" s="101">
        <f>IF(SER_hh_tes_in!G16=0,0,1000000/0.086*SER_hh_tes_in!G16/SER_hh_num_in!G16)</f>
        <v>20232.669337347121</v>
      </c>
      <c r="H16" s="101">
        <f>IF(SER_hh_tes_in!H16=0,0,1000000/0.086*SER_hh_tes_in!H16/SER_hh_num_in!H16)</f>
        <v>20404.828405768338</v>
      </c>
      <c r="I16" s="101">
        <f>IF(SER_hh_tes_in!I16=0,0,1000000/0.086*SER_hh_tes_in!I16/SER_hh_num_in!I16)</f>
        <v>20557.345861265258</v>
      </c>
      <c r="J16" s="101">
        <f>IF(SER_hh_tes_in!J16=0,0,1000000/0.086*SER_hh_tes_in!J16/SER_hh_num_in!J16)</f>
        <v>20677.235480099745</v>
      </c>
      <c r="K16" s="101">
        <f>IF(SER_hh_tes_in!K16=0,0,1000000/0.086*SER_hh_tes_in!K16/SER_hh_num_in!K16)</f>
        <v>20700.630454506805</v>
      </c>
      <c r="L16" s="101">
        <f>IF(SER_hh_tes_in!L16=0,0,1000000/0.086*SER_hh_tes_in!L16/SER_hh_num_in!L16)</f>
        <v>20725.917884684884</v>
      </c>
      <c r="M16" s="101">
        <f>IF(SER_hh_tes_in!M16=0,0,1000000/0.086*SER_hh_tes_in!M16/SER_hh_num_in!M16)</f>
        <v>20573.318795537965</v>
      </c>
      <c r="N16" s="101">
        <f>IF(SER_hh_tes_in!N16=0,0,1000000/0.086*SER_hh_tes_in!N16/SER_hh_num_in!N16)</f>
        <v>21013.089132766345</v>
      </c>
      <c r="O16" s="101">
        <f>IF(SER_hh_tes_in!O16=0,0,1000000/0.086*SER_hh_tes_in!O16/SER_hh_num_in!O16)</f>
        <v>20914.244706330115</v>
      </c>
      <c r="P16" s="101">
        <f>IF(SER_hh_tes_in!P16=0,0,1000000/0.086*SER_hh_tes_in!P16/SER_hh_num_in!P16)</f>
        <v>22007.420464493312</v>
      </c>
      <c r="Q16" s="101">
        <f>IF(SER_hh_tes_in!Q16=0,0,1000000/0.086*SER_hh_tes_in!Q16/SER_hh_num_in!Q16)</f>
        <v>23126.845970088369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5472.5634294132924</v>
      </c>
      <c r="D17" s="103">
        <f>IF(SER_hh_tes_in!D17=0,0,1000000/0.086*SER_hh_tes_in!D17/SER_hh_num_in!D17)</f>
        <v>6400.0836541550889</v>
      </c>
      <c r="E17" s="103">
        <f>IF(SER_hh_tes_in!E17=0,0,1000000/0.086*SER_hh_tes_in!E17/SER_hh_num_in!E17)</f>
        <v>7232.8292503113062</v>
      </c>
      <c r="F17" s="103">
        <f>IF(SER_hh_tes_in!F17=0,0,1000000/0.086*SER_hh_tes_in!F17/SER_hh_num_in!F17)</f>
        <v>8099.1604337247927</v>
      </c>
      <c r="G17" s="103">
        <f>IF(SER_hh_tes_in!G17=0,0,1000000/0.086*SER_hh_tes_in!G17/SER_hh_num_in!G17)</f>
        <v>9224.7491864085914</v>
      </c>
      <c r="H17" s="103">
        <f>IF(SER_hh_tes_in!H17=0,0,1000000/0.086*SER_hh_tes_in!H17/SER_hh_num_in!H17)</f>
        <v>10483.292644040237</v>
      </c>
      <c r="I17" s="103">
        <f>IF(SER_hh_tes_in!I17=0,0,1000000/0.086*SER_hh_tes_in!I17/SER_hh_num_in!I17)</f>
        <v>12523.573312734623</v>
      </c>
      <c r="J17" s="103">
        <f>IF(SER_hh_tes_in!J17=0,0,1000000/0.086*SER_hh_tes_in!J17/SER_hh_num_in!J17)</f>
        <v>13799.352635688823</v>
      </c>
      <c r="K17" s="103">
        <f>IF(SER_hh_tes_in!K17=0,0,1000000/0.086*SER_hh_tes_in!K17/SER_hh_num_in!K17)</f>
        <v>15466.721812098296</v>
      </c>
      <c r="L17" s="103">
        <f>IF(SER_hh_tes_in!L17=0,0,1000000/0.086*SER_hh_tes_in!L17/SER_hh_num_in!L17)</f>
        <v>16554.35162717797</v>
      </c>
      <c r="M17" s="103">
        <f>IF(SER_hh_tes_in!M17=0,0,1000000/0.086*SER_hh_tes_in!M17/SER_hh_num_in!M17)</f>
        <v>16998.972693218573</v>
      </c>
      <c r="N17" s="103">
        <f>IF(SER_hh_tes_in!N17=0,0,1000000/0.086*SER_hh_tes_in!N17/SER_hh_num_in!N17)</f>
        <v>18185.872807142779</v>
      </c>
      <c r="O17" s="103">
        <f>IF(SER_hh_tes_in!O17=0,0,1000000/0.086*SER_hh_tes_in!O17/SER_hh_num_in!O17)</f>
        <v>19570.618500929799</v>
      </c>
      <c r="P17" s="103">
        <f>IF(SER_hh_tes_in!P17=0,0,1000000/0.086*SER_hh_tes_in!P17/SER_hh_num_in!P17)</f>
        <v>21309.679582625966</v>
      </c>
      <c r="Q17" s="103">
        <f>IF(SER_hh_tes_in!Q17=0,0,1000000/0.086*SER_hh_tes_in!Q17/SER_hh_num_in!Q17)</f>
        <v>23564.907098539177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19814.458157130219</v>
      </c>
      <c r="D18" s="103">
        <f>IF(SER_hh_tes_in!D18=0,0,1000000/0.086*SER_hh_tes_in!D18/SER_hh_num_in!D18)</f>
        <v>19898.694416941344</v>
      </c>
      <c r="E18" s="103">
        <f>IF(SER_hh_tes_in!E18=0,0,1000000/0.086*SER_hh_tes_in!E18/SER_hh_num_in!E18)</f>
        <v>19999.628213998993</v>
      </c>
      <c r="F18" s="103">
        <f>IF(SER_hh_tes_in!F18=0,0,1000000/0.086*SER_hh_tes_in!F18/SER_hh_num_in!F18)</f>
        <v>20121.392620041745</v>
      </c>
      <c r="G18" s="103">
        <f>IF(SER_hh_tes_in!G18=0,0,1000000/0.086*SER_hh_tes_in!G18/SER_hh_num_in!G18)</f>
        <v>20271.900677975958</v>
      </c>
      <c r="H18" s="103">
        <f>IF(SER_hh_tes_in!H18=0,0,1000000/0.086*SER_hh_tes_in!H18/SER_hh_num_in!H18)</f>
        <v>20417.525677650265</v>
      </c>
      <c r="I18" s="103">
        <f>IF(SER_hh_tes_in!I18=0,0,1000000/0.086*SER_hh_tes_in!I18/SER_hh_num_in!I18)</f>
        <v>20617.145081631701</v>
      </c>
      <c r="J18" s="103">
        <f>IF(SER_hh_tes_in!J18=0,0,1000000/0.086*SER_hh_tes_in!J18/SER_hh_num_in!J18)</f>
        <v>20696.805825104013</v>
      </c>
      <c r="K18" s="103">
        <f>IF(SER_hh_tes_in!K18=0,0,1000000/0.086*SER_hh_tes_in!K18/SER_hh_num_in!K18)</f>
        <v>20720.89454383685</v>
      </c>
      <c r="L18" s="103">
        <f>IF(SER_hh_tes_in!L18=0,0,1000000/0.086*SER_hh_tes_in!L18/SER_hh_num_in!L18)</f>
        <v>20744.506668320239</v>
      </c>
      <c r="M18" s="103">
        <f>IF(SER_hh_tes_in!M18=0,0,1000000/0.086*SER_hh_tes_in!M18/SER_hh_num_in!M18)</f>
        <v>20676.859533513121</v>
      </c>
      <c r="N18" s="103">
        <f>IF(SER_hh_tes_in!N18=0,0,1000000/0.086*SER_hh_tes_in!N18/SER_hh_num_in!N18)</f>
        <v>21121.598227755636</v>
      </c>
      <c r="O18" s="103">
        <f>IF(SER_hh_tes_in!O18=0,0,1000000/0.086*SER_hh_tes_in!O18/SER_hh_num_in!O18)</f>
        <v>21543.887904765616</v>
      </c>
      <c r="P18" s="103">
        <f>IF(SER_hh_tes_in!P18=0,0,1000000/0.086*SER_hh_tes_in!P18/SER_hh_num_in!P18)</f>
        <v>22144.637065271905</v>
      </c>
      <c r="Q18" s="103">
        <f>IF(SER_hh_tes_in!Q18=0,0,1000000/0.086*SER_hh_tes_in!Q18/SER_hh_num_in!Q18)</f>
        <v>23040.908561718286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5499.7573562901262</v>
      </c>
      <c r="D19" s="101">
        <f>IF(SER_hh_tes_in!D19=0,0,1000000/0.086*SER_hh_tes_in!D19/SER_hh_num_in!D19)</f>
        <v>5707.6484587263121</v>
      </c>
      <c r="E19" s="101">
        <f>IF(SER_hh_tes_in!E19=0,0,1000000/0.086*SER_hh_tes_in!E19/SER_hh_num_in!E19)</f>
        <v>5857.6596505519483</v>
      </c>
      <c r="F19" s="101">
        <f>IF(SER_hh_tes_in!F19=0,0,1000000/0.086*SER_hh_tes_in!F19/SER_hh_num_in!F19)</f>
        <v>6105.4376619079421</v>
      </c>
      <c r="G19" s="101">
        <f>IF(SER_hh_tes_in!G19=0,0,1000000/0.086*SER_hh_tes_in!G19/SER_hh_num_in!G19)</f>
        <v>6159.2106766151828</v>
      </c>
      <c r="H19" s="101">
        <f>IF(SER_hh_tes_in!H19=0,0,1000000/0.086*SER_hh_tes_in!H19/SER_hh_num_in!H19)</f>
        <v>6382.0619985903504</v>
      </c>
      <c r="I19" s="101">
        <f>IF(SER_hh_tes_in!I19=0,0,1000000/0.086*SER_hh_tes_in!I19/SER_hh_num_in!I19)</f>
        <v>6188.1681072394449</v>
      </c>
      <c r="J19" s="101">
        <f>IF(SER_hh_tes_in!J19=0,0,1000000/0.086*SER_hh_tes_in!J19/SER_hh_num_in!J19)</f>
        <v>6153.1069277088372</v>
      </c>
      <c r="K19" s="101">
        <f>IF(SER_hh_tes_in!K19=0,0,1000000/0.086*SER_hh_tes_in!K19/SER_hh_num_in!K19)</f>
        <v>6185.3817294459041</v>
      </c>
      <c r="L19" s="101">
        <f>IF(SER_hh_tes_in!L19=0,0,1000000/0.086*SER_hh_tes_in!L19/SER_hh_num_in!L19)</f>
        <v>6246.7300057629318</v>
      </c>
      <c r="M19" s="101">
        <f>IF(SER_hh_tes_in!M19=0,0,1000000/0.086*SER_hh_tes_in!M19/SER_hh_num_in!M19)</f>
        <v>6315.3528592745715</v>
      </c>
      <c r="N19" s="101">
        <f>IF(SER_hh_tes_in!N19=0,0,1000000/0.086*SER_hh_tes_in!N19/SER_hh_num_in!N19)</f>
        <v>6426.0698229526961</v>
      </c>
      <c r="O19" s="101">
        <f>IF(SER_hh_tes_in!O19=0,0,1000000/0.086*SER_hh_tes_in!O19/SER_hh_num_in!O19)</f>
        <v>6508.2098774781034</v>
      </c>
      <c r="P19" s="101">
        <f>IF(SER_hh_tes_in!P19=0,0,1000000/0.086*SER_hh_tes_in!P19/SER_hh_num_in!P19)</f>
        <v>6474.206672967407</v>
      </c>
      <c r="Q19" s="101">
        <f>IF(SER_hh_tes_in!Q19=0,0,1000000/0.086*SER_hh_tes_in!Q19/SER_hh_num_in!Q19)</f>
        <v>6445.595087469288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4750.3489548430143</v>
      </c>
      <c r="D21" s="100">
        <f>IF(SER_hh_tes_in!D21=0,0,1000000/0.086*SER_hh_tes_in!D21/SER_hh_num_in!D21)</f>
        <v>5242.9045252829919</v>
      </c>
      <c r="E21" s="100">
        <f>IF(SER_hh_tes_in!E21=0,0,1000000/0.086*SER_hh_tes_in!E21/SER_hh_num_in!E21)</f>
        <v>5327.6200341720405</v>
      </c>
      <c r="F21" s="100">
        <f>IF(SER_hh_tes_in!F21=0,0,1000000/0.086*SER_hh_tes_in!F21/SER_hh_num_in!F21)</f>
        <v>1888.2664704259694</v>
      </c>
      <c r="G21" s="100">
        <f>IF(SER_hh_tes_in!G21=0,0,1000000/0.086*SER_hh_tes_in!G21/SER_hh_num_in!G21)</f>
        <v>5594.2050707750386</v>
      </c>
      <c r="H21" s="100">
        <f>IF(SER_hh_tes_in!H21=0,0,1000000/0.086*SER_hh_tes_in!H21/SER_hh_num_in!H21)</f>
        <v>5664.4893497680414</v>
      </c>
      <c r="I21" s="100">
        <f>IF(SER_hh_tes_in!I21=0,0,1000000/0.086*SER_hh_tes_in!I21/SER_hh_num_in!I21)</f>
        <v>5672.4189777441406</v>
      </c>
      <c r="J21" s="100">
        <f>IF(SER_hh_tes_in!J21=0,0,1000000/0.086*SER_hh_tes_in!J21/SER_hh_num_in!J21)</f>
        <v>5509.873921002154</v>
      </c>
      <c r="K21" s="100">
        <f>IF(SER_hh_tes_in!K21=0,0,1000000/0.086*SER_hh_tes_in!K21/SER_hh_num_in!K21)</f>
        <v>5394.7486872456848</v>
      </c>
      <c r="L21" s="100">
        <f>IF(SER_hh_tes_in!L21=0,0,1000000/0.086*SER_hh_tes_in!L21/SER_hh_num_in!L21)</f>
        <v>5795.2098064878865</v>
      </c>
      <c r="M21" s="100">
        <f>IF(SER_hh_tes_in!M21=0,0,1000000/0.086*SER_hh_tes_in!M21/SER_hh_num_in!M21)</f>
        <v>6157.5670965334557</v>
      </c>
      <c r="N21" s="100">
        <f>IF(SER_hh_tes_in!N21=0,0,1000000/0.086*SER_hh_tes_in!N21/SER_hh_num_in!N21)</f>
        <v>6114.544572263032</v>
      </c>
      <c r="O21" s="100">
        <f>IF(SER_hh_tes_in!O21=0,0,1000000/0.086*SER_hh_tes_in!O21/SER_hh_num_in!O21)</f>
        <v>5721.7863576957388</v>
      </c>
      <c r="P21" s="100">
        <f>IF(SER_hh_tes_in!P21=0,0,1000000/0.086*SER_hh_tes_in!P21/SER_hh_num_in!P21)</f>
        <v>5584.4351127678938</v>
      </c>
      <c r="Q21" s="100">
        <f>IF(SER_hh_tes_in!Q21=0,0,1000000/0.086*SER_hh_tes_in!Q21/SER_hh_num_in!Q21)</f>
        <v>6170.333558187167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5244.7435627239111</v>
      </c>
      <c r="D22" s="100">
        <f>IF(SER_hh_tes_in!D22=0,0,1000000/0.086*SER_hh_tes_in!D22/SER_hh_num_in!D22)</f>
        <v>5346.8555803056079</v>
      </c>
      <c r="E22" s="100">
        <f>IF(SER_hh_tes_in!E22=0,0,1000000/0.086*SER_hh_tes_in!E22/SER_hh_num_in!E22)</f>
        <v>5163.3608557379011</v>
      </c>
      <c r="F22" s="100">
        <f>IF(SER_hh_tes_in!F22=0,0,1000000/0.086*SER_hh_tes_in!F22/SER_hh_num_in!F22)</f>
        <v>5625.7977596781484</v>
      </c>
      <c r="G22" s="100">
        <f>IF(SER_hh_tes_in!G22=0,0,1000000/0.086*SER_hh_tes_in!G22/SER_hh_num_in!G22)</f>
        <v>5367.1494056153369</v>
      </c>
      <c r="H22" s="100">
        <f>IF(SER_hh_tes_in!H22=0,0,1000000/0.086*SER_hh_tes_in!H22/SER_hh_num_in!H22)</f>
        <v>5540.5910430185759</v>
      </c>
      <c r="I22" s="100">
        <f>IF(SER_hh_tes_in!I22=0,0,1000000/0.086*SER_hh_tes_in!I22/SER_hh_num_in!I22)</f>
        <v>4906.1043545255789</v>
      </c>
      <c r="J22" s="100">
        <f>IF(SER_hh_tes_in!J22=0,0,1000000/0.086*SER_hh_tes_in!J22/SER_hh_num_in!J22)</f>
        <v>5254.86397917661</v>
      </c>
      <c r="K22" s="100">
        <f>IF(SER_hh_tes_in!K22=0,0,1000000/0.086*SER_hh_tes_in!K22/SER_hh_num_in!K22)</f>
        <v>5194.1799982743423</v>
      </c>
      <c r="L22" s="100">
        <f>IF(SER_hh_tes_in!L22=0,0,1000000/0.086*SER_hh_tes_in!L22/SER_hh_num_in!L22)</f>
        <v>5694.6642639864049</v>
      </c>
      <c r="M22" s="100">
        <f>IF(SER_hh_tes_in!M22=0,0,1000000/0.086*SER_hh_tes_in!M22/SER_hh_num_in!M22)</f>
        <v>6114.750681067927</v>
      </c>
      <c r="N22" s="100">
        <f>IF(SER_hh_tes_in!N22=0,0,1000000/0.086*SER_hh_tes_in!N22/SER_hh_num_in!N22)</f>
        <v>6045.0748872518889</v>
      </c>
      <c r="O22" s="100">
        <f>IF(SER_hh_tes_in!O22=0,0,1000000/0.086*SER_hh_tes_in!O22/SER_hh_num_in!O22)</f>
        <v>5481.1425095039231</v>
      </c>
      <c r="P22" s="100">
        <f>IF(SER_hh_tes_in!P22=0,0,1000000/0.086*SER_hh_tes_in!P22/SER_hh_num_in!P22)</f>
        <v>5465.2330041087762</v>
      </c>
      <c r="Q22" s="100">
        <f>IF(SER_hh_tes_in!Q22=0,0,1000000/0.086*SER_hh_tes_in!Q22/SER_hh_num_in!Q22)</f>
        <v>6184.3145089149584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1722.4675536057332</v>
      </c>
      <c r="D23" s="100">
        <f>IF(SER_hh_tes_in!D23=0,0,1000000/0.086*SER_hh_tes_in!D23/SER_hh_num_in!D23)</f>
        <v>1767.0622492608691</v>
      </c>
      <c r="E23" s="100">
        <f>IF(SER_hh_tes_in!E23=0,0,1000000/0.086*SER_hh_tes_in!E23/SER_hh_num_in!E23)</f>
        <v>0</v>
      </c>
      <c r="F23" s="100">
        <f>IF(SER_hh_tes_in!F23=0,0,1000000/0.086*SER_hh_tes_in!F23/SER_hh_num_in!F23)</f>
        <v>5995.4276853987885</v>
      </c>
      <c r="G23" s="100">
        <f>IF(SER_hh_tes_in!G23=0,0,1000000/0.086*SER_hh_tes_in!G23/SER_hh_num_in!G23)</f>
        <v>6047.4683717736598</v>
      </c>
      <c r="H23" s="100">
        <f>IF(SER_hh_tes_in!H23=0,0,1000000/0.086*SER_hh_tes_in!H23/SER_hh_num_in!H23)</f>
        <v>6239.402617238632</v>
      </c>
      <c r="I23" s="100">
        <f>IF(SER_hh_tes_in!I23=0,0,1000000/0.086*SER_hh_tes_in!I23/SER_hh_num_in!I23)</f>
        <v>6085.2585840706188</v>
      </c>
      <c r="J23" s="100">
        <f>IF(SER_hh_tes_in!J23=0,0,1000000/0.086*SER_hh_tes_in!J23/SER_hh_num_in!J23)</f>
        <v>5720.011125645754</v>
      </c>
      <c r="K23" s="100">
        <f>IF(SER_hh_tes_in!K23=0,0,1000000/0.086*SER_hh_tes_in!K23/SER_hh_num_in!K23)</f>
        <v>5585.7926212357625</v>
      </c>
      <c r="L23" s="100">
        <f>IF(SER_hh_tes_in!L23=0,0,1000000/0.086*SER_hh_tes_in!L23/SER_hh_num_in!L23)</f>
        <v>5866.0058541290609</v>
      </c>
      <c r="M23" s="100">
        <f>IF(SER_hh_tes_in!M23=0,0,1000000/0.086*SER_hh_tes_in!M23/SER_hh_num_in!M23)</f>
        <v>6394.4387369521901</v>
      </c>
      <c r="N23" s="100">
        <f>IF(SER_hh_tes_in!N23=0,0,1000000/0.086*SER_hh_tes_in!N23/SER_hh_num_in!N23)</f>
        <v>6198.3437562328209</v>
      </c>
      <c r="O23" s="100">
        <f>IF(SER_hh_tes_in!O23=0,0,1000000/0.086*SER_hh_tes_in!O23/SER_hh_num_in!O23)</f>
        <v>5975.2621337414548</v>
      </c>
      <c r="P23" s="100">
        <f>IF(SER_hh_tes_in!P23=0,0,1000000/0.086*SER_hh_tes_in!P23/SER_hh_num_in!P23)</f>
        <v>5929.6869669477037</v>
      </c>
      <c r="Q23" s="100">
        <f>IF(SER_hh_tes_in!Q23=0,0,1000000/0.086*SER_hh_tes_in!Q23/SER_hh_num_in!Q23)</f>
        <v>6068.1593194622828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0</v>
      </c>
      <c r="K25" s="100">
        <f>IF(SER_hh_tes_in!K25=0,0,1000000/0.086*SER_hh_tes_in!K25/SER_hh_num_in!K25)</f>
        <v>0</v>
      </c>
      <c r="L25" s="100">
        <f>IF(SER_hh_tes_in!L25=0,0,1000000/0.086*SER_hh_tes_in!L25/SER_hh_num_in!L25)</f>
        <v>0</v>
      </c>
      <c r="M25" s="100">
        <f>IF(SER_hh_tes_in!M25=0,0,1000000/0.086*SER_hh_tes_in!M25/SER_hh_num_in!M25)</f>
        <v>0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5312.0113162030184</v>
      </c>
      <c r="D26" s="22">
        <f>IF(SER_hh_tes_in!D26=0,0,1000000/0.086*SER_hh_tes_in!D26/SER_hh_num_in!D26)</f>
        <v>5522.1985335482677</v>
      </c>
      <c r="E26" s="22">
        <f>IF(SER_hh_tes_in!E26=0,0,1000000/0.086*SER_hh_tes_in!E26/SER_hh_num_in!E26)</f>
        <v>5660.2335171000732</v>
      </c>
      <c r="F26" s="22">
        <f>IF(SER_hh_tes_in!F26=0,0,1000000/0.086*SER_hh_tes_in!F26/SER_hh_num_in!F26)</f>
        <v>5814.6495466841598</v>
      </c>
      <c r="G26" s="22">
        <f>IF(SER_hh_tes_in!G26=0,0,1000000/0.086*SER_hh_tes_in!G26/SER_hh_num_in!G26)</f>
        <v>5805.6913982235692</v>
      </c>
      <c r="H26" s="22">
        <f>IF(SER_hh_tes_in!H26=0,0,1000000/0.086*SER_hh_tes_in!H26/SER_hh_num_in!H26)</f>
        <v>1981.644798273315</v>
      </c>
      <c r="I26" s="22">
        <f>IF(SER_hh_tes_in!I26=0,0,1000000/0.086*SER_hh_tes_in!I26/SER_hh_num_in!I26)</f>
        <v>5825.3492772122727</v>
      </c>
      <c r="J26" s="22">
        <f>IF(SER_hh_tes_in!J26=0,0,1000000/0.086*SER_hh_tes_in!J26/SER_hh_num_in!J26)</f>
        <v>5648.8436071974484</v>
      </c>
      <c r="K26" s="22">
        <f>IF(SER_hh_tes_in!K26=0,0,1000000/0.086*SER_hh_tes_in!K26/SER_hh_num_in!K26)</f>
        <v>4583.2088125207465</v>
      </c>
      <c r="L26" s="22">
        <f>IF(SER_hh_tes_in!L26=0,0,1000000/0.086*SER_hh_tes_in!L26/SER_hh_num_in!L26)</f>
        <v>5794.9056208103502</v>
      </c>
      <c r="M26" s="22">
        <f>IF(SER_hh_tes_in!M26=0,0,1000000/0.086*SER_hh_tes_in!M26/SER_hh_num_in!M26)</f>
        <v>6212.5218721286037</v>
      </c>
      <c r="N26" s="22">
        <f>IF(SER_hh_tes_in!N26=0,0,1000000/0.086*SER_hh_tes_in!N26/SER_hh_num_in!N26)</f>
        <v>6081.9401521413492</v>
      </c>
      <c r="O26" s="22">
        <f>IF(SER_hh_tes_in!O26=0,0,1000000/0.086*SER_hh_tes_in!O26/SER_hh_num_in!O26)</f>
        <v>2110.4905085445394</v>
      </c>
      <c r="P26" s="22">
        <f>IF(SER_hh_tes_in!P26=0,0,1000000/0.086*SER_hh_tes_in!P26/SER_hh_num_in!P26)</f>
        <v>2124.5390713850193</v>
      </c>
      <c r="Q26" s="22">
        <f>IF(SER_hh_tes_in!Q26=0,0,1000000/0.086*SER_hh_tes_in!Q26/SER_hh_num_in!Q26)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229.73952719019169</v>
      </c>
      <c r="D27" s="116">
        <f>IF(SER_hh_tes_in!D27=0,0,1000000/0.086*SER_hh_tes_in!D27/SER_hh_num_in!D19)</f>
        <v>223.24663661273371</v>
      </c>
      <c r="E27" s="116">
        <f>IF(SER_hh_tes_in!E27=0,0,1000000/0.086*SER_hh_tes_in!E27/SER_hh_num_in!E19)</f>
        <v>236.36981765663958</v>
      </c>
      <c r="F27" s="116">
        <f>IF(SER_hh_tes_in!F27=0,0,1000000/0.086*SER_hh_tes_in!F27/SER_hh_num_in!F19)</f>
        <v>239.99234957013977</v>
      </c>
      <c r="G27" s="116">
        <f>IF(SER_hh_tes_in!G27=0,0,1000000/0.086*SER_hh_tes_in!G27/SER_hh_num_in!G19)</f>
        <v>340.74887142098919</v>
      </c>
      <c r="H27" s="116">
        <f>IF(SER_hh_tes_in!H27=0,0,1000000/0.086*SER_hh_tes_in!H27/SER_hh_num_in!H19)</f>
        <v>245.06644170529756</v>
      </c>
      <c r="I27" s="116">
        <f>IF(SER_hh_tes_in!I27=0,0,1000000/0.086*SER_hh_tes_in!I27/SER_hh_num_in!I19)</f>
        <v>328.07661301091122</v>
      </c>
      <c r="J27" s="116">
        <f>IF(SER_hh_tes_in!J27=0,0,1000000/0.086*SER_hh_tes_in!J27/SER_hh_num_in!J19)</f>
        <v>537.92799268786723</v>
      </c>
      <c r="K27" s="116">
        <f>IF(SER_hh_tes_in!K27=0,0,1000000/0.086*SER_hh_tes_in!K27/SER_hh_num_in!K19)</f>
        <v>1087.9627898058848</v>
      </c>
      <c r="L27" s="116">
        <f>IF(SER_hh_tes_in!L27=0,0,1000000/0.086*SER_hh_tes_in!L27/SER_hh_num_in!L19)</f>
        <v>457.71298708946154</v>
      </c>
      <c r="M27" s="116">
        <f>IF(SER_hh_tes_in!M27=0,0,1000000/0.086*SER_hh_tes_in!M27/SER_hh_num_in!M19)</f>
        <v>97.639847539147809</v>
      </c>
      <c r="N27" s="116">
        <f>IF(SER_hh_tes_in!N27=0,0,1000000/0.086*SER_hh_tes_in!N27/SER_hh_num_in!N19)</f>
        <v>298.96605789793131</v>
      </c>
      <c r="O27" s="116">
        <f>IF(SER_hh_tes_in!O27=0,0,1000000/0.086*SER_hh_tes_in!O27/SER_hh_num_in!O19)</f>
        <v>933.16854304858225</v>
      </c>
      <c r="P27" s="116">
        <f>IF(SER_hh_tes_in!P27=0,0,1000000/0.086*SER_hh_tes_in!P27/SER_hh_num_in!P19)</f>
        <v>676.14246729412946</v>
      </c>
      <c r="Q27" s="116">
        <f>IF(SER_hh_tes_in!Q27=0,0,1000000/0.086*SER_hh_tes_in!Q27/SER_hh_num_in!Q19)</f>
        <v>359.66779842301958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3750.5137873934345</v>
      </c>
      <c r="D28" s="117">
        <f>IF(SER_hh_tes_in!D27=0,0,1000000/0.086*SER_hh_tes_in!D27/SER_hh_num_in!D27)</f>
        <v>3887.3345554663874</v>
      </c>
      <c r="E28" s="117">
        <f>IF(SER_hh_tes_in!E27=0,0,1000000/0.086*SER_hh_tes_in!E27/SER_hh_num_in!E27)</f>
        <v>3966.0099945682323</v>
      </c>
      <c r="F28" s="117">
        <f>IF(SER_hh_tes_in!F27=0,0,1000000/0.086*SER_hh_tes_in!F27/SER_hh_num_in!F27)</f>
        <v>4138.9174433629132</v>
      </c>
      <c r="G28" s="117">
        <f>IF(SER_hh_tes_in!G27=0,0,1000000/0.086*SER_hh_tes_in!G27/SER_hh_num_in!G27)</f>
        <v>4174.4385748569393</v>
      </c>
      <c r="H28" s="117">
        <f>IF(SER_hh_tes_in!H27=0,0,1000000/0.086*SER_hh_tes_in!H27/SER_hh_num_in!H27)</f>
        <v>4273.1270071372755</v>
      </c>
      <c r="I28" s="117">
        <f>IF(SER_hh_tes_in!I27=0,0,1000000/0.086*SER_hh_tes_in!I27/SER_hh_num_in!I27)</f>
        <v>4183.8013396009528</v>
      </c>
      <c r="J28" s="117">
        <f>IF(SER_hh_tes_in!J27=0,0,1000000/0.086*SER_hh_tes_in!J27/SER_hh_num_in!J27)</f>
        <v>4172.8320605529898</v>
      </c>
      <c r="K28" s="117">
        <f>IF(SER_hh_tes_in!K27=0,0,1000000/0.086*SER_hh_tes_in!K27/SER_hh_num_in!K27)</f>
        <v>4190.4761718881155</v>
      </c>
      <c r="L28" s="117">
        <f>IF(SER_hh_tes_in!L27=0,0,1000000/0.086*SER_hh_tes_in!L27/SER_hh_num_in!L27)</f>
        <v>4240.1306853235592</v>
      </c>
      <c r="M28" s="117">
        <f>IF(SER_hh_tes_in!M27=0,0,1000000/0.086*SER_hh_tes_in!M27/SER_hh_num_in!M27)</f>
        <v>4274.8485356482452</v>
      </c>
      <c r="N28" s="117">
        <f>IF(SER_hh_tes_in!N27=0,0,1000000/0.086*SER_hh_tes_in!N27/SER_hh_num_in!N27)</f>
        <v>4342.7110619731357</v>
      </c>
      <c r="O28" s="117">
        <f>IF(SER_hh_tes_in!O27=0,0,1000000/0.086*SER_hh_tes_in!O27/SER_hh_num_in!O27)</f>
        <v>4360.8810988554824</v>
      </c>
      <c r="P28" s="117">
        <f>IF(SER_hh_tes_in!P27=0,0,1000000/0.086*SER_hh_tes_in!P27/SER_hh_num_in!P27)</f>
        <v>4334.2595543504876</v>
      </c>
      <c r="Q28" s="117">
        <f>IF(SER_hh_tes_in!Q27=0,0,1000000/0.086*SER_hh_tes_in!Q27/SER_hh_num_in!Q27)</f>
        <v>4341.6540901619874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6767.3291899229444</v>
      </c>
      <c r="D29" s="101">
        <f>IF(SER_hh_tes_in!D29=0,0,1000000/0.086*SER_hh_tes_in!D29/SER_hh_num_in!D29)</f>
        <v>6889.7401432640045</v>
      </c>
      <c r="E29" s="101">
        <f>IF(SER_hh_tes_in!E29=0,0,1000000/0.086*SER_hh_tes_in!E29/SER_hh_num_in!E29)</f>
        <v>6942.7656939447861</v>
      </c>
      <c r="F29" s="101">
        <f>IF(SER_hh_tes_in!F29=0,0,1000000/0.086*SER_hh_tes_in!F29/SER_hh_num_in!F29)</f>
        <v>7176.586251791784</v>
      </c>
      <c r="G29" s="101">
        <f>IF(SER_hh_tes_in!G29=0,0,1000000/0.086*SER_hh_tes_in!G29/SER_hh_num_in!G29)</f>
        <v>7336.5738619195381</v>
      </c>
      <c r="H29" s="101">
        <f>IF(SER_hh_tes_in!H29=0,0,1000000/0.086*SER_hh_tes_in!H29/SER_hh_num_in!H29)</f>
        <v>7398.0593610561782</v>
      </c>
      <c r="I29" s="101">
        <f>IF(SER_hh_tes_in!I29=0,0,1000000/0.086*SER_hh_tes_in!I29/SER_hh_num_in!I29)</f>
        <v>7417.694274479094</v>
      </c>
      <c r="J29" s="101">
        <f>IF(SER_hh_tes_in!J29=0,0,1000000/0.086*SER_hh_tes_in!J29/SER_hh_num_in!J29)</f>
        <v>7415.2117599352323</v>
      </c>
      <c r="K29" s="101">
        <f>IF(SER_hh_tes_in!K29=0,0,1000000/0.086*SER_hh_tes_in!K29/SER_hh_num_in!K29)</f>
        <v>7494.7689695096979</v>
      </c>
      <c r="L29" s="101">
        <f>IF(SER_hh_tes_in!L29=0,0,1000000/0.086*SER_hh_tes_in!L29/SER_hh_num_in!L29)</f>
        <v>7554.5018774554919</v>
      </c>
      <c r="M29" s="101">
        <f>IF(SER_hh_tes_in!M29=0,0,1000000/0.086*SER_hh_tes_in!M29/SER_hh_num_in!M29)</f>
        <v>7627.2309151352456</v>
      </c>
      <c r="N29" s="101">
        <f>IF(SER_hh_tes_in!N29=0,0,1000000/0.086*SER_hh_tes_in!N29/SER_hh_num_in!N29)</f>
        <v>7651.6285144271951</v>
      </c>
      <c r="O29" s="101">
        <f>IF(SER_hh_tes_in!O29=0,0,1000000/0.086*SER_hh_tes_in!O29/SER_hh_num_in!O29)</f>
        <v>7705.9507626239938</v>
      </c>
      <c r="P29" s="101">
        <f>IF(SER_hh_tes_in!P29=0,0,1000000/0.086*SER_hh_tes_in!P29/SER_hh_num_in!P29)</f>
        <v>7708.7119135958337</v>
      </c>
      <c r="Q29" s="101">
        <f>IF(SER_hh_tes_in!Q29=0,0,1000000/0.086*SER_hh_tes_in!Q29/SER_hh_num_in!Q29)</f>
        <v>7697.653029091729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6806.1691543142406</v>
      </c>
      <c r="D30" s="100">
        <f>IF(SER_hh_tes_in!D30=0,0,1000000/0.086*SER_hh_tes_in!D30/SER_hh_num_in!D30)</f>
        <v>6911.5942610901129</v>
      </c>
      <c r="E30" s="100">
        <f>IF(SER_hh_tes_in!E30=0,0,1000000/0.086*SER_hh_tes_in!E30/SER_hh_num_in!E30)</f>
        <v>6886.8799603446705</v>
      </c>
      <c r="F30" s="100">
        <f>IF(SER_hh_tes_in!F30=0,0,1000000/0.086*SER_hh_tes_in!F30/SER_hh_num_in!F30)</f>
        <v>7347.8878414361352</v>
      </c>
      <c r="G30" s="100">
        <f>IF(SER_hh_tes_in!G30=0,0,1000000/0.086*SER_hh_tes_in!G30/SER_hh_num_in!G30)</f>
        <v>7261.6305387934426</v>
      </c>
      <c r="H30" s="100">
        <f>IF(SER_hh_tes_in!H30=0,0,1000000/0.086*SER_hh_tes_in!H30/SER_hh_num_in!H30)</f>
        <v>7118.3350143908483</v>
      </c>
      <c r="I30" s="100">
        <f>IF(SER_hh_tes_in!I30=0,0,1000000/0.086*SER_hh_tes_in!I30/SER_hh_num_in!I30)</f>
        <v>7455.4790510441608</v>
      </c>
      <c r="J30" s="100">
        <f>IF(SER_hh_tes_in!J30=0,0,1000000/0.086*SER_hh_tes_in!J30/SER_hh_num_in!J30)</f>
        <v>7925.1123653673712</v>
      </c>
      <c r="K30" s="100">
        <f>IF(SER_hh_tes_in!K30=0,0,1000000/0.086*SER_hh_tes_in!K30/SER_hh_num_in!K30)</f>
        <v>7440.5039788992981</v>
      </c>
      <c r="L30" s="100">
        <f>IF(SER_hh_tes_in!L30=0,0,1000000/0.086*SER_hh_tes_in!L30/SER_hh_num_in!L30)</f>
        <v>7518.0602468719253</v>
      </c>
      <c r="M30" s="100">
        <f>IF(SER_hh_tes_in!M30=0,0,1000000/0.086*SER_hh_tes_in!M30/SER_hh_num_in!M30)</f>
        <v>7578.705218085619</v>
      </c>
      <c r="N30" s="100">
        <f>IF(SER_hh_tes_in!N30=0,0,1000000/0.086*SER_hh_tes_in!N30/SER_hh_num_in!N30)</f>
        <v>7662.9276481471361</v>
      </c>
      <c r="O30" s="100">
        <f>IF(SER_hh_tes_in!O30=0,0,1000000/0.086*SER_hh_tes_in!O30/SER_hh_num_in!O30)</f>
        <v>7786.2361015023862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7693.6193298803846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6724.6845461732155</v>
      </c>
      <c r="D31" s="100">
        <f>IF(SER_hh_tes_in!D31=0,0,1000000/0.086*SER_hh_tes_in!D31/SER_hh_num_in!D31)</f>
        <v>6830.9426903852682</v>
      </c>
      <c r="E31" s="100">
        <f>IF(SER_hh_tes_in!E31=0,0,1000000/0.086*SER_hh_tes_in!E31/SER_hh_num_in!E31)</f>
        <v>6853.0700521817953</v>
      </c>
      <c r="F31" s="100">
        <f>IF(SER_hh_tes_in!F31=0,0,1000000/0.086*SER_hh_tes_in!F31/SER_hh_num_in!F31)</f>
        <v>7087.8115995142271</v>
      </c>
      <c r="G31" s="100">
        <f>IF(SER_hh_tes_in!G31=0,0,1000000/0.086*SER_hh_tes_in!G31/SER_hh_num_in!G31)</f>
        <v>7228.3684341934741</v>
      </c>
      <c r="H31" s="100">
        <f>IF(SER_hh_tes_in!H31=0,0,1000000/0.086*SER_hh_tes_in!H31/SER_hh_num_in!H31)</f>
        <v>7297.0513490050862</v>
      </c>
      <c r="I31" s="100">
        <f>IF(SER_hh_tes_in!I31=0,0,1000000/0.086*SER_hh_tes_in!I31/SER_hh_num_in!I31)</f>
        <v>7394.5540717619469</v>
      </c>
      <c r="J31" s="100">
        <f>IF(SER_hh_tes_in!J31=0,0,1000000/0.086*SER_hh_tes_in!J31/SER_hh_num_in!J31)</f>
        <v>7451.9148374596998</v>
      </c>
      <c r="K31" s="100">
        <f>IF(SER_hh_tes_in!K31=0,0,1000000/0.086*SER_hh_tes_in!K31/SER_hh_num_in!K31)</f>
        <v>7571.4126719542328</v>
      </c>
      <c r="L31" s="100">
        <f>IF(SER_hh_tes_in!L31=0,0,1000000/0.086*SER_hh_tes_in!L31/SER_hh_num_in!L31)</f>
        <v>7680.9830033695771</v>
      </c>
      <c r="M31" s="100">
        <f>IF(SER_hh_tes_in!M31=0,0,1000000/0.086*SER_hh_tes_in!M31/SER_hh_num_in!M31)</f>
        <v>7766.4895668934187</v>
      </c>
      <c r="N31" s="100">
        <f>IF(SER_hh_tes_in!N31=0,0,1000000/0.086*SER_hh_tes_in!N31/SER_hh_num_in!N31)</f>
        <v>7812.3453536687666</v>
      </c>
      <c r="O31" s="100">
        <f>IF(SER_hh_tes_in!O31=0,0,1000000/0.086*SER_hh_tes_in!O31/SER_hh_num_in!O31)</f>
        <v>7791.003363435887</v>
      </c>
      <c r="P31" s="100">
        <f>IF(SER_hh_tes_in!P31=0,0,1000000/0.086*SER_hh_tes_in!P31/SER_hh_num_in!P31)</f>
        <v>7730.3188110101837</v>
      </c>
      <c r="Q31" s="100">
        <f>IF(SER_hh_tes_in!Q31=0,0,1000000/0.086*SER_hh_tes_in!Q31/SER_hh_num_in!Q31)</f>
        <v>7650.8678209734435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6762.5385516424058</v>
      </c>
      <c r="D33" s="18">
        <f>IF(SER_hh_tes_in!D33=0,0,1000000/0.086*SER_hh_tes_in!D33/SER_hh_num_in!D33)</f>
        <v>6892.7594429697274</v>
      </c>
      <c r="E33" s="18">
        <f>IF(SER_hh_tes_in!E33=0,0,1000000/0.086*SER_hh_tes_in!E33/SER_hh_num_in!E33)</f>
        <v>6953.136953009679</v>
      </c>
      <c r="F33" s="18">
        <f>IF(SER_hh_tes_in!F33=0,0,1000000/0.086*SER_hh_tes_in!F33/SER_hh_num_in!F33)</f>
        <v>7169.1257280840264</v>
      </c>
      <c r="G33" s="18">
        <f>IF(SER_hh_tes_in!G33=0,0,1000000/0.086*SER_hh_tes_in!G33/SER_hh_num_in!G33)</f>
        <v>7344.3088999140218</v>
      </c>
      <c r="H33" s="18">
        <f>IF(SER_hh_tes_in!H33=0,0,1000000/0.086*SER_hh_tes_in!H33/SER_hh_num_in!H33)</f>
        <v>7408.5514096716952</v>
      </c>
      <c r="I33" s="18">
        <f>IF(SER_hh_tes_in!I33=0,0,1000000/0.086*SER_hh_tes_in!I33/SER_hh_num_in!I33)</f>
        <v>7417.8167248371938</v>
      </c>
      <c r="J33" s="18">
        <f>IF(SER_hh_tes_in!J33=0,0,1000000/0.086*SER_hh_tes_in!J33/SER_hh_num_in!J33)</f>
        <v>7356.7988706487604</v>
      </c>
      <c r="K33" s="18">
        <f>IF(SER_hh_tes_in!K33=0,0,1000000/0.086*SER_hh_tes_in!K33/SER_hh_num_in!K33)</f>
        <v>7485.092452654706</v>
      </c>
      <c r="L33" s="18">
        <f>IF(SER_hh_tes_in!L33=0,0,1000000/0.086*SER_hh_tes_in!L33/SER_hh_num_in!L33)</f>
        <v>7508.7094327305749</v>
      </c>
      <c r="M33" s="18">
        <f>IF(SER_hh_tes_in!M33=0,0,1000000/0.086*SER_hh_tes_in!M33/SER_hh_num_in!M33)</f>
        <v>7548.0923756352768</v>
      </c>
      <c r="N33" s="18">
        <f>IF(SER_hh_tes_in!N33=0,0,1000000/0.086*SER_hh_tes_in!N33/SER_hh_num_in!N33)</f>
        <v>7596.4778541396381</v>
      </c>
      <c r="O33" s="18">
        <f>IF(SER_hh_tes_in!O33=0,0,1000000/0.086*SER_hh_tes_in!O33/SER_hh_num_in!O33)</f>
        <v>7648.6225623742866</v>
      </c>
      <c r="P33" s="18">
        <f>IF(SER_hh_tes_in!P33=0,0,1000000/0.086*SER_hh_tes_in!P33/SER_hh_num_in!P33)</f>
        <v>7634.4698030011414</v>
      </c>
      <c r="Q33" s="18">
        <f>IF(SER_hh_tes_in!Q33=0,0,1000000/0.086*SER_hh_tes_in!Q33/SER_hh_num_in!Q33)</f>
        <v>8570.7134026542772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6031.0131032980817</v>
      </c>
      <c r="D3" s="106">
        <f>IF(SER_hh_emi_in!D3=0,0,1000000*SER_hh_emi_in!D3/SER_hh_num_in!D3)</f>
        <v>5185.92238271515</v>
      </c>
      <c r="E3" s="106">
        <f>IF(SER_hh_emi_in!E3=0,0,1000000*SER_hh_emi_in!E3/SER_hh_num_in!E3)</f>
        <v>4336.1679126879544</v>
      </c>
      <c r="F3" s="106">
        <f>IF(SER_hh_emi_in!F3=0,0,1000000*SER_hh_emi_in!F3/SER_hh_num_in!F3)</f>
        <v>5290.5712928592366</v>
      </c>
      <c r="G3" s="106">
        <f>IF(SER_hh_emi_in!G3=0,0,1000000*SER_hh_emi_in!G3/SER_hh_num_in!G3)</f>
        <v>4973.2671140755856</v>
      </c>
      <c r="H3" s="106">
        <f>IF(SER_hh_emi_in!H3=0,0,1000000*SER_hh_emi_in!H3/SER_hh_num_in!H3)</f>
        <v>6999.3093905808009</v>
      </c>
      <c r="I3" s="106">
        <f>IF(SER_hh_emi_in!I3=0,0,1000000*SER_hh_emi_in!I3/SER_hh_num_in!I3)</f>
        <v>2071.9968186947913</v>
      </c>
      <c r="J3" s="106">
        <f>IF(SER_hh_emi_in!J3=0,0,1000000*SER_hh_emi_in!J3/SER_hh_num_in!J3)</f>
        <v>1413.3717392798594</v>
      </c>
      <c r="K3" s="106">
        <f>IF(SER_hh_emi_in!K3=0,0,1000000*SER_hh_emi_in!K3/SER_hh_num_in!K3)</f>
        <v>6684.7651338039605</v>
      </c>
      <c r="L3" s="106">
        <f>IF(SER_hh_emi_in!L3=0,0,1000000*SER_hh_emi_in!L3/SER_hh_num_in!L3)</f>
        <v>7717.5341813418154</v>
      </c>
      <c r="M3" s="106">
        <f>IF(SER_hh_emi_in!M3=0,0,1000000*SER_hh_emi_in!M3/SER_hh_num_in!M3)</f>
        <v>7644.1832243911249</v>
      </c>
      <c r="N3" s="106">
        <f>IF(SER_hh_emi_in!N3=0,0,1000000*SER_hh_emi_in!N3/SER_hh_num_in!N3)</f>
        <v>7413.5665078280663</v>
      </c>
      <c r="O3" s="106">
        <f>IF(SER_hh_emi_in!O3=0,0,1000000*SER_hh_emi_in!O3/SER_hh_num_in!O3)</f>
        <v>8514.7471481621978</v>
      </c>
      <c r="P3" s="106">
        <f>IF(SER_hh_emi_in!P3=0,0,1000000*SER_hh_emi_in!P3/SER_hh_num_in!P3)</f>
        <v>6797.5258303055843</v>
      </c>
      <c r="Q3" s="106">
        <f>IF(SER_hh_emi_in!Q3=0,0,1000000*SER_hh_emi_in!Q3/SER_hh_num_in!Q3)</f>
        <v>8603.6561542039617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4722.6941201310919</v>
      </c>
      <c r="D4" s="101">
        <f>IF(SER_hh_emi_in!D4=0,0,1000000*SER_hh_emi_in!D4/SER_hh_num_in!D4)</f>
        <v>4264.0689608159082</v>
      </c>
      <c r="E4" s="101">
        <f>IF(SER_hh_emi_in!E4=0,0,1000000*SER_hh_emi_in!E4/SER_hh_num_in!E4)</f>
        <v>3710.1364779940691</v>
      </c>
      <c r="F4" s="101">
        <f>IF(SER_hh_emi_in!F4=0,0,1000000*SER_hh_emi_in!F4/SER_hh_num_in!F4)</f>
        <v>3676.0582773718206</v>
      </c>
      <c r="G4" s="101">
        <f>IF(SER_hh_emi_in!G4=0,0,1000000*SER_hh_emi_in!G4/SER_hh_num_in!G4)</f>
        <v>4036.3220196136399</v>
      </c>
      <c r="H4" s="101">
        <f>IF(SER_hh_emi_in!H4=0,0,1000000*SER_hh_emi_in!H4/SER_hh_num_in!H4)</f>
        <v>4579.1379035524233</v>
      </c>
      <c r="I4" s="101">
        <f>IF(SER_hh_emi_in!I4=0,0,1000000*SER_hh_emi_in!I4/SER_hh_num_in!I4)</f>
        <v>822.70294554384088</v>
      </c>
      <c r="J4" s="101">
        <f>IF(SER_hh_emi_in!J4=0,0,1000000*SER_hh_emi_in!J4/SER_hh_num_in!J4)</f>
        <v>1.1356812510705572</v>
      </c>
      <c r="K4" s="101">
        <f>IF(SER_hh_emi_in!K4=0,0,1000000*SER_hh_emi_in!K4/SER_hh_num_in!K4)</f>
        <v>4677.4713016579544</v>
      </c>
      <c r="L4" s="101">
        <f>IF(SER_hh_emi_in!L4=0,0,1000000*SER_hh_emi_in!L4/SER_hh_num_in!L4)</f>
        <v>5773.1955640907254</v>
      </c>
      <c r="M4" s="101">
        <f>IF(SER_hh_emi_in!M4=0,0,1000000*SER_hh_emi_in!M4/SER_hh_num_in!M4)</f>
        <v>5464.1120014466178</v>
      </c>
      <c r="N4" s="101">
        <f>IF(SER_hh_emi_in!N4=0,0,1000000*SER_hh_emi_in!N4/SER_hh_num_in!N4)</f>
        <v>5024.2858544122801</v>
      </c>
      <c r="O4" s="101">
        <f>IF(SER_hh_emi_in!O4=0,0,1000000*SER_hh_emi_in!O4/SER_hh_num_in!O4)</f>
        <v>5214.7920772901871</v>
      </c>
      <c r="P4" s="101">
        <f>IF(SER_hh_emi_in!P4=0,0,1000000*SER_hh_emi_in!P4/SER_hh_num_in!P4)</f>
        <v>2390.9761151672342</v>
      </c>
      <c r="Q4" s="101">
        <f>IF(SER_hh_emi_in!Q4=0,0,1000000*SER_hh_emi_in!Q4/SER_hh_num_in!Q4)</f>
        <v>3289.3191721392855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5564.939125376578</v>
      </c>
      <c r="D7" s="100">
        <f>IF(SER_hh_emi_in!D7=0,0,1000000*SER_hh_emi_in!D7/SER_hh_num_in!D7)</f>
        <v>5243.1192021737788</v>
      </c>
      <c r="E7" s="100">
        <f>IF(SER_hh_emi_in!E7=0,0,1000000*SER_hh_emi_in!E7/SER_hh_num_in!E7)</f>
        <v>4627.5951062634604</v>
      </c>
      <c r="F7" s="100">
        <f>IF(SER_hh_emi_in!F7=0,0,1000000*SER_hh_emi_in!F7/SER_hh_num_in!F7)</f>
        <v>5104.6182853292048</v>
      </c>
      <c r="G7" s="100">
        <f>IF(SER_hh_emi_in!G7=0,0,1000000*SER_hh_emi_in!G7/SER_hh_num_in!G7)</f>
        <v>0</v>
      </c>
      <c r="H7" s="100">
        <f>IF(SER_hh_emi_in!H7=0,0,1000000*SER_hh_emi_in!H7/SER_hh_num_in!H7)</f>
        <v>0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7632.0342862829539</v>
      </c>
      <c r="O7" s="100">
        <f>IF(SER_hh_emi_in!O7=0,0,1000000*SER_hh_emi_in!O7/SER_hh_num_in!O7)</f>
        <v>6827.6276842522147</v>
      </c>
      <c r="P7" s="100">
        <f>IF(SER_hh_emi_in!P7=0,0,1000000*SER_hh_emi_in!P7/SER_hh_num_in!P7)</f>
        <v>4975.7947375950525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2696.2075075678795</v>
      </c>
      <c r="D8" s="100">
        <f>IF(SER_hh_emi_in!D8=0,0,1000000*SER_hh_emi_in!D8/SER_hh_num_in!D8)</f>
        <v>2537.8752711713992</v>
      </c>
      <c r="E8" s="100">
        <f>IF(SER_hh_emi_in!E8=0,0,1000000*SER_hh_emi_in!E8/SER_hh_num_in!E8)</f>
        <v>2138.3428146364395</v>
      </c>
      <c r="F8" s="100">
        <f>IF(SER_hh_emi_in!F8=0,0,1000000*SER_hh_emi_in!F8/SER_hh_num_in!F8)</f>
        <v>2419.854791198155</v>
      </c>
      <c r="G8" s="100">
        <f>IF(SER_hh_emi_in!G8=0,0,1000000*SER_hh_emi_in!G8/SER_hh_num_in!G8)</f>
        <v>2838.9930041963744</v>
      </c>
      <c r="H8" s="100">
        <f>IF(SER_hh_emi_in!H8=0,0,1000000*SER_hh_emi_in!H8/SER_hh_num_in!H8)</f>
        <v>4710.2611393484331</v>
      </c>
      <c r="I8" s="100">
        <f>IF(SER_hh_emi_in!I8=0,0,1000000*SER_hh_emi_in!I8/SER_hh_num_in!I8)</f>
        <v>3191.0042891462322</v>
      </c>
      <c r="J8" s="100">
        <f>IF(SER_hh_emi_in!J8=0,0,1000000*SER_hh_emi_in!J8/SER_hh_num_in!J8)</f>
        <v>3321.5086201038253</v>
      </c>
      <c r="K8" s="100">
        <f>IF(SER_hh_emi_in!K8=0,0,1000000*SER_hh_emi_in!K8/SER_hh_num_in!K8)</f>
        <v>3726.2402527933741</v>
      </c>
      <c r="L8" s="100">
        <f>IF(SER_hh_emi_in!L8=0,0,1000000*SER_hh_emi_in!L8/SER_hh_num_in!L8)</f>
        <v>4341.4937084102121</v>
      </c>
      <c r="M8" s="100">
        <f>IF(SER_hh_emi_in!M8=0,0,1000000*SER_hh_emi_in!M8/SER_hh_num_in!M8)</f>
        <v>4271.1296285395028</v>
      </c>
      <c r="N8" s="100">
        <f>IF(SER_hh_emi_in!N8=0,0,1000000*SER_hh_emi_in!N8/SER_hh_num_in!N8)</f>
        <v>3710.2702084428174</v>
      </c>
      <c r="O8" s="100">
        <f>IF(SER_hh_emi_in!O8=0,0,1000000*SER_hh_emi_in!O8/SER_hh_num_in!O8)</f>
        <v>3201.0074693604156</v>
      </c>
      <c r="P8" s="100">
        <f>IF(SER_hh_emi_in!P8=0,0,1000000*SER_hh_emi_in!P8/SER_hh_num_in!P8)</f>
        <v>2318.0963518913591</v>
      </c>
      <c r="Q8" s="100">
        <f>IF(SER_hh_emi_in!Q8=0,0,1000000*SER_hh_emi_in!Q8/SER_hh_num_in!Q8)</f>
        <v>3519.1496474131577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3847.3740712441154</v>
      </c>
      <c r="D9" s="100">
        <f>IF(SER_hh_emi_in!D9=0,0,1000000*SER_hh_emi_in!D9/SER_hh_num_in!D9)</f>
        <v>3661.2336191646032</v>
      </c>
      <c r="E9" s="100">
        <f>IF(SER_hh_emi_in!E9=0,0,1000000*SER_hh_emi_in!E9/SER_hh_num_in!E9)</f>
        <v>0</v>
      </c>
      <c r="F9" s="100">
        <f>IF(SER_hh_emi_in!F9=0,0,1000000*SER_hh_emi_in!F9/SER_hh_num_in!F9)</f>
        <v>3666.8704226771188</v>
      </c>
      <c r="G9" s="100">
        <f>IF(SER_hh_emi_in!G9=0,0,1000000*SER_hh_emi_in!G9/SER_hh_num_in!G9)</f>
        <v>4271.5039179516989</v>
      </c>
      <c r="H9" s="100">
        <f>IF(SER_hh_emi_in!H9=0,0,1000000*SER_hh_emi_in!H9/SER_hh_num_in!H9)</f>
        <v>8204.9551964833736</v>
      </c>
      <c r="I9" s="100">
        <f>IF(SER_hh_emi_in!I9=0,0,1000000*SER_hh_emi_in!I9/SER_hh_num_in!I9)</f>
        <v>4447.618778048588</v>
      </c>
      <c r="J9" s="100">
        <f>IF(SER_hh_emi_in!J9=0,0,1000000*SER_hh_emi_in!J9/SER_hh_num_in!J9)</f>
        <v>0</v>
      </c>
      <c r="K9" s="100">
        <f>IF(SER_hh_emi_in!K9=0,0,1000000*SER_hh_emi_in!K9/SER_hh_num_in!K9)</f>
        <v>5606.5922346999378</v>
      </c>
      <c r="L9" s="100">
        <f>IF(SER_hh_emi_in!L9=0,0,1000000*SER_hh_emi_in!L9/SER_hh_num_in!L9)</f>
        <v>6525.9981446999009</v>
      </c>
      <c r="M9" s="100">
        <f>IF(SER_hh_emi_in!M9=0,0,1000000*SER_hh_emi_in!M9/SER_hh_num_in!M9)</f>
        <v>6373.4407744191458</v>
      </c>
      <c r="N9" s="100">
        <f>IF(SER_hh_emi_in!N9=0,0,1000000*SER_hh_emi_in!N9/SER_hh_num_in!N9)</f>
        <v>0</v>
      </c>
      <c r="O9" s="100">
        <f>IF(SER_hh_emi_in!O9=0,0,1000000*SER_hh_emi_in!O9/SER_hh_num_in!O9)</f>
        <v>0</v>
      </c>
      <c r="P9" s="100">
        <f>IF(SER_hh_emi_in!P9=0,0,1000000*SER_hh_emi_in!P9/SER_hh_num_in!P9)</f>
        <v>3479.5460071177527</v>
      </c>
      <c r="Q9" s="100">
        <f>IF(SER_hh_emi_in!Q9=0,0,1000000*SER_hh_emi_in!Q9/SER_hh_num_in!Q9)</f>
        <v>5477.9625548488384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1.1537470298583126</v>
      </c>
      <c r="D16" s="101">
        <f>IF(SER_hh_emi_in!D16=0,0,1000000*SER_hh_emi_in!D16/SER_hh_num_in!D16)</f>
        <v>2.8527286263345855</v>
      </c>
      <c r="E16" s="101">
        <f>IF(SER_hh_emi_in!E16=0,0,1000000*SER_hh_emi_in!E16/SER_hh_num_in!E16)</f>
        <v>2.4935729287851904</v>
      </c>
      <c r="F16" s="101">
        <f>IF(SER_hh_emi_in!F16=0,0,1000000*SER_hh_emi_in!F16/SER_hh_num_in!F16)</f>
        <v>2.1725763595810874</v>
      </c>
      <c r="G16" s="101">
        <f>IF(SER_hh_emi_in!G16=0,0,1000000*SER_hh_emi_in!G16/SER_hh_num_in!G16)</f>
        <v>3.3549704635838804</v>
      </c>
      <c r="H16" s="101">
        <f>IF(SER_hh_emi_in!H16=0,0,1000000*SER_hh_emi_in!H16/SER_hh_num_in!H16)</f>
        <v>1.3533644484997858</v>
      </c>
      <c r="I16" s="101">
        <f>IF(SER_hh_emi_in!I16=0,0,1000000*SER_hh_emi_in!I16/SER_hh_num_in!I16)</f>
        <v>9.0718911940220117</v>
      </c>
      <c r="J16" s="101">
        <f>IF(SER_hh_emi_in!J16=0,0,1000000*SER_hh_emi_in!J16/SER_hh_num_in!J16)</f>
        <v>3.8373571053639881</v>
      </c>
      <c r="K16" s="101">
        <f>IF(SER_hh_emi_in!K16=0,0,1000000*SER_hh_emi_in!K16/SER_hh_num_in!K16)</f>
        <v>5.745799781778878</v>
      </c>
      <c r="L16" s="101">
        <f>IF(SER_hh_emi_in!L16=0,0,1000000*SER_hh_emi_in!L16/SER_hh_num_in!L16)</f>
        <v>6.8631035753475054</v>
      </c>
      <c r="M16" s="101">
        <f>IF(SER_hh_emi_in!M16=0,0,1000000*SER_hh_emi_in!M16/SER_hh_num_in!M16)</f>
        <v>42.916776586221644</v>
      </c>
      <c r="N16" s="101">
        <f>IF(SER_hh_emi_in!N16=0,0,1000000*SER_hh_emi_in!N16/SER_hh_num_in!N16)</f>
        <v>57.511259371364517</v>
      </c>
      <c r="O16" s="101">
        <f>IF(SER_hh_emi_in!O16=0,0,1000000*SER_hh_emi_in!O16/SER_hh_num_in!O16)</f>
        <v>496.0669919036423</v>
      </c>
      <c r="P16" s="101">
        <f>IF(SER_hh_emi_in!P16=0,0,1000000*SER_hh_emi_in!P16/SER_hh_num_in!P16)</f>
        <v>261.79896069961819</v>
      </c>
      <c r="Q16" s="101">
        <f>IF(SER_hh_emi_in!Q16=0,0,1000000*SER_hh_emi_in!Q16/SER_hh_num_in!Q16)</f>
        <v>272.9053774217798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588.34076926439968</v>
      </c>
      <c r="D17" s="103">
        <f>IF(SER_hh_emi_in!D17=0,0,1000000*SER_hh_emi_in!D17/SER_hh_num_in!D17)</f>
        <v>678.70773273378381</v>
      </c>
      <c r="E17" s="103">
        <f>IF(SER_hh_emi_in!E17=0,0,1000000*SER_hh_emi_in!E17/SER_hh_num_in!E17)</f>
        <v>739.39353554562263</v>
      </c>
      <c r="F17" s="103">
        <f>IF(SER_hh_emi_in!F17=0,0,1000000*SER_hh_emi_in!F17/SER_hh_num_in!F17)</f>
        <v>829.1284947854333</v>
      </c>
      <c r="G17" s="103">
        <f>IF(SER_hh_emi_in!G17=0,0,1000000*SER_hh_emi_in!G17/SER_hh_num_in!G17)</f>
        <v>944.7259860831366</v>
      </c>
      <c r="H17" s="103">
        <f>IF(SER_hh_emi_in!H17=0,0,1000000*SER_hh_emi_in!H17/SER_hh_num_in!H17)</f>
        <v>1058.8603548719464</v>
      </c>
      <c r="I17" s="103">
        <f>IF(SER_hh_emi_in!I17=0,0,1000000*SER_hh_emi_in!I17/SER_hh_num_in!I17)</f>
        <v>1227.842135875828</v>
      </c>
      <c r="J17" s="103">
        <f>IF(SER_hh_emi_in!J17=0,0,1000000*SER_hh_emi_in!J17/SER_hh_num_in!J17)</f>
        <v>1352.453980732357</v>
      </c>
      <c r="K17" s="103">
        <f>IF(SER_hh_emi_in!K17=0,0,1000000*SER_hh_emi_in!K17/SER_hh_num_in!K17)</f>
        <v>1489.7992228393039</v>
      </c>
      <c r="L17" s="103">
        <f>IF(SER_hh_emi_in!L17=0,0,1000000*SER_hh_emi_in!L17/SER_hh_num_in!L17)</f>
        <v>1547.0333405480926</v>
      </c>
      <c r="M17" s="103">
        <f>IF(SER_hh_emi_in!M17=0,0,1000000*SER_hh_emi_in!M17/SER_hh_num_in!M17)</f>
        <v>1524.4535718124926</v>
      </c>
      <c r="N17" s="103">
        <f>IF(SER_hh_emi_in!N17=0,0,1000000*SER_hh_emi_in!N17/SER_hh_num_in!N17)</f>
        <v>1555.9734059587063</v>
      </c>
      <c r="O17" s="103">
        <f>IF(SER_hh_emi_in!O17=0,0,1000000*SER_hh_emi_in!O17/SER_hh_num_in!O17)</f>
        <v>1554.6484418613181</v>
      </c>
      <c r="P17" s="103">
        <f>IF(SER_hh_emi_in!P17=0,0,1000000*SER_hh_emi_in!P17/SER_hh_num_in!P17)</f>
        <v>1593.0361191338691</v>
      </c>
      <c r="Q17" s="103">
        <f>IF(SER_hh_emi_in!Q17=0,0,1000000*SER_hh_emi_in!Q17/SER_hh_num_in!Q17)</f>
        <v>1664.025261778218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622.10333480083739</v>
      </c>
      <c r="D19" s="101">
        <f>IF(SER_hh_emi_in!D19=0,0,1000000*SER_hh_emi_in!D19/SER_hh_num_in!D19)</f>
        <v>463.04088149429708</v>
      </c>
      <c r="E19" s="101">
        <f>IF(SER_hh_emi_in!E19=0,0,1000000*SER_hh_emi_in!E19/SER_hh_num_in!E19)</f>
        <v>214.49801772595413</v>
      </c>
      <c r="F19" s="101">
        <f>IF(SER_hh_emi_in!F19=0,0,1000000*SER_hh_emi_in!F19/SER_hh_num_in!F19)</f>
        <v>1133.3761954737874</v>
      </c>
      <c r="G19" s="101">
        <f>IF(SER_hh_emi_in!G19=0,0,1000000*SER_hh_emi_in!G19/SER_hh_num_in!G19)</f>
        <v>728.8786756581253</v>
      </c>
      <c r="H19" s="101">
        <f>IF(SER_hh_emi_in!H19=0,0,1000000*SER_hh_emi_in!H19/SER_hh_num_in!H19)</f>
        <v>2158.5755896368828</v>
      </c>
      <c r="I19" s="101">
        <f>IF(SER_hh_emi_in!I19=0,0,1000000*SER_hh_emi_in!I19/SER_hh_num_in!I19)</f>
        <v>611.27903241355602</v>
      </c>
      <c r="J19" s="101">
        <f>IF(SER_hh_emi_in!J19=0,0,1000000*SER_hh_emi_in!J19/SER_hh_num_in!J19)</f>
        <v>630.56000502418863</v>
      </c>
      <c r="K19" s="101">
        <f>IF(SER_hh_emi_in!K19=0,0,1000000*SER_hh_emi_in!K19/SER_hh_num_in!K19)</f>
        <v>1303.199550565279</v>
      </c>
      <c r="L19" s="101">
        <f>IF(SER_hh_emi_in!L19=0,0,1000000*SER_hh_emi_in!L19/SER_hh_num_in!L19)</f>
        <v>835.24883329430259</v>
      </c>
      <c r="M19" s="101">
        <f>IF(SER_hh_emi_in!M19=0,0,1000000*SER_hh_emi_in!M19/SER_hh_num_in!M19)</f>
        <v>954.5195952209807</v>
      </c>
      <c r="N19" s="101">
        <f>IF(SER_hh_emi_in!N19=0,0,1000000*SER_hh_emi_in!N19/SER_hh_num_in!N19)</f>
        <v>1453.9010257749383</v>
      </c>
      <c r="O19" s="101">
        <f>IF(SER_hh_emi_in!O19=0,0,1000000*SER_hh_emi_in!O19/SER_hh_num_in!O19)</f>
        <v>1903.642905301851</v>
      </c>
      <c r="P19" s="101">
        <f>IF(SER_hh_emi_in!P19=0,0,1000000*SER_hh_emi_in!P19/SER_hh_num_in!P19)</f>
        <v>1988.2884331261132</v>
      </c>
      <c r="Q19" s="101">
        <f>IF(SER_hh_emi_in!Q19=0,0,1000000*SER_hh_emi_in!Q19/SER_hh_num_in!Q19)</f>
        <v>2147.5864094013232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2041.4043168015799</v>
      </c>
      <c r="D21" s="100">
        <f>IF(SER_hh_emi_in!D21=0,0,1000000*SER_hh_emi_in!D21/SER_hh_num_in!D21)</f>
        <v>2196.3510285066659</v>
      </c>
      <c r="E21" s="100">
        <f>IF(SER_hh_emi_in!E21=0,0,1000000*SER_hh_emi_in!E21/SER_hh_num_in!E21)</f>
        <v>2206.9505016284547</v>
      </c>
      <c r="F21" s="100">
        <f>IF(SER_hh_emi_in!F21=0,0,1000000*SER_hh_emi_in!F21/SER_hh_num_in!F21)</f>
        <v>927.66289671669392</v>
      </c>
      <c r="G21" s="100">
        <f>IF(SER_hh_emi_in!G21=0,0,1000000*SER_hh_emi_in!G21/SER_hh_num_in!G21)</f>
        <v>2269.9494575043677</v>
      </c>
      <c r="H21" s="100">
        <f>IF(SER_hh_emi_in!H21=0,0,1000000*SER_hh_emi_in!H21/SER_hh_num_in!H21)</f>
        <v>2272.8270641034151</v>
      </c>
      <c r="I21" s="100">
        <f>IF(SER_hh_emi_in!I21=0,0,1000000*SER_hh_emi_in!I21/SER_hh_num_in!I21)</f>
        <v>2254.672252870309</v>
      </c>
      <c r="J21" s="100">
        <f>IF(SER_hh_emi_in!J21=0,0,1000000*SER_hh_emi_in!J21/SER_hh_num_in!J21)</f>
        <v>2174.2816393472222</v>
      </c>
      <c r="K21" s="100">
        <f>IF(SER_hh_emi_in!K21=0,0,1000000*SER_hh_emi_in!K21/SER_hh_num_in!K21)</f>
        <v>2116.5917823150044</v>
      </c>
      <c r="L21" s="100">
        <f>IF(SER_hh_emi_in!L21=0,0,1000000*SER_hh_emi_in!L21/SER_hh_num_in!L21)</f>
        <v>2257.4521099366871</v>
      </c>
      <c r="M21" s="100">
        <f>IF(SER_hh_emi_in!M21=0,0,1000000*SER_hh_emi_in!M21/SER_hh_num_in!M21)</f>
        <v>2390.3149876811444</v>
      </c>
      <c r="N21" s="100">
        <f>IF(SER_hh_emi_in!N21=0,0,1000000*SER_hh_emi_in!N21/SER_hh_num_in!N21)</f>
        <v>2372.7238931304241</v>
      </c>
      <c r="O21" s="100">
        <f>IF(SER_hh_emi_in!O21=0,0,1000000*SER_hh_emi_in!O21/SER_hh_num_in!O21)</f>
        <v>2222.5421029079539</v>
      </c>
      <c r="P21" s="100">
        <f>IF(SER_hh_emi_in!P21=0,0,1000000*SER_hh_emi_in!P21/SER_hh_num_in!P21)</f>
        <v>2170.7300924816277</v>
      </c>
      <c r="Q21" s="100">
        <f>IF(SER_hh_emi_in!Q21=0,0,1000000*SER_hh_emi_in!Q21/SER_hh_num_in!Q21)</f>
        <v>2400.6315383237247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2693.7317281455139</v>
      </c>
      <c r="D22" s="100">
        <f>IF(SER_hh_emi_in!D22=0,0,1000000*SER_hh_emi_in!D22/SER_hh_num_in!D22)</f>
        <v>2720.9351018542434</v>
      </c>
      <c r="E22" s="100">
        <f>IF(SER_hh_emi_in!E22=0,0,1000000*SER_hh_emi_in!E22/SER_hh_num_in!E22)</f>
        <v>2612.5959308066422</v>
      </c>
      <c r="F22" s="100">
        <f>IF(SER_hh_emi_in!F22=0,0,1000000*SER_hh_emi_in!F22/SER_hh_num_in!F22)</f>
        <v>2799.8175467736551</v>
      </c>
      <c r="G22" s="100">
        <f>IF(SER_hh_emi_in!G22=0,0,1000000*SER_hh_emi_in!G22/SER_hh_num_in!G22)</f>
        <v>2651.6958916571662</v>
      </c>
      <c r="H22" s="100">
        <f>IF(SER_hh_emi_in!H22=0,0,1000000*SER_hh_emi_in!H22/SER_hh_num_in!H22)</f>
        <v>2699.8031327403201</v>
      </c>
      <c r="I22" s="100">
        <f>IF(SER_hh_emi_in!I22=0,0,1000000*SER_hh_emi_in!I22/SER_hh_num_in!I22)</f>
        <v>2383.7606061490474</v>
      </c>
      <c r="J22" s="100">
        <f>IF(SER_hh_emi_in!J22=0,0,1000000*SER_hh_emi_in!J22/SER_hh_num_in!J22)</f>
        <v>2520.7456979295139</v>
      </c>
      <c r="K22" s="100">
        <f>IF(SER_hh_emi_in!K22=0,0,1000000*SER_hh_emi_in!K22/SER_hh_num_in!K22)</f>
        <v>2474.6198979381138</v>
      </c>
      <c r="L22" s="100">
        <f>IF(SER_hh_emi_in!L22=0,0,1000000*SER_hh_emi_in!L22/SER_hh_num_in!L22)</f>
        <v>2690.1653811510732</v>
      </c>
      <c r="M22" s="100">
        <f>IF(SER_hh_emi_in!M22=0,0,1000000*SER_hh_emi_in!M22/SER_hh_num_in!M22)</f>
        <v>2873.1059580414963</v>
      </c>
      <c r="N22" s="100">
        <f>IF(SER_hh_emi_in!N22=0,0,1000000*SER_hh_emi_in!N22/SER_hh_num_in!N22)</f>
        <v>2818.815646804635</v>
      </c>
      <c r="O22" s="100">
        <f>IF(SER_hh_emi_in!O22=0,0,1000000*SER_hh_emi_in!O22/SER_hh_num_in!O22)</f>
        <v>2569.6240706078065</v>
      </c>
      <c r="P22" s="100">
        <f>IF(SER_hh_emi_in!P22=0,0,1000000*SER_hh_emi_in!P22/SER_hh_num_in!P22)</f>
        <v>2561.9864211681333</v>
      </c>
      <c r="Q22" s="100">
        <f>IF(SER_hh_emi_in!Q22=0,0,1000000*SER_hh_emi_in!Q22/SER_hh_num_in!Q22)</f>
        <v>2892.1898125747489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850.06469688272034</v>
      </c>
      <c r="D23" s="100">
        <f>IF(SER_hh_emi_in!D23=0,0,1000000*SER_hh_emi_in!D23/SER_hh_num_in!D23)</f>
        <v>844.08791480095329</v>
      </c>
      <c r="E23" s="100">
        <f>IF(SER_hh_emi_in!E23=0,0,1000000*SER_hh_emi_in!E23/SER_hh_num_in!E23)</f>
        <v>0</v>
      </c>
      <c r="F23" s="100">
        <f>IF(SER_hh_emi_in!F23=0,0,1000000*SER_hh_emi_in!F23/SER_hh_num_in!F23)</f>
        <v>2038.4810214739693</v>
      </c>
      <c r="G23" s="100">
        <f>IF(SER_hh_emi_in!G23=0,0,1000000*SER_hh_emi_in!G23/SER_hh_num_in!G23)</f>
        <v>2066.2962034671395</v>
      </c>
      <c r="H23" s="100">
        <f>IF(SER_hh_emi_in!H23=0,0,1000000*SER_hh_emi_in!H23/SER_hh_num_in!H23)</f>
        <v>2118.7331828676356</v>
      </c>
      <c r="I23" s="100">
        <f>IF(SER_hh_emi_in!I23=0,0,1000000*SER_hh_emi_in!I23/SER_hh_num_in!I23)</f>
        <v>2026.6918802145942</v>
      </c>
      <c r="J23" s="100">
        <f>IF(SER_hh_emi_in!J23=0,0,1000000*SER_hh_emi_in!J23/SER_hh_num_in!J23)</f>
        <v>1931.9835638126888</v>
      </c>
      <c r="K23" s="100">
        <f>IF(SER_hh_emi_in!K23=0,0,1000000*SER_hh_emi_in!K23/SER_hh_num_in!K23)</f>
        <v>1891.4692364032803</v>
      </c>
      <c r="L23" s="100">
        <f>IF(SER_hh_emi_in!L23=0,0,1000000*SER_hh_emi_in!L23/SER_hh_num_in!L23)</f>
        <v>1974.5160986895405</v>
      </c>
      <c r="M23" s="100">
        <f>IF(SER_hh_emi_in!M23=0,0,1000000*SER_hh_emi_in!M23/SER_hh_num_in!M23)</f>
        <v>2138.2433635693023</v>
      </c>
      <c r="N23" s="100">
        <f>IF(SER_hh_emi_in!N23=0,0,1000000*SER_hh_emi_in!N23/SER_hh_num_in!N23)</f>
        <v>2065.8223376578485</v>
      </c>
      <c r="O23" s="100">
        <f>IF(SER_hh_emi_in!O23=0,0,1000000*SER_hh_emi_in!O23/SER_hh_num_in!O23)</f>
        <v>1950.5363030763858</v>
      </c>
      <c r="P23" s="100">
        <f>IF(SER_hh_emi_in!P23=0,0,1000000*SER_hh_emi_in!P23/SER_hh_num_in!P23)</f>
        <v>1943.5243249949558</v>
      </c>
      <c r="Q23" s="100">
        <f>IF(SER_hh_emi_in!Q23=0,0,1000000*SER_hh_emi_in!Q23/SER_hh_num_in!Q23)</f>
        <v>2030.0353836289887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685.43259765902258</v>
      </c>
      <c r="D29" s="101">
        <f>IF(SER_hh_emi_in!D29=0,0,1000000*SER_hh_emi_in!D29/SER_hh_num_in!D29)</f>
        <v>456.40449923021453</v>
      </c>
      <c r="E29" s="101">
        <f>IF(SER_hh_emi_in!E29=0,0,1000000*SER_hh_emi_in!E29/SER_hh_num_in!E29)</f>
        <v>409.68280701355889</v>
      </c>
      <c r="F29" s="101">
        <f>IF(SER_hh_emi_in!F29=0,0,1000000*SER_hh_emi_in!F29/SER_hh_num_in!F29)</f>
        <v>479.43358814155579</v>
      </c>
      <c r="G29" s="101">
        <f>IF(SER_hh_emi_in!G29=0,0,1000000*SER_hh_emi_in!G29/SER_hh_num_in!G29)</f>
        <v>204.89269099242759</v>
      </c>
      <c r="H29" s="101">
        <f>IF(SER_hh_emi_in!H29=0,0,1000000*SER_hh_emi_in!H29/SER_hh_num_in!H29)</f>
        <v>260.24253294299365</v>
      </c>
      <c r="I29" s="101">
        <f>IF(SER_hh_emi_in!I29=0,0,1000000*SER_hh_emi_in!I29/SER_hh_num_in!I29)</f>
        <v>628.94294954337261</v>
      </c>
      <c r="J29" s="101">
        <f>IF(SER_hh_emi_in!J29=0,0,1000000*SER_hh_emi_in!J29/SER_hh_num_in!J29)</f>
        <v>777.8386958992362</v>
      </c>
      <c r="K29" s="101">
        <f>IF(SER_hh_emi_in!K29=0,0,1000000*SER_hh_emi_in!K29/SER_hh_num_in!K29)</f>
        <v>698.34848179894857</v>
      </c>
      <c r="L29" s="101">
        <f>IF(SER_hh_emi_in!L29=0,0,1000000*SER_hh_emi_in!L29/SER_hh_num_in!L29)</f>
        <v>1102.2266803814409</v>
      </c>
      <c r="M29" s="101">
        <f>IF(SER_hh_emi_in!M29=0,0,1000000*SER_hh_emi_in!M29/SER_hh_num_in!M29)</f>
        <v>1208.9718785995233</v>
      </c>
      <c r="N29" s="101">
        <f>IF(SER_hh_emi_in!N29=0,0,1000000*SER_hh_emi_in!N29/SER_hh_num_in!N29)</f>
        <v>918.65924448963597</v>
      </c>
      <c r="O29" s="101">
        <f>IF(SER_hh_emi_in!O29=0,0,1000000*SER_hh_emi_in!O29/SER_hh_num_in!O29)</f>
        <v>1355.3673523366788</v>
      </c>
      <c r="P29" s="101">
        <f>IF(SER_hh_emi_in!P29=0,0,1000000*SER_hh_emi_in!P29/SER_hh_num_in!P29)</f>
        <v>2357.4479943713022</v>
      </c>
      <c r="Q29" s="101">
        <f>IF(SER_hh_emi_in!Q29=0,0,1000000*SER_hh_emi_in!Q29/SER_hh_num_in!Q29)</f>
        <v>3089.896075101527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3570.1281187888726</v>
      </c>
      <c r="D30" s="100">
        <f>IF(SER_hh_emi_in!D30=0,0,1000000*SER_hh_emi_in!D30/SER_hh_num_in!D30)</f>
        <v>3594.9775916791232</v>
      </c>
      <c r="E30" s="100">
        <f>IF(SER_hh_emi_in!E30=0,0,1000000*SER_hh_emi_in!E30/SER_hh_num_in!E30)</f>
        <v>3549.9507547786029</v>
      </c>
      <c r="F30" s="100">
        <f>IF(SER_hh_emi_in!F30=0,0,1000000*SER_hh_emi_in!F30/SER_hh_num_in!F30)</f>
        <v>3754.1318554047111</v>
      </c>
      <c r="G30" s="100">
        <f>IF(SER_hh_emi_in!G30=0,0,1000000*SER_hh_emi_in!G30/SER_hh_num_in!G30)</f>
        <v>3678.7507966673274</v>
      </c>
      <c r="H30" s="100">
        <f>IF(SER_hh_emi_in!H30=0,0,1000000*SER_hh_emi_in!H30/SER_hh_num_in!H30)</f>
        <v>3575.6304145888853</v>
      </c>
      <c r="I30" s="100">
        <f>IF(SER_hh_emi_in!I30=0,0,1000000*SER_hh_emi_in!I30/SER_hh_num_in!I30)</f>
        <v>3712.7047384365969</v>
      </c>
      <c r="J30" s="100">
        <f>IF(SER_hh_emi_in!J30=0,0,1000000*SER_hh_emi_in!J30/SER_hh_num_in!J30)</f>
        <v>3916.6477466800516</v>
      </c>
      <c r="K30" s="100">
        <f>IF(SER_hh_emi_in!K30=0,0,1000000*SER_hh_emi_in!K30/SER_hh_num_in!K30)</f>
        <v>3657.8026493513676</v>
      </c>
      <c r="L30" s="100">
        <f>IF(SER_hh_emi_in!L30=0,0,1000000*SER_hh_emi_in!L30/SER_hh_num_in!L30)</f>
        <v>3679.1230764488032</v>
      </c>
      <c r="M30" s="100">
        <f>IF(SER_hh_emi_in!M30=0,0,1000000*SER_hh_emi_in!M30/SER_hh_num_in!M30)</f>
        <v>3703.8443424389238</v>
      </c>
      <c r="N30" s="100">
        <f>IF(SER_hh_emi_in!N30=0,0,1000000*SER_hh_emi_in!N30/SER_hh_num_in!N30)</f>
        <v>3747.626041039457</v>
      </c>
      <c r="O30" s="100">
        <f>IF(SER_hh_emi_in!O30=0,0,1000000*SER_hh_emi_in!O30/SER_hh_num_in!O30)</f>
        <v>3806.762956329982</v>
      </c>
      <c r="P30" s="100">
        <f>IF(SER_hh_emi_in!P30=0,0,1000000*SER_hh_emi_in!P30/SER_hh_num_in!P30)</f>
        <v>0</v>
      </c>
      <c r="Q30" s="100">
        <f>IF(SER_hh_emi_in!Q30=0,0,1000000*SER_hh_emi_in!Q30/SER_hh_num_in!Q30)</f>
        <v>3761.015334040289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2868.9632843264512</v>
      </c>
      <c r="D31" s="100">
        <f>IF(SER_hh_emi_in!D31=0,0,1000000*SER_hh_emi_in!D31/SER_hh_num_in!D31)</f>
        <v>2879.3801819514856</v>
      </c>
      <c r="E31" s="100">
        <f>IF(SER_hh_emi_in!E31=0,0,1000000*SER_hh_emi_in!E31/SER_hh_num_in!E31)</f>
        <v>2787.5039256344457</v>
      </c>
      <c r="F31" s="100">
        <f>IF(SER_hh_emi_in!F31=0,0,1000000*SER_hh_emi_in!F31/SER_hh_num_in!F31)</f>
        <v>2893.1242079859571</v>
      </c>
      <c r="G31" s="100">
        <f>IF(SER_hh_emi_in!G31=0,0,1000000*SER_hh_emi_in!G31/SER_hh_num_in!G31)</f>
        <v>2962.968694479006</v>
      </c>
      <c r="H31" s="100">
        <f>IF(SER_hh_emi_in!H31=0,0,1000000*SER_hh_emi_in!H31/SER_hh_num_in!H31)</f>
        <v>2967.7984774943102</v>
      </c>
      <c r="I31" s="100">
        <f>IF(SER_hh_emi_in!I31=0,0,1000000*SER_hh_emi_in!I31/SER_hh_num_in!I31)</f>
        <v>2945.8857529248498</v>
      </c>
      <c r="J31" s="100">
        <f>IF(SER_hh_emi_in!J31=0,0,1000000*SER_hh_emi_in!J31/SER_hh_num_in!J31)</f>
        <v>3008.5203509315434</v>
      </c>
      <c r="K31" s="100">
        <f>IF(SER_hh_emi_in!K31=0,0,1000000*SER_hh_emi_in!K31/SER_hh_num_in!K31)</f>
        <v>3065.0748552904797</v>
      </c>
      <c r="L31" s="100">
        <f>IF(SER_hh_emi_in!L31=0,0,1000000*SER_hh_emi_in!L31/SER_hh_num_in!L31)</f>
        <v>3094.7005501857989</v>
      </c>
      <c r="M31" s="100">
        <f>IF(SER_hh_emi_in!M31=0,0,1000000*SER_hh_emi_in!M31/SER_hh_num_in!M31)</f>
        <v>3113.5658941453089</v>
      </c>
      <c r="N31" s="100">
        <f>IF(SER_hh_emi_in!N31=0,0,1000000*SER_hh_emi_in!N31/SER_hh_num_in!N31)</f>
        <v>3126.900356093885</v>
      </c>
      <c r="O31" s="100">
        <f>IF(SER_hh_emi_in!O31=0,0,1000000*SER_hh_emi_in!O31/SER_hh_num_in!O31)</f>
        <v>3054.4997692877223</v>
      </c>
      <c r="P31" s="100">
        <f>IF(SER_hh_emi_in!P31=0,0,1000000*SER_hh_emi_in!P31/SER_hh_num_in!P31)</f>
        <v>3043.542941915623</v>
      </c>
      <c r="Q31" s="100">
        <f>IF(SER_hh_emi_in!Q31=0,0,1000000*SER_hh_emi_in!Q31/SER_hh_num_in!Q31)</f>
        <v>3074.7304907187713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110.1722101698151</v>
      </c>
      <c r="D3" s="106">
        <f>IF(SER_hh_fech_in!D3=0,0,SER_hh_fech_in!D3/SER_summary!D$27)</f>
        <v>110.90200108927802</v>
      </c>
      <c r="E3" s="106">
        <f>IF(SER_hh_fech_in!E3=0,0,SER_hh_fech_in!E3/SER_summary!E$27)</f>
        <v>101.76820098003185</v>
      </c>
      <c r="F3" s="106">
        <f>IF(SER_hh_fech_in!F3=0,0,SER_hh_fech_in!F3/SER_summary!F$27)</f>
        <v>109.63565311160939</v>
      </c>
      <c r="G3" s="106">
        <f>IF(SER_hh_fech_in!G3=0,0,SER_hh_fech_in!G3/SER_summary!G$27)</f>
        <v>117.50174194514489</v>
      </c>
      <c r="H3" s="106">
        <f>IF(SER_hh_fech_in!H3=0,0,SER_hh_fech_in!H3/SER_summary!H$27)</f>
        <v>157.91164776216942</v>
      </c>
      <c r="I3" s="106">
        <f>IF(SER_hh_fech_in!I3=0,0,SER_hh_fech_in!I3/SER_summary!I$27)</f>
        <v>117.78531099031748</v>
      </c>
      <c r="J3" s="106">
        <f>IF(SER_hh_fech_in!J3=0,0,SER_hh_fech_in!J3/SER_summary!J$27)</f>
        <v>117.93305665445732</v>
      </c>
      <c r="K3" s="106">
        <f>IF(SER_hh_fech_in!K3=0,0,SER_hh_fech_in!K3/SER_summary!K$27)</f>
        <v>128.73744791181292</v>
      </c>
      <c r="L3" s="106">
        <f>IF(SER_hh_fech_in!L3=0,0,SER_hh_fech_in!L3/SER_summary!L$27)</f>
        <v>139.18236078949047</v>
      </c>
      <c r="M3" s="106">
        <f>IF(SER_hh_fech_in!M3=0,0,SER_hh_fech_in!M3/SER_summary!M$27)</f>
        <v>123.95780013127256</v>
      </c>
      <c r="N3" s="106">
        <f>IF(SER_hh_fech_in!N3=0,0,SER_hh_fech_in!N3/SER_summary!N$27)</f>
        <v>108.39828466072024</v>
      </c>
      <c r="O3" s="106">
        <f>IF(SER_hh_fech_in!O3=0,0,SER_hh_fech_in!O3/SER_summary!O$27)</f>
        <v>104.07226719015318</v>
      </c>
      <c r="P3" s="106">
        <f>IF(SER_hh_fech_in!P3=0,0,SER_hh_fech_in!P3/SER_summary!P$27)</f>
        <v>91.585064364907439</v>
      </c>
      <c r="Q3" s="106">
        <f>IF(SER_hh_fech_in!Q3=0,0,SER_hh_fech_in!Q3/SER_summary!Q$27)</f>
        <v>119.08961518582331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44.941623965297985</v>
      </c>
      <c r="D4" s="101">
        <f>IF(SER_hh_fech_in!D4=0,0,SER_hh_fech_in!D4/SER_summary!D$27)</f>
        <v>42.565980181826376</v>
      </c>
      <c r="E4" s="101">
        <f>IF(SER_hh_fech_in!E4=0,0,SER_hh_fech_in!E4/SER_summary!E$27)</f>
        <v>37.539337170820218</v>
      </c>
      <c r="F4" s="101">
        <f>IF(SER_hh_fech_in!F4=0,0,SER_hh_fech_in!F4/SER_summary!F$27)</f>
        <v>41.54858784312475</v>
      </c>
      <c r="G4" s="101">
        <f>IF(SER_hh_fech_in!G4=0,0,SER_hh_fech_in!G4/SER_summary!G$27)</f>
        <v>47.318424713907149</v>
      </c>
      <c r="H4" s="101">
        <f>IF(SER_hh_fech_in!H4=0,0,SER_hh_fech_in!H4/SER_summary!H$27)</f>
        <v>83.074056593043863</v>
      </c>
      <c r="I4" s="101">
        <f>IF(SER_hh_fech_in!I4=0,0,SER_hh_fech_in!I4/SER_summary!I$27)</f>
        <v>46.69701420876617</v>
      </c>
      <c r="J4" s="101">
        <f>IF(SER_hh_fech_in!J4=0,0,SER_hh_fech_in!J4/SER_summary!J$27)</f>
        <v>47.501610533573427</v>
      </c>
      <c r="K4" s="101">
        <f>IF(SER_hh_fech_in!K4=0,0,SER_hh_fech_in!K4/SER_summary!K$27)</f>
        <v>57.987110172670256</v>
      </c>
      <c r="L4" s="101">
        <f>IF(SER_hh_fech_in!L4=0,0,SER_hh_fech_in!L4/SER_summary!L$27)</f>
        <v>68.174864883767768</v>
      </c>
      <c r="M4" s="101">
        <f>IF(SER_hh_fech_in!M4=0,0,SER_hh_fech_in!M4/SER_summary!M$27)</f>
        <v>66.076510184739178</v>
      </c>
      <c r="N4" s="101">
        <f>IF(SER_hh_fech_in!N4=0,0,SER_hh_fech_in!N4/SER_summary!N$27)</f>
        <v>52.191531632551019</v>
      </c>
      <c r="O4" s="101">
        <f>IF(SER_hh_fech_in!O4=0,0,SER_hh_fech_in!O4/SER_summary!O$27)</f>
        <v>50.161861703238984</v>
      </c>
      <c r="P4" s="101">
        <f>IF(SER_hh_fech_in!P4=0,0,SER_hh_fech_in!P4/SER_summary!P$27)</f>
        <v>31.670862213093312</v>
      </c>
      <c r="Q4" s="101">
        <f>IF(SER_hh_fech_in!Q4=0,0,SER_hh_fech_in!Q4/SER_summary!Q$27)</f>
        <v>55.993934805966539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45.948810343689502</v>
      </c>
      <c r="D7" s="100">
        <f>IF(SER_hh_fech_in!D7=0,0,SER_hh_fech_in!D7/SER_summary!D$27)</f>
        <v>43.299624896422529</v>
      </c>
      <c r="E7" s="100">
        <f>IF(SER_hh_fech_in!E7=0,0,SER_hh_fech_in!E7/SER_summary!E$27)</f>
        <v>38.225860779359657</v>
      </c>
      <c r="F7" s="100">
        <f>IF(SER_hh_fech_in!F7=0,0,SER_hh_fech_in!F7/SER_summary!F$27)</f>
        <v>42.239603587098159</v>
      </c>
      <c r="G7" s="100">
        <f>IF(SER_hh_fech_in!G7=0,0,SER_hh_fech_in!G7/SER_summary!G$27)</f>
        <v>0</v>
      </c>
      <c r="H7" s="100">
        <f>IF(SER_hh_fech_in!H7=0,0,SER_hh_fech_in!H7/SER_summary!H$27)</f>
        <v>0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63.871131645910474</v>
      </c>
      <c r="O7" s="100">
        <f>IF(SER_hh_fech_in!O7=0,0,SER_hh_fech_in!O7/SER_summary!O$27)</f>
        <v>56.894365111243438</v>
      </c>
      <c r="P7" s="100">
        <f>IF(SER_hh_fech_in!P7=0,0,SER_hh_fech_in!P7/SER_summary!P$27)</f>
        <v>41.465846531338336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30.139600077963458</v>
      </c>
      <c r="D8" s="100">
        <f>IF(SER_hh_fech_in!D8=0,0,SER_hh_fech_in!D8/SER_summary!D$27)</f>
        <v>28.46633342060986</v>
      </c>
      <c r="E8" s="100">
        <f>IF(SER_hh_fech_in!E8=0,0,SER_hh_fech_in!E8/SER_summary!E$27)</f>
        <v>24.629702972486029</v>
      </c>
      <c r="F8" s="100">
        <f>IF(SER_hh_fech_in!F8=0,0,SER_hh_fech_in!F8/SER_summary!F$27)</f>
        <v>27.520932074684172</v>
      </c>
      <c r="G8" s="100">
        <f>IF(SER_hh_fech_in!G8=0,0,SER_hh_fech_in!G8/SER_summary!G$27)</f>
        <v>31.859648010753315</v>
      </c>
      <c r="H8" s="100">
        <f>IF(SER_hh_fech_in!H8=0,0,SER_hh_fech_in!H8/SER_summary!H$27)</f>
        <v>52.789300034654438</v>
      </c>
      <c r="I8" s="100">
        <f>IF(SER_hh_fech_in!I8=0,0,SER_hh_fech_in!I8/SER_summary!I$27)</f>
        <v>36.196412782224286</v>
      </c>
      <c r="J8" s="100">
        <f>IF(SER_hh_fech_in!J8=0,0,SER_hh_fech_in!J8/SER_summary!J$27)</f>
        <v>36.906687649600521</v>
      </c>
      <c r="K8" s="100">
        <f>IF(SER_hh_fech_in!K8=0,0,SER_hh_fech_in!K8/SER_summary!K$27)</f>
        <v>41.088443776294007</v>
      </c>
      <c r="L8" s="100">
        <f>IF(SER_hh_fech_in!L8=0,0,SER_hh_fech_in!L8/SER_summary!L$27)</f>
        <v>47.90777746811505</v>
      </c>
      <c r="M8" s="100">
        <f>IF(SER_hh_fech_in!M8=0,0,SER_hh_fech_in!M8/SER_summary!M$27)</f>
        <v>47.319388377313636</v>
      </c>
      <c r="N8" s="100">
        <f>IF(SER_hh_fech_in!N8=0,0,SER_hh_fech_in!N8/SER_summary!N$27)</f>
        <v>41.186437653520159</v>
      </c>
      <c r="O8" s="100">
        <f>IF(SER_hh_fech_in!O8=0,0,SER_hh_fech_in!O8/SER_summary!O$27)</f>
        <v>36.254343764609274</v>
      </c>
      <c r="P8" s="100">
        <f>IF(SER_hh_fech_in!P8=0,0,SER_hh_fech_in!P8/SER_summary!P$27)</f>
        <v>26.139698572892005</v>
      </c>
      <c r="Q8" s="100">
        <f>IF(SER_hh_fech_in!Q8=0,0,SER_hh_fech_in!Q8/SER_summary!Q$27)</f>
        <v>38.873644329703858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43.007934490258954</v>
      </c>
      <c r="D9" s="100">
        <f>IF(SER_hh_fech_in!D9=0,0,SER_hh_fech_in!D9/SER_summary!D$27)</f>
        <v>41.066595398827616</v>
      </c>
      <c r="E9" s="100">
        <f>IF(SER_hh_fech_in!E9=0,0,SER_hh_fech_in!E9/SER_summary!E$27)</f>
        <v>0</v>
      </c>
      <c r="F9" s="100">
        <f>IF(SER_hh_fech_in!F9=0,0,SER_hh_fech_in!F9/SER_summary!F$27)</f>
        <v>41.703201446727519</v>
      </c>
      <c r="G9" s="100">
        <f>IF(SER_hh_fech_in!G9=0,0,SER_hh_fech_in!G9/SER_summary!G$27)</f>
        <v>47.935521891508508</v>
      </c>
      <c r="H9" s="100">
        <f>IF(SER_hh_fech_in!H9=0,0,SER_hh_fech_in!H9/SER_summary!H$27)</f>
        <v>91.955377594621652</v>
      </c>
      <c r="I9" s="100">
        <f>IF(SER_hh_fech_in!I9=0,0,SER_hh_fech_in!I9/SER_summary!I$27)</f>
        <v>50.450526104210176</v>
      </c>
      <c r="J9" s="100">
        <f>IF(SER_hh_fech_in!J9=0,0,SER_hh_fech_in!J9/SER_summary!J$27)</f>
        <v>0</v>
      </c>
      <c r="K9" s="100">
        <f>IF(SER_hh_fech_in!K9=0,0,SER_hh_fech_in!K9/SER_summary!K$27)</f>
        <v>61.822677600935982</v>
      </c>
      <c r="L9" s="100">
        <f>IF(SER_hh_fech_in!L9=0,0,SER_hh_fech_in!L9/SER_summary!L$27)</f>
        <v>72.013479201401537</v>
      </c>
      <c r="M9" s="100">
        <f>IF(SER_hh_fech_in!M9=0,0,SER_hh_fech_in!M9/SER_summary!M$27)</f>
        <v>70.610668730200274</v>
      </c>
      <c r="N9" s="100">
        <f>IF(SER_hh_fech_in!N9=0,0,SER_hh_fech_in!N9/SER_summary!N$27)</f>
        <v>0</v>
      </c>
      <c r="O9" s="100">
        <f>IF(SER_hh_fech_in!O9=0,0,SER_hh_fech_in!O9/SER_summary!O$27)</f>
        <v>0</v>
      </c>
      <c r="P9" s="100">
        <f>IF(SER_hh_fech_in!P9=0,0,SER_hh_fech_in!P9/SER_summary!P$27)</f>
        <v>39.236627814179272</v>
      </c>
      <c r="Q9" s="100">
        <f>IF(SER_hh_fech_in!Q9=0,0,SER_hh_fech_in!Q9/SER_summary!Q$27)</f>
        <v>60.511313625200017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54.681721697500755</v>
      </c>
      <c r="D10" s="100">
        <f>IF(SER_hh_fech_in!D10=0,0,SER_hh_fech_in!D10/SER_summary!D$27)</f>
        <v>51.793360412379634</v>
      </c>
      <c r="E10" s="100">
        <f>IF(SER_hh_fech_in!E10=0,0,SER_hh_fech_in!E10/SER_summary!E$27)</f>
        <v>49.584772005840456</v>
      </c>
      <c r="F10" s="100">
        <f>IF(SER_hh_fech_in!F10=0,0,SER_hh_fech_in!F10/SER_summary!F$27)</f>
        <v>50.043299154373962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66.994594413741922</v>
      </c>
      <c r="J10" s="100">
        <f>IF(SER_hh_fech_in!J10=0,0,SER_hh_fech_in!J10/SER_summary!J$27)</f>
        <v>69.191650943963893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91.672865528189675</v>
      </c>
      <c r="N10" s="100">
        <f>IF(SER_hh_fech_in!N10=0,0,SER_hh_fech_in!N10/SER_summary!N$27)</f>
        <v>79.522204634852486</v>
      </c>
      <c r="O10" s="100">
        <f>IF(SER_hh_fech_in!O10=0,0,SER_hh_fech_in!O10/SER_summary!O$27)</f>
        <v>70.055131129878646</v>
      </c>
      <c r="P10" s="100">
        <f>IF(SER_hh_fech_in!P10=0,0,SER_hh_fech_in!P10/SER_summary!P$27)</f>
        <v>51.00608949614157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37.013719343307081</v>
      </c>
      <c r="D11" s="100">
        <f>IF(SER_hh_fech_in!D11=0,0,SER_hh_fech_in!D11/SER_summary!D$27)</f>
        <v>35.484494188637065</v>
      </c>
      <c r="E11" s="100">
        <f>IF(SER_hh_fech_in!E11=0,0,SER_hh_fech_in!E11/SER_summary!E$27)</f>
        <v>31.252777086383571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47.478791744506374</v>
      </c>
      <c r="J11" s="100">
        <f>IF(SER_hh_fech_in!J11=0,0,SER_hh_fech_in!J11/SER_summary!J$27)</f>
        <v>49.220452723503485</v>
      </c>
      <c r="K11" s="100">
        <f>IF(SER_hh_fech_in!K11=0,0,SER_hh_fech_in!K11/SER_summary!K$27)</f>
        <v>55.531664269402157</v>
      </c>
      <c r="L11" s="100">
        <f>IF(SER_hh_fech_in!L11=0,0,SER_hh_fech_in!L11/SER_summary!L$27)</f>
        <v>64.843664245631174</v>
      </c>
      <c r="M11" s="100">
        <f>IF(SER_hh_fech_in!M11=0,0,SER_hh_fech_in!M11/SER_summary!M$27)</f>
        <v>63.417586970432403</v>
      </c>
      <c r="N11" s="100">
        <f>IF(SER_hh_fech_in!N11=0,0,SER_hh_fech_in!N11/SER_summary!N$27)</f>
        <v>55.348902754357717</v>
      </c>
      <c r="O11" s="100">
        <f>IF(SER_hh_fech_in!O11=0,0,SER_hh_fech_in!O11/SER_summary!O$27)</f>
        <v>49.108800284373672</v>
      </c>
      <c r="P11" s="100">
        <f>IF(SER_hh_fech_in!P11=0,0,SER_hh_fech_in!P11/SER_summary!P$27)</f>
        <v>36.050229608315611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0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24.393342895439261</v>
      </c>
      <c r="D13" s="100">
        <f>IF(SER_hh_fech_in!D13=0,0,SER_hh_fech_in!D13/SER_summary!D$27)</f>
        <v>23.081426090194867</v>
      </c>
      <c r="E13" s="100">
        <f>IF(SER_hh_fech_in!E13=0,0,SER_hh_fech_in!E13/SER_summary!E$27)</f>
        <v>20.278424653509301</v>
      </c>
      <c r="F13" s="100">
        <f>IF(SER_hh_fech_in!F13=0,0,SER_hh_fech_in!F13/SER_summary!F$27)</f>
        <v>22.560073820502655</v>
      </c>
      <c r="G13" s="100">
        <f>IF(SER_hh_fech_in!G13=0,0,SER_hh_fech_in!G13/SER_summary!G$27)</f>
        <v>26.050628751480996</v>
      </c>
      <c r="H13" s="100">
        <f>IF(SER_hh_fech_in!H13=0,0,SER_hh_fech_in!H13/SER_summary!H$27)</f>
        <v>43.156888223241744</v>
      </c>
      <c r="I13" s="100">
        <f>IF(SER_hh_fech_in!I13=0,0,SER_hh_fech_in!I13/SER_summary!I$27)</f>
        <v>29.872410996605073</v>
      </c>
      <c r="J13" s="100">
        <f>IF(SER_hh_fech_in!J13=0,0,SER_hh_fech_in!J13/SER_summary!J$27)</f>
        <v>30.689985860170918</v>
      </c>
      <c r="K13" s="100">
        <f>IF(SER_hh_fech_in!K13=0,0,SER_hh_fech_in!K13/SER_summary!K$27)</f>
        <v>34.316573463342301</v>
      </c>
      <c r="L13" s="100">
        <f>IF(SER_hh_fech_in!L13=0,0,SER_hh_fech_in!L13/SER_summary!L$27)</f>
        <v>30.825839269462243</v>
      </c>
      <c r="M13" s="100">
        <f>IF(SER_hh_fech_in!M13=0,0,SER_hh_fech_in!M13/SER_summary!M$27)</f>
        <v>26.004866545812501</v>
      </c>
      <c r="N13" s="100">
        <f>IF(SER_hh_fech_in!N13=0,0,SER_hh_fech_in!N13/SER_summary!N$27)</f>
        <v>21.971475214536525</v>
      </c>
      <c r="O13" s="100">
        <f>IF(SER_hh_fech_in!O13=0,0,SER_hh_fech_in!O13/SER_summary!O$27)</f>
        <v>18.402996566790534</v>
      </c>
      <c r="P13" s="100">
        <f>IF(SER_hh_fech_in!P13=0,0,SER_hh_fech_in!P13/SER_summary!P$27)</f>
        <v>12.813329097074798</v>
      </c>
      <c r="Q13" s="100">
        <f>IF(SER_hh_fech_in!Q13=0,0,SER_hh_fech_in!Q13/SER_summary!Q$27)</f>
        <v>19.542431451494856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0</v>
      </c>
      <c r="E14" s="22">
        <f>IF(SER_hh_fech_in!E14=0,0,SER_hh_fech_in!E14/SER_summary!E$27)</f>
        <v>33.413950190669084</v>
      </c>
      <c r="F14" s="22">
        <f>IF(SER_hh_fech_in!F14=0,0,SER_hh_fech_in!F14/SER_summary!F$27)</f>
        <v>37.028084714935559</v>
      </c>
      <c r="G14" s="22">
        <f>IF(SER_hh_fech_in!G14=0,0,SER_hh_fech_in!G14/SER_summary!G$27)</f>
        <v>0</v>
      </c>
      <c r="H14" s="22">
        <f>IF(SER_hh_fech_in!H14=0,0,SER_hh_fech_in!H14/SER_summary!H$27)</f>
        <v>71.70556311614466</v>
      </c>
      <c r="I14" s="22">
        <f>IF(SER_hh_fech_in!I14=0,0,SER_hh_fech_in!I14/SER_summary!I$27)</f>
        <v>49.178406658242565</v>
      </c>
      <c r="J14" s="22">
        <f>IF(SER_hh_fech_in!J14=0,0,SER_hh_fech_in!J14/SER_summary!J$27)</f>
        <v>50.368713907333515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56.098349859185774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0.50948637710640821</v>
      </c>
      <c r="D15" s="104">
        <f>IF(SER_hh_fech_in!D15=0,0,SER_hh_fech_in!D15/SER_summary!D$27)</f>
        <v>0.48945375072526887</v>
      </c>
      <c r="E15" s="104">
        <f>IF(SER_hh_fech_in!E15=0,0,SER_hh_fech_in!E15/SER_summary!E$27)</f>
        <v>0.42949444479744947</v>
      </c>
      <c r="F15" s="104">
        <f>IF(SER_hh_fech_in!F15=0,0,SER_hh_fech_in!F15/SER_summary!F$27)</f>
        <v>0.51306084581581834</v>
      </c>
      <c r="G15" s="104">
        <f>IF(SER_hh_fech_in!G15=0,0,SER_hh_fech_in!G15/SER_summary!G$27)</f>
        <v>0.62959308001018843</v>
      </c>
      <c r="H15" s="104">
        <f>IF(SER_hh_fech_in!H15=0,0,SER_hh_fech_in!H15/SER_summary!H$27)</f>
        <v>1.1707879376861177</v>
      </c>
      <c r="I15" s="104">
        <f>IF(SER_hh_fech_in!I15=0,0,SER_hh_fech_in!I15/SER_summary!I$27)</f>
        <v>0.52170655516080466</v>
      </c>
      <c r="J15" s="104">
        <f>IF(SER_hh_fech_in!J15=0,0,SER_hh_fech_in!J15/SER_summary!J$27)</f>
        <v>0.33077240302095406</v>
      </c>
      <c r="K15" s="104">
        <f>IF(SER_hh_fech_in!K15=0,0,SER_hh_fech_in!K15/SER_summary!K$27)</f>
        <v>0.81450073827797587</v>
      </c>
      <c r="L15" s="104">
        <f>IF(SER_hh_fech_in!L15=0,0,SER_hh_fech_in!L15/SER_summary!L$27)</f>
        <v>0.95246905996667108</v>
      </c>
      <c r="M15" s="104">
        <f>IF(SER_hh_fech_in!M15=0,0,SER_hh_fech_in!M15/SER_summary!M$27)</f>
        <v>0.92509189220539645</v>
      </c>
      <c r="N15" s="104">
        <f>IF(SER_hh_fech_in!N15=0,0,SER_hh_fech_in!N15/SER_summary!N$27)</f>
        <v>0.74298891773856068</v>
      </c>
      <c r="O15" s="104">
        <f>IF(SER_hh_fech_in!O15=0,0,SER_hh_fech_in!O15/SER_summary!O$27)</f>
        <v>0.67219036555094025</v>
      </c>
      <c r="P15" s="104">
        <f>IF(SER_hh_fech_in!P15=0,0,SER_hh_fech_in!P15/SER_summary!P$27)</f>
        <v>0.44224082085394179</v>
      </c>
      <c r="Q15" s="104">
        <f>IF(SER_hh_fech_in!Q15=0,0,SER_hh_fech_in!Q15/SER_summary!Q$27)</f>
        <v>0.82537210185583298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29.880387293647281</v>
      </c>
      <c r="D16" s="101">
        <f>IF(SER_hh_fech_in!D16=0,0,SER_hh_fech_in!D16/SER_summary!D$27)</f>
        <v>28.094398493968004</v>
      </c>
      <c r="E16" s="101">
        <f>IF(SER_hh_fech_in!E16=0,0,SER_hh_fech_in!E16/SER_summary!E$27)</f>
        <v>26.950632406326182</v>
      </c>
      <c r="F16" s="101">
        <f>IF(SER_hh_fech_in!F16=0,0,SER_hh_fech_in!F16/SER_summary!F$27)</f>
        <v>26.101604338901872</v>
      </c>
      <c r="G16" s="101">
        <f>IF(SER_hh_fech_in!G16=0,0,SER_hh_fech_in!G16/SER_summary!G$27)</f>
        <v>25.38570282956556</v>
      </c>
      <c r="H16" s="101">
        <f>IF(SER_hh_fech_in!H16=0,0,SER_hh_fech_in!H16/SER_summary!H$27)</f>
        <v>24.81900528820783</v>
      </c>
      <c r="I16" s="101">
        <f>IF(SER_hh_fech_in!I16=0,0,SER_hh_fech_in!I16/SER_summary!I$27)</f>
        <v>24.259071086784918</v>
      </c>
      <c r="J16" s="101">
        <f>IF(SER_hh_fech_in!J16=0,0,SER_hh_fech_in!J16/SER_summary!J$27)</f>
        <v>23.810952191215073</v>
      </c>
      <c r="K16" s="101">
        <f>IF(SER_hh_fech_in!K16=0,0,SER_hh_fech_in!K16/SER_summary!K$27)</f>
        <v>23.262378512089157</v>
      </c>
      <c r="L16" s="101">
        <f>IF(SER_hh_fech_in!L16=0,0,SER_hh_fech_in!L16/SER_summary!L$27)</f>
        <v>22.730141427587338</v>
      </c>
      <c r="M16" s="101">
        <f>IF(SER_hh_fech_in!M16=0,0,SER_hh_fech_in!M16/SER_summary!M$27)</f>
        <v>21.881765164434675</v>
      </c>
      <c r="N16" s="101">
        <f>IF(SER_hh_fech_in!N16=0,0,SER_hh_fech_in!N16/SER_summary!N$27)</f>
        <v>21.435491519201243</v>
      </c>
      <c r="O16" s="101">
        <f>IF(SER_hh_fech_in!O16=0,0,SER_hh_fech_in!O16/SER_summary!O$27)</f>
        <v>19.863992203261216</v>
      </c>
      <c r="P16" s="101">
        <f>IF(SER_hh_fech_in!P16=0,0,SER_hh_fech_in!P16/SER_summary!P$27)</f>
        <v>19.713404830272832</v>
      </c>
      <c r="Q16" s="101">
        <f>IF(SER_hh_fech_in!Q16=0,0,SER_hh_fech_in!Q16/SER_summary!Q$27)</f>
        <v>18.854246116973343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6.5767769896857438</v>
      </c>
      <c r="D17" s="103">
        <f>IF(SER_hh_fech_in!D17=0,0,SER_hh_fech_in!D17/SER_summary!D$27)</f>
        <v>7.6127935973104144</v>
      </c>
      <c r="E17" s="103">
        <f>IF(SER_hh_fech_in!E17=0,0,SER_hh_fech_in!E17/SER_summary!E$27)</f>
        <v>8.5164282525770858</v>
      </c>
      <c r="F17" s="103">
        <f>IF(SER_hh_fech_in!F17=0,0,SER_hh_fech_in!F17/SER_summary!F$27)</f>
        <v>9.4296521713506838</v>
      </c>
      <c r="G17" s="103">
        <f>IF(SER_hh_fech_in!G17=0,0,SER_hh_fech_in!G17/SER_summary!G$27)</f>
        <v>10.601870923503915</v>
      </c>
      <c r="H17" s="103">
        <f>IF(SER_hh_fech_in!H17=0,0,SER_hh_fech_in!H17/SER_summary!H$27)</f>
        <v>11.866963489813635</v>
      </c>
      <c r="I17" s="103">
        <f>IF(SER_hh_fech_in!I17=0,0,SER_hh_fech_in!I17/SER_summary!I$27)</f>
        <v>13.927740847211592</v>
      </c>
      <c r="J17" s="103">
        <f>IF(SER_hh_fech_in!J17=0,0,SER_hh_fech_in!J17/SER_summary!J$27)</f>
        <v>15.027688420025145</v>
      </c>
      <c r="K17" s="103">
        <f>IF(SER_hh_fech_in!K17=0,0,SER_hh_fech_in!K17/SER_summary!K$27)</f>
        <v>16.427693184761917</v>
      </c>
      <c r="L17" s="103">
        <f>IF(SER_hh_fech_in!L17=0,0,SER_hh_fech_in!L17/SER_summary!L$27)</f>
        <v>17.071297113977025</v>
      </c>
      <c r="M17" s="103">
        <f>IF(SER_hh_fech_in!M17=0,0,SER_hh_fech_in!M17/SER_summary!M$27)</f>
        <v>16.889258088953166</v>
      </c>
      <c r="N17" s="103">
        <f>IF(SER_hh_fech_in!N17=0,0,SER_hh_fech_in!N17/SER_summary!N$27)</f>
        <v>17.272327370989466</v>
      </c>
      <c r="O17" s="103">
        <f>IF(SER_hh_fech_in!O17=0,0,SER_hh_fech_in!O17/SER_summary!O$27)</f>
        <v>17.607818658297635</v>
      </c>
      <c r="P17" s="103">
        <f>IF(SER_hh_fech_in!P17=0,0,SER_hh_fech_in!P17/SER_summary!P$27)</f>
        <v>17.963655365711301</v>
      </c>
      <c r="Q17" s="103">
        <f>IF(SER_hh_fech_in!Q17=0,0,SER_hh_fech_in!Q17/SER_summary!Q$27)</f>
        <v>18.381351366958338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29.926175892773426</v>
      </c>
      <c r="D18" s="103">
        <f>IF(SER_hh_fech_in!D18=0,0,SER_hh_fech_in!D18/SER_summary!D$27)</f>
        <v>28.180849670991005</v>
      </c>
      <c r="E18" s="103">
        <f>IF(SER_hh_fech_in!E18=0,0,SER_hh_fech_in!E18/SER_summary!E$27)</f>
        <v>27.01301133803118</v>
      </c>
      <c r="F18" s="103">
        <f>IF(SER_hh_fech_in!F18=0,0,SER_hh_fech_in!F18/SER_summary!F$27)</f>
        <v>26.14540484669222</v>
      </c>
      <c r="G18" s="103">
        <f>IF(SER_hh_fech_in!G18=0,0,SER_hh_fech_in!G18/SER_summary!G$27)</f>
        <v>25.43839121550527</v>
      </c>
      <c r="H18" s="103">
        <f>IF(SER_hh_fech_in!H18=0,0,SER_hh_fech_in!H18/SER_summary!H$27)</f>
        <v>24.835580907153304</v>
      </c>
      <c r="I18" s="103">
        <f>IF(SER_hh_fech_in!I18=0,0,SER_hh_fech_in!I18/SER_summary!I$27)</f>
        <v>24.335972130465542</v>
      </c>
      <c r="J18" s="103">
        <f>IF(SER_hh_fech_in!J18=0,0,SER_hh_fech_in!J18/SER_summary!J$27)</f>
        <v>23.835944111861895</v>
      </c>
      <c r="K18" s="103">
        <f>IF(SER_hh_fech_in!K18=0,0,SER_hh_fech_in!K18/SER_summary!K$27)</f>
        <v>23.288840317878716</v>
      </c>
      <c r="L18" s="103">
        <f>IF(SER_hh_fech_in!L18=0,0,SER_hh_fech_in!L18/SER_summary!L$27)</f>
        <v>22.755357623634211</v>
      </c>
      <c r="M18" s="103">
        <f>IF(SER_hh_fech_in!M18=0,0,SER_hh_fech_in!M18/SER_summary!M$27)</f>
        <v>22.026386824493304</v>
      </c>
      <c r="N18" s="103">
        <f>IF(SER_hh_fech_in!N18=0,0,SER_hh_fech_in!N18/SER_summary!N$27)</f>
        <v>21.595274543202652</v>
      </c>
      <c r="O18" s="103">
        <f>IF(SER_hh_fech_in!O18=0,0,SER_hh_fech_in!O18/SER_summary!O$27)</f>
        <v>20.921268640239596</v>
      </c>
      <c r="P18" s="103">
        <f>IF(SER_hh_fech_in!P18=0,0,SER_hh_fech_in!P18/SER_summary!P$27)</f>
        <v>20.057507748678212</v>
      </c>
      <c r="Q18" s="103">
        <f>IF(SER_hh_fech_in!Q18=0,0,SER_hh_fech_in!Q18/SER_summary!Q$27)</f>
        <v>18.947017072003813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18.801245059689851</v>
      </c>
      <c r="D19" s="101">
        <f>IF(SER_hh_fech_in!D19=0,0,SER_hh_fech_in!D19/SER_summary!D$27)</f>
        <v>18.937035565980032</v>
      </c>
      <c r="E19" s="101">
        <f>IF(SER_hh_fech_in!E19=0,0,SER_hh_fech_in!E19/SER_summary!E$27)</f>
        <v>18.69772627589623</v>
      </c>
      <c r="F19" s="101">
        <f>IF(SER_hh_fech_in!F19=0,0,SER_hh_fech_in!F19/SER_summary!F$27)</f>
        <v>21.297959535150461</v>
      </c>
      <c r="G19" s="101">
        <f>IF(SER_hh_fech_in!G19=0,0,SER_hh_fech_in!G19/SER_summary!G$27)</f>
        <v>20.3325587212654</v>
      </c>
      <c r="H19" s="101">
        <f>IF(SER_hh_fech_in!H19=0,0,SER_hh_fech_in!H19/SER_summary!H$27)</f>
        <v>24.031930065179516</v>
      </c>
      <c r="I19" s="101">
        <f>IF(SER_hh_fech_in!I19=0,0,SER_hh_fech_in!I19/SER_summary!I$27)</f>
        <v>19.886765142538025</v>
      </c>
      <c r="J19" s="101">
        <f>IF(SER_hh_fech_in!J19=0,0,SER_hh_fech_in!J19/SER_summary!J$27)</f>
        <v>19.466929954439863</v>
      </c>
      <c r="K19" s="101">
        <f>IF(SER_hh_fech_in!K19=0,0,SER_hh_fech_in!K19/SER_summary!K$27)</f>
        <v>20.435617855682505</v>
      </c>
      <c r="L19" s="101">
        <f>IF(SER_hh_fech_in!L19=0,0,SER_hh_fech_in!L19/SER_summary!L$27)</f>
        <v>20.009846299445822</v>
      </c>
      <c r="M19" s="101">
        <f>IF(SER_hh_fech_in!M19=0,0,SER_hh_fech_in!M19/SER_summary!M$27)</f>
        <v>20.689989290905281</v>
      </c>
      <c r="N19" s="101">
        <f>IF(SER_hh_fech_in!N19=0,0,SER_hh_fech_in!N19/SER_summary!N$27)</f>
        <v>21.950815172394652</v>
      </c>
      <c r="O19" s="101">
        <f>IF(SER_hh_fech_in!O19=0,0,SER_hh_fech_in!O19/SER_summary!O$27)</f>
        <v>22.7372833374477</v>
      </c>
      <c r="P19" s="101">
        <f>IF(SER_hh_fech_in!P19=0,0,SER_hh_fech_in!P19/SER_summary!P$27)</f>
        <v>23.037980831374767</v>
      </c>
      <c r="Q19" s="101">
        <f>IF(SER_hh_fech_in!Q19=0,0,SER_hh_fech_in!Q19/SER_summary!Q$27)</f>
        <v>23.465155482690555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19.966709026962413</v>
      </c>
      <c r="D21" s="100">
        <f>IF(SER_hh_fech_in!D21=0,0,SER_hh_fech_in!D21/SER_summary!D$27)</f>
        <v>21.482222578999629</v>
      </c>
      <c r="E21" s="100">
        <f>IF(SER_hh_fech_in!E21=0,0,SER_hh_fech_in!E21/SER_summary!E$27)</f>
        <v>21.58589464137356</v>
      </c>
      <c r="F21" s="100">
        <f>IF(SER_hh_fech_in!F21=0,0,SER_hh_fech_in!F21/SER_summary!F$27)</f>
        <v>9.0733496453420344</v>
      </c>
      <c r="G21" s="100">
        <f>IF(SER_hh_fech_in!G21=0,0,SER_hh_fech_in!G21/SER_summary!G$27)</f>
        <v>22.202079201494222</v>
      </c>
      <c r="H21" s="100">
        <f>IF(SER_hh_fech_in!H21=0,0,SER_hh_fech_in!H21/SER_summary!H$27)</f>
        <v>22.230224695840622</v>
      </c>
      <c r="I21" s="100">
        <f>IF(SER_hh_fech_in!I21=0,0,SER_hh_fech_in!I21/SER_summary!I$27)</f>
        <v>22.052654858083638</v>
      </c>
      <c r="J21" s="100">
        <f>IF(SER_hh_fech_in!J21=0,0,SER_hh_fech_in!J21/SER_summary!J$27)</f>
        <v>21.266364765766529</v>
      </c>
      <c r="K21" s="100">
        <f>IF(SER_hh_fech_in!K21=0,0,SER_hh_fech_in!K21/SER_summary!K$27)</f>
        <v>20.702107808098251</v>
      </c>
      <c r="L21" s="100">
        <f>IF(SER_hh_fech_in!L21=0,0,SER_hh_fech_in!L21/SER_summary!L$27)</f>
        <v>22.079844277016523</v>
      </c>
      <c r="M21" s="100">
        <f>IF(SER_hh_fech_in!M21=0,0,SER_hh_fech_in!M21/SER_summary!M$27)</f>
        <v>23.379358733106663</v>
      </c>
      <c r="N21" s="100">
        <f>IF(SER_hh_fech_in!N21=0,0,SER_hh_fech_in!N21/SER_summary!N$27)</f>
        <v>23.207302534601933</v>
      </c>
      <c r="O21" s="100">
        <f>IF(SER_hh_fech_in!O21=0,0,SER_hh_fech_in!O21/SER_summary!O$27)</f>
        <v>21.7383940573148</v>
      </c>
      <c r="P21" s="100">
        <f>IF(SER_hh_fech_in!P21=0,0,SER_hh_fech_in!P21/SER_summary!P$27)</f>
        <v>21.231627549685754</v>
      </c>
      <c r="Q21" s="100">
        <f>IF(SER_hh_fech_in!Q21=0,0,SER_hh_fech_in!Q21/SER_summary!Q$27)</f>
        <v>23.480263567659499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22.241711095979223</v>
      </c>
      <c r="D22" s="100">
        <f>IF(SER_hh_fech_in!D22=0,0,SER_hh_fech_in!D22/SER_summary!D$27)</f>
        <v>22.470492227022429</v>
      </c>
      <c r="E22" s="100">
        <f>IF(SER_hh_fech_in!E22=0,0,SER_hh_fech_in!E22/SER_summary!E$27)</f>
        <v>21.581129297280938</v>
      </c>
      <c r="F22" s="100">
        <f>IF(SER_hh_fech_in!F22=0,0,SER_hh_fech_in!F22/SER_summary!F$27)</f>
        <v>23.167879884733406</v>
      </c>
      <c r="G22" s="100">
        <f>IF(SER_hh_fech_in!G22=0,0,SER_hh_fech_in!G22/SER_summary!G$27)</f>
        <v>21.969143823887823</v>
      </c>
      <c r="H22" s="100">
        <f>IF(SER_hh_fech_in!H22=0,0,SER_hh_fech_in!H22/SER_summary!H$27)</f>
        <v>22.397115165164386</v>
      </c>
      <c r="I22" s="100">
        <f>IF(SER_hh_fech_in!I22=0,0,SER_hh_fech_in!I22/SER_summary!I$27)</f>
        <v>19.779518839392292</v>
      </c>
      <c r="J22" s="100">
        <f>IF(SER_hh_fech_in!J22=0,0,SER_hh_fech_in!J22/SER_summary!J$27)</f>
        <v>20.913401358493367</v>
      </c>
      <c r="K22" s="100">
        <f>IF(SER_hh_fech_in!K22=0,0,SER_hh_fech_in!K22/SER_summary!K$27)</f>
        <v>20.53575493218484</v>
      </c>
      <c r="L22" s="100">
        <f>IF(SER_hh_fech_in!L22=0,0,SER_hh_fech_in!L22/SER_summary!L$27)</f>
        <v>22.329518838847893</v>
      </c>
      <c r="M22" s="100">
        <f>IF(SER_hh_fech_in!M22=0,0,SER_hh_fech_in!M22/SER_summary!M$27)</f>
        <v>23.878840581247402</v>
      </c>
      <c r="N22" s="100">
        <f>IF(SER_hh_fech_in!N22=0,0,SER_hh_fech_in!N22/SER_summary!N$27)</f>
        <v>23.590164628347985</v>
      </c>
      <c r="O22" s="100">
        <f>IF(SER_hh_fech_in!O22=0,0,SER_hh_fech_in!O22/SER_summary!O$27)</f>
        <v>21.412580889406268</v>
      </c>
      <c r="P22" s="100">
        <f>IF(SER_hh_fech_in!P22=0,0,SER_hh_fech_in!P22/SER_summary!P$27)</f>
        <v>21.350345293157531</v>
      </c>
      <c r="Q22" s="100">
        <f>IF(SER_hh_fech_in!Q22=0,0,SER_hh_fech_in!Q22/SER_summary!Q$27)</f>
        <v>24.166538012425296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9.5024622298272412</v>
      </c>
      <c r="D23" s="100">
        <f>IF(SER_hh_fech_in!D23=0,0,SER_hh_fech_in!D23/SER_summary!D$27)</f>
        <v>9.4677970552669031</v>
      </c>
      <c r="E23" s="100">
        <f>IF(SER_hh_fech_in!E23=0,0,SER_hh_fech_in!E23/SER_summary!E$27)</f>
        <v>0</v>
      </c>
      <c r="F23" s="100">
        <f>IF(SER_hh_fech_in!F23=0,0,SER_hh_fech_in!F23/SER_summary!F$27)</f>
        <v>23.183580242738607</v>
      </c>
      <c r="G23" s="100">
        <f>IF(SER_hh_fech_in!G23=0,0,SER_hh_fech_in!G23/SER_summary!G$27)</f>
        <v>23.188316995185314</v>
      </c>
      <c r="H23" s="100">
        <f>IF(SER_hh_fech_in!H23=0,0,SER_hh_fech_in!H23/SER_summary!H$27)</f>
        <v>23.745274067596515</v>
      </c>
      <c r="I23" s="100">
        <f>IF(SER_hh_fech_in!I23=0,0,SER_hh_fech_in!I23/SER_summary!I$27)</f>
        <v>22.989306572902542</v>
      </c>
      <c r="J23" s="100">
        <f>IF(SER_hh_fech_in!J23=0,0,SER_hh_fech_in!J23/SER_summary!J$27)</f>
        <v>21.467086823808437</v>
      </c>
      <c r="K23" s="100">
        <f>IF(SER_hh_fech_in!K23=0,0,SER_hh_fech_in!K23/SER_summary!K$27)</f>
        <v>20.856821380823487</v>
      </c>
      <c r="L23" s="100">
        <f>IF(SER_hh_fech_in!L23=0,0,SER_hh_fech_in!L23/SER_summary!L$27)</f>
        <v>21.788509719588721</v>
      </c>
      <c r="M23" s="100">
        <f>IF(SER_hh_fech_in!M23=0,0,SER_hh_fech_in!M23/SER_summary!M$27)</f>
        <v>23.689369549888269</v>
      </c>
      <c r="N23" s="100">
        <f>IF(SER_hh_fech_in!N23=0,0,SER_hh_fech_in!N23/SER_summary!N$27)</f>
        <v>22.931985578727847</v>
      </c>
      <c r="O23" s="100">
        <f>IF(SER_hh_fech_in!O23=0,0,SER_hh_fech_in!O23/SER_summary!O$27)</f>
        <v>22.091611573530898</v>
      </c>
      <c r="P23" s="100">
        <f>IF(SER_hh_fech_in!P23=0,0,SER_hh_fech_in!P23/SER_summary!P$27)</f>
        <v>21.91588800137696</v>
      </c>
      <c r="Q23" s="100">
        <f>IF(SER_hh_fech_in!Q23=0,0,SER_hh_fech_in!Q23/SER_summary!Q$27)</f>
        <v>22.424415380549579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0</v>
      </c>
      <c r="H25" s="100">
        <f>IF(SER_hh_fech_in!H25=0,0,SER_hh_fech_in!H25/SER_summary!H$27)</f>
        <v>0</v>
      </c>
      <c r="I25" s="100">
        <f>IF(SER_hh_fech_in!I25=0,0,SER_hh_fech_in!I25/SER_summary!I$27)</f>
        <v>0</v>
      </c>
      <c r="J25" s="100">
        <f>IF(SER_hh_fech_in!J25=0,0,SER_hh_fech_in!J25/SER_summary!J$27)</f>
        <v>0</v>
      </c>
      <c r="K25" s="100">
        <f>IF(SER_hh_fech_in!K25=0,0,SER_hh_fech_in!K25/SER_summary!K$27)</f>
        <v>0</v>
      </c>
      <c r="L25" s="100">
        <f>IF(SER_hh_fech_in!L25=0,0,SER_hh_fech_in!L25/SER_summary!L$27)</f>
        <v>0</v>
      </c>
      <c r="M25" s="100">
        <f>IF(SER_hh_fech_in!M25=0,0,SER_hh_fech_in!M25/SER_summary!M$27)</f>
        <v>0</v>
      </c>
      <c r="N25" s="100">
        <f>IF(SER_hh_fech_in!N25=0,0,SER_hh_fech_in!N25/SER_summary!N$27)</f>
        <v>0</v>
      </c>
      <c r="O25" s="100">
        <f>IF(SER_hh_fech_in!O25=0,0,SER_hh_fech_in!O25/SER_summary!O$27)</f>
        <v>0</v>
      </c>
      <c r="P25" s="100">
        <f>IF(SER_hh_fech_in!P25=0,0,SER_hh_fech_in!P25/SER_summary!P$27)</f>
        <v>0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17.064729714646347</v>
      </c>
      <c r="D26" s="22">
        <f>IF(SER_hh_fech_in!D26=0,0,SER_hh_fech_in!D26/SER_summary!D$27)</f>
        <v>17.559585624230049</v>
      </c>
      <c r="E26" s="22">
        <f>IF(SER_hh_fech_in!E26=0,0,SER_hh_fech_in!E26/SER_summary!E$27)</f>
        <v>17.81474650496515</v>
      </c>
      <c r="F26" s="22">
        <f>IF(SER_hh_fech_in!F26=0,0,SER_hh_fech_in!F26/SER_summary!F$27)</f>
        <v>18.149546695821527</v>
      </c>
      <c r="G26" s="22">
        <f>IF(SER_hh_fech_in!G26=0,0,SER_hh_fech_in!G26/SER_summary!G$27)</f>
        <v>17.962126478643174</v>
      </c>
      <c r="H26" s="22">
        <f>IF(SER_hh_fech_in!H26=0,0,SER_hh_fech_in!H26/SER_summary!H$27)</f>
        <v>6.4415136842038745</v>
      </c>
      <c r="I26" s="22">
        <f>IF(SER_hh_fech_in!I26=0,0,SER_hh_fech_in!I26/SER_summary!I$27)</f>
        <v>17.714331118636803</v>
      </c>
      <c r="J26" s="22">
        <f>IF(SER_hh_fech_in!J26=0,0,SER_hh_fech_in!J26/SER_summary!J$27)</f>
        <v>17.056710471082482</v>
      </c>
      <c r="K26" s="22">
        <f>IF(SER_hh_fech_in!K26=0,0,SER_hh_fech_in!K26/SER_summary!K$27)</f>
        <v>13.807707219315617</v>
      </c>
      <c r="L26" s="22">
        <f>IF(SER_hh_fech_in!L26=0,0,SER_hh_fech_in!L26/SER_summary!L$27)</f>
        <v>17.307519088812356</v>
      </c>
      <c r="M26" s="22">
        <f>IF(SER_hh_fech_in!M26=0,0,SER_hh_fech_in!M26/SER_summary!M$27)</f>
        <v>18.502119355196733</v>
      </c>
      <c r="N26" s="22">
        <f>IF(SER_hh_fech_in!N26=0,0,SER_hh_fech_in!N26/SER_summary!N$27)</f>
        <v>18.103696772163953</v>
      </c>
      <c r="O26" s="22">
        <f>IF(SER_hh_fech_in!O26=0,0,SER_hh_fech_in!O26/SER_summary!O$27)</f>
        <v>6.3430410162625517</v>
      </c>
      <c r="P26" s="22">
        <f>IF(SER_hh_fech_in!P26=0,0,SER_hh_fech_in!P26/SER_summary!P$27)</f>
        <v>6.3648403969258975</v>
      </c>
      <c r="Q26" s="22">
        <f>IF(SER_hh_fech_in!Q26=0,0,SER_hh_fech_in!Q26/SER_summary!Q$27)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0.60542963902677616</v>
      </c>
      <c r="D27" s="116">
        <f>IF(SER_hh_fech_in!D27=0,0,SER_hh_fech_in!D27/SER_summary!D$27)</f>
        <v>0.5547560151998332</v>
      </c>
      <c r="E27" s="116">
        <f>IF(SER_hh_fech_in!E27=0,0,SER_hh_fech_in!E27/SER_summary!E$27)</f>
        <v>0.56123173757599232</v>
      </c>
      <c r="F27" s="116">
        <f>IF(SER_hh_fech_in!F27=0,0,SER_hh_fech_in!F27/SER_summary!F$27)</f>
        <v>0.56328110111443908</v>
      </c>
      <c r="G27" s="116">
        <f>IF(SER_hh_fech_in!G27=0,0,SER_hh_fech_in!G27/SER_summary!G$27)</f>
        <v>0.7813927595917417</v>
      </c>
      <c r="H27" s="116">
        <f>IF(SER_hh_fech_in!H27=0,0,SER_hh_fech_in!H27/SER_summary!H$27)</f>
        <v>0.55352010654060568</v>
      </c>
      <c r="I27" s="116">
        <f>IF(SER_hh_fech_in!I27=0,0,SER_hh_fech_in!I27/SER_summary!I$27)</f>
        <v>0.73018884154228192</v>
      </c>
      <c r="J27" s="116">
        <f>IF(SER_hh_fech_in!J27=0,0,SER_hh_fech_in!J27/SER_summary!J$27)</f>
        <v>1.1888943829685155</v>
      </c>
      <c r="K27" s="116">
        <f>IF(SER_hh_fech_in!K27=0,0,SER_hh_fech_in!K27/SER_summary!K$27)</f>
        <v>2.3924921966645512</v>
      </c>
      <c r="L27" s="116">
        <f>IF(SER_hh_fech_in!L27=0,0,SER_hh_fech_in!L27/SER_summary!L$27)</f>
        <v>1.0003606991947851</v>
      </c>
      <c r="M27" s="116">
        <f>IF(SER_hh_fech_in!M27=0,0,SER_hh_fech_in!M27/SER_summary!M$27)</f>
        <v>0.21245209433441356</v>
      </c>
      <c r="N27" s="116">
        <f>IF(SER_hh_fech_in!N27=0,0,SER_hh_fech_in!N27/SER_summary!N$27)</f>
        <v>0.65045596243521064</v>
      </c>
      <c r="O27" s="116">
        <f>IF(SER_hh_fech_in!O27=0,0,SER_hh_fech_in!O27/SER_summary!O$27)</f>
        <v>2.0346373262457633</v>
      </c>
      <c r="P27" s="116">
        <f>IF(SER_hh_fech_in!P27=0,0,SER_hh_fech_in!P27/SER_summary!P$27)</f>
        <v>1.4823700332751117</v>
      </c>
      <c r="Q27" s="116">
        <f>IF(SER_hh_fech_in!Q27=0,0,SER_hh_fech_in!Q27/SER_summary!Q$27)</f>
        <v>0.7918641075802576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9.8836810375550215</v>
      </c>
      <c r="D28" s="117">
        <f>IF(SER_hh_fech_in!D28=0,0,SER_hh_fech_in!D28/SER_summary!D$27)</f>
        <v>9.6598195630605215</v>
      </c>
      <c r="E28" s="117">
        <f>IF(SER_hh_fech_in!E28=0,0,SER_hh_fech_in!E28/SER_summary!E$27)</f>
        <v>9.416814306336871</v>
      </c>
      <c r="F28" s="117">
        <f>IF(SER_hh_fech_in!F28=0,0,SER_hh_fech_in!F28/SER_summary!F$27)</f>
        <v>9.7143678917058853</v>
      </c>
      <c r="G28" s="117">
        <f>IF(SER_hh_fech_in!G28=0,0,SER_hh_fech_in!G28/SER_summary!G$27)</f>
        <v>9.5726687638055026</v>
      </c>
      <c r="H28" s="117">
        <f>IF(SER_hh_fech_in!H28=0,0,SER_hh_fech_in!H28/SER_summary!H$27)</f>
        <v>9.6515120544186477</v>
      </c>
      <c r="I28" s="117">
        <f>IF(SER_hh_fech_in!I28=0,0,SER_hh_fech_in!I28/SER_summary!I$27)</f>
        <v>9.3117428437505367</v>
      </c>
      <c r="J28" s="117">
        <f>IF(SER_hh_fech_in!J28=0,0,SER_hh_fech_in!J28/SER_summary!J$27)</f>
        <v>9.2225291587326623</v>
      </c>
      <c r="K28" s="117">
        <f>IF(SER_hh_fech_in!K28=0,0,SER_hh_fech_in!K28/SER_summary!K$27)</f>
        <v>9.215095989946354</v>
      </c>
      <c r="L28" s="117">
        <f>IF(SER_hh_fech_in!L28=0,0,SER_hh_fech_in!L28/SER_summary!L$27)</f>
        <v>9.2670739452243094</v>
      </c>
      <c r="M28" s="117">
        <f>IF(SER_hh_fech_in!M28=0,0,SER_hh_fech_in!M28/SER_summary!M$27)</f>
        <v>9.3015356665395839</v>
      </c>
      <c r="N28" s="117">
        <f>IF(SER_hh_fech_in!N28=0,0,SER_hh_fech_in!N28/SER_summary!N$27)</f>
        <v>9.4483712407184193</v>
      </c>
      <c r="O28" s="117">
        <f>IF(SER_hh_fech_in!O28=0,0,SER_hh_fech_in!O28/SER_summary!O$27)</f>
        <v>9.5082624946446295</v>
      </c>
      <c r="P28" s="117">
        <f>IF(SER_hh_fech_in!P28=0,0,SER_hh_fech_in!P28/SER_summary!P$27)</f>
        <v>9.5024004416077688</v>
      </c>
      <c r="Q28" s="117">
        <f>IF(SER_hh_fech_in!Q28=0,0,SER_hh_fech_in!Q28/SER_summary!Q$27)</f>
        <v>9.5588208246675705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26.149455005089138</v>
      </c>
      <c r="D29" s="101">
        <f>IF(SER_hh_fech_in!D29=0,0,SER_hh_fech_in!D29/SER_summary!D$27)</f>
        <v>25.683982193881867</v>
      </c>
      <c r="E29" s="101">
        <f>IF(SER_hh_fech_in!E29=0,0,SER_hh_fech_in!E29/SER_summary!E$27)</f>
        <v>25.529673757371857</v>
      </c>
      <c r="F29" s="101">
        <f>IF(SER_hh_fech_in!F29=0,0,SER_hh_fech_in!F29/SER_summary!F$27)</f>
        <v>26.326264818146985</v>
      </c>
      <c r="G29" s="101">
        <f>IF(SER_hh_fech_in!G29=0,0,SER_hh_fech_in!G29/SER_summary!G$27)</f>
        <v>25.836445431372837</v>
      </c>
      <c r="H29" s="101">
        <f>IF(SER_hh_fech_in!H29=0,0,SER_hh_fech_in!H29/SER_summary!H$27)</f>
        <v>25.986655815738178</v>
      </c>
      <c r="I29" s="101">
        <f>IF(SER_hh_fech_in!I29=0,0,SER_hh_fech_in!I29/SER_summary!I$27)</f>
        <v>26.942460552228397</v>
      </c>
      <c r="J29" s="101">
        <f>IF(SER_hh_fech_in!J29=0,0,SER_hh_fech_in!J29/SER_summary!J$27)</f>
        <v>27.153563975228973</v>
      </c>
      <c r="K29" s="101">
        <f>IF(SER_hh_fech_in!K29=0,0,SER_hh_fech_in!K29/SER_summary!K$27)</f>
        <v>27.052341371370996</v>
      </c>
      <c r="L29" s="101">
        <f>IF(SER_hh_fech_in!L29=0,0,SER_hh_fech_in!L29/SER_summary!L$27)</f>
        <v>28.267508178689553</v>
      </c>
      <c r="M29" s="101">
        <f>IF(SER_hh_fech_in!M29=0,0,SER_hh_fech_in!M29/SER_summary!M$27)</f>
        <v>28.737865759654255</v>
      </c>
      <c r="N29" s="101">
        <f>IF(SER_hh_fech_in!N29=0,0,SER_hh_fech_in!N29/SER_summary!N$27)</f>
        <v>28.023947195976003</v>
      </c>
      <c r="O29" s="101">
        <f>IF(SER_hh_fech_in!O29=0,0,SER_hh_fech_in!O29/SER_summary!O$27)</f>
        <v>29.533570508038537</v>
      </c>
      <c r="P29" s="101">
        <f>IF(SER_hh_fech_in!P29=0,0,SER_hh_fech_in!P29/SER_summary!P$27)</f>
        <v>32.296993980797261</v>
      </c>
      <c r="Q29" s="101">
        <f>IF(SER_hh_fech_in!Q29=0,0,SER_hh_fech_in!Q29/SER_summary!Q$27)</f>
        <v>34.3208691259372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34.918956891655647</v>
      </c>
      <c r="D30" s="100">
        <f>IF(SER_hh_fech_in!D30=0,0,SER_hh_fech_in!D30/SER_summary!D$27)</f>
        <v>35.162006340796808</v>
      </c>
      <c r="E30" s="100">
        <f>IF(SER_hh_fech_in!E30=0,0,SER_hh_fech_in!E30/SER_summary!E$27)</f>
        <v>34.721604729318997</v>
      </c>
      <c r="F30" s="100">
        <f>IF(SER_hh_fech_in!F30=0,0,SER_hh_fech_in!F30/SER_summary!F$27)</f>
        <v>36.718673409664447</v>
      </c>
      <c r="G30" s="100">
        <f>IF(SER_hh_fech_in!G30=0,0,SER_hh_fech_in!G30/SER_summary!G$27)</f>
        <v>35.981381118487221</v>
      </c>
      <c r="H30" s="100">
        <f>IF(SER_hh_fech_in!H30=0,0,SER_hh_fech_in!H30/SER_summary!H$27)</f>
        <v>34.972774128307357</v>
      </c>
      <c r="I30" s="100">
        <f>IF(SER_hh_fech_in!I30=0,0,SER_hh_fech_in!I30/SER_summary!I$27)</f>
        <v>36.313480188742744</v>
      </c>
      <c r="J30" s="100">
        <f>IF(SER_hh_fech_in!J30=0,0,SER_hh_fech_in!J30/SER_summary!J$27)</f>
        <v>38.308220118586981</v>
      </c>
      <c r="K30" s="100">
        <f>IF(SER_hh_fech_in!K30=0,0,SER_hh_fech_in!K30/SER_summary!K$27)</f>
        <v>35.776490025297498</v>
      </c>
      <c r="L30" s="100">
        <f>IF(SER_hh_fech_in!L30=0,0,SER_hh_fech_in!L30/SER_summary!L$27)</f>
        <v>35.985022338412236</v>
      </c>
      <c r="M30" s="100">
        <f>IF(SER_hh_fech_in!M30=0,0,SER_hh_fech_in!M30/SER_summary!M$27)</f>
        <v>36.226817812606342</v>
      </c>
      <c r="N30" s="100">
        <f>IF(SER_hh_fech_in!N30=0,0,SER_hh_fech_in!N30/SER_summary!N$27)</f>
        <v>36.655040888979876</v>
      </c>
      <c r="O30" s="100">
        <f>IF(SER_hh_fech_in!O30=0,0,SER_hh_fech_in!O30/SER_summary!O$27)</f>
        <v>37.233451334495157</v>
      </c>
      <c r="P30" s="100">
        <f>IF(SER_hh_fech_in!P30=0,0,SER_hh_fech_in!P30/SER_summary!P$27)</f>
        <v>0</v>
      </c>
      <c r="Q30" s="100">
        <f>IF(SER_hh_fech_in!Q30=0,0,SER_hh_fech_in!Q30/SER_summary!Q$27)</f>
        <v>36.785999815256282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32.070753376827341</v>
      </c>
      <c r="D31" s="100">
        <f>IF(SER_hh_fech_in!D31=0,0,SER_hh_fech_in!D31/SER_summary!D$27)</f>
        <v>32.29685762543199</v>
      </c>
      <c r="E31" s="100">
        <f>IF(SER_hh_fech_in!E31=0,0,SER_hh_fech_in!E31/SER_summary!E$27)</f>
        <v>32.106822747543397</v>
      </c>
      <c r="F31" s="100">
        <f>IF(SER_hh_fech_in!F31=0,0,SER_hh_fech_in!F31/SER_summary!F$27)</f>
        <v>32.90341019685011</v>
      </c>
      <c r="G31" s="100">
        <f>IF(SER_hh_fech_in!G31=0,0,SER_hh_fech_in!G31/SER_summary!G$27)</f>
        <v>33.250923666754055</v>
      </c>
      <c r="H31" s="100">
        <f>IF(SER_hh_fech_in!H31=0,0,SER_hh_fech_in!H31/SER_summary!H$27)</f>
        <v>33.261001807748933</v>
      </c>
      <c r="I31" s="100">
        <f>IF(SER_hh_fech_in!I31=0,0,SER_hh_fech_in!I31/SER_summary!I$27)</f>
        <v>33.415967845869261</v>
      </c>
      <c r="J31" s="100">
        <f>IF(SER_hh_fech_in!J31=0,0,SER_hh_fech_in!J31/SER_summary!J$27)</f>
        <v>33.428942561596081</v>
      </c>
      <c r="K31" s="100">
        <f>IF(SER_hh_fech_in!K31=0,0,SER_hh_fech_in!K31/SER_summary!K$27)</f>
        <v>33.797916215231993</v>
      </c>
      <c r="L31" s="100">
        <f>IF(SER_hh_fech_in!L31=0,0,SER_hh_fech_in!L31/SER_summary!L$27)</f>
        <v>34.14958888493819</v>
      </c>
      <c r="M31" s="100">
        <f>IF(SER_hh_fech_in!M31=0,0,SER_hh_fech_in!M31/SER_summary!M$27)</f>
        <v>34.494863559970973</v>
      </c>
      <c r="N31" s="100">
        <f>IF(SER_hh_fech_in!N31=0,0,SER_hh_fech_in!N31/SER_summary!N$27)</f>
        <v>34.710648909606398</v>
      </c>
      <c r="O31" s="100">
        <f>IF(SER_hh_fech_in!O31=0,0,SER_hh_fech_in!O31/SER_summary!O$27)</f>
        <v>34.595009766348113</v>
      </c>
      <c r="P31" s="100">
        <f>IF(SER_hh_fech_in!P31=0,0,SER_hh_fech_in!P31/SER_summary!P$27)</f>
        <v>34.320098485300534</v>
      </c>
      <c r="Q31" s="100">
        <f>IF(SER_hh_fech_in!Q31=0,0,SER_hh_fech_in!Q31/SER_summary!Q$27)</f>
        <v>33.964449222487026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24.109881507185094</v>
      </c>
      <c r="D33" s="18">
        <f>IF(SER_hh_fech_in!D33=0,0,SER_hh_fech_in!D33/SER_summary!D$27)</f>
        <v>24.363378439932269</v>
      </c>
      <c r="E33" s="18">
        <f>IF(SER_hh_fech_in!E33=0,0,SER_hh_fech_in!E33/SER_summary!E$27)</f>
        <v>24.355385915822357</v>
      </c>
      <c r="F33" s="18">
        <f>IF(SER_hh_fech_in!F33=0,0,SER_hh_fech_in!F33/SER_summary!F$27)</f>
        <v>24.893480046020578</v>
      </c>
      <c r="G33" s="18">
        <f>IF(SER_hh_fech_in!G33=0,0,SER_hh_fech_in!G33/SER_summary!G$27)</f>
        <v>25.2816497063463</v>
      </c>
      <c r="H33" s="18">
        <f>IF(SER_hh_fech_in!H33=0,0,SER_hh_fech_in!H33/SER_summary!H$27)</f>
        <v>25.287071247737174</v>
      </c>
      <c r="I33" s="18">
        <f>IF(SER_hh_fech_in!I33=0,0,SER_hh_fech_in!I33/SER_summary!I$27)</f>
        <v>25.117397887644813</v>
      </c>
      <c r="J33" s="18">
        <f>IF(SER_hh_fech_in!J33=0,0,SER_hh_fech_in!J33/SER_summary!J$27)</f>
        <v>24.733957505683438</v>
      </c>
      <c r="K33" s="18">
        <f>IF(SER_hh_fech_in!K33=0,0,SER_hh_fech_in!K33/SER_summary!K$27)</f>
        <v>25.037000341444511</v>
      </c>
      <c r="L33" s="18">
        <f>IF(SER_hh_fech_in!L33=0,0,SER_hh_fech_in!L33/SER_summary!L$27)</f>
        <v>25.000258919909005</v>
      </c>
      <c r="M33" s="18">
        <f>IF(SER_hh_fech_in!M33=0,0,SER_hh_fech_in!M33/SER_summary!M$27)</f>
        <v>25.085613826532381</v>
      </c>
      <c r="N33" s="18">
        <f>IF(SER_hh_fech_in!N33=0,0,SER_hh_fech_in!N33/SER_summary!N$27)</f>
        <v>25.238286637293697</v>
      </c>
      <c r="O33" s="18">
        <f>IF(SER_hh_fech_in!O33=0,0,SER_hh_fech_in!O33/SER_summary!O$27)</f>
        <v>25.397592612676476</v>
      </c>
      <c r="P33" s="18">
        <f>IF(SER_hh_fech_in!P33=0,0,SER_hh_fech_in!P33/SER_summary!P$27)</f>
        <v>25.345530960095317</v>
      </c>
      <c r="Q33" s="18">
        <f>IF(SER_hh_fech_in!Q33=0,0,SER_hh_fech_in!Q33/SER_summary!Q$27)</f>
        <v>28.452765466603804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84.731084290084041</v>
      </c>
      <c r="D3" s="106">
        <f>IF(SER_hh_tesh_in!D3=0,0,SER_hh_tesh_in!D3/SER_summary!D$27)</f>
        <v>91.761876010624647</v>
      </c>
      <c r="E3" s="106">
        <f>IF(SER_hh_tesh_in!E3=0,0,SER_hh_tesh_in!E3/SER_summary!E$27)</f>
        <v>84.530391751078881</v>
      </c>
      <c r="F3" s="106">
        <f>IF(SER_hh_tesh_in!F3=0,0,SER_hh_tesh_in!F3/SER_summary!F$27)</f>
        <v>91.300572982191781</v>
      </c>
      <c r="G3" s="106">
        <f>IF(SER_hh_tesh_in!G3=0,0,SER_hh_tesh_in!G3/SER_summary!G$27)</f>
        <v>104.67771565289534</v>
      </c>
      <c r="H3" s="106">
        <f>IF(SER_hh_tesh_in!H3=0,0,SER_hh_tesh_in!H3/SER_summary!H$27)</f>
        <v>132.94157967964983</v>
      </c>
      <c r="I3" s="106">
        <f>IF(SER_hh_tesh_in!I3=0,0,SER_hh_tesh_in!I3/SER_summary!I$27)</f>
        <v>110.33038189115459</v>
      </c>
      <c r="J3" s="106">
        <f>IF(SER_hh_tesh_in!J3=0,0,SER_hh_tesh_in!J3/SER_summary!J$27)</f>
        <v>111.64016039345042</v>
      </c>
      <c r="K3" s="106">
        <f>IF(SER_hh_tesh_in!K3=0,0,SER_hh_tesh_in!K3/SER_summary!K$27)</f>
        <v>118.59327744718925</v>
      </c>
      <c r="L3" s="106">
        <f>IF(SER_hh_tesh_in!L3=0,0,SER_hh_tesh_in!L3/SER_summary!L$27)</f>
        <v>126.55214627658799</v>
      </c>
      <c r="M3" s="106">
        <f>IF(SER_hh_tesh_in!M3=0,0,SER_hh_tesh_in!M3/SER_summary!M$27)</f>
        <v>97.888103178462941</v>
      </c>
      <c r="N3" s="106">
        <f>IF(SER_hh_tesh_in!N3=0,0,SER_hh_tesh_in!N3/SER_summary!N$27)</f>
        <v>87.664764137379308</v>
      </c>
      <c r="O3" s="106">
        <f>IF(SER_hh_tesh_in!O3=0,0,SER_hh_tesh_in!O3/SER_summary!O$27)</f>
        <v>73.325523052526862</v>
      </c>
      <c r="P3" s="106">
        <f>IF(SER_hh_tesh_in!P3=0,0,SER_hh_tesh_in!P3/SER_summary!P$27)</f>
        <v>71.23604324767318</v>
      </c>
      <c r="Q3" s="106">
        <f>IF(SER_hh_tesh_in!Q3=0,0,SER_hh_tesh_in!Q3/SER_summary!Q$27)</f>
        <v>88.992655785573504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27.628605167368555</v>
      </c>
      <c r="D4" s="101">
        <f>IF(SER_hh_tesh_in!D4=0,0,SER_hh_tesh_in!D4/SER_summary!D$27)</f>
        <v>26.547758130388885</v>
      </c>
      <c r="E4" s="101">
        <f>IF(SER_hh_tesh_in!E4=0,0,SER_hh_tesh_in!E4/SER_summary!E$27)</f>
        <v>23.172093404591294</v>
      </c>
      <c r="F4" s="101">
        <f>IF(SER_hh_tesh_in!F4=0,0,SER_hh_tesh_in!F4/SER_summary!F$27)</f>
        <v>26.785307632425198</v>
      </c>
      <c r="G4" s="101">
        <f>IF(SER_hh_tesh_in!G4=0,0,SER_hh_tesh_in!G4/SER_summary!G$27)</f>
        <v>32.1545112691676</v>
      </c>
      <c r="H4" s="101">
        <f>IF(SER_hh_tesh_in!H4=0,0,SER_hh_tesh_in!H4/SER_summary!H$27)</f>
        <v>56.975024645394598</v>
      </c>
      <c r="I4" s="101">
        <f>IF(SER_hh_tesh_in!I4=0,0,SER_hh_tesh_in!I4/SER_summary!I$27)</f>
        <v>34.412141351190634</v>
      </c>
      <c r="J4" s="101">
        <f>IF(SER_hh_tesh_in!J4=0,0,SER_hh_tesh_in!J4/SER_summary!J$27)</f>
        <v>35.538928909575262</v>
      </c>
      <c r="K4" s="101">
        <f>IF(SER_hh_tesh_in!K4=0,0,SER_hh_tesh_in!K4/SER_summary!K$27)</f>
        <v>42.191541550606139</v>
      </c>
      <c r="L4" s="101">
        <f>IF(SER_hh_tesh_in!L4=0,0,SER_hh_tesh_in!L4/SER_summary!L$27)</f>
        <v>49.825146792358446</v>
      </c>
      <c r="M4" s="101">
        <f>IF(SER_hh_tesh_in!M4=0,0,SER_hh_tesh_in!M4/SER_summary!M$27)</f>
        <v>49.24246895393091</v>
      </c>
      <c r="N4" s="101">
        <f>IF(SER_hh_tesh_in!N4=0,0,SER_hh_tesh_in!N4/SER_summary!N$27)</f>
        <v>42.805024221965184</v>
      </c>
      <c r="O4" s="101">
        <f>IF(SER_hh_tesh_in!O4=0,0,SER_hh_tesh_in!O4/SER_summary!O$27)</f>
        <v>37.902414284962234</v>
      </c>
      <c r="P4" s="101">
        <f>IF(SER_hh_tesh_in!P4=0,0,SER_hh_tesh_in!P4/SER_summary!P$27)</f>
        <v>28.358214626024463</v>
      </c>
      <c r="Q4" s="101">
        <f>IF(SER_hh_tesh_in!Q4=0,0,SER_hh_tesh_in!Q4/SER_summary!Q$27)</f>
        <v>43.090131330663795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26.840141325436118</v>
      </c>
      <c r="D7" s="100">
        <f>IF(SER_hh_tesh_in!D7=0,0,SER_hh_tesh_in!D7/SER_summary!D$27)</f>
        <v>25.521154464612859</v>
      </c>
      <c r="E7" s="100">
        <f>IF(SER_hh_tesh_in!E7=0,0,SER_hh_tesh_in!E7/SER_summary!E$27)</f>
        <v>22.789905956388196</v>
      </c>
      <c r="F7" s="100">
        <f>IF(SER_hh_tesh_in!F7=0,0,SER_hh_tesh_in!F7/SER_summary!F$27)</f>
        <v>25.402745941295535</v>
      </c>
      <c r="G7" s="100">
        <f>IF(SER_hh_tesh_in!G7=0,0,SER_hh_tesh_in!G7/SER_summary!G$27)</f>
        <v>0</v>
      </c>
      <c r="H7" s="100">
        <f>IF(SER_hh_tesh_in!H7=0,0,SER_hh_tesh_in!H7/SER_summary!H$27)</f>
        <v>0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40.560829746965091</v>
      </c>
      <c r="O7" s="100">
        <f>IF(SER_hh_tesh_in!O7=0,0,SER_hh_tesh_in!O7/SER_summary!O$27)</f>
        <v>36.279997551316534</v>
      </c>
      <c r="P7" s="100">
        <f>IF(SER_hh_tesh_in!P7=0,0,SER_hh_tesh_in!P7/SER_summary!P$27)</f>
        <v>26.534275644180902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27.208501627693366</v>
      </c>
      <c r="D8" s="100">
        <f>IF(SER_hh_tesh_in!D8=0,0,SER_hh_tesh_in!D8/SER_summary!D$27)</f>
        <v>25.903924828839671</v>
      </c>
      <c r="E8" s="100">
        <f>IF(SER_hh_tesh_in!E8=0,0,SER_hh_tesh_in!E8/SER_summary!E$27)</f>
        <v>22.601054645130681</v>
      </c>
      <c r="F8" s="100">
        <f>IF(SER_hh_tesh_in!F8=0,0,SER_hh_tesh_in!F8/SER_summary!F$27)</f>
        <v>25.468889097768368</v>
      </c>
      <c r="G8" s="100">
        <f>IF(SER_hh_tesh_in!G8=0,0,SER_hh_tesh_in!G8/SER_summary!G$27)</f>
        <v>29.728723275888502</v>
      </c>
      <c r="H8" s="100">
        <f>IF(SER_hh_tesh_in!H8=0,0,SER_hh_tesh_in!H8/SER_summary!H$27)</f>
        <v>49.66612497469513</v>
      </c>
      <c r="I8" s="100">
        <f>IF(SER_hh_tesh_in!I8=0,0,SER_hh_tesh_in!I8/SER_summary!I$27)</f>
        <v>34.329716762852655</v>
      </c>
      <c r="J8" s="100">
        <f>IF(SER_hh_tesh_in!J8=0,0,SER_hh_tesh_in!J8/SER_summary!J$27)</f>
        <v>35.262284249735572</v>
      </c>
      <c r="K8" s="100">
        <f>IF(SER_hh_tesh_in!K8=0,0,SER_hh_tesh_in!K8/SER_summary!K$27)</f>
        <v>39.475953823045508</v>
      </c>
      <c r="L8" s="100">
        <f>IF(SER_hh_tesh_in!L8=0,0,SER_hh_tesh_in!L8/SER_summary!L$27)</f>
        <v>46.270315677915328</v>
      </c>
      <c r="M8" s="100">
        <f>IF(SER_hh_tesh_in!M8=0,0,SER_hh_tesh_in!M8/SER_summary!M$27)</f>
        <v>46.016231531568415</v>
      </c>
      <c r="N8" s="100">
        <f>IF(SER_hh_tesh_in!N8=0,0,SER_hh_tesh_in!N8/SER_summary!N$27)</f>
        <v>40.405179319369509</v>
      </c>
      <c r="O8" s="100">
        <f>IF(SER_hh_tesh_in!O8=0,0,SER_hh_tesh_in!O8/SER_summary!O$27)</f>
        <v>35.974904112951442</v>
      </c>
      <c r="P8" s="100">
        <f>IF(SER_hh_tesh_in!P8=0,0,SER_hh_tesh_in!P8/SER_summary!P$27)</f>
        <v>26.327295221639869</v>
      </c>
      <c r="Q8" s="100">
        <f>IF(SER_hh_tesh_in!Q8=0,0,SER_hh_tesh_in!Q8/SER_summary!Q$27)</f>
        <v>39.916863454739193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27.423994822065644</v>
      </c>
      <c r="D9" s="100">
        <f>IF(SER_hh_tesh_in!D9=0,0,SER_hh_tesh_in!D9/SER_summary!D$27)</f>
        <v>26.4484954313419</v>
      </c>
      <c r="E9" s="100">
        <f>IF(SER_hh_tesh_in!E9=0,0,SER_hh_tesh_in!E9/SER_summary!E$27)</f>
        <v>0</v>
      </c>
      <c r="F9" s="100">
        <f>IF(SER_hh_tesh_in!F9=0,0,SER_hh_tesh_in!F9/SER_summary!F$27)</f>
        <v>27.341123473140126</v>
      </c>
      <c r="G9" s="100">
        <f>IF(SER_hh_tesh_in!G9=0,0,SER_hh_tesh_in!G9/SER_summary!G$27)</f>
        <v>31.691658009546344</v>
      </c>
      <c r="H9" s="100">
        <f>IF(SER_hh_tesh_in!H9=0,0,SER_hh_tesh_in!H9/SER_summary!H$27)</f>
        <v>61.30623821432755</v>
      </c>
      <c r="I9" s="100">
        <f>IF(SER_hh_tesh_in!I9=0,0,SER_hh_tesh_in!I9/SER_summary!I$27)</f>
        <v>33.906355458846079</v>
      </c>
      <c r="J9" s="100">
        <f>IF(SER_hh_tesh_in!J9=0,0,SER_hh_tesh_in!J9/SER_summary!J$27)</f>
        <v>0</v>
      </c>
      <c r="K9" s="100">
        <f>IF(SER_hh_tesh_in!K9=0,0,SER_hh_tesh_in!K9/SER_summary!K$27)</f>
        <v>42.087174665339717</v>
      </c>
      <c r="L9" s="100">
        <f>IF(SER_hh_tesh_in!L9=0,0,SER_hh_tesh_in!L9/SER_summary!L$27)</f>
        <v>49.28404996476818</v>
      </c>
      <c r="M9" s="100">
        <f>IF(SER_hh_tesh_in!M9=0,0,SER_hh_tesh_in!M9/SER_summary!M$27)</f>
        <v>48.584119062338559</v>
      </c>
      <c r="N9" s="100">
        <f>IF(SER_hh_tesh_in!N9=0,0,SER_hh_tesh_in!N9/SER_summary!N$27)</f>
        <v>0</v>
      </c>
      <c r="O9" s="100">
        <f>IF(SER_hh_tesh_in!O9=0,0,SER_hh_tesh_in!O9/SER_summary!O$27)</f>
        <v>0</v>
      </c>
      <c r="P9" s="100">
        <f>IF(SER_hh_tesh_in!P9=0,0,SER_hh_tesh_in!P9/SER_summary!P$27)</f>
        <v>27.44736471636844</v>
      </c>
      <c r="Q9" s="100">
        <f>IF(SER_hh_tesh_in!Q9=0,0,SER_hh_tesh_in!Q9/SER_summary!Q$27)</f>
        <v>42.587005205055682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26.955052932634107</v>
      </c>
      <c r="D10" s="100">
        <f>IF(SER_hh_tesh_in!D10=0,0,SER_hh_tesh_in!D10/SER_summary!D$27)</f>
        <v>25.776419640697917</v>
      </c>
      <c r="E10" s="100">
        <f>IF(SER_hh_tesh_in!E10=0,0,SER_hh_tesh_in!E10/SER_summary!E$27)</f>
        <v>24.918212959781105</v>
      </c>
      <c r="F10" s="100">
        <f>IF(SER_hh_tesh_in!F10=0,0,SER_hh_tesh_in!F10/SER_summary!F$27)</f>
        <v>25.374493051906132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34.944279430149066</v>
      </c>
      <c r="J10" s="100">
        <f>IF(SER_hh_tesh_in!J10=0,0,SER_hh_tesh_in!J10/SER_summary!J$27)</f>
        <v>36.363427897336592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48.749705213507674</v>
      </c>
      <c r="N10" s="100">
        <f>IF(SER_hh_tesh_in!N10=0,0,SER_hh_tesh_in!N10/SER_summary!N$27)</f>
        <v>42.432563650699706</v>
      </c>
      <c r="O10" s="100">
        <f>IF(SER_hh_tesh_in!O10=0,0,SER_hh_tesh_in!O10/SER_summary!O$27)</f>
        <v>37.482199622197697</v>
      </c>
      <c r="P10" s="100">
        <f>IF(SER_hh_tesh_in!P10=0,0,SER_hh_tesh_in!P10/SER_summary!P$27)</f>
        <v>27.348910331670062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26.719553840614829</v>
      </c>
      <c r="D11" s="100">
        <f>IF(SER_hh_tesh_in!D11=0,0,SER_hh_tesh_in!D11/SER_summary!D$27)</f>
        <v>25.849120203038133</v>
      </c>
      <c r="E11" s="100">
        <f>IF(SER_hh_tesh_in!E11=0,0,SER_hh_tesh_in!E11/SER_summary!E$27)</f>
        <v>22.997888771199392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36.114258250552048</v>
      </c>
      <c r="J11" s="100">
        <f>IF(SER_hh_tesh_in!J11=0,0,SER_hh_tesh_in!J11/SER_summary!J$27)</f>
        <v>37.6760010372561</v>
      </c>
      <c r="K11" s="100">
        <f>IF(SER_hh_tesh_in!K11=0,0,SER_hh_tesh_in!K11/SER_summary!K$27)</f>
        <v>42.704659068353202</v>
      </c>
      <c r="L11" s="100">
        <f>IF(SER_hh_tesh_in!L11=0,0,SER_hh_tesh_in!L11/SER_summary!L$27)</f>
        <v>50.126340996088572</v>
      </c>
      <c r="M11" s="100">
        <f>IF(SER_hh_tesh_in!M11=0,0,SER_hh_tesh_in!M11/SER_summary!M$27)</f>
        <v>49.202854429954257</v>
      </c>
      <c r="N11" s="100">
        <f>IF(SER_hh_tesh_in!N11=0,0,SER_hh_tesh_in!N11/SER_summary!N$27)</f>
        <v>43.052308129931667</v>
      </c>
      <c r="O11" s="100">
        <f>IF(SER_hh_tesh_in!O11=0,0,SER_hh_tesh_in!O11/SER_summary!O$27)</f>
        <v>38.266042521137948</v>
      </c>
      <c r="P11" s="100">
        <f>IF(SER_hh_tesh_in!P11=0,0,SER_hh_tesh_in!P11/SER_summary!P$27)</f>
        <v>28.123103514274284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0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27.354195407239079</v>
      </c>
      <c r="D13" s="100">
        <f>IF(SER_hh_tesh_in!D13=0,0,SER_hh_tesh_in!D13/SER_summary!D$27)</f>
        <v>25.88469642793854</v>
      </c>
      <c r="E13" s="100">
        <f>IF(SER_hh_tesh_in!E13=0,0,SER_hh_tesh_in!E13/SER_summary!E$27)</f>
        <v>22.742133689239878</v>
      </c>
      <c r="F13" s="100">
        <f>IF(SER_hh_tesh_in!F13=0,0,SER_hh_tesh_in!F13/SER_summary!F$27)</f>
        <v>25.300317193249278</v>
      </c>
      <c r="G13" s="100">
        <f>IF(SER_hh_tesh_in!G13=0,0,SER_hh_tesh_in!G13/SER_summary!G$27)</f>
        <v>29.210392758600825</v>
      </c>
      <c r="H13" s="100">
        <f>IF(SER_hh_tesh_in!H13=0,0,SER_hh_tesh_in!H13/SER_summary!H$27)</f>
        <v>48.386745614153867</v>
      </c>
      <c r="I13" s="100">
        <f>IF(SER_hh_tesh_in!I13=0,0,SER_hh_tesh_in!I13/SER_summary!I$27)</f>
        <v>33.488389967043631</v>
      </c>
      <c r="J13" s="100">
        <f>IF(SER_hh_tesh_in!J13=0,0,SER_hh_tesh_in!J13/SER_summary!J$27)</f>
        <v>34.402363250271243</v>
      </c>
      <c r="K13" s="100">
        <f>IF(SER_hh_tesh_in!K13=0,0,SER_hh_tesh_in!K13/SER_summary!K$27)</f>
        <v>38.466539661251488</v>
      </c>
      <c r="L13" s="100">
        <f>IF(SER_hh_tesh_in!L13=0,0,SER_hh_tesh_in!L13/SER_summary!L$27)</f>
        <v>46.431801039432621</v>
      </c>
      <c r="M13" s="100">
        <f>IF(SER_hh_tesh_in!M13=0,0,SER_hh_tesh_in!M13/SER_summary!M$27)</f>
        <v>47.311221716989749</v>
      </c>
      <c r="N13" s="100">
        <f>IF(SER_hh_tesh_in!N13=0,0,SER_hh_tesh_in!N13/SER_summary!N$27)</f>
        <v>46.002467964630803</v>
      </c>
      <c r="O13" s="100">
        <f>IF(SER_hh_tesh_in!O13=0,0,SER_hh_tesh_in!O13/SER_summary!O$27)</f>
        <v>41.592941925561448</v>
      </c>
      <c r="P13" s="100">
        <f>IF(SER_hh_tesh_in!P13=0,0,SER_hh_tesh_in!P13/SER_summary!P$27)</f>
        <v>30.386721273682415</v>
      </c>
      <c r="Q13" s="100">
        <f>IF(SER_hh_tesh_in!Q13=0,0,SER_hh_tesh_in!Q13/SER_summary!Q$27)</f>
        <v>47.567292631795461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0</v>
      </c>
      <c r="E14" s="22">
        <f>IF(SER_hh_tesh_in!E14=0,0,SER_hh_tesh_in!E14/SER_summary!E$27)</f>
        <v>22.787053943572708</v>
      </c>
      <c r="F14" s="22">
        <f>IF(SER_hh_tesh_in!F14=0,0,SER_hh_tesh_in!F14/SER_summary!F$27)</f>
        <v>25.459877064383168</v>
      </c>
      <c r="G14" s="22">
        <f>IF(SER_hh_tesh_in!G14=0,0,SER_hh_tesh_in!G14/SER_summary!G$27)</f>
        <v>0</v>
      </c>
      <c r="H14" s="22">
        <f>IF(SER_hh_tesh_in!H14=0,0,SER_hh_tesh_in!H14/SER_summary!H$27)</f>
        <v>50.098533934350144</v>
      </c>
      <c r="I14" s="22">
        <f>IF(SER_hh_tesh_in!I14=0,0,SER_hh_tesh_in!I14/SER_summary!I$27)</f>
        <v>34.637192625186515</v>
      </c>
      <c r="J14" s="22">
        <f>IF(SER_hh_tesh_in!J14=0,0,SER_hh_tesh_in!J14/SER_summary!J$27)</f>
        <v>35.739611184179935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41.149960923914342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0.54944038233637171</v>
      </c>
      <c r="D15" s="104">
        <f>IF(SER_hh_tesh_in!D15=0,0,SER_hh_tesh_in!D15/SER_summary!D$27)</f>
        <v>0.52420898247188497</v>
      </c>
      <c r="E15" s="104">
        <f>IF(SER_hh_tesh_in!E15=0,0,SER_hh_tesh_in!E15/SER_summary!E$27)</f>
        <v>0.45669781635279738</v>
      </c>
      <c r="F15" s="104">
        <f>IF(SER_hh_tesh_in!F15=0,0,SER_hh_tesh_in!F15/SER_summary!F$27)</f>
        <v>0.53111632949308729</v>
      </c>
      <c r="G15" s="104">
        <f>IF(SER_hh_tesh_in!G15=0,0,SER_hh_tesh_in!G15/SER_summary!G$27)</f>
        <v>0.6352030170029368</v>
      </c>
      <c r="H15" s="104">
        <f>IF(SER_hh_tesh_in!H15=0,0,SER_hh_tesh_in!H15/SER_summary!H$27)</f>
        <v>1.1822606679723069</v>
      </c>
      <c r="I15" s="104">
        <f>IF(SER_hh_tesh_in!I15=0,0,SER_hh_tesh_in!I15/SER_summary!I$27)</f>
        <v>0.53705473399355508</v>
      </c>
      <c r="J15" s="104">
        <f>IF(SER_hh_tesh_in!J15=0,0,SER_hh_tesh_in!J15/SER_summary!J$27)</f>
        <v>0.35177041443283485</v>
      </c>
      <c r="K15" s="104">
        <f>IF(SER_hh_tesh_in!K15=0,0,SER_hh_tesh_in!K15/SER_summary!K$27)</f>
        <v>0.83140947349134386</v>
      </c>
      <c r="L15" s="104">
        <f>IF(SER_hh_tesh_in!L15=0,0,SER_hh_tesh_in!L15/SER_summary!L$27)</f>
        <v>0.97364349261184002</v>
      </c>
      <c r="M15" s="104">
        <f>IF(SER_hh_tesh_in!M15=0,0,SER_hh_tesh_in!M15/SER_summary!M$27)</f>
        <v>0.94752286936384889</v>
      </c>
      <c r="N15" s="104">
        <f>IF(SER_hh_tesh_in!N15=0,0,SER_hh_tesh_in!N15/SER_summary!N$27)</f>
        <v>0.77931360529560456</v>
      </c>
      <c r="O15" s="104">
        <f>IF(SER_hh_tesh_in!O15=0,0,SER_hh_tesh_in!O15/SER_summary!O$27)</f>
        <v>0.7008179309556839</v>
      </c>
      <c r="P15" s="104">
        <f>IF(SER_hh_tesh_in!P15=0,0,SER_hh_tesh_in!P15/SER_summary!P$27)</f>
        <v>0.45961675919124917</v>
      </c>
      <c r="Q15" s="104">
        <f>IF(SER_hh_tesh_in!Q15=0,0,SER_hh_tesh_in!Q15/SER_summary!Q$27)</f>
        <v>0.85305700295789144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43.969629863898405</v>
      </c>
      <c r="D16" s="101">
        <f>IF(SER_hh_tesh_in!D16=0,0,SER_hh_tesh_in!D16/SER_summary!D$27)</f>
        <v>44.093238597226168</v>
      </c>
      <c r="E16" s="101">
        <f>IF(SER_hh_tesh_in!E16=0,0,SER_hh_tesh_in!E16/SER_summary!E$27)</f>
        <v>44.347939406778977</v>
      </c>
      <c r="F16" s="101">
        <f>IF(SER_hh_tesh_in!F16=0,0,SER_hh_tesh_in!F16/SER_summary!F$27)</f>
        <v>44.644201346794667</v>
      </c>
      <c r="G16" s="101">
        <f>IF(SER_hh_tesh_in!G16=0,0,SER_hh_tesh_in!G16/SER_summary!G$27)</f>
        <v>44.961487416326932</v>
      </c>
      <c r="H16" s="101">
        <f>IF(SER_hh_tesh_in!H16=0,0,SER_hh_tesh_in!H16/SER_summary!H$27)</f>
        <v>45.344063123929637</v>
      </c>
      <c r="I16" s="101">
        <f>IF(SER_hh_tesh_in!I16=0,0,SER_hh_tesh_in!I16/SER_summary!I$27)</f>
        <v>45.68299080281168</v>
      </c>
      <c r="J16" s="101">
        <f>IF(SER_hh_tesh_in!J16=0,0,SER_hh_tesh_in!J16/SER_summary!J$27)</f>
        <v>45.949412177999434</v>
      </c>
      <c r="K16" s="101">
        <f>IF(SER_hh_tesh_in!K16=0,0,SER_hh_tesh_in!K16/SER_summary!K$27)</f>
        <v>46.001401010015122</v>
      </c>
      <c r="L16" s="101">
        <f>IF(SER_hh_tesh_in!L16=0,0,SER_hh_tesh_in!L16/SER_summary!L$27)</f>
        <v>46.057595299299741</v>
      </c>
      <c r="M16" s="101">
        <f>IF(SER_hh_tesh_in!M16=0,0,SER_hh_tesh_in!M16/SER_summary!M$27)</f>
        <v>45.718486212306594</v>
      </c>
      <c r="N16" s="101">
        <f>IF(SER_hh_tesh_in!N16=0,0,SER_hh_tesh_in!N16/SER_summary!N$27)</f>
        <v>46.695753628369658</v>
      </c>
      <c r="O16" s="101">
        <f>IF(SER_hh_tesh_in!O16=0,0,SER_hh_tesh_in!O16/SER_summary!O$27)</f>
        <v>46.47609934740025</v>
      </c>
      <c r="P16" s="101">
        <f>IF(SER_hh_tesh_in!P16=0,0,SER_hh_tesh_in!P16/SER_summary!P$27)</f>
        <v>48.905378809985137</v>
      </c>
      <c r="Q16" s="101">
        <f>IF(SER_hh_tesh_in!Q16=0,0,SER_hh_tesh_in!Q16/SER_summary!Q$27)</f>
        <v>51.392991044640816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12.161252065362872</v>
      </c>
      <c r="D17" s="103">
        <f>IF(SER_hh_tesh_in!D17=0,0,SER_hh_tesh_in!D17/SER_summary!D$27)</f>
        <v>14.222408120344642</v>
      </c>
      <c r="E17" s="103">
        <f>IF(SER_hh_tesh_in!E17=0,0,SER_hh_tesh_in!E17/SER_summary!E$27)</f>
        <v>16.072953889580678</v>
      </c>
      <c r="F17" s="103">
        <f>IF(SER_hh_tesh_in!F17=0,0,SER_hh_tesh_in!F17/SER_summary!F$27)</f>
        <v>17.998134297166207</v>
      </c>
      <c r="G17" s="103">
        <f>IF(SER_hh_tesh_in!G17=0,0,SER_hh_tesh_in!G17/SER_summary!G$27)</f>
        <v>20.499442636463538</v>
      </c>
      <c r="H17" s="103">
        <f>IF(SER_hh_tesh_in!H17=0,0,SER_hh_tesh_in!H17/SER_summary!H$27)</f>
        <v>23.296205875644972</v>
      </c>
      <c r="I17" s="103">
        <f>IF(SER_hh_tesh_in!I17=0,0,SER_hh_tesh_in!I17/SER_summary!I$27)</f>
        <v>27.830162917188048</v>
      </c>
      <c r="J17" s="103">
        <f>IF(SER_hh_tesh_in!J17=0,0,SER_hh_tesh_in!J17/SER_summary!J$27)</f>
        <v>30.665228079308495</v>
      </c>
      <c r="K17" s="103">
        <f>IF(SER_hh_tesh_in!K17=0,0,SER_hh_tesh_in!K17/SER_summary!K$27)</f>
        <v>34.370492915773994</v>
      </c>
      <c r="L17" s="103">
        <f>IF(SER_hh_tesh_in!L17=0,0,SER_hh_tesh_in!L17/SER_summary!L$27)</f>
        <v>36.787448060395491</v>
      </c>
      <c r="M17" s="103">
        <f>IF(SER_hh_tesh_in!M17=0,0,SER_hh_tesh_in!M17/SER_summary!M$27)</f>
        <v>37.775494873819056</v>
      </c>
      <c r="N17" s="103">
        <f>IF(SER_hh_tesh_in!N17=0,0,SER_hh_tesh_in!N17/SER_summary!N$27)</f>
        <v>40.413050682539513</v>
      </c>
      <c r="O17" s="103">
        <f>IF(SER_hh_tesh_in!O17=0,0,SER_hh_tesh_in!O17/SER_summary!O$27)</f>
        <v>43.490263335399547</v>
      </c>
      <c r="P17" s="103">
        <f>IF(SER_hh_tesh_in!P17=0,0,SER_hh_tesh_in!P17/SER_summary!P$27)</f>
        <v>47.354843516946588</v>
      </c>
      <c r="Q17" s="103">
        <f>IF(SER_hh_tesh_in!Q17=0,0,SER_hh_tesh_in!Q17/SER_summary!Q$27)</f>
        <v>52.366460218975952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44.032129238067149</v>
      </c>
      <c r="D18" s="103">
        <f>IF(SER_hh_tesh_in!D18=0,0,SER_hh_tesh_in!D18/SER_summary!D$27)</f>
        <v>44.219320926536319</v>
      </c>
      <c r="E18" s="103">
        <f>IF(SER_hh_tesh_in!E18=0,0,SER_hh_tesh_in!E18/SER_summary!E$27)</f>
        <v>44.443618253331088</v>
      </c>
      <c r="F18" s="103">
        <f>IF(SER_hh_tesh_in!F18=0,0,SER_hh_tesh_in!F18/SER_summary!F$27)</f>
        <v>44.714205822314995</v>
      </c>
      <c r="G18" s="103">
        <f>IF(SER_hh_tesh_in!G18=0,0,SER_hh_tesh_in!G18/SER_summary!G$27)</f>
        <v>45.048668173279907</v>
      </c>
      <c r="H18" s="103">
        <f>IF(SER_hh_tesh_in!H18=0,0,SER_hh_tesh_in!H18/SER_summary!H$27)</f>
        <v>45.372279283667254</v>
      </c>
      <c r="I18" s="103">
        <f>IF(SER_hh_tesh_in!I18=0,0,SER_hh_tesh_in!I18/SER_summary!I$27)</f>
        <v>45.815877959181549</v>
      </c>
      <c r="J18" s="103">
        <f>IF(SER_hh_tesh_in!J18=0,0,SER_hh_tesh_in!J18/SER_summary!J$27)</f>
        <v>45.992901833564474</v>
      </c>
      <c r="K18" s="103">
        <f>IF(SER_hh_tesh_in!K18=0,0,SER_hh_tesh_in!K18/SER_summary!K$27)</f>
        <v>46.046432319637447</v>
      </c>
      <c r="L18" s="103">
        <f>IF(SER_hh_tesh_in!L18=0,0,SER_hh_tesh_in!L18/SER_summary!L$27)</f>
        <v>46.098903707378305</v>
      </c>
      <c r="M18" s="103">
        <f>IF(SER_hh_tesh_in!M18=0,0,SER_hh_tesh_in!M18/SER_summary!M$27)</f>
        <v>45.948576741140272</v>
      </c>
      <c r="N18" s="103">
        <f>IF(SER_hh_tesh_in!N18=0,0,SER_hh_tesh_in!N18/SER_summary!N$27)</f>
        <v>46.936884950568079</v>
      </c>
      <c r="O18" s="103">
        <f>IF(SER_hh_tesh_in!O18=0,0,SER_hh_tesh_in!O18/SER_summary!O$27)</f>
        <v>47.875306455034696</v>
      </c>
      <c r="P18" s="103">
        <f>IF(SER_hh_tesh_in!P18=0,0,SER_hh_tesh_in!P18/SER_summary!P$27)</f>
        <v>49.21030458949312</v>
      </c>
      <c r="Q18" s="103">
        <f>IF(SER_hh_tesh_in!Q18=0,0,SER_hh_tesh_in!Q18/SER_summary!Q$27)</f>
        <v>51.202019026040638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12.221683013978058</v>
      </c>
      <c r="D19" s="101">
        <f>IF(SER_hh_tesh_in!D19=0,0,SER_hh_tesh_in!D19/SER_summary!D$27)</f>
        <v>12.683663241614028</v>
      </c>
      <c r="E19" s="101">
        <f>IF(SER_hh_tesh_in!E19=0,0,SER_hh_tesh_in!E19/SER_summary!E$27)</f>
        <v>13.017021445670995</v>
      </c>
      <c r="F19" s="101">
        <f>IF(SER_hh_tesh_in!F19=0,0,SER_hh_tesh_in!F19/SER_summary!F$27)</f>
        <v>13.567639248684317</v>
      </c>
      <c r="G19" s="101">
        <f>IF(SER_hh_tesh_in!G19=0,0,SER_hh_tesh_in!G19/SER_summary!G$27)</f>
        <v>13.687134836922629</v>
      </c>
      <c r="H19" s="101">
        <f>IF(SER_hh_tesh_in!H19=0,0,SER_hh_tesh_in!H19/SER_summary!H$27)</f>
        <v>14.182359996867445</v>
      </c>
      <c r="I19" s="101">
        <f>IF(SER_hh_tesh_in!I19=0,0,SER_hh_tesh_in!I19/SER_summary!I$27)</f>
        <v>13.75148468275432</v>
      </c>
      <c r="J19" s="101">
        <f>IF(SER_hh_tesh_in!J19=0,0,SER_hh_tesh_in!J19/SER_summary!J$27)</f>
        <v>13.673570950464082</v>
      </c>
      <c r="K19" s="101">
        <f>IF(SER_hh_tesh_in!K19=0,0,SER_hh_tesh_in!K19/SER_summary!K$27)</f>
        <v>13.745292732102008</v>
      </c>
      <c r="L19" s="101">
        <f>IF(SER_hh_tesh_in!L19=0,0,SER_hh_tesh_in!L19/SER_summary!L$27)</f>
        <v>13.881622235028738</v>
      </c>
      <c r="M19" s="101">
        <f>IF(SER_hh_tesh_in!M19=0,0,SER_hh_tesh_in!M19/SER_summary!M$27)</f>
        <v>14.034117465054605</v>
      </c>
      <c r="N19" s="101">
        <f>IF(SER_hh_tesh_in!N19=0,0,SER_hh_tesh_in!N19/SER_summary!N$27)</f>
        <v>14.280155162117103</v>
      </c>
      <c r="O19" s="101">
        <f>IF(SER_hh_tesh_in!O19=0,0,SER_hh_tesh_in!O19/SER_summary!O$27)</f>
        <v>14.462688616618006</v>
      </c>
      <c r="P19" s="101">
        <f>IF(SER_hh_tesh_in!P19=0,0,SER_hh_tesh_in!P19/SER_summary!P$27)</f>
        <v>14.387125939927571</v>
      </c>
      <c r="Q19" s="101">
        <f>IF(SER_hh_tesh_in!Q19=0,0,SER_hh_tesh_in!Q19/SER_summary!Q$27)</f>
        <v>14.323544638820641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10.556331010762253</v>
      </c>
      <c r="D21" s="100">
        <f>IF(SER_hh_tesh_in!D21=0,0,SER_hh_tesh_in!D21/SER_summary!D$27)</f>
        <v>11.650898945073315</v>
      </c>
      <c r="E21" s="100">
        <f>IF(SER_hh_tesh_in!E21=0,0,SER_hh_tesh_in!E21/SER_summary!E$27)</f>
        <v>11.839155631493421</v>
      </c>
      <c r="F21" s="100">
        <f>IF(SER_hh_tesh_in!F21=0,0,SER_hh_tesh_in!F21/SER_summary!F$27)</f>
        <v>4.1961477120577104</v>
      </c>
      <c r="G21" s="100">
        <f>IF(SER_hh_tesh_in!G21=0,0,SER_hh_tesh_in!G21/SER_summary!G$27)</f>
        <v>12.43156682394453</v>
      </c>
      <c r="H21" s="100">
        <f>IF(SER_hh_tesh_in!H21=0,0,SER_hh_tesh_in!H21/SER_summary!H$27)</f>
        <v>12.587754110595647</v>
      </c>
      <c r="I21" s="100">
        <f>IF(SER_hh_tesh_in!I21=0,0,SER_hh_tesh_in!I21/SER_summary!I$27)</f>
        <v>12.605375506098088</v>
      </c>
      <c r="J21" s="100">
        <f>IF(SER_hh_tesh_in!J21=0,0,SER_hh_tesh_in!J21/SER_summary!J$27)</f>
        <v>12.244164268893675</v>
      </c>
      <c r="K21" s="100">
        <f>IF(SER_hh_tesh_in!K21=0,0,SER_hh_tesh_in!K21/SER_summary!K$27)</f>
        <v>11.988330416101523</v>
      </c>
      <c r="L21" s="100">
        <f>IF(SER_hh_tesh_in!L21=0,0,SER_hh_tesh_in!L21/SER_summary!L$27)</f>
        <v>12.878244014417525</v>
      </c>
      <c r="M21" s="100">
        <f>IF(SER_hh_tesh_in!M21=0,0,SER_hh_tesh_in!M21/SER_summary!M$27)</f>
        <v>13.683482436741015</v>
      </c>
      <c r="N21" s="100">
        <f>IF(SER_hh_tesh_in!N21=0,0,SER_hh_tesh_in!N21/SER_summary!N$27)</f>
        <v>13.587876827251183</v>
      </c>
      <c r="O21" s="100">
        <f>IF(SER_hh_tesh_in!O21=0,0,SER_hh_tesh_in!O21/SER_summary!O$27)</f>
        <v>12.715080794879418</v>
      </c>
      <c r="P21" s="100">
        <f>IF(SER_hh_tesh_in!P21=0,0,SER_hh_tesh_in!P21/SER_summary!P$27)</f>
        <v>12.409855806150874</v>
      </c>
      <c r="Q21" s="100">
        <f>IF(SER_hh_tesh_in!Q21=0,0,SER_hh_tesh_in!Q21/SER_summary!Q$27)</f>
        <v>13.711852351527037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11.654985694942024</v>
      </c>
      <c r="D22" s="100">
        <f>IF(SER_hh_tesh_in!D22=0,0,SER_hh_tesh_in!D22/SER_summary!D$27)</f>
        <v>11.881901289568017</v>
      </c>
      <c r="E22" s="100">
        <f>IF(SER_hh_tesh_in!E22=0,0,SER_hh_tesh_in!E22/SER_summary!E$27)</f>
        <v>11.474135234973112</v>
      </c>
      <c r="F22" s="100">
        <f>IF(SER_hh_tesh_in!F22=0,0,SER_hh_tesh_in!F22/SER_summary!F$27)</f>
        <v>12.501772799284776</v>
      </c>
      <c r="G22" s="100">
        <f>IF(SER_hh_tesh_in!G22=0,0,SER_hh_tesh_in!G22/SER_summary!G$27)</f>
        <v>11.926998679145193</v>
      </c>
      <c r="H22" s="100">
        <f>IF(SER_hh_tesh_in!H22=0,0,SER_hh_tesh_in!H22/SER_summary!H$27)</f>
        <v>12.312424540041279</v>
      </c>
      <c r="I22" s="100">
        <f>IF(SER_hh_tesh_in!I22=0,0,SER_hh_tesh_in!I22/SER_summary!I$27)</f>
        <v>10.902454121167951</v>
      </c>
      <c r="J22" s="100">
        <f>IF(SER_hh_tesh_in!J22=0,0,SER_hh_tesh_in!J22/SER_summary!J$27)</f>
        <v>11.677475509281356</v>
      </c>
      <c r="K22" s="100">
        <f>IF(SER_hh_tesh_in!K22=0,0,SER_hh_tesh_in!K22/SER_summary!K$27)</f>
        <v>11.542622218387427</v>
      </c>
      <c r="L22" s="100">
        <f>IF(SER_hh_tesh_in!L22=0,0,SER_hh_tesh_in!L22/SER_summary!L$27)</f>
        <v>12.654809475525344</v>
      </c>
      <c r="M22" s="100">
        <f>IF(SER_hh_tesh_in!M22=0,0,SER_hh_tesh_in!M22/SER_summary!M$27)</f>
        <v>13.588334846817617</v>
      </c>
      <c r="N22" s="100">
        <f>IF(SER_hh_tesh_in!N22=0,0,SER_hh_tesh_in!N22/SER_summary!N$27)</f>
        <v>13.433499749448641</v>
      </c>
      <c r="O22" s="100">
        <f>IF(SER_hh_tesh_in!O22=0,0,SER_hh_tesh_in!O22/SER_summary!O$27)</f>
        <v>12.180316687786494</v>
      </c>
      <c r="P22" s="100">
        <f>IF(SER_hh_tesh_in!P22=0,0,SER_hh_tesh_in!P22/SER_summary!P$27)</f>
        <v>12.144962231352835</v>
      </c>
      <c r="Q22" s="100">
        <f>IF(SER_hh_tesh_in!Q22=0,0,SER_hh_tesh_in!Q22/SER_summary!Q$27)</f>
        <v>13.742921130922129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3.8277056746794069</v>
      </c>
      <c r="D23" s="100">
        <f>IF(SER_hh_tesh_in!D23=0,0,SER_hh_tesh_in!D23/SER_summary!D$27)</f>
        <v>3.9268049983574866</v>
      </c>
      <c r="E23" s="100">
        <f>IF(SER_hh_tesh_in!E23=0,0,SER_hh_tesh_in!E23/SER_summary!E$27)</f>
        <v>0</v>
      </c>
      <c r="F23" s="100">
        <f>IF(SER_hh_tesh_in!F23=0,0,SER_hh_tesh_in!F23/SER_summary!F$27)</f>
        <v>13.323172634219532</v>
      </c>
      <c r="G23" s="100">
        <f>IF(SER_hh_tesh_in!G23=0,0,SER_hh_tesh_in!G23/SER_summary!G$27)</f>
        <v>13.438818603941467</v>
      </c>
      <c r="H23" s="100">
        <f>IF(SER_hh_tesh_in!H23=0,0,SER_hh_tesh_in!H23/SER_summary!H$27)</f>
        <v>13.865339149419182</v>
      </c>
      <c r="I23" s="100">
        <f>IF(SER_hh_tesh_in!I23=0,0,SER_hh_tesh_in!I23/SER_summary!I$27)</f>
        <v>13.522796853490263</v>
      </c>
      <c r="J23" s="100">
        <f>IF(SER_hh_tesh_in!J23=0,0,SER_hh_tesh_in!J23/SER_summary!J$27)</f>
        <v>12.711135834768342</v>
      </c>
      <c r="K23" s="100">
        <f>IF(SER_hh_tesh_in!K23=0,0,SER_hh_tesh_in!K23/SER_summary!K$27)</f>
        <v>12.412872491635028</v>
      </c>
      <c r="L23" s="100">
        <f>IF(SER_hh_tesh_in!L23=0,0,SER_hh_tesh_in!L23/SER_summary!L$27)</f>
        <v>13.035568564731246</v>
      </c>
      <c r="M23" s="100">
        <f>IF(SER_hh_tesh_in!M23=0,0,SER_hh_tesh_in!M23/SER_summary!M$27)</f>
        <v>14.209863859893758</v>
      </c>
      <c r="N23" s="100">
        <f>IF(SER_hh_tesh_in!N23=0,0,SER_hh_tesh_in!N23/SER_summary!N$27)</f>
        <v>13.774097236072935</v>
      </c>
      <c r="O23" s="100">
        <f>IF(SER_hh_tesh_in!O23=0,0,SER_hh_tesh_in!O23/SER_summary!O$27)</f>
        <v>13.278360297203232</v>
      </c>
      <c r="P23" s="100">
        <f>IF(SER_hh_tesh_in!P23=0,0,SER_hh_tesh_in!P23/SER_summary!P$27)</f>
        <v>13.177082148772675</v>
      </c>
      <c r="Q23" s="100">
        <f>IF(SER_hh_tesh_in!Q23=0,0,SER_hh_tesh_in!Q23/SER_summary!Q$27)</f>
        <v>13.484798487693961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0</v>
      </c>
      <c r="H25" s="100">
        <f>IF(SER_hh_tesh_in!H25=0,0,SER_hh_tesh_in!H25/SER_summary!H$27)</f>
        <v>0</v>
      </c>
      <c r="I25" s="100">
        <f>IF(SER_hh_tesh_in!I25=0,0,SER_hh_tesh_in!I25/SER_summary!I$27)</f>
        <v>0</v>
      </c>
      <c r="J25" s="100">
        <f>IF(SER_hh_tesh_in!J25=0,0,SER_hh_tesh_in!J25/SER_summary!J$27)</f>
        <v>0</v>
      </c>
      <c r="K25" s="100">
        <f>IF(SER_hh_tesh_in!K25=0,0,SER_hh_tesh_in!K25/SER_summary!K$27)</f>
        <v>0</v>
      </c>
      <c r="L25" s="100">
        <f>IF(SER_hh_tesh_in!L25=0,0,SER_hh_tesh_in!L25/SER_summary!L$27)</f>
        <v>0</v>
      </c>
      <c r="M25" s="100">
        <f>IF(SER_hh_tesh_in!M25=0,0,SER_hh_tesh_in!M25/SER_summary!M$27)</f>
        <v>0</v>
      </c>
      <c r="N25" s="100">
        <f>IF(SER_hh_tesh_in!N25=0,0,SER_hh_tesh_in!N25/SER_summary!N$27)</f>
        <v>0</v>
      </c>
      <c r="O25" s="100">
        <f>IF(SER_hh_tesh_in!O25=0,0,SER_hh_tesh_in!O25/SER_summary!O$27)</f>
        <v>0</v>
      </c>
      <c r="P25" s="100">
        <f>IF(SER_hh_tesh_in!P25=0,0,SER_hh_tesh_in!P25/SER_summary!P$27)</f>
        <v>0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11.804469591562263</v>
      </c>
      <c r="D26" s="22">
        <f>IF(SER_hh_tesh_in!D26=0,0,SER_hh_tesh_in!D26/SER_summary!D$27)</f>
        <v>12.271552296773928</v>
      </c>
      <c r="E26" s="22">
        <f>IF(SER_hh_tesh_in!E26=0,0,SER_hh_tesh_in!E26/SER_summary!E$27)</f>
        <v>12.578296704666828</v>
      </c>
      <c r="F26" s="22">
        <f>IF(SER_hh_tesh_in!F26=0,0,SER_hh_tesh_in!F26/SER_summary!F$27)</f>
        <v>12.921443437075911</v>
      </c>
      <c r="G26" s="22">
        <f>IF(SER_hh_tesh_in!G26=0,0,SER_hh_tesh_in!G26/SER_summary!G$27)</f>
        <v>12.90153644049682</v>
      </c>
      <c r="H26" s="22">
        <f>IF(SER_hh_tesh_in!H26=0,0,SER_hh_tesh_in!H26/SER_summary!H$27)</f>
        <v>4.4036551072740338</v>
      </c>
      <c r="I26" s="22">
        <f>IF(SER_hh_tesh_in!I26=0,0,SER_hh_tesh_in!I26/SER_summary!I$27)</f>
        <v>12.945220616027271</v>
      </c>
      <c r="J26" s="22">
        <f>IF(SER_hh_tesh_in!J26=0,0,SER_hh_tesh_in!J26/SER_summary!J$27)</f>
        <v>12.552985793772107</v>
      </c>
      <c r="K26" s="22">
        <f>IF(SER_hh_tesh_in!K26=0,0,SER_hh_tesh_in!K26/SER_summary!K$27)</f>
        <v>10.184908472268326</v>
      </c>
      <c r="L26" s="22">
        <f>IF(SER_hh_tesh_in!L26=0,0,SER_hh_tesh_in!L26/SER_summary!L$27)</f>
        <v>12.877568046245223</v>
      </c>
      <c r="M26" s="22">
        <f>IF(SER_hh_tesh_in!M26=0,0,SER_hh_tesh_in!M26/SER_summary!M$27)</f>
        <v>13.805604160285787</v>
      </c>
      <c r="N26" s="22">
        <f>IF(SER_hh_tesh_in!N26=0,0,SER_hh_tesh_in!N26/SER_summary!N$27)</f>
        <v>13.515422560314109</v>
      </c>
      <c r="O26" s="22">
        <f>IF(SER_hh_tesh_in!O26=0,0,SER_hh_tesh_in!O26/SER_summary!O$27)</f>
        <v>4.6899789078767533</v>
      </c>
      <c r="P26" s="22">
        <f>IF(SER_hh_tesh_in!P26=0,0,SER_hh_tesh_in!P26/SER_summary!P$27)</f>
        <v>4.721197936411154</v>
      </c>
      <c r="Q26" s="22">
        <f>IF(SER_hh_tesh_in!Q26=0,0,SER_hh_tesh_in!Q26/SER_summary!Q$27)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0.51053228264487038</v>
      </c>
      <c r="D27" s="116">
        <f>IF(SER_hh_tesh_in!D27=0,0,SER_hh_tesh_in!D27/SER_summary!D$27)</f>
        <v>0.49610363691718601</v>
      </c>
      <c r="E27" s="116">
        <f>IF(SER_hh_tesh_in!E27=0,0,SER_hh_tesh_in!E27/SER_summary!E$27)</f>
        <v>0.52526626145919897</v>
      </c>
      <c r="F27" s="116">
        <f>IF(SER_hh_tesh_in!F27=0,0,SER_hh_tesh_in!F27/SER_summary!F$27)</f>
        <v>0.5333163323780884</v>
      </c>
      <c r="G27" s="116">
        <f>IF(SER_hh_tesh_in!G27=0,0,SER_hh_tesh_in!G27/SER_summary!G$27)</f>
        <v>0.75721971426886492</v>
      </c>
      <c r="H27" s="116">
        <f>IF(SER_hh_tesh_in!H27=0,0,SER_hh_tesh_in!H27/SER_summary!H$27)</f>
        <v>0.544592092678439</v>
      </c>
      <c r="I27" s="116">
        <f>IF(SER_hh_tesh_in!I27=0,0,SER_hh_tesh_in!I27/SER_summary!I$27)</f>
        <v>0.7290591400242471</v>
      </c>
      <c r="J27" s="116">
        <f>IF(SER_hh_tesh_in!J27=0,0,SER_hh_tesh_in!J27/SER_summary!J$27)</f>
        <v>1.1953955393063715</v>
      </c>
      <c r="K27" s="116">
        <f>IF(SER_hh_tesh_in!K27=0,0,SER_hh_tesh_in!K27/SER_summary!K$27)</f>
        <v>2.4176950884575219</v>
      </c>
      <c r="L27" s="116">
        <f>IF(SER_hh_tesh_in!L27=0,0,SER_hh_tesh_in!L27/SER_summary!L$27)</f>
        <v>1.0171399713099145</v>
      </c>
      <c r="M27" s="116">
        <f>IF(SER_hh_tesh_in!M27=0,0,SER_hh_tesh_in!M27/SER_summary!M$27)</f>
        <v>0.21697743897588403</v>
      </c>
      <c r="N27" s="116">
        <f>IF(SER_hh_tesh_in!N27=0,0,SER_hh_tesh_in!N27/SER_summary!N$27)</f>
        <v>0.66436901755095845</v>
      </c>
      <c r="O27" s="116">
        <f>IF(SER_hh_tesh_in!O27=0,0,SER_hh_tesh_in!O27/SER_summary!O$27)</f>
        <v>2.0737078734412937</v>
      </c>
      <c r="P27" s="116">
        <f>IF(SER_hh_tesh_in!P27=0,0,SER_hh_tesh_in!P27/SER_summary!P$27)</f>
        <v>1.5025388162091766</v>
      </c>
      <c r="Q27" s="116">
        <f>IF(SER_hh_tesh_in!Q27=0,0,SER_hh_tesh_in!Q27/SER_summary!Q$27)</f>
        <v>0.79926177427337686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8.3344750830965211</v>
      </c>
      <c r="D28" s="117">
        <f>IF(SER_hh_tesh_in!D28=0,0,SER_hh_tesh_in!D28/SER_summary!D$27)</f>
        <v>8.6385212343697493</v>
      </c>
      <c r="E28" s="117">
        <f>IF(SER_hh_tesh_in!E28=0,0,SER_hh_tesh_in!E28/SER_summary!E$27)</f>
        <v>8.8133555434849598</v>
      </c>
      <c r="F28" s="117">
        <f>IF(SER_hh_tesh_in!F28=0,0,SER_hh_tesh_in!F28/SER_summary!F$27)</f>
        <v>9.1975943185842528</v>
      </c>
      <c r="G28" s="117">
        <f>IF(SER_hh_tesh_in!G28=0,0,SER_hh_tesh_in!G28/SER_summary!G$27)</f>
        <v>9.2765301663487545</v>
      </c>
      <c r="H28" s="117">
        <f>IF(SER_hh_tesh_in!H28=0,0,SER_hh_tesh_in!H28/SER_summary!H$27)</f>
        <v>9.4958377936383904</v>
      </c>
      <c r="I28" s="117">
        <f>IF(SER_hh_tesh_in!I28=0,0,SER_hh_tesh_in!I28/SER_summary!I$27)</f>
        <v>9.2973363102243383</v>
      </c>
      <c r="J28" s="117">
        <f>IF(SER_hh_tesh_in!J28=0,0,SER_hh_tesh_in!J28/SER_summary!J$27)</f>
        <v>9.272960134562199</v>
      </c>
      <c r="K28" s="117">
        <f>IF(SER_hh_tesh_in!K28=0,0,SER_hh_tesh_in!K28/SER_summary!K$27)</f>
        <v>9.3121692708624781</v>
      </c>
      <c r="L28" s="117">
        <f>IF(SER_hh_tesh_in!L28=0,0,SER_hh_tesh_in!L28/SER_summary!L$27)</f>
        <v>9.4225126340523531</v>
      </c>
      <c r="M28" s="117">
        <f>IF(SER_hh_tesh_in!M28=0,0,SER_hh_tesh_in!M28/SER_summary!M$27)</f>
        <v>9.4996634125516568</v>
      </c>
      <c r="N28" s="117">
        <f>IF(SER_hh_tesh_in!N28=0,0,SER_hh_tesh_in!N28/SER_summary!N$27)</f>
        <v>9.6504690266069684</v>
      </c>
      <c r="O28" s="117">
        <f>IF(SER_hh_tesh_in!O28=0,0,SER_hh_tesh_in!O28/SER_summary!O$27)</f>
        <v>9.6908468863455148</v>
      </c>
      <c r="P28" s="117">
        <f>IF(SER_hh_tesh_in!P28=0,0,SER_hh_tesh_in!P28/SER_summary!P$27)</f>
        <v>9.6316878985566383</v>
      </c>
      <c r="Q28" s="117">
        <f>IF(SER_hh_tesh_in!Q28=0,0,SER_hh_tesh_in!Q28/SER_summary!Q$27)</f>
        <v>9.6481202003599726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15.038509310939876</v>
      </c>
      <c r="D29" s="101">
        <f>IF(SER_hh_tesh_in!D29=0,0,SER_hh_tesh_in!D29/SER_summary!D$27)</f>
        <v>15.310533651697789</v>
      </c>
      <c r="E29" s="101">
        <f>IF(SER_hh_tesh_in!E29=0,0,SER_hh_tesh_in!E29/SER_summary!E$27)</f>
        <v>15.428368208766189</v>
      </c>
      <c r="F29" s="101">
        <f>IF(SER_hh_tesh_in!F29=0,0,SER_hh_tesh_in!F29/SER_summary!F$27)</f>
        <v>15.947969448426189</v>
      </c>
      <c r="G29" s="101">
        <f>IF(SER_hh_tesh_in!G29=0,0,SER_hh_tesh_in!G29/SER_summary!G$27)</f>
        <v>16.303497470932307</v>
      </c>
      <c r="H29" s="101">
        <f>IF(SER_hh_tesh_in!H29=0,0,SER_hh_tesh_in!H29/SER_summary!H$27)</f>
        <v>16.440131913458174</v>
      </c>
      <c r="I29" s="101">
        <f>IF(SER_hh_tesh_in!I29=0,0,SER_hh_tesh_in!I29/SER_summary!I$27)</f>
        <v>16.483765054397985</v>
      </c>
      <c r="J29" s="101">
        <f>IF(SER_hh_tesh_in!J29=0,0,SER_hh_tesh_in!J29/SER_summary!J$27)</f>
        <v>16.478248355411626</v>
      </c>
      <c r="K29" s="101">
        <f>IF(SER_hh_tesh_in!K29=0,0,SER_hh_tesh_in!K29/SER_summary!K$27)</f>
        <v>16.655042154465995</v>
      </c>
      <c r="L29" s="101">
        <f>IF(SER_hh_tesh_in!L29=0,0,SER_hh_tesh_in!L29/SER_summary!L$27)</f>
        <v>16.787781949901092</v>
      </c>
      <c r="M29" s="101">
        <f>IF(SER_hh_tesh_in!M29=0,0,SER_hh_tesh_in!M29/SER_summary!M$27)</f>
        <v>16.949402033633881</v>
      </c>
      <c r="N29" s="101">
        <f>IF(SER_hh_tesh_in!N29=0,0,SER_hh_tesh_in!N29/SER_summary!N$27)</f>
        <v>17.003618920949322</v>
      </c>
      <c r="O29" s="101">
        <f>IF(SER_hh_tesh_in!O29=0,0,SER_hh_tesh_in!O29/SER_summary!O$27)</f>
        <v>17.124335028053316</v>
      </c>
      <c r="P29" s="101">
        <f>IF(SER_hh_tesh_in!P29=0,0,SER_hh_tesh_in!P29/SER_summary!P$27)</f>
        <v>17.130470919101853</v>
      </c>
      <c r="Q29" s="101">
        <f>IF(SER_hh_tesh_in!Q29=0,0,SER_hh_tesh_in!Q29/SER_summary!Q$27)</f>
        <v>17.105895620203842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15.124820342920534</v>
      </c>
      <c r="D30" s="100">
        <f>IF(SER_hh_tesh_in!D30=0,0,SER_hh_tesh_in!D30/SER_summary!D$27)</f>
        <v>15.359098357978029</v>
      </c>
      <c r="E30" s="100">
        <f>IF(SER_hh_tesh_in!E30=0,0,SER_hh_tesh_in!E30/SER_summary!E$27)</f>
        <v>15.304177689654821</v>
      </c>
      <c r="F30" s="100">
        <f>IF(SER_hh_tesh_in!F30=0,0,SER_hh_tesh_in!F30/SER_summary!F$27)</f>
        <v>16.328639647635857</v>
      </c>
      <c r="G30" s="100">
        <f>IF(SER_hh_tesh_in!G30=0,0,SER_hh_tesh_in!G30/SER_summary!G$27)</f>
        <v>16.136956752874315</v>
      </c>
      <c r="H30" s="100">
        <f>IF(SER_hh_tesh_in!H30=0,0,SER_hh_tesh_in!H30/SER_summary!H$27)</f>
        <v>15.818522254201886</v>
      </c>
      <c r="I30" s="100">
        <f>IF(SER_hh_tesh_in!I30=0,0,SER_hh_tesh_in!I30/SER_summary!I$27)</f>
        <v>16.567731224542577</v>
      </c>
      <c r="J30" s="100">
        <f>IF(SER_hh_tesh_in!J30=0,0,SER_hh_tesh_in!J30/SER_summary!J$27)</f>
        <v>17.61136081192749</v>
      </c>
      <c r="K30" s="100">
        <f>IF(SER_hh_tesh_in!K30=0,0,SER_hh_tesh_in!K30/SER_summary!K$27)</f>
        <v>16.534453286442886</v>
      </c>
      <c r="L30" s="100">
        <f>IF(SER_hh_tesh_in!L30=0,0,SER_hh_tesh_in!L30/SER_summary!L$27)</f>
        <v>16.706800548604278</v>
      </c>
      <c r="M30" s="100">
        <f>IF(SER_hh_tesh_in!M30=0,0,SER_hh_tesh_in!M30/SER_summary!M$27)</f>
        <v>16.841567151301376</v>
      </c>
      <c r="N30" s="100">
        <f>IF(SER_hh_tesh_in!N30=0,0,SER_hh_tesh_in!N30/SER_summary!N$27)</f>
        <v>17.028728106993636</v>
      </c>
      <c r="O30" s="100">
        <f>IF(SER_hh_tesh_in!O30=0,0,SER_hh_tesh_in!O30/SER_summary!O$27)</f>
        <v>17.302746892227521</v>
      </c>
      <c r="P30" s="100">
        <f>IF(SER_hh_tesh_in!P30=0,0,SER_hh_tesh_in!P30/SER_summary!P$27)</f>
        <v>0</v>
      </c>
      <c r="Q30" s="100">
        <f>IF(SER_hh_tesh_in!Q30=0,0,SER_hh_tesh_in!Q30/SER_summary!Q$27)</f>
        <v>17.096931844178634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14.94374343594048</v>
      </c>
      <c r="D31" s="100">
        <f>IF(SER_hh_tesh_in!D31=0,0,SER_hh_tesh_in!D31/SER_summary!D$27)</f>
        <v>15.179872645300597</v>
      </c>
      <c r="E31" s="100">
        <f>IF(SER_hh_tesh_in!E31=0,0,SER_hh_tesh_in!E31/SER_summary!E$27)</f>
        <v>15.229044560403988</v>
      </c>
      <c r="F31" s="100">
        <f>IF(SER_hh_tesh_in!F31=0,0,SER_hh_tesh_in!F31/SER_summary!F$27)</f>
        <v>15.750692443364951</v>
      </c>
      <c r="G31" s="100">
        <f>IF(SER_hh_tesh_in!G31=0,0,SER_hh_tesh_in!G31/SER_summary!G$27)</f>
        <v>16.063040964874386</v>
      </c>
      <c r="H31" s="100">
        <f>IF(SER_hh_tesh_in!H31=0,0,SER_hh_tesh_in!H31/SER_summary!H$27)</f>
        <v>16.215669664455746</v>
      </c>
      <c r="I31" s="100">
        <f>IF(SER_hh_tesh_in!I31=0,0,SER_hh_tesh_in!I31/SER_summary!I$27)</f>
        <v>16.432342381693214</v>
      </c>
      <c r="J31" s="100">
        <f>IF(SER_hh_tesh_in!J31=0,0,SER_hh_tesh_in!J31/SER_summary!J$27)</f>
        <v>16.559810749910444</v>
      </c>
      <c r="K31" s="100">
        <f>IF(SER_hh_tesh_in!K31=0,0,SER_hh_tesh_in!K31/SER_summary!K$27)</f>
        <v>16.825361493231629</v>
      </c>
      <c r="L31" s="100">
        <f>IF(SER_hh_tesh_in!L31=0,0,SER_hh_tesh_in!L31/SER_summary!L$27)</f>
        <v>17.06885111859906</v>
      </c>
      <c r="M31" s="100">
        <f>IF(SER_hh_tesh_in!M31=0,0,SER_hh_tesh_in!M31/SER_summary!M$27)</f>
        <v>17.258865704207601</v>
      </c>
      <c r="N31" s="100">
        <f>IF(SER_hh_tesh_in!N31=0,0,SER_hh_tesh_in!N31/SER_summary!N$27)</f>
        <v>17.360767452597258</v>
      </c>
      <c r="O31" s="100">
        <f>IF(SER_hh_tesh_in!O31=0,0,SER_hh_tesh_in!O31/SER_summary!O$27)</f>
        <v>17.313340807635303</v>
      </c>
      <c r="P31" s="100">
        <f>IF(SER_hh_tesh_in!P31=0,0,SER_hh_tesh_in!P31/SER_summary!P$27)</f>
        <v>17.178486246689296</v>
      </c>
      <c r="Q31" s="100">
        <f>IF(SER_hh_tesh_in!Q31=0,0,SER_hh_tesh_in!Q31/SER_summary!Q$27)</f>
        <v>17.001928491052098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15.027863448094235</v>
      </c>
      <c r="D33" s="18">
        <f>IF(SER_hh_tesh_in!D33=0,0,SER_hh_tesh_in!D33/SER_summary!D$27)</f>
        <v>15.317243206599395</v>
      </c>
      <c r="E33" s="18">
        <f>IF(SER_hh_tesh_in!E33=0,0,SER_hh_tesh_in!E33/SER_summary!E$27)</f>
        <v>15.451415451132618</v>
      </c>
      <c r="F33" s="18">
        <f>IF(SER_hh_tesh_in!F33=0,0,SER_hh_tesh_in!F33/SER_summary!F$27)</f>
        <v>15.931390506853393</v>
      </c>
      <c r="G33" s="18">
        <f>IF(SER_hh_tesh_in!G33=0,0,SER_hh_tesh_in!G33/SER_summary!G$27)</f>
        <v>16.320686444253383</v>
      </c>
      <c r="H33" s="18">
        <f>IF(SER_hh_tesh_in!H33=0,0,SER_hh_tesh_in!H33/SER_summary!H$27)</f>
        <v>16.46344757704821</v>
      </c>
      <c r="I33" s="18">
        <f>IF(SER_hh_tesh_in!I33=0,0,SER_hh_tesh_in!I33/SER_summary!I$27)</f>
        <v>16.484037166304873</v>
      </c>
      <c r="J33" s="18">
        <f>IF(SER_hh_tesh_in!J33=0,0,SER_hh_tesh_in!J33/SER_summary!J$27)</f>
        <v>16.348441934775025</v>
      </c>
      <c r="K33" s="18">
        <f>IF(SER_hh_tesh_in!K33=0,0,SER_hh_tesh_in!K33/SER_summary!K$27)</f>
        <v>16.633538783677125</v>
      </c>
      <c r="L33" s="18">
        <f>IF(SER_hh_tesh_in!L33=0,0,SER_hh_tesh_in!L33/SER_summary!L$27)</f>
        <v>16.686020961623498</v>
      </c>
      <c r="M33" s="18">
        <f>IF(SER_hh_tesh_in!M33=0,0,SER_hh_tesh_in!M33/SER_summary!M$27)</f>
        <v>16.773538612522838</v>
      </c>
      <c r="N33" s="18">
        <f>IF(SER_hh_tesh_in!N33=0,0,SER_hh_tesh_in!N33/SER_summary!N$27)</f>
        <v>16.881061898088085</v>
      </c>
      <c r="O33" s="18">
        <f>IF(SER_hh_tesh_in!O33=0,0,SER_hh_tesh_in!O33/SER_summary!O$27)</f>
        <v>16.996939027498414</v>
      </c>
      <c r="P33" s="18">
        <f>IF(SER_hh_tesh_in!P33=0,0,SER_hh_tesh_in!P33/SER_summary!P$27)</f>
        <v>16.965488451113647</v>
      </c>
      <c r="Q33" s="18">
        <f>IF(SER_hh_tesh_in!Q33=0,0,SER_hh_tesh_in!Q33/SER_summary!Q$27)</f>
        <v>19.046029783676172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13.402251340662403</v>
      </c>
      <c r="D3" s="106">
        <f>IF(SER_hh_emih_in!D3=0,0,SER_hh_emih_in!D3/SER_summary!D$27)</f>
        <v>11.524271961589221</v>
      </c>
      <c r="E3" s="106">
        <f>IF(SER_hh_emih_in!E3=0,0,SER_hh_emih_in!E3/SER_summary!E$27)</f>
        <v>9.6359286948621197</v>
      </c>
      <c r="F3" s="106">
        <f>IF(SER_hh_emih_in!F3=0,0,SER_hh_emih_in!F3/SER_summary!F$27)</f>
        <v>11.75682509524275</v>
      </c>
      <c r="G3" s="106">
        <f>IF(SER_hh_emih_in!G3=0,0,SER_hh_emih_in!G3/SER_summary!G$27)</f>
        <v>11.051704697945747</v>
      </c>
      <c r="H3" s="106">
        <f>IF(SER_hh_emih_in!H3=0,0,SER_hh_emih_in!H3/SER_summary!H$27)</f>
        <v>15.554020867957336</v>
      </c>
      <c r="I3" s="106">
        <f>IF(SER_hh_emih_in!I3=0,0,SER_hh_emih_in!I3/SER_summary!I$27)</f>
        <v>4.6044373748773131</v>
      </c>
      <c r="J3" s="106">
        <f>IF(SER_hh_emih_in!J3=0,0,SER_hh_emih_in!J3/SER_summary!J$27)</f>
        <v>3.1408260872885765</v>
      </c>
      <c r="K3" s="106">
        <f>IF(SER_hh_emih_in!K3=0,0,SER_hh_emih_in!K3/SER_summary!K$27)</f>
        <v>14.855033630675468</v>
      </c>
      <c r="L3" s="106">
        <f>IF(SER_hh_emih_in!L3=0,0,SER_hh_emih_in!L3/SER_summary!L$27)</f>
        <v>17.150075958537368</v>
      </c>
      <c r="M3" s="106">
        <f>IF(SER_hh_emih_in!M3=0,0,SER_hh_emih_in!M3/SER_summary!M$27)</f>
        <v>16.987073831980279</v>
      </c>
      <c r="N3" s="106">
        <f>IF(SER_hh_emih_in!N3=0,0,SER_hh_emih_in!N3/SER_summary!N$27)</f>
        <v>16.474592239617927</v>
      </c>
      <c r="O3" s="106">
        <f>IF(SER_hh_emih_in!O3=0,0,SER_hh_emih_in!O3/SER_summary!O$27)</f>
        <v>18.921660329249328</v>
      </c>
      <c r="P3" s="106">
        <f>IF(SER_hh_emih_in!P3=0,0,SER_hh_emih_in!P3/SER_summary!P$27)</f>
        <v>15.105612956234632</v>
      </c>
      <c r="Q3" s="106">
        <f>IF(SER_hh_emih_in!Q3=0,0,SER_hh_emih_in!Q3/SER_summary!Q$27)</f>
        <v>19.119235898231025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10.494875822513537</v>
      </c>
      <c r="D4" s="101">
        <f>IF(SER_hh_emih_in!D4=0,0,SER_hh_emih_in!D4/SER_summary!D$27)</f>
        <v>9.4757088018131288</v>
      </c>
      <c r="E4" s="101">
        <f>IF(SER_hh_emih_in!E4=0,0,SER_hh_emih_in!E4/SER_summary!E$27)</f>
        <v>8.2447477288757085</v>
      </c>
      <c r="F4" s="101">
        <f>IF(SER_hh_emih_in!F4=0,0,SER_hh_emih_in!F4/SER_summary!F$27)</f>
        <v>8.1690183941596022</v>
      </c>
      <c r="G4" s="101">
        <f>IF(SER_hh_emih_in!G4=0,0,SER_hh_emih_in!G4/SER_summary!G$27)</f>
        <v>8.9696044880303116</v>
      </c>
      <c r="H4" s="101">
        <f>IF(SER_hh_emih_in!H4=0,0,SER_hh_emih_in!H4/SER_summary!H$27)</f>
        <v>10.175862007894274</v>
      </c>
      <c r="I4" s="101">
        <f>IF(SER_hh_emih_in!I4=0,0,SER_hh_emih_in!I4/SER_summary!I$27)</f>
        <v>1.8282287678752018</v>
      </c>
      <c r="J4" s="101">
        <f>IF(SER_hh_emih_in!J4=0,0,SER_hh_emih_in!J4/SER_summary!J$27)</f>
        <v>2.523736113490127E-3</v>
      </c>
      <c r="K4" s="101">
        <f>IF(SER_hh_emih_in!K4=0,0,SER_hh_emih_in!K4/SER_summary!K$27)</f>
        <v>10.39438067035101</v>
      </c>
      <c r="L4" s="101">
        <f>IF(SER_hh_emih_in!L4=0,0,SER_hh_emih_in!L4/SER_summary!L$27)</f>
        <v>12.829323475757167</v>
      </c>
      <c r="M4" s="101">
        <f>IF(SER_hh_emih_in!M4=0,0,SER_hh_emih_in!M4/SER_summary!M$27)</f>
        <v>12.142471114325819</v>
      </c>
      <c r="N4" s="101">
        <f>IF(SER_hh_emih_in!N4=0,0,SER_hh_emih_in!N4/SER_summary!N$27)</f>
        <v>11.165079676471734</v>
      </c>
      <c r="O4" s="101">
        <f>IF(SER_hh_emih_in!O4=0,0,SER_hh_emih_in!O4/SER_summary!O$27)</f>
        <v>11.588426838422636</v>
      </c>
      <c r="P4" s="101">
        <f>IF(SER_hh_emih_in!P4=0,0,SER_hh_emih_in!P4/SER_summary!P$27)</f>
        <v>5.3132802559271868</v>
      </c>
      <c r="Q4" s="101">
        <f>IF(SER_hh_emih_in!Q4=0,0,SER_hh_emih_in!Q4/SER_summary!Q$27)</f>
        <v>7.3095981603095233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12.366531389725729</v>
      </c>
      <c r="D7" s="100">
        <f>IF(SER_hh_emih_in!D7=0,0,SER_hh_emih_in!D7/SER_summary!D$27)</f>
        <v>11.65137600483062</v>
      </c>
      <c r="E7" s="100">
        <f>IF(SER_hh_emih_in!E7=0,0,SER_hh_emih_in!E7/SER_summary!E$27)</f>
        <v>10.283544680585466</v>
      </c>
      <c r="F7" s="100">
        <f>IF(SER_hh_emih_in!F7=0,0,SER_hh_emih_in!F7/SER_summary!F$27)</f>
        <v>11.343596189620456</v>
      </c>
      <c r="G7" s="100">
        <f>IF(SER_hh_emih_in!G7=0,0,SER_hh_emih_in!G7/SER_summary!G$27)</f>
        <v>0</v>
      </c>
      <c r="H7" s="100">
        <f>IF(SER_hh_emih_in!H7=0,0,SER_hh_emih_in!H7/SER_summary!H$27)</f>
        <v>0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16.960076191739898</v>
      </c>
      <c r="O7" s="100">
        <f>IF(SER_hh_emih_in!O7=0,0,SER_hh_emih_in!O7/SER_summary!O$27)</f>
        <v>15.17250596500492</v>
      </c>
      <c r="P7" s="100">
        <f>IF(SER_hh_emih_in!P7=0,0,SER_hh_emih_in!P7/SER_summary!P$27)</f>
        <v>11.057321639100117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5.9915722390397326</v>
      </c>
      <c r="D8" s="100">
        <f>IF(SER_hh_emih_in!D8=0,0,SER_hh_emih_in!D8/SER_summary!D$27)</f>
        <v>5.6397228248253315</v>
      </c>
      <c r="E8" s="100">
        <f>IF(SER_hh_emih_in!E8=0,0,SER_hh_emih_in!E8/SER_summary!E$27)</f>
        <v>4.7518729214143089</v>
      </c>
      <c r="F8" s="100">
        <f>IF(SER_hh_emih_in!F8=0,0,SER_hh_emih_in!F8/SER_summary!F$27)</f>
        <v>5.3774550915514565</v>
      </c>
      <c r="G8" s="100">
        <f>IF(SER_hh_emih_in!G8=0,0,SER_hh_emih_in!G8/SER_summary!G$27)</f>
        <v>6.3088733426586101</v>
      </c>
      <c r="H8" s="100">
        <f>IF(SER_hh_emih_in!H8=0,0,SER_hh_emih_in!H8/SER_summary!H$27)</f>
        <v>10.467246976329852</v>
      </c>
      <c r="I8" s="100">
        <f>IF(SER_hh_emih_in!I8=0,0,SER_hh_emih_in!I8/SER_summary!I$27)</f>
        <v>7.0911206425471818</v>
      </c>
      <c r="J8" s="100">
        <f>IF(SER_hh_emih_in!J8=0,0,SER_hh_emih_in!J8/SER_summary!J$27)</f>
        <v>7.3811302668973893</v>
      </c>
      <c r="K8" s="100">
        <f>IF(SER_hh_emih_in!K8=0,0,SER_hh_emih_in!K8/SER_summary!K$27)</f>
        <v>8.2805338950963865</v>
      </c>
      <c r="L8" s="100">
        <f>IF(SER_hh_emih_in!L8=0,0,SER_hh_emih_in!L8/SER_summary!L$27)</f>
        <v>9.6477637964671388</v>
      </c>
      <c r="M8" s="100">
        <f>IF(SER_hh_emih_in!M8=0,0,SER_hh_emih_in!M8/SER_summary!M$27)</f>
        <v>9.4913991745322299</v>
      </c>
      <c r="N8" s="100">
        <f>IF(SER_hh_emih_in!N8=0,0,SER_hh_emih_in!N8/SER_summary!N$27)</f>
        <v>8.2450449076507049</v>
      </c>
      <c r="O8" s="100">
        <f>IF(SER_hh_emih_in!O8=0,0,SER_hh_emih_in!O8/SER_summary!O$27)</f>
        <v>7.1133499319120341</v>
      </c>
      <c r="P8" s="100">
        <f>IF(SER_hh_emih_in!P8=0,0,SER_hh_emih_in!P8/SER_summary!P$27)</f>
        <v>5.151325226425242</v>
      </c>
      <c r="Q8" s="100">
        <f>IF(SER_hh_emih_in!Q8=0,0,SER_hh_emih_in!Q8/SER_summary!Q$27)</f>
        <v>7.8203325498070173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8.5497201583202571</v>
      </c>
      <c r="D9" s="100">
        <f>IF(SER_hh_emih_in!D9=0,0,SER_hh_emih_in!D9/SER_summary!D$27)</f>
        <v>8.1360747092546735</v>
      </c>
      <c r="E9" s="100">
        <f>IF(SER_hh_emih_in!E9=0,0,SER_hh_emih_in!E9/SER_summary!E$27)</f>
        <v>0</v>
      </c>
      <c r="F9" s="100">
        <f>IF(SER_hh_emih_in!F9=0,0,SER_hh_emih_in!F9/SER_summary!F$27)</f>
        <v>8.1486009392824865</v>
      </c>
      <c r="G9" s="100">
        <f>IF(SER_hh_emih_in!G9=0,0,SER_hh_emih_in!G9/SER_summary!G$27)</f>
        <v>9.4922309287815523</v>
      </c>
      <c r="H9" s="100">
        <f>IF(SER_hh_emih_in!H9=0,0,SER_hh_emih_in!H9/SER_summary!H$27)</f>
        <v>18.233233769963054</v>
      </c>
      <c r="I9" s="100">
        <f>IF(SER_hh_emih_in!I9=0,0,SER_hh_emih_in!I9/SER_summary!I$27)</f>
        <v>9.8835972845524172</v>
      </c>
      <c r="J9" s="100">
        <f>IF(SER_hh_emih_in!J9=0,0,SER_hh_emih_in!J9/SER_summary!J$27)</f>
        <v>0</v>
      </c>
      <c r="K9" s="100">
        <f>IF(SER_hh_emih_in!K9=0,0,SER_hh_emih_in!K9/SER_summary!K$27)</f>
        <v>12.459093854888751</v>
      </c>
      <c r="L9" s="100">
        <f>IF(SER_hh_emih_in!L9=0,0,SER_hh_emih_in!L9/SER_summary!L$27)</f>
        <v>14.502218099333113</v>
      </c>
      <c r="M9" s="100">
        <f>IF(SER_hh_emih_in!M9=0,0,SER_hh_emih_in!M9/SER_summary!M$27)</f>
        <v>14.163201720931436</v>
      </c>
      <c r="N9" s="100">
        <f>IF(SER_hh_emih_in!N9=0,0,SER_hh_emih_in!N9/SER_summary!N$27)</f>
        <v>0</v>
      </c>
      <c r="O9" s="100">
        <f>IF(SER_hh_emih_in!O9=0,0,SER_hh_emih_in!O9/SER_summary!O$27)</f>
        <v>0</v>
      </c>
      <c r="P9" s="100">
        <f>IF(SER_hh_emih_in!P9=0,0,SER_hh_emih_in!P9/SER_summary!P$27)</f>
        <v>7.7323244602616725</v>
      </c>
      <c r="Q9" s="100">
        <f>IF(SER_hh_emih_in!Q9=0,0,SER_hh_emih_in!Q9/SER_summary!Q$27)</f>
        <v>12.173250121886307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2.5638822885740279E-3</v>
      </c>
      <c r="D16" s="101">
        <f>IF(SER_hh_emih_in!D16=0,0,SER_hh_emih_in!D16/SER_summary!D$27)</f>
        <v>6.33939694741019E-3</v>
      </c>
      <c r="E16" s="101">
        <f>IF(SER_hh_emih_in!E16=0,0,SER_hh_emih_in!E16/SER_summary!E$27)</f>
        <v>5.5412731750782004E-3</v>
      </c>
      <c r="F16" s="101">
        <f>IF(SER_hh_emih_in!F16=0,0,SER_hh_emih_in!F16/SER_summary!F$27)</f>
        <v>4.8279474657357503E-3</v>
      </c>
      <c r="G16" s="101">
        <f>IF(SER_hh_emih_in!G16=0,0,SER_hh_emih_in!G16/SER_summary!G$27)</f>
        <v>7.4554899190752899E-3</v>
      </c>
      <c r="H16" s="101">
        <f>IF(SER_hh_emih_in!H16=0,0,SER_hh_emih_in!H16/SER_summary!H$27)</f>
        <v>3.007476552221746E-3</v>
      </c>
      <c r="I16" s="101">
        <f>IF(SER_hh_emih_in!I16=0,0,SER_hh_emih_in!I16/SER_summary!I$27)</f>
        <v>2.0159758208937801E-2</v>
      </c>
      <c r="J16" s="101">
        <f>IF(SER_hh_emih_in!J16=0,0,SER_hh_emih_in!J16/SER_summary!J$27)</f>
        <v>8.5274602341421958E-3</v>
      </c>
      <c r="K16" s="101">
        <f>IF(SER_hh_emih_in!K16=0,0,SER_hh_emih_in!K16/SER_summary!K$27)</f>
        <v>1.2768443959508618E-2</v>
      </c>
      <c r="L16" s="101">
        <f>IF(SER_hh_emih_in!L16=0,0,SER_hh_emih_in!L16/SER_summary!L$27)</f>
        <v>1.5251341278550013E-2</v>
      </c>
      <c r="M16" s="101">
        <f>IF(SER_hh_emih_in!M16=0,0,SER_hh_emih_in!M16/SER_summary!M$27)</f>
        <v>9.5370614636048109E-2</v>
      </c>
      <c r="N16" s="101">
        <f>IF(SER_hh_emih_in!N16=0,0,SER_hh_emih_in!N16/SER_summary!N$27)</f>
        <v>0.12780279860303226</v>
      </c>
      <c r="O16" s="101">
        <f>IF(SER_hh_emih_in!O16=0,0,SER_hh_emih_in!O16/SER_summary!O$27)</f>
        <v>1.102371093119205</v>
      </c>
      <c r="P16" s="101">
        <f>IF(SER_hh_emih_in!P16=0,0,SER_hh_emih_in!P16/SER_summary!P$27)</f>
        <v>0.58177546822137371</v>
      </c>
      <c r="Q16" s="101">
        <f>IF(SER_hh_emih_in!Q16=0,0,SER_hh_emih_in!Q16/SER_summary!Q$27)</f>
        <v>0.60645639427062181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1.307423931698666</v>
      </c>
      <c r="D17" s="103">
        <f>IF(SER_hh_emih_in!D17=0,0,SER_hh_emih_in!D17/SER_summary!D$27)</f>
        <v>1.5082394060750752</v>
      </c>
      <c r="E17" s="103">
        <f>IF(SER_hh_emih_in!E17=0,0,SER_hh_emih_in!E17/SER_summary!E$27)</f>
        <v>1.643096745656939</v>
      </c>
      <c r="F17" s="103">
        <f>IF(SER_hh_emih_in!F17=0,0,SER_hh_emih_in!F17/SER_summary!F$27)</f>
        <v>1.8425077661898521</v>
      </c>
      <c r="G17" s="103">
        <f>IF(SER_hh_emih_in!G17=0,0,SER_hh_emih_in!G17/SER_summary!G$27)</f>
        <v>2.099391080184748</v>
      </c>
      <c r="H17" s="103">
        <f>IF(SER_hh_emih_in!H17=0,0,SER_hh_emih_in!H17/SER_summary!H$27)</f>
        <v>2.3530230108265475</v>
      </c>
      <c r="I17" s="103">
        <f>IF(SER_hh_emih_in!I17=0,0,SER_hh_emih_in!I17/SER_summary!I$27)</f>
        <v>2.7285380797240619</v>
      </c>
      <c r="J17" s="103">
        <f>IF(SER_hh_emih_in!J17=0,0,SER_hh_emih_in!J17/SER_summary!J$27)</f>
        <v>3.0054532905163489</v>
      </c>
      <c r="K17" s="103">
        <f>IF(SER_hh_emih_in!K17=0,0,SER_hh_emih_in!K17/SER_summary!K$27)</f>
        <v>3.3106649396428973</v>
      </c>
      <c r="L17" s="103">
        <f>IF(SER_hh_emih_in!L17=0,0,SER_hh_emih_in!L17/SER_summary!L$27)</f>
        <v>3.4378518678846501</v>
      </c>
      <c r="M17" s="103">
        <f>IF(SER_hh_emih_in!M17=0,0,SER_hh_emih_in!M17/SER_summary!M$27)</f>
        <v>3.3876746040277617</v>
      </c>
      <c r="N17" s="103">
        <f>IF(SER_hh_emih_in!N17=0,0,SER_hh_emih_in!N17/SER_summary!N$27)</f>
        <v>3.4577186799082362</v>
      </c>
      <c r="O17" s="103">
        <f>IF(SER_hh_emih_in!O17=0,0,SER_hh_emih_in!O17/SER_summary!O$27)</f>
        <v>3.4547743152473731</v>
      </c>
      <c r="P17" s="103">
        <f>IF(SER_hh_emih_in!P17=0,0,SER_hh_emih_in!P17/SER_summary!P$27)</f>
        <v>3.5400802647419312</v>
      </c>
      <c r="Q17" s="103">
        <f>IF(SER_hh_emih_in!Q17=0,0,SER_hh_emih_in!Q17/SER_summary!Q$27)</f>
        <v>3.6978339150627066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1.3824518551129721</v>
      </c>
      <c r="D19" s="101">
        <f>IF(SER_hh_emih_in!D19=0,0,SER_hh_emih_in!D19/SER_summary!D$27)</f>
        <v>1.0289797366539934</v>
      </c>
      <c r="E19" s="101">
        <f>IF(SER_hh_emih_in!E19=0,0,SER_hh_emih_in!E19/SER_summary!E$27)</f>
        <v>0.47666226161323133</v>
      </c>
      <c r="F19" s="101">
        <f>IF(SER_hh_emih_in!F19=0,0,SER_hh_emih_in!F19/SER_summary!F$27)</f>
        <v>2.5186137677195282</v>
      </c>
      <c r="G19" s="101">
        <f>IF(SER_hh_emih_in!G19=0,0,SER_hh_emih_in!G19/SER_summary!G$27)</f>
        <v>1.6197303903513895</v>
      </c>
      <c r="H19" s="101">
        <f>IF(SER_hh_emih_in!H19=0,0,SER_hh_emih_in!H19/SER_summary!H$27)</f>
        <v>4.7968346436375171</v>
      </c>
      <c r="I19" s="101">
        <f>IF(SER_hh_emih_in!I19=0,0,SER_hh_emih_in!I19/SER_summary!I$27)</f>
        <v>1.3583978498079021</v>
      </c>
      <c r="J19" s="101">
        <f>IF(SER_hh_emih_in!J19=0,0,SER_hh_emih_in!J19/SER_summary!J$27)</f>
        <v>1.401244455609308</v>
      </c>
      <c r="K19" s="101">
        <f>IF(SER_hh_emih_in!K19=0,0,SER_hh_emih_in!K19/SER_summary!K$27)</f>
        <v>2.8959990012561754</v>
      </c>
      <c r="L19" s="101">
        <f>IF(SER_hh_emih_in!L19=0,0,SER_hh_emih_in!L19/SER_summary!L$27)</f>
        <v>1.8561085184317836</v>
      </c>
      <c r="M19" s="101">
        <f>IF(SER_hh_emih_in!M19=0,0,SER_hh_emih_in!M19/SER_summary!M$27)</f>
        <v>2.1211546560466239</v>
      </c>
      <c r="N19" s="101">
        <f>IF(SER_hh_emih_in!N19=0,0,SER_hh_emih_in!N19/SER_summary!N$27)</f>
        <v>3.2308911683887516</v>
      </c>
      <c r="O19" s="101">
        <f>IF(SER_hh_emih_in!O19=0,0,SER_hh_emih_in!O19/SER_summary!O$27)</f>
        <v>4.2303175673374458</v>
      </c>
      <c r="P19" s="101">
        <f>IF(SER_hh_emih_in!P19=0,0,SER_hh_emih_in!P19/SER_summary!P$27)</f>
        <v>4.4184187402802513</v>
      </c>
      <c r="Q19" s="101">
        <f>IF(SER_hh_emih_in!Q19=0,0,SER_hh_emih_in!Q19/SER_summary!Q$27)</f>
        <v>4.7724142431140519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4.5364540373368438</v>
      </c>
      <c r="D21" s="100">
        <f>IF(SER_hh_emih_in!D21=0,0,SER_hh_emih_in!D21/SER_summary!D$27)</f>
        <v>4.8807800633481468</v>
      </c>
      <c r="E21" s="100">
        <f>IF(SER_hh_emih_in!E21=0,0,SER_hh_emih_in!E21/SER_summary!E$27)</f>
        <v>4.9043344480632323</v>
      </c>
      <c r="F21" s="100">
        <f>IF(SER_hh_emih_in!F21=0,0,SER_hh_emih_in!F21/SER_summary!F$27)</f>
        <v>2.0614731038148757</v>
      </c>
      <c r="G21" s="100">
        <f>IF(SER_hh_emih_in!G21=0,0,SER_hh_emih_in!G21/SER_summary!G$27)</f>
        <v>5.0443321277874835</v>
      </c>
      <c r="H21" s="100">
        <f>IF(SER_hh_emih_in!H21=0,0,SER_hh_emih_in!H21/SER_summary!H$27)</f>
        <v>5.0507268091187001</v>
      </c>
      <c r="I21" s="100">
        <f>IF(SER_hh_emih_in!I21=0,0,SER_hh_emih_in!I21/SER_summary!I$27)</f>
        <v>5.0103827841562412</v>
      </c>
      <c r="J21" s="100">
        <f>IF(SER_hh_emih_in!J21=0,0,SER_hh_emih_in!J21/SER_summary!J$27)</f>
        <v>4.8317369763271607</v>
      </c>
      <c r="K21" s="100">
        <f>IF(SER_hh_emih_in!K21=0,0,SER_hh_emih_in!K21/SER_summary!K$27)</f>
        <v>4.7035372940333433</v>
      </c>
      <c r="L21" s="100">
        <f>IF(SER_hh_emih_in!L21=0,0,SER_hh_emih_in!L21/SER_summary!L$27)</f>
        <v>5.0165602443037489</v>
      </c>
      <c r="M21" s="100">
        <f>IF(SER_hh_emih_in!M21=0,0,SER_hh_emih_in!M21/SER_summary!M$27)</f>
        <v>5.3118110837358774</v>
      </c>
      <c r="N21" s="100">
        <f>IF(SER_hh_emih_in!N21=0,0,SER_hh_emih_in!N21/SER_summary!N$27)</f>
        <v>5.2727197625120539</v>
      </c>
      <c r="O21" s="100">
        <f>IF(SER_hh_emih_in!O21=0,0,SER_hh_emih_in!O21/SER_summary!O$27)</f>
        <v>4.9389824509065638</v>
      </c>
      <c r="P21" s="100">
        <f>IF(SER_hh_emih_in!P21=0,0,SER_hh_emih_in!P21/SER_summary!P$27)</f>
        <v>4.8238446499591729</v>
      </c>
      <c r="Q21" s="100">
        <f>IF(SER_hh_emih_in!Q21=0,0,SER_hh_emih_in!Q21/SER_summary!Q$27)</f>
        <v>5.3347367518304996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5.9860705069900311</v>
      </c>
      <c r="D22" s="100">
        <f>IF(SER_hh_emih_in!D22=0,0,SER_hh_emih_in!D22/SER_summary!D$27)</f>
        <v>6.0465224485649856</v>
      </c>
      <c r="E22" s="100">
        <f>IF(SER_hh_emih_in!E22=0,0,SER_hh_emih_in!E22/SER_summary!E$27)</f>
        <v>5.8057687351258709</v>
      </c>
      <c r="F22" s="100">
        <f>IF(SER_hh_emih_in!F22=0,0,SER_hh_emih_in!F22/SER_summary!F$27)</f>
        <v>6.2218167706081235</v>
      </c>
      <c r="G22" s="100">
        <f>IF(SER_hh_emih_in!G22=0,0,SER_hh_emih_in!G22/SER_summary!G$27)</f>
        <v>5.8926575370159249</v>
      </c>
      <c r="H22" s="100">
        <f>IF(SER_hh_emih_in!H22=0,0,SER_hh_emih_in!H22/SER_summary!H$27)</f>
        <v>5.9995625172007117</v>
      </c>
      <c r="I22" s="100">
        <f>IF(SER_hh_emih_in!I22=0,0,SER_hh_emih_in!I22/SER_summary!I$27)</f>
        <v>5.297245791442327</v>
      </c>
      <c r="J22" s="100">
        <f>IF(SER_hh_emih_in!J22=0,0,SER_hh_emih_in!J22/SER_summary!J$27)</f>
        <v>5.6016571065100305</v>
      </c>
      <c r="K22" s="100">
        <f>IF(SER_hh_emih_in!K22=0,0,SER_hh_emih_in!K22/SER_summary!K$27)</f>
        <v>5.4991553287513639</v>
      </c>
      <c r="L22" s="100">
        <f>IF(SER_hh_emih_in!L22=0,0,SER_hh_emih_in!L22/SER_summary!L$27)</f>
        <v>5.9781452914468298</v>
      </c>
      <c r="M22" s="100">
        <f>IF(SER_hh_emih_in!M22=0,0,SER_hh_emih_in!M22/SER_summary!M$27)</f>
        <v>6.3846799067588815</v>
      </c>
      <c r="N22" s="100">
        <f>IF(SER_hh_emih_in!N22=0,0,SER_hh_emih_in!N22/SER_summary!N$27)</f>
        <v>6.2640347706769663</v>
      </c>
      <c r="O22" s="100">
        <f>IF(SER_hh_emih_in!O22=0,0,SER_hh_emih_in!O22/SER_summary!O$27)</f>
        <v>5.7102757124617911</v>
      </c>
      <c r="P22" s="100">
        <f>IF(SER_hh_emih_in!P22=0,0,SER_hh_emih_in!P22/SER_summary!P$27)</f>
        <v>5.6933031581514078</v>
      </c>
      <c r="Q22" s="100">
        <f>IF(SER_hh_emih_in!Q22=0,0,SER_hh_emih_in!Q22/SER_summary!Q$27)</f>
        <v>6.4270884723883306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1.8890326597393785</v>
      </c>
      <c r="D23" s="100">
        <f>IF(SER_hh_emih_in!D23=0,0,SER_hh_emih_in!D23/SER_summary!D$27)</f>
        <v>1.8757509217798962</v>
      </c>
      <c r="E23" s="100">
        <f>IF(SER_hh_emih_in!E23=0,0,SER_hh_emih_in!E23/SER_summary!E$27)</f>
        <v>0</v>
      </c>
      <c r="F23" s="100">
        <f>IF(SER_hh_emih_in!F23=0,0,SER_hh_emih_in!F23/SER_summary!F$27)</f>
        <v>4.5299578254977106</v>
      </c>
      <c r="G23" s="100">
        <f>IF(SER_hh_emih_in!G23=0,0,SER_hh_emih_in!G23/SER_summary!G$27)</f>
        <v>4.5917693410380878</v>
      </c>
      <c r="H23" s="100">
        <f>IF(SER_hh_emih_in!H23=0,0,SER_hh_emih_in!H23/SER_summary!H$27)</f>
        <v>4.7082959619280791</v>
      </c>
      <c r="I23" s="100">
        <f>IF(SER_hh_emih_in!I23=0,0,SER_hh_emih_in!I23/SER_summary!I$27)</f>
        <v>4.5037597338102087</v>
      </c>
      <c r="J23" s="100">
        <f>IF(SER_hh_emih_in!J23=0,0,SER_hh_emih_in!J23/SER_summary!J$27)</f>
        <v>4.2932968084726415</v>
      </c>
      <c r="K23" s="100">
        <f>IF(SER_hh_emih_in!K23=0,0,SER_hh_emih_in!K23/SER_summary!K$27)</f>
        <v>4.2032649697850673</v>
      </c>
      <c r="L23" s="100">
        <f>IF(SER_hh_emih_in!L23=0,0,SER_hh_emih_in!L23/SER_summary!L$27)</f>
        <v>4.387813552643423</v>
      </c>
      <c r="M23" s="100">
        <f>IF(SER_hh_emih_in!M23=0,0,SER_hh_emih_in!M23/SER_summary!M$27)</f>
        <v>4.751651919042895</v>
      </c>
      <c r="N23" s="100">
        <f>IF(SER_hh_emih_in!N23=0,0,SER_hh_emih_in!N23/SER_summary!N$27)</f>
        <v>4.5907163059063301</v>
      </c>
      <c r="O23" s="100">
        <f>IF(SER_hh_emih_in!O23=0,0,SER_hh_emih_in!O23/SER_summary!O$27)</f>
        <v>4.3345251179475239</v>
      </c>
      <c r="P23" s="100">
        <f>IF(SER_hh_emih_in!P23=0,0,SER_hh_emih_in!P23/SER_summary!P$27)</f>
        <v>4.3189429444332355</v>
      </c>
      <c r="Q23" s="100">
        <f>IF(SER_hh_emih_in!Q23=0,0,SER_hh_emih_in!Q23/SER_summary!Q$27)</f>
        <v>4.5111897413977529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1.5231835503533835</v>
      </c>
      <c r="D29" s="101">
        <f>IF(SER_hh_emih_in!D29=0,0,SER_hh_emih_in!D29/SER_summary!D$27)</f>
        <v>1.0142322205115879</v>
      </c>
      <c r="E29" s="101">
        <f>IF(SER_hh_emih_in!E29=0,0,SER_hh_emih_in!E29/SER_summary!E$27)</f>
        <v>0.91040623780790852</v>
      </c>
      <c r="F29" s="101">
        <f>IF(SER_hh_emih_in!F29=0,0,SER_hh_emih_in!F29/SER_summary!F$27)</f>
        <v>1.0654079736479019</v>
      </c>
      <c r="G29" s="101">
        <f>IF(SER_hh_emih_in!G29=0,0,SER_hh_emih_in!G29/SER_summary!G$27)</f>
        <v>0.45531709109428353</v>
      </c>
      <c r="H29" s="101">
        <f>IF(SER_hh_emih_in!H29=0,0,SER_hh_emih_in!H29/SER_summary!H$27)</f>
        <v>0.57831673987331922</v>
      </c>
      <c r="I29" s="101">
        <f>IF(SER_hh_emih_in!I29=0,0,SER_hh_emih_in!I29/SER_summary!I$27)</f>
        <v>1.3976509989852723</v>
      </c>
      <c r="J29" s="101">
        <f>IF(SER_hh_emih_in!J29=0,0,SER_hh_emih_in!J29/SER_summary!J$27)</f>
        <v>1.728530435331636</v>
      </c>
      <c r="K29" s="101">
        <f>IF(SER_hh_emih_in!K29=0,0,SER_hh_emih_in!K29/SER_summary!K$27)</f>
        <v>1.5518855151087747</v>
      </c>
      <c r="L29" s="101">
        <f>IF(SER_hh_emih_in!L29=0,0,SER_hh_emih_in!L29/SER_summary!L$27)</f>
        <v>2.4493926230698686</v>
      </c>
      <c r="M29" s="101">
        <f>IF(SER_hh_emih_in!M29=0,0,SER_hh_emih_in!M29/SER_summary!M$27)</f>
        <v>2.6866041746656077</v>
      </c>
      <c r="N29" s="101">
        <f>IF(SER_hh_emih_in!N29=0,0,SER_hh_emih_in!N29/SER_summary!N$27)</f>
        <v>2.0414649877547464</v>
      </c>
      <c r="O29" s="101">
        <f>IF(SER_hh_emih_in!O29=0,0,SER_hh_emih_in!O29/SER_summary!O$27)</f>
        <v>3.0119274496370636</v>
      </c>
      <c r="P29" s="101">
        <f>IF(SER_hh_emih_in!P29=0,0,SER_hh_emih_in!P29/SER_summary!P$27)</f>
        <v>5.2387733208251159</v>
      </c>
      <c r="Q29" s="101">
        <f>IF(SER_hh_emih_in!Q29=0,0,SER_hh_emih_in!Q29/SER_summary!Q$27)</f>
        <v>6.8664357224478376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7.93361804175305</v>
      </c>
      <c r="D30" s="100">
        <f>IF(SER_hh_emih_in!D30=0,0,SER_hh_emih_in!D30/SER_summary!D$27)</f>
        <v>7.9888390926202737</v>
      </c>
      <c r="E30" s="100">
        <f>IF(SER_hh_emih_in!E30=0,0,SER_hh_emih_in!E30/SER_summary!E$27)</f>
        <v>7.8887794550635606</v>
      </c>
      <c r="F30" s="100">
        <f>IF(SER_hh_emih_in!F30=0,0,SER_hh_emih_in!F30/SER_summary!F$27)</f>
        <v>8.3425152342326925</v>
      </c>
      <c r="G30" s="100">
        <f>IF(SER_hh_emih_in!G30=0,0,SER_hh_emih_in!G30/SER_summary!G$27)</f>
        <v>8.1750017703718392</v>
      </c>
      <c r="H30" s="100">
        <f>IF(SER_hh_emih_in!H30=0,0,SER_hh_emih_in!H30/SER_summary!H$27)</f>
        <v>7.9458453657530788</v>
      </c>
      <c r="I30" s="100">
        <f>IF(SER_hh_emih_in!I30=0,0,SER_hh_emih_in!I30/SER_summary!I$27)</f>
        <v>8.2504549743035476</v>
      </c>
      <c r="J30" s="100">
        <f>IF(SER_hh_emih_in!J30=0,0,SER_hh_emih_in!J30/SER_summary!J$27)</f>
        <v>8.7036616592890041</v>
      </c>
      <c r="K30" s="100">
        <f>IF(SER_hh_emih_in!K30=0,0,SER_hh_emih_in!K30/SER_summary!K$27)</f>
        <v>8.1284503318919281</v>
      </c>
      <c r="L30" s="100">
        <f>IF(SER_hh_emih_in!L30=0,0,SER_hh_emih_in!L30/SER_summary!L$27)</f>
        <v>8.1758290587751183</v>
      </c>
      <c r="M30" s="100">
        <f>IF(SER_hh_emih_in!M30=0,0,SER_hh_emih_in!M30/SER_summary!M$27)</f>
        <v>8.2307652054198321</v>
      </c>
      <c r="N30" s="100">
        <f>IF(SER_hh_emih_in!N30=0,0,SER_hh_emih_in!N30/SER_summary!N$27)</f>
        <v>8.3280578689765719</v>
      </c>
      <c r="O30" s="100">
        <f>IF(SER_hh_emih_in!O30=0,0,SER_hh_emih_in!O30/SER_summary!O$27)</f>
        <v>8.4594732362888472</v>
      </c>
      <c r="P30" s="100">
        <f>IF(SER_hh_emih_in!P30=0,0,SER_hh_emih_in!P30/SER_summary!P$27)</f>
        <v>0</v>
      </c>
      <c r="Q30" s="100">
        <f>IF(SER_hh_emih_in!Q30=0,0,SER_hh_emih_in!Q30/SER_summary!Q$27)</f>
        <v>8.3578118534228647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6.375473965169892</v>
      </c>
      <c r="D31" s="100">
        <f>IF(SER_hh_emih_in!D31=0,0,SER_hh_emih_in!D31/SER_summary!D$27)</f>
        <v>6.3986226265588568</v>
      </c>
      <c r="E31" s="100">
        <f>IF(SER_hh_emih_in!E31=0,0,SER_hh_emih_in!E31/SER_summary!E$27)</f>
        <v>6.1944531680765449</v>
      </c>
      <c r="F31" s="100">
        <f>IF(SER_hh_emih_in!F31=0,0,SER_hh_emih_in!F31/SER_summary!F$27)</f>
        <v>6.429164906635461</v>
      </c>
      <c r="G31" s="100">
        <f>IF(SER_hh_emih_in!G31=0,0,SER_hh_emih_in!G31/SER_summary!G$27)</f>
        <v>6.5843748766200134</v>
      </c>
      <c r="H31" s="100">
        <f>IF(SER_hh_emih_in!H31=0,0,SER_hh_emih_in!H31/SER_summary!H$27)</f>
        <v>6.595107727765134</v>
      </c>
      <c r="I31" s="100">
        <f>IF(SER_hh_emih_in!I31=0,0,SER_hh_emih_in!I31/SER_summary!I$27)</f>
        <v>6.5464127842774431</v>
      </c>
      <c r="J31" s="100">
        <f>IF(SER_hh_emih_in!J31=0,0,SER_hh_emih_in!J31/SER_summary!J$27)</f>
        <v>6.6856007798478743</v>
      </c>
      <c r="K31" s="100">
        <f>IF(SER_hh_emih_in!K31=0,0,SER_hh_emih_in!K31/SER_summary!K$27)</f>
        <v>6.8112774562010658</v>
      </c>
      <c r="L31" s="100">
        <f>IF(SER_hh_emih_in!L31=0,0,SER_hh_emih_in!L31/SER_summary!L$27)</f>
        <v>6.8771123337462194</v>
      </c>
      <c r="M31" s="100">
        <f>IF(SER_hh_emih_in!M31=0,0,SER_hh_emih_in!M31/SER_summary!M$27)</f>
        <v>6.9190353203229096</v>
      </c>
      <c r="N31" s="100">
        <f>IF(SER_hh_emih_in!N31=0,0,SER_hh_emih_in!N31/SER_summary!N$27)</f>
        <v>6.9486674579864109</v>
      </c>
      <c r="O31" s="100">
        <f>IF(SER_hh_emih_in!O31=0,0,SER_hh_emih_in!O31/SER_summary!O$27)</f>
        <v>6.7877772650838262</v>
      </c>
      <c r="P31" s="100">
        <f>IF(SER_hh_emih_in!P31=0,0,SER_hh_emih_in!P31/SER_summary!P$27)</f>
        <v>6.7634287598124958</v>
      </c>
      <c r="Q31" s="100">
        <f>IF(SER_hh_emih_in!Q31=0,0,SER_hh_emih_in!Q31/SER_summary!Q$27)</f>
        <v>6.8327344238194918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2455.4015927249675</v>
      </c>
      <c r="C3" s="129">
        <f t="shared" ref="C3" si="1">SUM(C4:C9)</f>
        <v>2576.7419886057819</v>
      </c>
      <c r="D3" s="129">
        <f t="shared" ref="D3:Q3" si="2">SUM(D4:D9)</f>
        <v>2694.8112912391516</v>
      </c>
      <c r="E3" s="129">
        <f t="shared" si="2"/>
        <v>2829.8991556969386</v>
      </c>
      <c r="F3" s="129">
        <f t="shared" si="2"/>
        <v>2966.8055361342931</v>
      </c>
      <c r="G3" s="129">
        <f t="shared" si="2"/>
        <v>3108.8667444493976</v>
      </c>
      <c r="H3" s="129">
        <f t="shared" si="2"/>
        <v>3236.5106287380654</v>
      </c>
      <c r="I3" s="129">
        <f t="shared" si="2"/>
        <v>3340.1778656677998</v>
      </c>
      <c r="J3" s="129">
        <f t="shared" si="2"/>
        <v>3426.6231736569721</v>
      </c>
      <c r="K3" s="129">
        <f t="shared" si="2"/>
        <v>3428.1729948678067</v>
      </c>
      <c r="L3" s="129">
        <f t="shared" si="2"/>
        <v>3467.6893775617818</v>
      </c>
      <c r="M3" s="129">
        <f t="shared" si="2"/>
        <v>3467.955463836875</v>
      </c>
      <c r="N3" s="129">
        <f t="shared" si="2"/>
        <v>3482.2361733580246</v>
      </c>
      <c r="O3" s="129">
        <f t="shared" si="2"/>
        <v>3462.0554343485587</v>
      </c>
      <c r="P3" s="129">
        <f t="shared" si="2"/>
        <v>3447.2690195234709</v>
      </c>
      <c r="Q3" s="129">
        <f t="shared" si="2"/>
        <v>3448.3843078295681</v>
      </c>
    </row>
    <row r="4" spans="1:17" ht="12" customHeight="1" x14ac:dyDescent="0.25">
      <c r="A4" s="88" t="s">
        <v>9</v>
      </c>
      <c r="B4" s="128">
        <v>350.08940468387016</v>
      </c>
      <c r="C4" s="128">
        <v>363.52300896760778</v>
      </c>
      <c r="D4" s="128">
        <v>374.70645196020848</v>
      </c>
      <c r="E4" s="128">
        <v>389.68003825841163</v>
      </c>
      <c r="F4" s="128">
        <v>406.33978846616424</v>
      </c>
      <c r="G4" s="128">
        <v>423.84598693938182</v>
      </c>
      <c r="H4" s="128">
        <v>440.71208216297805</v>
      </c>
      <c r="I4" s="128">
        <v>456.84227198169691</v>
      </c>
      <c r="J4" s="128">
        <v>471.59350248748001</v>
      </c>
      <c r="K4" s="128">
        <v>472.93010519693485</v>
      </c>
      <c r="L4" s="128">
        <v>484.36003594311751</v>
      </c>
      <c r="M4" s="128">
        <v>491.34307380629201</v>
      </c>
      <c r="N4" s="128">
        <v>502.27776935185256</v>
      </c>
      <c r="O4" s="128">
        <v>506.30805318167296</v>
      </c>
      <c r="P4" s="128">
        <v>515.50487209406344</v>
      </c>
      <c r="Q4" s="128">
        <v>528.2862587637776</v>
      </c>
    </row>
    <row r="5" spans="1:17" ht="12" customHeight="1" x14ac:dyDescent="0.25">
      <c r="A5" s="88" t="s">
        <v>8</v>
      </c>
      <c r="B5" s="128">
        <v>338.02090927229426</v>
      </c>
      <c r="C5" s="128">
        <v>338.49161824186086</v>
      </c>
      <c r="D5" s="128">
        <v>341.42954274109178</v>
      </c>
      <c r="E5" s="128">
        <v>345.1941973033496</v>
      </c>
      <c r="F5" s="128">
        <v>347.5914010690795</v>
      </c>
      <c r="G5" s="128">
        <v>351.31482042056263</v>
      </c>
      <c r="H5" s="128">
        <v>353.30148959842165</v>
      </c>
      <c r="I5" s="128">
        <v>353.23799174464142</v>
      </c>
      <c r="J5" s="128">
        <v>352.59198879466288</v>
      </c>
      <c r="K5" s="128">
        <v>352.3032593479316</v>
      </c>
      <c r="L5" s="128">
        <v>350.80539596663914</v>
      </c>
      <c r="M5" s="128">
        <v>347.5999853654032</v>
      </c>
      <c r="N5" s="128">
        <v>343.97674939889174</v>
      </c>
      <c r="O5" s="128">
        <v>338.44664501185304</v>
      </c>
      <c r="P5" s="128">
        <v>331.9491587800253</v>
      </c>
      <c r="Q5" s="128">
        <v>326.49386101991786</v>
      </c>
    </row>
    <row r="6" spans="1:17" ht="12" customHeight="1" x14ac:dyDescent="0.25">
      <c r="A6" s="88" t="s">
        <v>7</v>
      </c>
      <c r="B6" s="128">
        <v>1000.9120522178628</v>
      </c>
      <c r="C6" s="128">
        <v>1035.1665305199217</v>
      </c>
      <c r="D6" s="128">
        <v>1063.3879849009522</v>
      </c>
      <c r="E6" s="128">
        <v>1091.187145029583</v>
      </c>
      <c r="F6" s="128">
        <v>1114.9287997807303</v>
      </c>
      <c r="G6" s="128">
        <v>1145.8458146830776</v>
      </c>
      <c r="H6" s="128">
        <v>1179.277429115373</v>
      </c>
      <c r="I6" s="128">
        <v>1209.5724650850807</v>
      </c>
      <c r="J6" s="128">
        <v>1231.1934417462824</v>
      </c>
      <c r="K6" s="128">
        <v>1212.6655738213033</v>
      </c>
      <c r="L6" s="128">
        <v>1218.2101829161829</v>
      </c>
      <c r="M6" s="128">
        <v>1213.2003577665014</v>
      </c>
      <c r="N6" s="128">
        <v>1212.3561080759096</v>
      </c>
      <c r="O6" s="128">
        <v>1198.2976762968608</v>
      </c>
      <c r="P6" s="128">
        <v>1189.4790295338682</v>
      </c>
      <c r="Q6" s="128">
        <v>1186.0943236103724</v>
      </c>
    </row>
    <row r="7" spans="1:17" ht="12" customHeight="1" x14ac:dyDescent="0.25">
      <c r="A7" s="88" t="s">
        <v>39</v>
      </c>
      <c r="B7" s="128">
        <v>347.680223185572</v>
      </c>
      <c r="C7" s="128">
        <v>372.31076303829815</v>
      </c>
      <c r="D7" s="128">
        <v>396.70513658939393</v>
      </c>
      <c r="E7" s="128">
        <v>434.07708994341493</v>
      </c>
      <c r="F7" s="128">
        <v>470.86668770351247</v>
      </c>
      <c r="G7" s="128">
        <v>501.77018055618208</v>
      </c>
      <c r="H7" s="128">
        <v>530.36344036805428</v>
      </c>
      <c r="I7" s="128">
        <v>549.5846394212042</v>
      </c>
      <c r="J7" s="128">
        <v>563.59716550599694</v>
      </c>
      <c r="K7" s="128">
        <v>571.50405709166068</v>
      </c>
      <c r="L7" s="128">
        <v>573.45165659339682</v>
      </c>
      <c r="M7" s="128">
        <v>575.67865025407718</v>
      </c>
      <c r="N7" s="128">
        <v>577.54161272960471</v>
      </c>
      <c r="O7" s="128">
        <v>576.42702758309372</v>
      </c>
      <c r="P7" s="128">
        <v>573.76600234655166</v>
      </c>
      <c r="Q7" s="128">
        <v>572.99306362467553</v>
      </c>
    </row>
    <row r="8" spans="1:17" ht="12" customHeight="1" x14ac:dyDescent="0.25">
      <c r="A8" s="51" t="s">
        <v>6</v>
      </c>
      <c r="B8" s="50">
        <v>194.58287503544781</v>
      </c>
      <c r="C8" s="50">
        <v>216.39315772487757</v>
      </c>
      <c r="D8" s="50">
        <v>237.84016272718958</v>
      </c>
      <c r="E8" s="50">
        <v>262.02994469384731</v>
      </c>
      <c r="F8" s="50">
        <v>287.53212840188974</v>
      </c>
      <c r="G8" s="50">
        <v>320.06621196703492</v>
      </c>
      <c r="H8" s="50">
        <v>346.80499060934005</v>
      </c>
      <c r="I8" s="50">
        <v>372.5328238104226</v>
      </c>
      <c r="J8" s="50">
        <v>398.4759653015862</v>
      </c>
      <c r="K8" s="50">
        <v>409.75226122401256</v>
      </c>
      <c r="L8" s="50">
        <v>426.08393173174409</v>
      </c>
      <c r="M8" s="50">
        <v>432.12244984218933</v>
      </c>
      <c r="N8" s="50">
        <v>440.94873461365313</v>
      </c>
      <c r="O8" s="50">
        <v>442.40120026586669</v>
      </c>
      <c r="P8" s="50">
        <v>444.95826100373466</v>
      </c>
      <c r="Q8" s="50">
        <v>449.26973227244201</v>
      </c>
    </row>
    <row r="9" spans="1:17" ht="12" customHeight="1" x14ac:dyDescent="0.25">
      <c r="A9" s="49" t="s">
        <v>5</v>
      </c>
      <c r="B9" s="48">
        <v>224.11612832992068</v>
      </c>
      <c r="C9" s="48">
        <v>250.85691011321566</v>
      </c>
      <c r="D9" s="48">
        <v>280.7420123203155</v>
      </c>
      <c r="E9" s="48">
        <v>307.73074046833182</v>
      </c>
      <c r="F9" s="48">
        <v>339.54673071291705</v>
      </c>
      <c r="G9" s="48">
        <v>366.02372988315869</v>
      </c>
      <c r="H9" s="48">
        <v>386.05119688389817</v>
      </c>
      <c r="I9" s="48">
        <v>398.40767362475367</v>
      </c>
      <c r="J9" s="48">
        <v>409.17110982096352</v>
      </c>
      <c r="K9" s="48">
        <v>409.01773818596348</v>
      </c>
      <c r="L9" s="48">
        <v>414.7781744107013</v>
      </c>
      <c r="M9" s="48">
        <v>408.01094680241215</v>
      </c>
      <c r="N9" s="48">
        <v>405.13519918811284</v>
      </c>
      <c r="O9" s="48">
        <v>400.17483200921163</v>
      </c>
      <c r="P9" s="48">
        <v>391.61169576522798</v>
      </c>
      <c r="Q9" s="48">
        <v>385.24706853838262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11140.506348980069</v>
      </c>
      <c r="C11" s="129">
        <f t="shared" ref="C11" si="4">SUM(C12:C17)</f>
        <v>11757.317608720134</v>
      </c>
      <c r="D11" s="129">
        <f t="shared" ref="D11" si="5">SUM(D12:D17)</f>
        <v>12348.500384106066</v>
      </c>
      <c r="E11" s="129">
        <f t="shared" ref="E11" si="6">SUM(E12:E17)</f>
        <v>12973.710662213654</v>
      </c>
      <c r="F11" s="129">
        <f t="shared" ref="F11" si="7">SUM(F12:F17)</f>
        <v>13616.823629432485</v>
      </c>
      <c r="G11" s="129">
        <f t="shared" ref="G11" si="8">SUM(G12:G17)</f>
        <v>14341.195842199293</v>
      </c>
      <c r="H11" s="129">
        <f t="shared" ref="H11" si="9">SUM(H12:H17)</f>
        <v>14942.025331166704</v>
      </c>
      <c r="I11" s="129">
        <f t="shared" ref="I11" si="10">SUM(I12:I17)</f>
        <v>15446.453680562929</v>
      </c>
      <c r="J11" s="129">
        <f t="shared" ref="J11" si="11">SUM(J12:J17)</f>
        <v>15912.730420189662</v>
      </c>
      <c r="K11" s="129">
        <f t="shared" ref="K11" si="12">SUM(K12:K17)</f>
        <v>15939.718066507841</v>
      </c>
      <c r="L11" s="129">
        <f t="shared" ref="L11" si="13">SUM(L12:L17)</f>
        <v>16171.902790026177</v>
      </c>
      <c r="M11" s="129">
        <f t="shared" ref="M11" si="14">SUM(M12:M17)</f>
        <v>16136.128494685832</v>
      </c>
      <c r="N11" s="129">
        <f t="shared" ref="N11" si="15">SUM(N12:N17)</f>
        <v>16192.972007941349</v>
      </c>
      <c r="O11" s="129">
        <f t="shared" ref="O11" si="16">SUM(O12:O17)</f>
        <v>16065.624457816879</v>
      </c>
      <c r="P11" s="129">
        <f t="shared" ref="P11" si="17">SUM(P12:P17)</f>
        <v>15948.580756704348</v>
      </c>
      <c r="Q11" s="129">
        <f t="shared" ref="Q11" si="18">SUM(Q12:Q17)</f>
        <v>15903.591169959825</v>
      </c>
    </row>
    <row r="12" spans="1:17" ht="12" customHeight="1" x14ac:dyDescent="0.25">
      <c r="A12" s="88" t="s">
        <v>9</v>
      </c>
      <c r="B12" s="128">
        <v>464.70399899632361</v>
      </c>
      <c r="C12" s="128">
        <v>482.5355858654666</v>
      </c>
      <c r="D12" s="128">
        <v>497.38033869625201</v>
      </c>
      <c r="E12" s="128">
        <v>517.2560771190557</v>
      </c>
      <c r="F12" s="128">
        <v>539.37000699023622</v>
      </c>
      <c r="G12" s="128">
        <v>562.60750098144592</v>
      </c>
      <c r="H12" s="128">
        <v>584.99533047013108</v>
      </c>
      <c r="I12" s="128">
        <v>606.40632895521003</v>
      </c>
      <c r="J12" s="128">
        <v>625.98691526956577</v>
      </c>
      <c r="K12" s="128">
        <v>627.76110385066227</v>
      </c>
      <c r="L12" s="128">
        <v>642.93304123276732</v>
      </c>
      <c r="M12" s="128">
        <v>652.2022324072052</v>
      </c>
      <c r="N12" s="128">
        <v>666.7168011997619</v>
      </c>
      <c r="O12" s="128">
        <v>672.06654611563272</v>
      </c>
      <c r="P12" s="128">
        <v>684.27428068129962</v>
      </c>
      <c r="Q12" s="128">
        <v>701.24012260244479</v>
      </c>
    </row>
    <row r="13" spans="1:17" ht="12" customHeight="1" x14ac:dyDescent="0.25">
      <c r="A13" s="88" t="s">
        <v>8</v>
      </c>
      <c r="B13" s="128">
        <v>1005.1817496944138</v>
      </c>
      <c r="C13" s="128">
        <v>1009.5368606948258</v>
      </c>
      <c r="D13" s="128">
        <v>1019.8749355054273</v>
      </c>
      <c r="E13" s="128">
        <v>1033.1605905121096</v>
      </c>
      <c r="F13" s="128">
        <v>1041.9517796324499</v>
      </c>
      <c r="G13" s="128">
        <v>1055.3685075469634</v>
      </c>
      <c r="H13" s="128">
        <v>1062.8454316538612</v>
      </c>
      <c r="I13" s="128">
        <v>1065.0849174537072</v>
      </c>
      <c r="J13" s="128">
        <v>1065.9317531752758</v>
      </c>
      <c r="K13" s="128">
        <v>1068.4204806209252</v>
      </c>
      <c r="L13" s="128">
        <v>1066.6171002468659</v>
      </c>
      <c r="M13" s="128">
        <v>1059.6975315060713</v>
      </c>
      <c r="N13" s="128">
        <v>1053.2371080590099</v>
      </c>
      <c r="O13" s="128">
        <v>1040.1815364084498</v>
      </c>
      <c r="P13" s="128">
        <v>1024.5191984631658</v>
      </c>
      <c r="Q13" s="128">
        <v>1011.6868144728127</v>
      </c>
    </row>
    <row r="14" spans="1:17" ht="12" customHeight="1" x14ac:dyDescent="0.25">
      <c r="A14" s="88" t="s">
        <v>7</v>
      </c>
      <c r="B14" s="128">
        <v>5127.2698188286904</v>
      </c>
      <c r="C14" s="128">
        <v>5251.3319157126853</v>
      </c>
      <c r="D14" s="128">
        <v>5351.4136419959495</v>
      </c>
      <c r="E14" s="128">
        <v>5449.7988056161712</v>
      </c>
      <c r="F14" s="128">
        <v>5527.8420381825017</v>
      </c>
      <c r="G14" s="128">
        <v>5638.0629140352348</v>
      </c>
      <c r="H14" s="128">
        <v>5755.6195171179952</v>
      </c>
      <c r="I14" s="128">
        <v>5857.8144699169643</v>
      </c>
      <c r="J14" s="128">
        <v>5934.2134625252484</v>
      </c>
      <c r="K14" s="128">
        <v>5833.899845819682</v>
      </c>
      <c r="L14" s="128">
        <v>5854.6154246718588</v>
      </c>
      <c r="M14" s="128">
        <v>5814.990610687616</v>
      </c>
      <c r="N14" s="128">
        <v>5797.7107215374836</v>
      </c>
      <c r="O14" s="128">
        <v>5719.6792545326271</v>
      </c>
      <c r="P14" s="128">
        <v>5659.2263402053532</v>
      </c>
      <c r="Q14" s="128">
        <v>5625.7240562368397</v>
      </c>
    </row>
    <row r="15" spans="1:17" ht="12" customHeight="1" x14ac:dyDescent="0.25">
      <c r="A15" s="88" t="s">
        <v>39</v>
      </c>
      <c r="B15" s="128">
        <v>461.50608365930242</v>
      </c>
      <c r="C15" s="128">
        <v>494.20033322488348</v>
      </c>
      <c r="D15" s="128">
        <v>526.58109879658321</v>
      </c>
      <c r="E15" s="128">
        <v>576.1881304335443</v>
      </c>
      <c r="F15" s="128">
        <v>625.02215103471462</v>
      </c>
      <c r="G15" s="128">
        <v>666.04303461317579</v>
      </c>
      <c r="H15" s="128">
        <v>703.99734571526812</v>
      </c>
      <c r="I15" s="128">
        <v>729.51130856589737</v>
      </c>
      <c r="J15" s="128">
        <v>748.11134850004885</v>
      </c>
      <c r="K15" s="128">
        <v>758.60685076412437</v>
      </c>
      <c r="L15" s="128">
        <v>761.19206832509929</v>
      </c>
      <c r="M15" s="128">
        <v>764.1481499602811</v>
      </c>
      <c r="N15" s="128">
        <v>766.62102146331722</v>
      </c>
      <c r="O15" s="128">
        <v>765.14153602937995</v>
      </c>
      <c r="P15" s="128">
        <v>761.609326678549</v>
      </c>
      <c r="Q15" s="128">
        <v>760.58333814467949</v>
      </c>
    </row>
    <row r="16" spans="1:17" ht="12" customHeight="1" x14ac:dyDescent="0.25">
      <c r="A16" s="51" t="s">
        <v>6</v>
      </c>
      <c r="B16" s="50">
        <v>2520.044704781817</v>
      </c>
      <c r="C16" s="50">
        <v>2789.1862738106665</v>
      </c>
      <c r="D16" s="50">
        <v>3052.3178760659625</v>
      </c>
      <c r="E16" s="50">
        <v>3349.3257370487031</v>
      </c>
      <c r="F16" s="50">
        <v>3661.7071366631008</v>
      </c>
      <c r="G16" s="50">
        <v>4061.9904321672389</v>
      </c>
      <c r="H16" s="50">
        <v>4387.1548986450789</v>
      </c>
      <c r="I16" s="50">
        <v>4698.3539093676227</v>
      </c>
      <c r="J16" s="50">
        <v>5011.2046062833479</v>
      </c>
      <c r="K16" s="50">
        <v>5139.1028332423166</v>
      </c>
      <c r="L16" s="50">
        <v>5330.2464053401363</v>
      </c>
      <c r="M16" s="50">
        <v>5397.0028692806709</v>
      </c>
      <c r="N16" s="50">
        <v>5498.7056707430565</v>
      </c>
      <c r="O16" s="50">
        <v>5508.6498077275683</v>
      </c>
      <c r="P16" s="50">
        <v>5532.6351130296362</v>
      </c>
      <c r="Q16" s="50">
        <v>5578.6479620039727</v>
      </c>
    </row>
    <row r="17" spans="1:17" ht="12" customHeight="1" x14ac:dyDescent="0.25">
      <c r="A17" s="49" t="s">
        <v>5</v>
      </c>
      <c r="B17" s="48">
        <v>1561.7999930195219</v>
      </c>
      <c r="C17" s="48">
        <v>1730.5266394116054</v>
      </c>
      <c r="D17" s="48">
        <v>1900.9324930458909</v>
      </c>
      <c r="E17" s="48">
        <v>2047.9813214840713</v>
      </c>
      <c r="F17" s="48">
        <v>2220.930516929483</v>
      </c>
      <c r="G17" s="48">
        <v>2357.123452855235</v>
      </c>
      <c r="H17" s="48">
        <v>2447.4128075643703</v>
      </c>
      <c r="I17" s="48">
        <v>2489.2827463035264</v>
      </c>
      <c r="J17" s="48">
        <v>2527.2823344361746</v>
      </c>
      <c r="K17" s="48">
        <v>2511.9269522101322</v>
      </c>
      <c r="L17" s="48">
        <v>2516.2987502094497</v>
      </c>
      <c r="M17" s="48">
        <v>2448.0871008439854</v>
      </c>
      <c r="N17" s="48">
        <v>2409.9806849387205</v>
      </c>
      <c r="O17" s="48">
        <v>2359.9057770032218</v>
      </c>
      <c r="P17" s="48">
        <v>2286.316497646344</v>
      </c>
      <c r="Q17" s="48">
        <v>2225.7088764990772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198.93498838516388</v>
      </c>
      <c r="C20" s="140">
        <v>209.00494372399493</v>
      </c>
      <c r="D20" s="140">
        <v>217.7995780097736</v>
      </c>
      <c r="E20" s="140">
        <v>229.21298388947011</v>
      </c>
      <c r="F20" s="140">
        <v>241.94290646684786</v>
      </c>
      <c r="G20" s="140">
        <v>255.4695392178879</v>
      </c>
      <c r="H20" s="140">
        <v>268.80882568760734</v>
      </c>
      <c r="I20" s="140">
        <v>281.88108887707239</v>
      </c>
      <c r="J20" s="140">
        <v>294.2249515521836</v>
      </c>
      <c r="K20" s="140">
        <v>297.66359733193843</v>
      </c>
      <c r="L20" s="140">
        <v>308.27749943126935</v>
      </c>
      <c r="M20" s="140">
        <v>316.13564402305326</v>
      </c>
      <c r="N20" s="140">
        <v>327.19268174219184</v>
      </c>
      <c r="O20" s="140">
        <v>333.64697947618026</v>
      </c>
      <c r="P20" s="140">
        <v>344.39868652902703</v>
      </c>
      <c r="Q20" s="140">
        <v>358.41927788891945</v>
      </c>
    </row>
    <row r="21" spans="1:17" ht="12" customHeight="1" x14ac:dyDescent="0.25">
      <c r="A21" s="88" t="s">
        <v>135</v>
      </c>
      <c r="B21" s="140">
        <v>5114.2644253359076</v>
      </c>
      <c r="C21" s="140">
        <v>5232.0541421528205</v>
      </c>
      <c r="D21" s="140">
        <v>5423.8923680298221</v>
      </c>
      <c r="E21" s="140">
        <v>5673.1448500489723</v>
      </c>
      <c r="F21" s="140">
        <v>5944.5615528900626</v>
      </c>
      <c r="G21" s="140">
        <v>6184.8569830322349</v>
      </c>
      <c r="H21" s="140">
        <v>6398.9796641811263</v>
      </c>
      <c r="I21" s="140">
        <v>6579.6929987309304</v>
      </c>
      <c r="J21" s="140">
        <v>6749.8629192311855</v>
      </c>
      <c r="K21" s="140">
        <v>6925.8171329432435</v>
      </c>
      <c r="L21" s="140">
        <v>7079.6809279657982</v>
      </c>
      <c r="M21" s="140">
        <v>7232.4628072454807</v>
      </c>
      <c r="N21" s="140">
        <v>7436.1891411116685</v>
      </c>
      <c r="O21" s="140">
        <v>7643.3810805079502</v>
      </c>
      <c r="P21" s="140">
        <v>7914.1990844606571</v>
      </c>
      <c r="Q21" s="140">
        <v>8288.1942820501135</v>
      </c>
    </row>
    <row r="22" spans="1:17" ht="12" customHeight="1" x14ac:dyDescent="0.25">
      <c r="A22" s="88" t="s">
        <v>183</v>
      </c>
      <c r="B22" s="140">
        <v>115.93737906573715</v>
      </c>
      <c r="C22" s="140">
        <v>120.22656696523809</v>
      </c>
      <c r="D22" s="140">
        <v>125.0591543901287</v>
      </c>
      <c r="E22" s="140">
        <v>130.87766896005022</v>
      </c>
      <c r="F22" s="140">
        <v>137.25708212611656</v>
      </c>
      <c r="G22" s="140">
        <v>144.12051068233509</v>
      </c>
      <c r="H22" s="140">
        <v>151.71947859607872</v>
      </c>
      <c r="I22" s="140">
        <v>159.39199413112669</v>
      </c>
      <c r="J22" s="140">
        <v>166.73563574255158</v>
      </c>
      <c r="K22" s="140">
        <v>169.62952128099522</v>
      </c>
      <c r="L22" s="140">
        <v>176.67911107008143</v>
      </c>
      <c r="M22" s="140">
        <v>182.79151570387486</v>
      </c>
      <c r="N22" s="140">
        <v>191.22178134055488</v>
      </c>
      <c r="O22" s="140">
        <v>197.83739006503862</v>
      </c>
      <c r="P22" s="140">
        <v>207.83055261248529</v>
      </c>
      <c r="Q22" s="140">
        <v>221.32069592146971</v>
      </c>
    </row>
    <row r="23" spans="1:17" ht="12" customHeight="1" x14ac:dyDescent="0.25">
      <c r="A23" s="88" t="s">
        <v>188</v>
      </c>
      <c r="B23" s="140">
        <v>707.17084492174786</v>
      </c>
      <c r="C23" s="140">
        <v>767.74961126326843</v>
      </c>
      <c r="D23" s="140">
        <v>831.85561626637548</v>
      </c>
      <c r="E23" s="140">
        <v>929.2750551247666</v>
      </c>
      <c r="F23" s="140">
        <v>1028.6848030266622</v>
      </c>
      <c r="G23" s="140">
        <v>1117.2132974765482</v>
      </c>
      <c r="H23" s="140">
        <v>1203.9409619984301</v>
      </c>
      <c r="I23" s="140">
        <v>1270.7429717358079</v>
      </c>
      <c r="J23" s="140">
        <v>1328.3029506047076</v>
      </c>
      <c r="K23" s="140">
        <v>1374.1331921078784</v>
      </c>
      <c r="L23" s="140">
        <v>1408.6646228948764</v>
      </c>
      <c r="M23" s="140">
        <v>1437.7633169318533</v>
      </c>
      <c r="N23" s="140">
        <v>1468.0264592706214</v>
      </c>
      <c r="O23" s="140">
        <v>1503.5051730995883</v>
      </c>
      <c r="P23" s="140">
        <v>1543.7299189750725</v>
      </c>
      <c r="Q23" s="140">
        <v>1597.0853914342488</v>
      </c>
    </row>
    <row r="24" spans="1:17" ht="12" customHeight="1" x14ac:dyDescent="0.25">
      <c r="A24" s="51" t="s">
        <v>134</v>
      </c>
      <c r="B24" s="139">
        <v>52.006912945896474</v>
      </c>
      <c r="C24" s="139">
        <v>58.153699295076102</v>
      </c>
      <c r="D24" s="139">
        <v>64.254394237725961</v>
      </c>
      <c r="E24" s="139">
        <v>71.198265089821589</v>
      </c>
      <c r="F24" s="139">
        <v>78.58597051134457</v>
      </c>
      <c r="G24" s="139">
        <v>88.084978208295794</v>
      </c>
      <c r="H24" s="139">
        <v>95.983743083709115</v>
      </c>
      <c r="I24" s="139">
        <v>103.65797996644265</v>
      </c>
      <c r="J24" s="139">
        <v>111.49006770377748</v>
      </c>
      <c r="K24" s="139">
        <v>115.05877223903767</v>
      </c>
      <c r="L24" s="139">
        <v>120.22777778174969</v>
      </c>
      <c r="M24" s="139">
        <v>122.49818132336672</v>
      </c>
      <c r="N24" s="139">
        <v>125.74780260259645</v>
      </c>
      <c r="O24" s="139">
        <v>126.81299683988311</v>
      </c>
      <c r="P24" s="139">
        <v>128.36148578780879</v>
      </c>
      <c r="Q24" s="139">
        <v>130.64302635110437</v>
      </c>
    </row>
    <row r="25" spans="1:17" ht="12" customHeight="1" x14ac:dyDescent="0.25">
      <c r="A25" s="49" t="s">
        <v>133</v>
      </c>
      <c r="B25" s="138">
        <v>4062.1678354109881</v>
      </c>
      <c r="C25" s="138">
        <v>4620.1561134188905</v>
      </c>
      <c r="D25" s="138">
        <v>5245.9744154663713</v>
      </c>
      <c r="E25" s="138">
        <v>5867.6185497161996</v>
      </c>
      <c r="F25" s="138">
        <v>6653.4810760017936</v>
      </c>
      <c r="G25" s="138">
        <v>7405.2435732257682</v>
      </c>
      <c r="H25" s="138">
        <v>7987.0293301861348</v>
      </c>
      <c r="I25" s="138">
        <v>8457.0882541857281</v>
      </c>
      <c r="J25" s="138">
        <v>8983.402473637123</v>
      </c>
      <c r="K25" s="138">
        <v>9421.5050142713571</v>
      </c>
      <c r="L25" s="138">
        <v>10072.960666058056</v>
      </c>
      <c r="M25" s="138">
        <v>10495.50263448966</v>
      </c>
      <c r="N25" s="138">
        <v>11233.318906294135</v>
      </c>
      <c r="O25" s="138">
        <v>12161.482623411312</v>
      </c>
      <c r="P25" s="138">
        <v>13265.956577005463</v>
      </c>
      <c r="Q25" s="138">
        <v>15113.71380179088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22.503392112903743</v>
      </c>
      <c r="D28" s="137">
        <v>21.228071059851452</v>
      </c>
      <c r="E28" s="137">
        <v>23.846842653769283</v>
      </c>
      <c r="F28" s="137">
        <v>25.163359351450442</v>
      </c>
      <c r="G28" s="137">
        <v>25.960069525112758</v>
      </c>
      <c r="H28" s="137">
        <v>25.772723243792285</v>
      </c>
      <c r="I28" s="137">
        <v>25.505699963537726</v>
      </c>
      <c r="J28" s="137">
        <v>24.777299449184017</v>
      </c>
      <c r="K28" s="137">
        <v>15.872082553827534</v>
      </c>
      <c r="L28" s="137">
        <v>23.047338873403653</v>
      </c>
      <c r="M28" s="137">
        <v>20.291581365856672</v>
      </c>
      <c r="N28" s="137">
        <v>23.490474493211291</v>
      </c>
      <c r="O28" s="137">
        <v>18.887734508061182</v>
      </c>
      <c r="P28" s="137">
        <v>23.185143826919468</v>
      </c>
      <c r="Q28" s="137">
        <v>26.454028133965192</v>
      </c>
    </row>
    <row r="29" spans="1:17" ht="12" customHeight="1" x14ac:dyDescent="0.25">
      <c r="A29" s="88" t="s">
        <v>135</v>
      </c>
      <c r="B29" s="137"/>
      <c r="C29" s="137">
        <v>1358.631743845179</v>
      </c>
      <c r="D29" s="137">
        <v>1457.4970934458318</v>
      </c>
      <c r="E29" s="137">
        <v>1540.2245269393582</v>
      </c>
      <c r="F29" s="137">
        <v>1588.2081886597025</v>
      </c>
      <c r="G29" s="137">
        <v>1598.9271739873504</v>
      </c>
      <c r="H29" s="137">
        <v>1671.6197745947236</v>
      </c>
      <c r="I29" s="137">
        <v>1720.9378614891609</v>
      </c>
      <c r="J29" s="137">
        <v>1758.3781091599596</v>
      </c>
      <c r="K29" s="137">
        <v>1774.8813876994091</v>
      </c>
      <c r="L29" s="137">
        <v>1825.4835696172768</v>
      </c>
      <c r="M29" s="137">
        <v>1873.7197407688432</v>
      </c>
      <c r="N29" s="137">
        <v>1962.1044430261466</v>
      </c>
      <c r="O29" s="137">
        <v>1982.07332709569</v>
      </c>
      <c r="P29" s="137">
        <v>2096.3015735699851</v>
      </c>
      <c r="Q29" s="137">
        <v>2247.7149383583001</v>
      </c>
    </row>
    <row r="30" spans="1:17" ht="12" customHeight="1" x14ac:dyDescent="0.25">
      <c r="A30" s="88" t="s">
        <v>183</v>
      </c>
      <c r="B30" s="137"/>
      <c r="C30" s="137">
        <v>32.00135704501448</v>
      </c>
      <c r="D30" s="137">
        <v>33.37612164476954</v>
      </c>
      <c r="E30" s="137">
        <v>35.218354816396804</v>
      </c>
      <c r="F30" s="137">
        <v>36.66124861993594</v>
      </c>
      <c r="G30" s="137">
        <v>38.864785601232988</v>
      </c>
      <c r="H30" s="137">
        <v>40.975089558513176</v>
      </c>
      <c r="I30" s="137">
        <v>42.890870351444768</v>
      </c>
      <c r="J30" s="137">
        <v>44.004890231360832</v>
      </c>
      <c r="K30" s="137">
        <v>41.758671139676572</v>
      </c>
      <c r="L30" s="137">
        <v>48.024679347599488</v>
      </c>
      <c r="M30" s="137">
        <v>49.003274985238214</v>
      </c>
      <c r="N30" s="137">
        <v>52.435155868040759</v>
      </c>
      <c r="O30" s="137">
        <v>48.374279864160307</v>
      </c>
      <c r="P30" s="137">
        <v>58.017841895046125</v>
      </c>
      <c r="Q30" s="137">
        <v>62.4934182942227</v>
      </c>
    </row>
    <row r="31" spans="1:17" ht="12" customHeight="1" x14ac:dyDescent="0.25">
      <c r="A31" s="88" t="s">
        <v>188</v>
      </c>
      <c r="B31" s="137"/>
      <c r="C31" s="137">
        <v>109.39440818794759</v>
      </c>
      <c r="D31" s="137">
        <v>116.82689819724845</v>
      </c>
      <c r="E31" s="137">
        <v>154.35800350806338</v>
      </c>
      <c r="F31" s="137">
        <v>160.90339772354193</v>
      </c>
      <c r="G31" s="137">
        <v>154.94163625726418</v>
      </c>
      <c r="H31" s="137">
        <v>158.45385767384991</v>
      </c>
      <c r="I31" s="137">
        <v>144.26629834150359</v>
      </c>
      <c r="J31" s="137">
        <v>141.22141056135567</v>
      </c>
      <c r="K31" s="137">
        <v>136.18458773102338</v>
      </c>
      <c r="L31" s="137">
        <v>132.11412471307861</v>
      </c>
      <c r="M31" s="137">
        <v>138.49310222492446</v>
      </c>
      <c r="N31" s="137">
        <v>147.0900405360164</v>
      </c>
      <c r="O31" s="137">
        <v>189.83671733703034</v>
      </c>
      <c r="P31" s="137">
        <v>201.1281435990258</v>
      </c>
      <c r="Q31" s="137">
        <v>208.29710871644022</v>
      </c>
    </row>
    <row r="32" spans="1:17" ht="12" customHeight="1" x14ac:dyDescent="0.25">
      <c r="A32" s="51" t="s">
        <v>134</v>
      </c>
      <c r="B32" s="136"/>
      <c r="C32" s="136">
        <v>9.6139138789060556</v>
      </c>
      <c r="D32" s="136">
        <v>9.5678224723762941</v>
      </c>
      <c r="E32" s="136">
        <v>10.410998381822059</v>
      </c>
      <c r="F32" s="136">
        <v>10.854832951249376</v>
      </c>
      <c r="G32" s="136">
        <v>12.966135226677691</v>
      </c>
      <c r="H32" s="136">
        <v>11.365892405139759</v>
      </c>
      <c r="I32" s="136">
        <v>11.141364412459962</v>
      </c>
      <c r="J32" s="136">
        <v>11.299215267061266</v>
      </c>
      <c r="K32" s="136">
        <v>7.035832064986602</v>
      </c>
      <c r="L32" s="136">
        <v>8.6361330724385006</v>
      </c>
      <c r="M32" s="136">
        <v>5.7375310713434242</v>
      </c>
      <c r="N32" s="136">
        <v>6.7167488089561465</v>
      </c>
      <c r="O32" s="136">
        <v>4.5323217670131069</v>
      </c>
      <c r="P32" s="136">
        <v>5.0156164776520988</v>
      </c>
      <c r="Q32" s="136">
        <v>5.7486680930220126</v>
      </c>
    </row>
    <row r="33" spans="1:17" ht="12" customHeight="1" x14ac:dyDescent="0.25">
      <c r="A33" s="49" t="s">
        <v>133</v>
      </c>
      <c r="B33" s="135"/>
      <c r="C33" s="135">
        <v>1197.4130280794957</v>
      </c>
      <c r="D33" s="135">
        <v>1341.974022127667</v>
      </c>
      <c r="E33" s="135">
        <v>1423.7385407396371</v>
      </c>
      <c r="F33" s="135">
        <v>1684.2082615541781</v>
      </c>
      <c r="G33" s="135">
        <v>1757.9097207247898</v>
      </c>
      <c r="H33" s="135">
        <v>1779.198785039863</v>
      </c>
      <c r="I33" s="135">
        <v>1812.0329461272624</v>
      </c>
      <c r="J33" s="135">
        <v>1950.0527601910305</v>
      </c>
      <c r="K33" s="135">
        <v>2122.3108021884127</v>
      </c>
      <c r="L33" s="135">
        <v>2409.3653725114868</v>
      </c>
      <c r="M33" s="135">
        <v>2201.7407534714648</v>
      </c>
      <c r="N33" s="135">
        <v>2549.8492179317386</v>
      </c>
      <c r="O33" s="135">
        <v>2878.2164773082063</v>
      </c>
      <c r="P33" s="135">
        <v>3226.7847557825639</v>
      </c>
      <c r="Q33" s="135">
        <v>4257.1225972969078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12.433436774072703</v>
      </c>
      <c r="D36" s="137">
        <f t="shared" ref="D36:D41" si="20">C20+D28-D20</f>
        <v>12.433436774072788</v>
      </c>
      <c r="E36" s="137">
        <f t="shared" ref="E36:E41" si="21">D20+E28-E20</f>
        <v>12.43343677407276</v>
      </c>
      <c r="F36" s="137">
        <f t="shared" ref="F36:F41" si="22">E20+F28-F20</f>
        <v>12.433436774072703</v>
      </c>
      <c r="G36" s="137">
        <f t="shared" ref="G36:G41" si="23">F20+G28-G20</f>
        <v>12.433436774072703</v>
      </c>
      <c r="H36" s="137">
        <f t="shared" ref="H36:H41" si="24">G20+H28-H20</f>
        <v>12.433436774072845</v>
      </c>
      <c r="I36" s="137">
        <f t="shared" ref="I36:I41" si="25">H20+I28-I20</f>
        <v>12.433436774072675</v>
      </c>
      <c r="J36" s="137">
        <f t="shared" ref="J36:J41" si="26">I20+J28-J20</f>
        <v>12.433436774072788</v>
      </c>
      <c r="K36" s="137">
        <f t="shared" ref="K36:K41" si="27">J20+K28-K20</f>
        <v>12.433436774072675</v>
      </c>
      <c r="L36" s="137">
        <f t="shared" ref="L36:L41" si="28">K20+L28-L20</f>
        <v>12.433436774072732</v>
      </c>
      <c r="M36" s="137">
        <f t="shared" ref="M36:M41" si="29">L20+M28-M20</f>
        <v>12.433436774072788</v>
      </c>
      <c r="N36" s="137">
        <f t="shared" ref="N36:N41" si="30">M20+N28-N20</f>
        <v>12.433436774072732</v>
      </c>
      <c r="O36" s="137">
        <f t="shared" ref="O36:O41" si="31">N20+O28-O20</f>
        <v>12.433436774072732</v>
      </c>
      <c r="P36" s="137">
        <f t="shared" ref="P36:P41" si="32">O20+P28-P20</f>
        <v>12.433436774072675</v>
      </c>
      <c r="Q36" s="137">
        <f t="shared" ref="Q36:Q41" si="33">P20+Q28-Q20</f>
        <v>12.433436774072788</v>
      </c>
    </row>
    <row r="37" spans="1:17" ht="12" customHeight="1" x14ac:dyDescent="0.25">
      <c r="A37" s="88" t="s">
        <v>135</v>
      </c>
      <c r="B37" s="137"/>
      <c r="C37" s="137">
        <f t="shared" si="19"/>
        <v>1240.8420270282659</v>
      </c>
      <c r="D37" s="137">
        <f t="shared" si="20"/>
        <v>1265.6588675688299</v>
      </c>
      <c r="E37" s="137">
        <f t="shared" si="21"/>
        <v>1290.9720449202077</v>
      </c>
      <c r="F37" s="137">
        <f t="shared" si="22"/>
        <v>1316.7914858186123</v>
      </c>
      <c r="G37" s="137">
        <f t="shared" si="23"/>
        <v>1358.6317438451779</v>
      </c>
      <c r="H37" s="137">
        <f t="shared" si="24"/>
        <v>1457.4970934458324</v>
      </c>
      <c r="I37" s="137">
        <f t="shared" si="25"/>
        <v>1540.224526939357</v>
      </c>
      <c r="J37" s="137">
        <f t="shared" si="26"/>
        <v>1588.2081886597043</v>
      </c>
      <c r="K37" s="137">
        <f t="shared" si="27"/>
        <v>1598.927173987352</v>
      </c>
      <c r="L37" s="137">
        <f t="shared" si="28"/>
        <v>1671.619774594722</v>
      </c>
      <c r="M37" s="137">
        <f t="shared" si="29"/>
        <v>1720.9378614891602</v>
      </c>
      <c r="N37" s="137">
        <f t="shared" si="30"/>
        <v>1758.3781091599594</v>
      </c>
      <c r="O37" s="137">
        <f t="shared" si="31"/>
        <v>1774.8813876994082</v>
      </c>
      <c r="P37" s="137">
        <f t="shared" si="32"/>
        <v>1825.4835696172777</v>
      </c>
      <c r="Q37" s="137">
        <f t="shared" si="33"/>
        <v>1873.7197407688436</v>
      </c>
    </row>
    <row r="38" spans="1:17" ht="12" customHeight="1" x14ac:dyDescent="0.25">
      <c r="A38" s="88" t="s">
        <v>183</v>
      </c>
      <c r="B38" s="137"/>
      <c r="C38" s="137">
        <f t="shared" si="19"/>
        <v>27.712169145513528</v>
      </c>
      <c r="D38" s="137">
        <f t="shared" si="20"/>
        <v>28.54353421987895</v>
      </c>
      <c r="E38" s="137">
        <f t="shared" si="21"/>
        <v>29.399840246475293</v>
      </c>
      <c r="F38" s="137">
        <f t="shared" si="22"/>
        <v>30.281835453869604</v>
      </c>
      <c r="G38" s="137">
        <f t="shared" si="23"/>
        <v>32.001357045014458</v>
      </c>
      <c r="H38" s="137">
        <f t="shared" si="24"/>
        <v>33.376121644769569</v>
      </c>
      <c r="I38" s="137">
        <f t="shared" si="25"/>
        <v>35.218354816396783</v>
      </c>
      <c r="J38" s="137">
        <f t="shared" si="26"/>
        <v>36.661248619935947</v>
      </c>
      <c r="K38" s="137">
        <f t="shared" si="27"/>
        <v>38.864785601232938</v>
      </c>
      <c r="L38" s="137">
        <f t="shared" si="28"/>
        <v>40.975089558513275</v>
      </c>
      <c r="M38" s="137">
        <f t="shared" si="29"/>
        <v>42.890870351444789</v>
      </c>
      <c r="N38" s="137">
        <f t="shared" si="30"/>
        <v>44.004890231360747</v>
      </c>
      <c r="O38" s="137">
        <f t="shared" si="31"/>
        <v>41.758671139676579</v>
      </c>
      <c r="P38" s="137">
        <f t="shared" si="32"/>
        <v>48.024679347599459</v>
      </c>
      <c r="Q38" s="137">
        <f t="shared" si="33"/>
        <v>49.003274985238278</v>
      </c>
    </row>
    <row r="39" spans="1:17" ht="12" customHeight="1" x14ac:dyDescent="0.25">
      <c r="A39" s="88" t="s">
        <v>188</v>
      </c>
      <c r="B39" s="137"/>
      <c r="C39" s="137">
        <f t="shared" si="19"/>
        <v>48.81564184642707</v>
      </c>
      <c r="D39" s="137">
        <f t="shared" si="20"/>
        <v>52.720893194141468</v>
      </c>
      <c r="E39" s="137">
        <f t="shared" si="21"/>
        <v>56.93856464967223</v>
      </c>
      <c r="F39" s="137">
        <f t="shared" si="22"/>
        <v>61.493649821646386</v>
      </c>
      <c r="G39" s="137">
        <f t="shared" si="23"/>
        <v>66.413141807378224</v>
      </c>
      <c r="H39" s="137">
        <f t="shared" si="24"/>
        <v>71.726193151967891</v>
      </c>
      <c r="I39" s="137">
        <f t="shared" si="25"/>
        <v>77.464288604125841</v>
      </c>
      <c r="J39" s="137">
        <f t="shared" si="26"/>
        <v>83.661431692456063</v>
      </c>
      <c r="K39" s="137">
        <f t="shared" si="27"/>
        <v>90.354346227852602</v>
      </c>
      <c r="L39" s="137">
        <f t="shared" si="28"/>
        <v>97.582693926080537</v>
      </c>
      <c r="M39" s="137">
        <f t="shared" si="29"/>
        <v>109.39440818794765</v>
      </c>
      <c r="N39" s="137">
        <f t="shared" si="30"/>
        <v>116.82689819724828</v>
      </c>
      <c r="O39" s="137">
        <f t="shared" si="31"/>
        <v>154.35800350806358</v>
      </c>
      <c r="P39" s="137">
        <f t="shared" si="32"/>
        <v>160.90339772354173</v>
      </c>
      <c r="Q39" s="137">
        <f t="shared" si="33"/>
        <v>154.94163625726378</v>
      </c>
    </row>
    <row r="40" spans="1:17" ht="12" customHeight="1" x14ac:dyDescent="0.25">
      <c r="A40" s="51" t="s">
        <v>134</v>
      </c>
      <c r="B40" s="136"/>
      <c r="C40" s="136">
        <f t="shared" si="19"/>
        <v>3.4671275297264259</v>
      </c>
      <c r="D40" s="136">
        <f t="shared" si="20"/>
        <v>3.4671275297264401</v>
      </c>
      <c r="E40" s="136">
        <f t="shared" si="21"/>
        <v>3.4671275297264259</v>
      </c>
      <c r="F40" s="136">
        <f t="shared" si="22"/>
        <v>3.4671275297263975</v>
      </c>
      <c r="G40" s="136">
        <f t="shared" si="23"/>
        <v>3.4671275297264685</v>
      </c>
      <c r="H40" s="136">
        <f t="shared" si="24"/>
        <v>3.4671275297264401</v>
      </c>
      <c r="I40" s="136">
        <f t="shared" si="25"/>
        <v>3.4671275297264259</v>
      </c>
      <c r="J40" s="136">
        <f t="shared" si="26"/>
        <v>3.4671275297264401</v>
      </c>
      <c r="K40" s="136">
        <f t="shared" si="27"/>
        <v>3.4671275297264259</v>
      </c>
      <c r="L40" s="136">
        <f t="shared" si="28"/>
        <v>3.4671275297264685</v>
      </c>
      <c r="M40" s="136">
        <f t="shared" si="29"/>
        <v>3.4671275297263975</v>
      </c>
      <c r="N40" s="136">
        <f t="shared" si="30"/>
        <v>3.4671275297264259</v>
      </c>
      <c r="O40" s="136">
        <f t="shared" si="31"/>
        <v>3.4671275297264401</v>
      </c>
      <c r="P40" s="136">
        <f t="shared" si="32"/>
        <v>3.4671275297264117</v>
      </c>
      <c r="Q40" s="136">
        <f t="shared" si="33"/>
        <v>3.4671275297264401</v>
      </c>
    </row>
    <row r="41" spans="1:17" ht="12" customHeight="1" x14ac:dyDescent="0.25">
      <c r="A41" s="49" t="s">
        <v>133</v>
      </c>
      <c r="B41" s="135"/>
      <c r="C41" s="135">
        <f t="shared" si="19"/>
        <v>639.42475007159373</v>
      </c>
      <c r="D41" s="135">
        <f t="shared" si="20"/>
        <v>716.15572008018626</v>
      </c>
      <c r="E41" s="135">
        <f t="shared" si="21"/>
        <v>802.09440648980853</v>
      </c>
      <c r="F41" s="135">
        <f t="shared" si="22"/>
        <v>898.34573526858367</v>
      </c>
      <c r="G41" s="135">
        <f t="shared" si="23"/>
        <v>1006.1472235008159</v>
      </c>
      <c r="H41" s="135">
        <f t="shared" si="24"/>
        <v>1197.4130280794961</v>
      </c>
      <c r="I41" s="135">
        <f t="shared" si="25"/>
        <v>1341.9740221276697</v>
      </c>
      <c r="J41" s="135">
        <f t="shared" si="26"/>
        <v>1423.7385407396359</v>
      </c>
      <c r="K41" s="135">
        <f t="shared" si="27"/>
        <v>1684.2082615541785</v>
      </c>
      <c r="L41" s="135">
        <f t="shared" si="28"/>
        <v>1757.9097207247887</v>
      </c>
      <c r="M41" s="135">
        <f t="shared" si="29"/>
        <v>1779.19878503986</v>
      </c>
      <c r="N41" s="135">
        <f t="shared" si="30"/>
        <v>1812.0329461272631</v>
      </c>
      <c r="O41" s="135">
        <f t="shared" si="31"/>
        <v>1950.0527601910289</v>
      </c>
      <c r="P41" s="135">
        <f t="shared" si="32"/>
        <v>2122.3108021884127</v>
      </c>
      <c r="Q41" s="135">
        <f t="shared" si="33"/>
        <v>2409.3653725114928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8759.9999999999964</v>
      </c>
      <c r="D44" s="133">
        <v>8760.0000000000018</v>
      </c>
      <c r="E44" s="133">
        <v>8759.9999999999964</v>
      </c>
      <c r="F44" s="133">
        <v>8759.9999999999982</v>
      </c>
      <c r="G44" s="133">
        <v>8759.9999999999964</v>
      </c>
      <c r="H44" s="133">
        <v>8760.0000000000036</v>
      </c>
      <c r="I44" s="133">
        <v>8760</v>
      </c>
      <c r="J44" s="133">
        <v>8760</v>
      </c>
      <c r="K44" s="133">
        <v>8760</v>
      </c>
      <c r="L44" s="133">
        <v>8760</v>
      </c>
      <c r="M44" s="133">
        <v>8760</v>
      </c>
      <c r="N44" s="133">
        <v>8760</v>
      </c>
      <c r="O44" s="133">
        <v>8759.9999999999982</v>
      </c>
      <c r="P44" s="133">
        <v>8759.9999999999964</v>
      </c>
      <c r="Q44" s="133">
        <v>8759.9999999999964</v>
      </c>
    </row>
    <row r="45" spans="1:17" ht="12" customHeight="1" x14ac:dyDescent="0.25">
      <c r="A45" s="88" t="s">
        <v>8</v>
      </c>
      <c r="B45" s="133">
        <v>3910.2139393275211</v>
      </c>
      <c r="C45" s="133">
        <v>3898.7670510762728</v>
      </c>
      <c r="D45" s="133">
        <v>3892.7429470930374</v>
      </c>
      <c r="E45" s="133">
        <v>3885.0552876447355</v>
      </c>
      <c r="F45" s="133">
        <v>3879.0283356233372</v>
      </c>
      <c r="G45" s="133">
        <v>3870.7390093503518</v>
      </c>
      <c r="H45" s="133">
        <v>3865.2439324154825</v>
      </c>
      <c r="I45" s="133">
        <v>3856.4235032810393</v>
      </c>
      <c r="J45" s="133">
        <v>3846.3127064527962</v>
      </c>
      <c r="K45" s="133">
        <v>3834.2109699364541</v>
      </c>
      <c r="L45" s="133">
        <v>3824.3644418375479</v>
      </c>
      <c r="M45" s="133">
        <v>3814.1641126616069</v>
      </c>
      <c r="N45" s="133">
        <v>3797.5586062896932</v>
      </c>
      <c r="O45" s="133">
        <v>3783.4031532392619</v>
      </c>
      <c r="P45" s="133">
        <v>3767.4979103296841</v>
      </c>
      <c r="Q45" s="133">
        <v>3752.5844857392603</v>
      </c>
    </row>
    <row r="46" spans="1:17" ht="12" customHeight="1" x14ac:dyDescent="0.25">
      <c r="A46" s="88" t="s">
        <v>7</v>
      </c>
      <c r="B46" s="133">
        <v>2269.9238866563514</v>
      </c>
      <c r="C46" s="133">
        <v>2292.1461289294821</v>
      </c>
      <c r="D46" s="133">
        <v>2310.6000387598301</v>
      </c>
      <c r="E46" s="133">
        <v>2328.2001903533555</v>
      </c>
      <c r="F46" s="133">
        <v>2345.2711347384852</v>
      </c>
      <c r="G46" s="133">
        <v>2363.1855028894097</v>
      </c>
      <c r="H46" s="133">
        <v>2382.4591262060794</v>
      </c>
      <c r="I46" s="133">
        <v>2401.0313364943172</v>
      </c>
      <c r="J46" s="133">
        <v>2412.4853110543754</v>
      </c>
      <c r="K46" s="133">
        <v>2417.0388349053019</v>
      </c>
      <c r="L46" s="133">
        <v>2419.4987471556824</v>
      </c>
      <c r="M46" s="133">
        <v>2425.9679591457689</v>
      </c>
      <c r="N46" s="133">
        <v>2431.5052482742535</v>
      </c>
      <c r="O46" s="133">
        <v>2436.0970764902063</v>
      </c>
      <c r="P46" s="133">
        <v>2444.0004118488555</v>
      </c>
      <c r="Q46" s="133">
        <v>2451.5590033776625</v>
      </c>
    </row>
    <row r="47" spans="1:17" ht="12" customHeight="1" x14ac:dyDescent="0.25">
      <c r="A47" s="88" t="s">
        <v>39</v>
      </c>
      <c r="B47" s="133">
        <v>8760</v>
      </c>
      <c r="C47" s="133">
        <v>8760</v>
      </c>
      <c r="D47" s="133">
        <v>8760</v>
      </c>
      <c r="E47" s="133">
        <v>8760.0000000000018</v>
      </c>
      <c r="F47" s="133">
        <v>8759.9999999999982</v>
      </c>
      <c r="G47" s="133">
        <v>8760</v>
      </c>
      <c r="H47" s="133">
        <v>8759.9999999999982</v>
      </c>
      <c r="I47" s="133">
        <v>8759.9999999999964</v>
      </c>
      <c r="J47" s="133">
        <v>8760.0000000000036</v>
      </c>
      <c r="K47" s="133">
        <v>8760.0000000000018</v>
      </c>
      <c r="L47" s="133">
        <v>8760</v>
      </c>
      <c r="M47" s="133">
        <v>8759.9999999999964</v>
      </c>
      <c r="N47" s="133">
        <v>8760.0000000000018</v>
      </c>
      <c r="O47" s="133">
        <v>8760.0000000000018</v>
      </c>
      <c r="P47" s="133">
        <v>8760.0000000000018</v>
      </c>
      <c r="Q47" s="133">
        <v>8759.9999999999982</v>
      </c>
    </row>
    <row r="48" spans="1:17" ht="12" customHeight="1" x14ac:dyDescent="0.25">
      <c r="A48" s="51" t="s">
        <v>6</v>
      </c>
      <c r="B48" s="132">
        <v>897.83787005299143</v>
      </c>
      <c r="C48" s="132">
        <v>902.12673569166293</v>
      </c>
      <c r="D48" s="132">
        <v>906.06005003972086</v>
      </c>
      <c r="E48" s="132">
        <v>909.69349093715073</v>
      </c>
      <c r="F48" s="132">
        <v>913.07052068868165</v>
      </c>
      <c r="G48" s="132">
        <v>916.22572758397393</v>
      </c>
      <c r="H48" s="132">
        <v>919.18709574660193</v>
      </c>
      <c r="I48" s="132">
        <v>921.97759143147744</v>
      </c>
      <c r="J48" s="132">
        <v>924.61629908016585</v>
      </c>
      <c r="K48" s="132">
        <v>927.11925245079942</v>
      </c>
      <c r="L48" s="132">
        <v>929.500054162315</v>
      </c>
      <c r="M48" s="132">
        <v>931.01296609047176</v>
      </c>
      <c r="N48" s="132">
        <v>932.45777726956408</v>
      </c>
      <c r="O48" s="132">
        <v>933.84044777636041</v>
      </c>
      <c r="P48" s="132">
        <v>935.16618424743251</v>
      </c>
      <c r="Q48" s="132">
        <v>936.43956204293681</v>
      </c>
    </row>
    <row r="49" spans="1:17" ht="12" customHeight="1" x14ac:dyDescent="0.25">
      <c r="A49" s="49" t="s">
        <v>5</v>
      </c>
      <c r="B49" s="131">
        <v>1668.5884901113623</v>
      </c>
      <c r="C49" s="131">
        <v>1685.579839592493</v>
      </c>
      <c r="D49" s="131">
        <v>1717.284551485538</v>
      </c>
      <c r="E49" s="131">
        <v>1747.2153610548453</v>
      </c>
      <c r="F49" s="131">
        <v>1777.7313467897061</v>
      </c>
      <c r="G49" s="131">
        <v>1805.6287536432669</v>
      </c>
      <c r="H49" s="131">
        <v>1834.1684703750809</v>
      </c>
      <c r="I49" s="131">
        <v>1861.037029485288</v>
      </c>
      <c r="J49" s="131">
        <v>1882.5770028700763</v>
      </c>
      <c r="K49" s="131">
        <v>1893.3752063451059</v>
      </c>
      <c r="L49" s="131">
        <v>1916.7048537579085</v>
      </c>
      <c r="M49" s="131">
        <v>1937.9675393396556</v>
      </c>
      <c r="N49" s="131">
        <v>1954.7353381730065</v>
      </c>
      <c r="O49" s="131">
        <v>1971.7718251218946</v>
      </c>
      <c r="P49" s="131">
        <v>1991.6859166483991</v>
      </c>
      <c r="Q49" s="131">
        <v>2012.6698164918614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2.3359591129168114</v>
      </c>
      <c r="C52" s="130">
        <f t="shared" ref="C52:Q52" si="35">IF(C12=0,0,C12/C20)</f>
        <v>2.3087280964161656</v>
      </c>
      <c r="D52" s="130">
        <f t="shared" si="35"/>
        <v>2.2836607088096947</v>
      </c>
      <c r="E52" s="130">
        <f t="shared" si="35"/>
        <v>2.2566613301822565</v>
      </c>
      <c r="F52" s="130">
        <f t="shared" si="35"/>
        <v>2.2293276329808132</v>
      </c>
      <c r="G52" s="130">
        <f t="shared" si="35"/>
        <v>2.2022488579415431</v>
      </c>
      <c r="H52" s="130">
        <f t="shared" si="35"/>
        <v>2.1762504596853369</v>
      </c>
      <c r="I52" s="130">
        <f t="shared" si="35"/>
        <v>2.1512841864310461</v>
      </c>
      <c r="J52" s="130">
        <f t="shared" si="35"/>
        <v>2.1275792959338498</v>
      </c>
      <c r="K52" s="130">
        <f t="shared" si="35"/>
        <v>2.1089616247250311</v>
      </c>
      <c r="L52" s="130">
        <f t="shared" si="35"/>
        <v>2.0855659022111332</v>
      </c>
      <c r="M52" s="130">
        <f t="shared" si="35"/>
        <v>2.0630455462328232</v>
      </c>
      <c r="N52" s="130">
        <f t="shared" si="35"/>
        <v>2.0376886110340777</v>
      </c>
      <c r="O52" s="130">
        <f t="shared" si="35"/>
        <v>2.0143043020223503</v>
      </c>
      <c r="P52" s="130">
        <f t="shared" si="35"/>
        <v>1.9868666967858102</v>
      </c>
      <c r="Q52" s="130">
        <f t="shared" si="35"/>
        <v>1.9564799268965987</v>
      </c>
    </row>
    <row r="53" spans="1:17" ht="12" customHeight="1" x14ac:dyDescent="0.25">
      <c r="A53" s="88" t="s">
        <v>128</v>
      </c>
      <c r="B53" s="130">
        <f t="shared" ref="B53" si="36">IF(B13=0,0,B13/B21*1000)</f>
        <v>196.54473568374263</v>
      </c>
      <c r="C53" s="130">
        <f t="shared" ref="C53:Q53" si="37">IF(C13=0,0,C13/C21*1000)</f>
        <v>192.95229622364613</v>
      </c>
      <c r="D53" s="130">
        <f t="shared" si="37"/>
        <v>188.03377100860268</v>
      </c>
      <c r="E53" s="130">
        <f t="shared" si="37"/>
        <v>182.1142625158233</v>
      </c>
      <c r="F53" s="130">
        <f t="shared" si="37"/>
        <v>175.27815472377188</v>
      </c>
      <c r="G53" s="130">
        <f t="shared" si="37"/>
        <v>170.63749581312882</v>
      </c>
      <c r="H53" s="130">
        <f t="shared" si="37"/>
        <v>166.09607897384572</v>
      </c>
      <c r="I53" s="130">
        <f t="shared" si="37"/>
        <v>161.87456126891288</v>
      </c>
      <c r="J53" s="130">
        <f t="shared" si="37"/>
        <v>157.91902234611399</v>
      </c>
      <c r="K53" s="130">
        <f t="shared" si="37"/>
        <v>154.26634288954753</v>
      </c>
      <c r="L53" s="130">
        <f t="shared" si="37"/>
        <v>150.65892249939807</v>
      </c>
      <c r="M53" s="130">
        <f t="shared" si="37"/>
        <v>146.5195964014452</v>
      </c>
      <c r="N53" s="130">
        <f t="shared" si="37"/>
        <v>141.63667546271648</v>
      </c>
      <c r="O53" s="130">
        <f t="shared" si="37"/>
        <v>136.08918951602544</v>
      </c>
      <c r="P53" s="130">
        <f t="shared" si="37"/>
        <v>129.45330127906246</v>
      </c>
      <c r="Q53" s="130">
        <f t="shared" si="37"/>
        <v>122.06359793759184</v>
      </c>
    </row>
    <row r="54" spans="1:17" ht="12" customHeight="1" x14ac:dyDescent="0.25">
      <c r="A54" s="88" t="s">
        <v>184</v>
      </c>
      <c r="B54" s="130">
        <f t="shared" ref="B54" si="38">IF(B14=0,0,B14/B22)</f>
        <v>44.22447583467882</v>
      </c>
      <c r="C54" s="130">
        <f t="shared" ref="C54:Q54" si="39">IF(C14=0,0,C14/C22)</f>
        <v>43.678631506055048</v>
      </c>
      <c r="D54" s="130">
        <f t="shared" si="39"/>
        <v>42.791058904028162</v>
      </c>
      <c r="E54" s="130">
        <f t="shared" si="39"/>
        <v>41.640402437788651</v>
      </c>
      <c r="F54" s="130">
        <f t="shared" si="39"/>
        <v>40.273637997807128</v>
      </c>
      <c r="G54" s="130">
        <f t="shared" si="39"/>
        <v>39.120475547456508</v>
      </c>
      <c r="H54" s="130">
        <f t="shared" si="39"/>
        <v>37.935929983262895</v>
      </c>
      <c r="I54" s="130">
        <f t="shared" si="39"/>
        <v>36.750995568183477</v>
      </c>
      <c r="J54" s="130">
        <f t="shared" si="39"/>
        <v>35.590552889893196</v>
      </c>
      <c r="K54" s="130">
        <f t="shared" si="39"/>
        <v>34.392007958070529</v>
      </c>
      <c r="L54" s="130">
        <f t="shared" si="39"/>
        <v>33.136998421672899</v>
      </c>
      <c r="M54" s="130">
        <f t="shared" si="39"/>
        <v>31.812147233944888</v>
      </c>
      <c r="N54" s="130">
        <f t="shared" si="39"/>
        <v>30.319300870919601</v>
      </c>
      <c r="O54" s="130">
        <f t="shared" si="39"/>
        <v>28.911012486832213</v>
      </c>
      <c r="P54" s="130">
        <f t="shared" si="39"/>
        <v>27.230001888881947</v>
      </c>
      <c r="Q54" s="130">
        <f t="shared" si="39"/>
        <v>25.418879300076807</v>
      </c>
    </row>
    <row r="55" spans="1:17" ht="12" customHeight="1" x14ac:dyDescent="0.25">
      <c r="A55" s="88" t="s">
        <v>189</v>
      </c>
      <c r="B55" s="130">
        <f t="shared" ref="B55" si="40">IF(B15=0,0,B15/B23*1000)</f>
        <v>652.60903637843057</v>
      </c>
      <c r="C55" s="130">
        <f t="shared" ref="C55:Q55" si="41">IF(C15=0,0,C15/C23*1000)</f>
        <v>643.69988076153857</v>
      </c>
      <c r="D55" s="130">
        <f t="shared" si="41"/>
        <v>633.01982759945963</v>
      </c>
      <c r="E55" s="130">
        <f t="shared" si="41"/>
        <v>620.0404576190673</v>
      </c>
      <c r="F55" s="130">
        <f t="shared" si="41"/>
        <v>607.59345252864091</v>
      </c>
      <c r="G55" s="130">
        <f t="shared" si="41"/>
        <v>596.16461432885592</v>
      </c>
      <c r="H55" s="130">
        <f t="shared" si="41"/>
        <v>584.74407627654591</v>
      </c>
      <c r="I55" s="130">
        <f t="shared" si="41"/>
        <v>574.08250511069161</v>
      </c>
      <c r="J55" s="130">
        <f t="shared" si="41"/>
        <v>563.20837664289797</v>
      </c>
      <c r="K55" s="130">
        <f t="shared" si="41"/>
        <v>552.06209639725284</v>
      </c>
      <c r="L55" s="130">
        <f t="shared" si="41"/>
        <v>540.36429676271086</v>
      </c>
      <c r="M55" s="130">
        <f t="shared" si="41"/>
        <v>531.48396607513394</v>
      </c>
      <c r="N55" s="130">
        <f t="shared" si="41"/>
        <v>522.21199190388404</v>
      </c>
      <c r="O55" s="130">
        <f t="shared" si="41"/>
        <v>508.90515690876106</v>
      </c>
      <c r="P55" s="130">
        <f t="shared" si="41"/>
        <v>493.35658868631879</v>
      </c>
      <c r="Q55" s="130">
        <f t="shared" si="41"/>
        <v>476.23210519861072</v>
      </c>
    </row>
    <row r="56" spans="1:17" ht="12" customHeight="1" x14ac:dyDescent="0.25">
      <c r="A56" s="51" t="s">
        <v>127</v>
      </c>
      <c r="B56" s="68">
        <f t="shared" ref="B56" si="42">IF(B16=0,0,B16/B24)</f>
        <v>48.455956372635598</v>
      </c>
      <c r="C56" s="68">
        <f t="shared" ref="C56:Q56" si="43">IF(C16=0,0,C16/C24)</f>
        <v>47.962318951682377</v>
      </c>
      <c r="D56" s="68">
        <f t="shared" si="43"/>
        <v>47.503644105228247</v>
      </c>
      <c r="E56" s="68">
        <f t="shared" si="43"/>
        <v>47.042238077336499</v>
      </c>
      <c r="F56" s="68">
        <f t="shared" si="43"/>
        <v>46.594921623249554</v>
      </c>
      <c r="G56" s="68">
        <f t="shared" si="43"/>
        <v>46.114451235507971</v>
      </c>
      <c r="H56" s="68">
        <f t="shared" si="43"/>
        <v>45.707270394935151</v>
      </c>
      <c r="I56" s="68">
        <f t="shared" si="43"/>
        <v>45.325539923589361</v>
      </c>
      <c r="J56" s="68">
        <f t="shared" si="43"/>
        <v>44.947542947034727</v>
      </c>
      <c r="K56" s="68">
        <f t="shared" si="43"/>
        <v>44.66502408495802</v>
      </c>
      <c r="L56" s="68">
        <f t="shared" si="43"/>
        <v>44.334566467793898</v>
      </c>
      <c r="M56" s="68">
        <f t="shared" si="43"/>
        <v>44.057820377217176</v>
      </c>
      <c r="N56" s="68">
        <f t="shared" si="43"/>
        <v>43.728045794332779</v>
      </c>
      <c r="O56" s="68">
        <f t="shared" si="43"/>
        <v>43.439158012194213</v>
      </c>
      <c r="P56" s="68">
        <f t="shared" si="43"/>
        <v>43.101987165959571</v>
      </c>
      <c r="Q56" s="68">
        <f t="shared" si="43"/>
        <v>42.701459984640159</v>
      </c>
    </row>
    <row r="57" spans="1:17" ht="12" customHeight="1" x14ac:dyDescent="0.25">
      <c r="A57" s="49" t="s">
        <v>126</v>
      </c>
      <c r="B57" s="57">
        <f t="shared" ref="B57" si="44">IF(B17=0,0,B17/B25*1000)</f>
        <v>384.47451122154519</v>
      </c>
      <c r="C57" s="57">
        <f t="shared" ref="C57:Q57" si="45">IF(C17=0,0,C17/C25*1000)</f>
        <v>374.56020899064924</v>
      </c>
      <c r="D57" s="57">
        <f t="shared" si="45"/>
        <v>362.36022948215168</v>
      </c>
      <c r="E57" s="57">
        <f t="shared" si="45"/>
        <v>349.03109398328667</v>
      </c>
      <c r="F57" s="57">
        <f t="shared" si="45"/>
        <v>333.79977962815269</v>
      </c>
      <c r="G57" s="57">
        <f t="shared" si="45"/>
        <v>318.30464853007641</v>
      </c>
      <c r="H57" s="57">
        <f t="shared" si="45"/>
        <v>306.42341556386071</v>
      </c>
      <c r="I57" s="57">
        <f t="shared" si="45"/>
        <v>294.34276567605735</v>
      </c>
      <c r="J57" s="57">
        <f t="shared" si="45"/>
        <v>281.32796474974703</v>
      </c>
      <c r="K57" s="57">
        <f t="shared" si="45"/>
        <v>266.61631537691221</v>
      </c>
      <c r="L57" s="57">
        <f t="shared" si="45"/>
        <v>249.80726457995553</v>
      </c>
      <c r="M57" s="57">
        <f t="shared" si="45"/>
        <v>233.25105867719338</v>
      </c>
      <c r="N57" s="57">
        <f t="shared" si="45"/>
        <v>214.53861543878946</v>
      </c>
      <c r="O57" s="57">
        <f t="shared" si="45"/>
        <v>194.04753927455477</v>
      </c>
      <c r="P57" s="57">
        <f t="shared" si="45"/>
        <v>172.34463902959919</v>
      </c>
      <c r="Q57" s="57">
        <f t="shared" si="45"/>
        <v>147.2641936778864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2.0830453725033706</v>
      </c>
      <c r="D60" s="128">
        <v>2.0674866145074531</v>
      </c>
      <c r="E60" s="128">
        <v>2.0514136429017524</v>
      </c>
      <c r="F60" s="128">
        <v>2.0330325968778871</v>
      </c>
      <c r="G60" s="128">
        <v>2.0139196421606065</v>
      </c>
      <c r="H60" s="128">
        <v>1.9955915771665373</v>
      </c>
      <c r="I60" s="128">
        <v>1.978185209364105</v>
      </c>
      <c r="J60" s="128">
        <v>1.9624651327054743</v>
      </c>
      <c r="K60" s="128">
        <v>1.941660044537421</v>
      </c>
      <c r="L60" s="128">
        <v>1.9184834120003427</v>
      </c>
      <c r="M60" s="128">
        <v>1.8881323451791365</v>
      </c>
      <c r="N60" s="128">
        <v>1.8543077425879551</v>
      </c>
      <c r="O60" s="128">
        <v>1.820956602204572</v>
      </c>
      <c r="P60" s="128">
        <v>1.7792313392958499</v>
      </c>
      <c r="Q60" s="128">
        <v>1.7392376550526842</v>
      </c>
    </row>
    <row r="61" spans="1:17" ht="12" customHeight="1" x14ac:dyDescent="0.25">
      <c r="A61" s="88" t="s">
        <v>128</v>
      </c>
      <c r="B61" s="128"/>
      <c r="C61" s="128">
        <v>182.71034837255269</v>
      </c>
      <c r="D61" s="128">
        <v>177.76821893355768</v>
      </c>
      <c r="E61" s="128">
        <v>173.36395420298248</v>
      </c>
      <c r="F61" s="128">
        <v>168.49152747222089</v>
      </c>
      <c r="G61" s="128">
        <v>163.64272957471439</v>
      </c>
      <c r="H61" s="128">
        <v>159.47022795553528</v>
      </c>
      <c r="I61" s="128">
        <v>156.46055919617882</v>
      </c>
      <c r="J61" s="128">
        <v>152.66708449923652</v>
      </c>
      <c r="K61" s="128">
        <v>148.82207702369487</v>
      </c>
      <c r="L61" s="128">
        <v>145.04113350691622</v>
      </c>
      <c r="M61" s="128">
        <v>140.00990954070343</v>
      </c>
      <c r="N61" s="128">
        <v>133.52298184576239</v>
      </c>
      <c r="O61" s="128">
        <v>126.67844297439676</v>
      </c>
      <c r="P61" s="128">
        <v>118.83207613398312</v>
      </c>
      <c r="Q61" s="128">
        <v>111.00471112300342</v>
      </c>
    </row>
    <row r="62" spans="1:17" ht="12" customHeight="1" x14ac:dyDescent="0.25">
      <c r="A62" s="88" t="s">
        <v>184</v>
      </c>
      <c r="B62" s="128"/>
      <c r="C62" s="128">
        <v>42.173781870808213</v>
      </c>
      <c r="D62" s="128">
        <v>40.819738737982846</v>
      </c>
      <c r="E62" s="128">
        <v>39.711613317404101</v>
      </c>
      <c r="F62" s="128">
        <v>38.657754063919874</v>
      </c>
      <c r="G62" s="128">
        <v>37.562001304149931</v>
      </c>
      <c r="H62" s="128">
        <v>36.118558486516015</v>
      </c>
      <c r="I62" s="128">
        <v>34.990491651151572</v>
      </c>
      <c r="J62" s="128">
        <v>33.942603142082604</v>
      </c>
      <c r="K62" s="128">
        <v>32.556723517040233</v>
      </c>
      <c r="L62" s="128">
        <v>31.248032635465737</v>
      </c>
      <c r="M62" s="128">
        <v>29.817350521955262</v>
      </c>
      <c r="N62" s="128">
        <v>28.155931108496947</v>
      </c>
      <c r="O62" s="128">
        <v>26.491227307717274</v>
      </c>
      <c r="P62" s="128">
        <v>24.823809128227239</v>
      </c>
      <c r="Q62" s="128">
        <v>22.844734404968207</v>
      </c>
    </row>
    <row r="63" spans="1:17" ht="12" customHeight="1" x14ac:dyDescent="0.25">
      <c r="A63" s="88" t="s">
        <v>189</v>
      </c>
      <c r="B63" s="128"/>
      <c r="C63" s="128">
        <v>590.0829815749604</v>
      </c>
      <c r="D63" s="128">
        <v>571.67397154871514</v>
      </c>
      <c r="E63" s="128">
        <v>562.10660590218379</v>
      </c>
      <c r="F63" s="128">
        <v>552.9114575164183</v>
      </c>
      <c r="G63" s="128">
        <v>544.4805030725438</v>
      </c>
      <c r="H63" s="128">
        <v>534.94104935307325</v>
      </c>
      <c r="I63" s="128">
        <v>527.27392651499429</v>
      </c>
      <c r="J63" s="128">
        <v>518.32258268800786</v>
      </c>
      <c r="K63" s="128">
        <v>510.05452412595918</v>
      </c>
      <c r="L63" s="128">
        <v>501.60091175115195</v>
      </c>
      <c r="M63" s="128">
        <v>487.44564965203449</v>
      </c>
      <c r="N63" s="128">
        <v>470.86647149448589</v>
      </c>
      <c r="O63" s="128">
        <v>449.26065519982279</v>
      </c>
      <c r="P63" s="128">
        <v>424.76960844504191</v>
      </c>
      <c r="Q63" s="128">
        <v>400.08578148733051</v>
      </c>
    </row>
    <row r="64" spans="1:17" ht="12" customHeight="1" x14ac:dyDescent="0.25">
      <c r="A64" s="51" t="s">
        <v>127</v>
      </c>
      <c r="B64" s="50"/>
      <c r="C64" s="50">
        <v>45.469988066647609</v>
      </c>
      <c r="D64" s="50">
        <v>45.060888600183951</v>
      </c>
      <c r="E64" s="50">
        <v>44.665345651523083</v>
      </c>
      <c r="F64" s="50">
        <v>44.255345254105691</v>
      </c>
      <c r="G64" s="50">
        <v>43.828501391353875</v>
      </c>
      <c r="H64" s="50">
        <v>43.390121005686559</v>
      </c>
      <c r="I64" s="50">
        <v>43.01106877945891</v>
      </c>
      <c r="J64" s="50">
        <v>42.556378108510501</v>
      </c>
      <c r="K64" s="50">
        <v>42.056320353393318</v>
      </c>
      <c r="L64" s="50">
        <v>41.58650050944641</v>
      </c>
      <c r="M64" s="50">
        <v>40.916457155560316</v>
      </c>
      <c r="N64" s="50">
        <v>40.154215894086811</v>
      </c>
      <c r="O64" s="50">
        <v>39.261801445436888</v>
      </c>
      <c r="P64" s="50">
        <v>38.278103295235745</v>
      </c>
      <c r="Q64" s="50">
        <v>37.228767747594787</v>
      </c>
    </row>
    <row r="65" spans="1:17" ht="12" customHeight="1" x14ac:dyDescent="0.25">
      <c r="A65" s="49" t="s">
        <v>126</v>
      </c>
      <c r="B65" s="48"/>
      <c r="C65" s="48">
        <v>346.2206898681705</v>
      </c>
      <c r="D65" s="48">
        <v>332.15954014065375</v>
      </c>
      <c r="E65" s="48">
        <v>319.88575872244331</v>
      </c>
      <c r="F65" s="48">
        <v>307.76492714887917</v>
      </c>
      <c r="G65" s="48">
        <v>297.53001063245506</v>
      </c>
      <c r="H65" s="48">
        <v>283.75610617148709</v>
      </c>
      <c r="I65" s="48">
        <v>269.1007433677978</v>
      </c>
      <c r="J65" s="48">
        <v>253.03585704583392</v>
      </c>
      <c r="K65" s="48">
        <v>236.9986762429279</v>
      </c>
      <c r="L65" s="48">
        <v>218.89693523224446</v>
      </c>
      <c r="M65" s="48">
        <v>198.31892982588016</v>
      </c>
      <c r="N65" s="48">
        <v>176.29003069802556</v>
      </c>
      <c r="O65" s="48">
        <v>154.03926946407913</v>
      </c>
      <c r="P65" s="48">
        <v>133.07226971626929</v>
      </c>
      <c r="Q65" s="48">
        <v>109.65037160230921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185.99114659805571</v>
      </c>
      <c r="C68" s="125">
        <f>1000000*C20/SER_summary!C$8</f>
        <v>189.53577756292881</v>
      </c>
      <c r="D68" s="125">
        <f>1000000*D20/SER_summary!D$8</f>
        <v>191.71998265180224</v>
      </c>
      <c r="E68" s="125">
        <f>1000000*E20/SER_summary!E$8</f>
        <v>194.84606846066399</v>
      </c>
      <c r="F68" s="125">
        <f>1000000*F20/SER_summary!F$8</f>
        <v>198.77386145294889</v>
      </c>
      <c r="G68" s="125">
        <f>1000000*G20/SER_summary!G$8</f>
        <v>202.66508129922826</v>
      </c>
      <c r="H68" s="125">
        <f>1000000*H20/SER_summary!H$8</f>
        <v>205.83591964538616</v>
      </c>
      <c r="I68" s="125">
        <f>1000000*I20/SER_summary!I$8</f>
        <v>208.90570254753021</v>
      </c>
      <c r="J68" s="125">
        <f>1000000*J20/SER_summary!J$8</f>
        <v>212.31755644400675</v>
      </c>
      <c r="K68" s="125">
        <f>1000000*K20/SER_summary!K$8</f>
        <v>216.01465174418607</v>
      </c>
      <c r="L68" s="125">
        <f>1000000*L20/SER_summary!L$8</f>
        <v>220.29243949706299</v>
      </c>
      <c r="M68" s="125">
        <f>1000000*M20/SER_summary!M$8</f>
        <v>225.08584367581213</v>
      </c>
      <c r="N68" s="125">
        <f>1000000*N20/SER_summary!N$8</f>
        <v>230.65196149327585</v>
      </c>
      <c r="O68" s="125">
        <f>1000000*O20/SER_summary!O$8</f>
        <v>235.52999651685869</v>
      </c>
      <c r="P68" s="125">
        <f>1000000*P20/SER_summary!P$8</f>
        <v>241.74862312393418</v>
      </c>
      <c r="Q68" s="125">
        <f>1000000*Q20/SER_summary!Q$8</f>
        <v>249.06248483563047</v>
      </c>
    </row>
    <row r="69" spans="1:17" ht="12" customHeight="1" x14ac:dyDescent="0.25">
      <c r="A69" s="88" t="s">
        <v>123</v>
      </c>
      <c r="B69" s="125">
        <f>1000*B21/SER_summary!B$3</f>
        <v>0.12637117434598905</v>
      </c>
      <c r="C69" s="125">
        <f>1000*C21/SER_summary!C$3</f>
        <v>0.12866061778227295</v>
      </c>
      <c r="D69" s="125">
        <f>1000*D21/SER_summary!D$3</f>
        <v>0.1321763280860391</v>
      </c>
      <c r="E69" s="125">
        <f>1000*E21/SER_summary!E$3</f>
        <v>0.13563084111708026</v>
      </c>
      <c r="F69" s="125">
        <f>1000*F21/SER_summary!F$3</f>
        <v>0.13971604439687968</v>
      </c>
      <c r="G69" s="125">
        <f>1000*G21/SER_summary!G$3</f>
        <v>0.14284942488744048</v>
      </c>
      <c r="H69" s="125">
        <f>1000*H21/SER_summary!H$3</f>
        <v>0.14539840674244311</v>
      </c>
      <c r="I69" s="125">
        <f>1000*I21/SER_summary!I$3</f>
        <v>0.14691843406247421</v>
      </c>
      <c r="J69" s="125">
        <f>1000*J21/SER_summary!J$3</f>
        <v>0.14779986281772794</v>
      </c>
      <c r="K69" s="125">
        <f>1000*K21/SER_summary!K$3</f>
        <v>0.14978213720927758</v>
      </c>
      <c r="L69" s="125">
        <f>1000*L21/SER_summary!L$3</f>
        <v>0.15229502769314754</v>
      </c>
      <c r="M69" s="125">
        <f>1000*M21/SER_summary!M$3</f>
        <v>0.15497966101923122</v>
      </c>
      <c r="N69" s="125">
        <f>1000*N21/SER_summary!N$3</f>
        <v>0.15883109823361005</v>
      </c>
      <c r="O69" s="125">
        <f>1000*O21/SER_summary!O$3</f>
        <v>0.16357214247225693</v>
      </c>
      <c r="P69" s="125">
        <f>1000*P21/SER_summary!P$3</f>
        <v>0.17015319108994734</v>
      </c>
      <c r="Q69" s="125">
        <f>1000*Q21/SER_summary!Q$3</f>
        <v>0.17843427128004563</v>
      </c>
    </row>
    <row r="70" spans="1:17" ht="12" customHeight="1" x14ac:dyDescent="0.25">
      <c r="A70" s="88" t="s">
        <v>185</v>
      </c>
      <c r="B70" s="125">
        <f>1000000*B22/SER_summary!B$8</f>
        <v>108.39383378986346</v>
      </c>
      <c r="C70" s="125">
        <f>1000000*C22/SER_summary!C$8</f>
        <v>109.02725766893825</v>
      </c>
      <c r="D70" s="125">
        <f>1000000*D22/SER_summary!D$8</f>
        <v>110.08441397920713</v>
      </c>
      <c r="E70" s="125">
        <f>1000000*E22/SER_summary!E$8</f>
        <v>111.25460178320013</v>
      </c>
      <c r="F70" s="125">
        <f>1000000*F22/SER_summary!F$8</f>
        <v>112.76677057573158</v>
      </c>
      <c r="G70" s="125">
        <f>1000000*G22/SER_summary!G$8</f>
        <v>114.33141932984154</v>
      </c>
      <c r="H70" s="125">
        <f>1000000*H22/SER_summary!H$8</f>
        <v>116.17668551268137</v>
      </c>
      <c r="I70" s="125">
        <f>1000000*I22/SER_summary!I$8</f>
        <v>118.12745809611926</v>
      </c>
      <c r="J70" s="125">
        <f>1000000*J22/SER_summary!J$8</f>
        <v>120.31917268144356</v>
      </c>
      <c r="K70" s="125">
        <f>1000000*K22/SER_summary!K$8</f>
        <v>123.10024569173461</v>
      </c>
      <c r="L70" s="125">
        <f>1000000*L22/SER_summary!L$8</f>
        <v>126.25336736416035</v>
      </c>
      <c r="M70" s="125">
        <f>1000000*M22/SER_summary!M$8</f>
        <v>130.14597786381481</v>
      </c>
      <c r="N70" s="125">
        <f>1000000*N22/SER_summary!N$8</f>
        <v>134.80032227979322</v>
      </c>
      <c r="O70" s="125">
        <f>1000000*O22/SER_summary!O$8</f>
        <v>139.65850932047653</v>
      </c>
      <c r="P70" s="125">
        <f>1000000*P22/SER_summary!P$8</f>
        <v>145.8854284362088</v>
      </c>
      <c r="Q70" s="125">
        <f>1000000*Q22/SER_summary!Q$8</f>
        <v>153.79385505272887</v>
      </c>
    </row>
    <row r="71" spans="1:17" ht="12" customHeight="1" x14ac:dyDescent="0.25">
      <c r="A71" s="88" t="s">
        <v>190</v>
      </c>
      <c r="B71" s="125">
        <f>1000*B23/SER_summary!B$3</f>
        <v>1.7473873602094198E-2</v>
      </c>
      <c r="C71" s="125">
        <f>1000*C23/SER_summary!C$3</f>
        <v>1.8879609538327062E-2</v>
      </c>
      <c r="D71" s="125">
        <f>1000*D23/SER_summary!D$3</f>
        <v>2.027171879440845E-2</v>
      </c>
      <c r="E71" s="125">
        <f>1000*E23/SER_summary!E$3</f>
        <v>2.2216664775376784E-2</v>
      </c>
      <c r="F71" s="125">
        <f>1000*F23/SER_summary!F$3</f>
        <v>2.417735443250554E-2</v>
      </c>
      <c r="G71" s="125">
        <f>1000*G23/SER_summary!G$3</f>
        <v>2.580387508700039E-2</v>
      </c>
      <c r="H71" s="125">
        <f>1000*H23/SER_summary!H$3</f>
        <v>2.7356095326634734E-2</v>
      </c>
      <c r="I71" s="125">
        <f>1000*I23/SER_summary!I$3</f>
        <v>2.8374510412465907E-2</v>
      </c>
      <c r="J71" s="125">
        <f>1000*J23/SER_summary!J$3</f>
        <v>2.9085478657708854E-2</v>
      </c>
      <c r="K71" s="125">
        <f>1000*K23/SER_summary!K$3</f>
        <v>2.9717880558110817E-2</v>
      </c>
      <c r="L71" s="125">
        <f>1000*L23/SER_summary!L$3</f>
        <v>3.030258283345744E-2</v>
      </c>
      <c r="M71" s="125">
        <f>1000*M23/SER_summary!M$3</f>
        <v>3.0808878997726611E-2</v>
      </c>
      <c r="N71" s="125">
        <f>1000*N23/SER_summary!N$3</f>
        <v>3.1355880053246396E-2</v>
      </c>
      <c r="O71" s="125">
        <f>1000*O23/SER_summary!O$3</f>
        <v>3.2175755701778712E-2</v>
      </c>
      <c r="P71" s="125">
        <f>1000*P23/SER_summary!P$3</f>
        <v>3.3189785737179886E-2</v>
      </c>
      <c r="Q71" s="125">
        <f>1000*Q23/SER_summary!Q$3</f>
        <v>3.4383215245056629E-2</v>
      </c>
    </row>
    <row r="72" spans="1:17" ht="12" customHeight="1" x14ac:dyDescent="0.25">
      <c r="A72" s="51" t="s">
        <v>122</v>
      </c>
      <c r="B72" s="124">
        <f>1000000*B24/SER_summary!B$8</f>
        <v>48.623047400313069</v>
      </c>
      <c r="C72" s="124">
        <f>1000000*C24/SER_summary!C$8</f>
        <v>52.73658324852142</v>
      </c>
      <c r="D72" s="124">
        <f>1000000*D24/SER_summary!D$8</f>
        <v>56.560492270586877</v>
      </c>
      <c r="E72" s="124">
        <f>1000000*E24/SER_summary!E$8</f>
        <v>60.523194622611356</v>
      </c>
      <c r="F72" s="124">
        <f>1000000*F24/SER_summary!F$8</f>
        <v>64.564144668188362</v>
      </c>
      <c r="G72" s="124">
        <f>1000000*G24/SER_summary!G$8</f>
        <v>69.878191053530671</v>
      </c>
      <c r="H72" s="124">
        <f>1000000*H24/SER_summary!H$8</f>
        <v>73.497966363656403</v>
      </c>
      <c r="I72" s="124">
        <f>1000000*I24/SER_summary!I$8</f>
        <v>76.822262947164546</v>
      </c>
      <c r="J72" s="124">
        <f>1000000*J24/SER_summary!J$8</f>
        <v>80.453063609204406</v>
      </c>
      <c r="K72" s="124">
        <f>1000000*K24/SER_summary!K$8</f>
        <v>83.49822026646099</v>
      </c>
      <c r="L72" s="124">
        <f>1000000*L24/SER_summary!L$8</f>
        <v>85.913731984053982</v>
      </c>
      <c r="M72" s="124">
        <f>1000000*M24/SER_summary!M$8</f>
        <v>87.217645378551353</v>
      </c>
      <c r="N72" s="124">
        <f>1000000*N24/SER_summary!N$8</f>
        <v>88.644945141564975</v>
      </c>
      <c r="O72" s="124">
        <f>1000000*O24/SER_summary!O$8</f>
        <v>89.520560776191417</v>
      </c>
      <c r="P72" s="124">
        <f>1000000*P24/SER_summary!P$8</f>
        <v>90.102586522872258</v>
      </c>
      <c r="Q72" s="124">
        <f>1000000*Q24/SER_summary!Q$8</f>
        <v>90.782719504102658</v>
      </c>
    </row>
    <row r="73" spans="1:17" ht="12" customHeight="1" x14ac:dyDescent="0.25">
      <c r="A73" s="49" t="s">
        <v>121</v>
      </c>
      <c r="B73" s="123">
        <f>1000*B25/SER_summary!B$3</f>
        <v>0.10037434067904583</v>
      </c>
      <c r="C73" s="123">
        <f>1000*C25/SER_summary!C$3</f>
        <v>0.11361352991626918</v>
      </c>
      <c r="D73" s="123">
        <f>1000*D25/SER_summary!D$3</f>
        <v>0.12784059646108334</v>
      </c>
      <c r="E73" s="123">
        <f>1000*E25/SER_summary!E$3</f>
        <v>0.14028022556930148</v>
      </c>
      <c r="F73" s="123">
        <f>1000*F25/SER_summary!F$3</f>
        <v>0.15637790089944031</v>
      </c>
      <c r="G73" s="123">
        <f>1000*G25/SER_summary!G$3</f>
        <v>0.17103625653573215</v>
      </c>
      <c r="H73" s="123">
        <f>1000*H25/SER_summary!H$3</f>
        <v>0.18148226751129046</v>
      </c>
      <c r="I73" s="123">
        <f>1000*I25/SER_summary!I$3</f>
        <v>0.18883892656887805</v>
      </c>
      <c r="J73" s="123">
        <f>1000*J25/SER_summary!J$3</f>
        <v>0.19670705451766948</v>
      </c>
      <c r="K73" s="123">
        <f>1000*K25/SER_summary!K$3</f>
        <v>0.20375547457831697</v>
      </c>
      <c r="L73" s="123">
        <f>1000*L25/SER_summary!L$3</f>
        <v>0.21668516409115612</v>
      </c>
      <c r="M73" s="123">
        <f>1000*M25/SER_summary!M$3</f>
        <v>0.2249011828847759</v>
      </c>
      <c r="N73" s="123">
        <f>1000*N25/SER_summary!N$3</f>
        <v>0.23993477638041155</v>
      </c>
      <c r="O73" s="123">
        <f>1000*O25/SER_summary!O$3</f>
        <v>0.26026175424165976</v>
      </c>
      <c r="P73" s="123">
        <f>1000*P25/SER_summary!P$3</f>
        <v>0.2852145643985885</v>
      </c>
      <c r="Q73" s="123">
        <f>1000*Q25/SER_summary!Q$3</f>
        <v>0.32537901704334327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350.08940468387016</v>
      </c>
      <c r="C3" s="154">
        <v>363.52300896760778</v>
      </c>
      <c r="D3" s="154">
        <v>374.70645196020848</v>
      </c>
      <c r="E3" s="154">
        <v>389.68003825841163</v>
      </c>
      <c r="F3" s="154">
        <v>406.33978846616424</v>
      </c>
      <c r="G3" s="154">
        <v>423.84598693938182</v>
      </c>
      <c r="H3" s="154">
        <v>440.71208216297805</v>
      </c>
      <c r="I3" s="154">
        <v>456.84227198169691</v>
      </c>
      <c r="J3" s="154">
        <v>471.59350248748001</v>
      </c>
      <c r="K3" s="154">
        <v>472.93010519693485</v>
      </c>
      <c r="L3" s="154">
        <v>484.36003594311751</v>
      </c>
      <c r="M3" s="154">
        <v>491.34307380629201</v>
      </c>
      <c r="N3" s="154">
        <v>502.27776935185256</v>
      </c>
      <c r="O3" s="154">
        <v>506.30805318167296</v>
      </c>
      <c r="P3" s="154">
        <v>515.50487209406344</v>
      </c>
      <c r="Q3" s="154">
        <v>528.2862587637776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464.70399899632361</v>
      </c>
      <c r="C5" s="143">
        <v>482.5355858654666</v>
      </c>
      <c r="D5" s="143">
        <v>497.38033869625201</v>
      </c>
      <c r="E5" s="143">
        <v>517.2560771190557</v>
      </c>
      <c r="F5" s="143">
        <v>539.37000699023622</v>
      </c>
      <c r="G5" s="143">
        <v>562.60750098144592</v>
      </c>
      <c r="H5" s="143">
        <v>584.99533047013108</v>
      </c>
      <c r="I5" s="143">
        <v>606.40632895521003</v>
      </c>
      <c r="J5" s="143">
        <v>625.98691526956577</v>
      </c>
      <c r="K5" s="143">
        <v>627.76110385066227</v>
      </c>
      <c r="L5" s="143">
        <v>642.93304123276732</v>
      </c>
      <c r="M5" s="143">
        <v>652.2022324072052</v>
      </c>
      <c r="N5" s="143">
        <v>666.7168011997619</v>
      </c>
      <c r="O5" s="143">
        <v>672.06654611563272</v>
      </c>
      <c r="P5" s="143">
        <v>684.27428068129962</v>
      </c>
      <c r="Q5" s="143">
        <v>701.24012260244479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185.99114659805571</v>
      </c>
      <c r="C6" s="152">
        <f>1000000*C8/SER_summary!C$8</f>
        <v>189.53577756292881</v>
      </c>
      <c r="D6" s="152">
        <f>1000000*D8/SER_summary!D$8</f>
        <v>191.71998265180224</v>
      </c>
      <c r="E6" s="152">
        <f>1000000*E8/SER_summary!E$8</f>
        <v>194.84606846066399</v>
      </c>
      <c r="F6" s="152">
        <f>1000000*F8/SER_summary!F$8</f>
        <v>198.77386145294889</v>
      </c>
      <c r="G6" s="152">
        <f>1000000*G8/SER_summary!G$8</f>
        <v>202.66508129922826</v>
      </c>
      <c r="H6" s="152">
        <f>1000000*H8/SER_summary!H$8</f>
        <v>205.83591964538616</v>
      </c>
      <c r="I6" s="152">
        <f>1000000*I8/SER_summary!I$8</f>
        <v>208.90570254753021</v>
      </c>
      <c r="J6" s="152">
        <f>1000000*J8/SER_summary!J$8</f>
        <v>212.31755644400675</v>
      </c>
      <c r="K6" s="152">
        <f>1000000*K8/SER_summary!K$8</f>
        <v>216.01465174418607</v>
      </c>
      <c r="L6" s="152">
        <f>1000000*L8/SER_summary!L$8</f>
        <v>220.29243949706299</v>
      </c>
      <c r="M6" s="152">
        <f>1000000*M8/SER_summary!M$8</f>
        <v>225.08584367581213</v>
      </c>
      <c r="N6" s="152">
        <f>1000000*N8/SER_summary!N$8</f>
        <v>230.65196149327585</v>
      </c>
      <c r="O6" s="152">
        <f>1000000*O8/SER_summary!O$8</f>
        <v>235.52999651685869</v>
      </c>
      <c r="P6" s="152">
        <f>1000000*P8/SER_summary!P$8</f>
        <v>241.74862312393418</v>
      </c>
      <c r="Q6" s="152">
        <f>1000000*Q8/SER_summary!Q$8</f>
        <v>249.06248483563047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198.93498838516388</v>
      </c>
      <c r="C8" s="62">
        <v>209.00494372399493</v>
      </c>
      <c r="D8" s="62">
        <v>217.7995780097736</v>
      </c>
      <c r="E8" s="62">
        <v>229.21298388947011</v>
      </c>
      <c r="F8" s="62">
        <v>241.94290646684786</v>
      </c>
      <c r="G8" s="62">
        <v>255.4695392178879</v>
      </c>
      <c r="H8" s="62">
        <v>268.80882568760734</v>
      </c>
      <c r="I8" s="62">
        <v>281.88108887707239</v>
      </c>
      <c r="J8" s="62">
        <v>294.2249515521836</v>
      </c>
      <c r="K8" s="62">
        <v>297.66359733193843</v>
      </c>
      <c r="L8" s="62">
        <v>308.27749943126935</v>
      </c>
      <c r="M8" s="62">
        <v>316.13564402305326</v>
      </c>
      <c r="N8" s="62">
        <v>327.19268174219184</v>
      </c>
      <c r="O8" s="62">
        <v>333.64697947618026</v>
      </c>
      <c r="P8" s="62">
        <v>344.39868652902703</v>
      </c>
      <c r="Q8" s="62">
        <v>358.41927788891945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22.503392112903743</v>
      </c>
      <c r="D9" s="150">
        <v>21.228071059851452</v>
      </c>
      <c r="E9" s="150">
        <v>23.846842653769283</v>
      </c>
      <c r="F9" s="150">
        <v>25.163359351450442</v>
      </c>
      <c r="G9" s="150">
        <v>25.960069525112758</v>
      </c>
      <c r="H9" s="150">
        <v>25.772723243792285</v>
      </c>
      <c r="I9" s="150">
        <v>25.505699963537726</v>
      </c>
      <c r="J9" s="150">
        <v>24.777299449184017</v>
      </c>
      <c r="K9" s="150">
        <v>15.872082553827534</v>
      </c>
      <c r="L9" s="150">
        <v>23.047338873403653</v>
      </c>
      <c r="M9" s="150">
        <v>20.291581365856672</v>
      </c>
      <c r="N9" s="150">
        <v>23.490474493211291</v>
      </c>
      <c r="O9" s="150">
        <v>18.887734508061182</v>
      </c>
      <c r="P9" s="150">
        <v>23.185143826919468</v>
      </c>
      <c r="Q9" s="150">
        <v>26.454028133965192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12.433436774072703</v>
      </c>
      <c r="D10" s="149">
        <f t="shared" ref="D10:Q10" si="0">C8+D9-D8</f>
        <v>12.433436774072788</v>
      </c>
      <c r="E10" s="149">
        <f t="shared" si="0"/>
        <v>12.43343677407276</v>
      </c>
      <c r="F10" s="149">
        <f t="shared" si="0"/>
        <v>12.433436774072703</v>
      </c>
      <c r="G10" s="149">
        <f t="shared" si="0"/>
        <v>12.433436774072703</v>
      </c>
      <c r="H10" s="149">
        <f t="shared" si="0"/>
        <v>12.433436774072845</v>
      </c>
      <c r="I10" s="149">
        <f t="shared" si="0"/>
        <v>12.433436774072675</v>
      </c>
      <c r="J10" s="149">
        <f t="shared" si="0"/>
        <v>12.433436774072788</v>
      </c>
      <c r="K10" s="149">
        <f t="shared" si="0"/>
        <v>12.433436774072675</v>
      </c>
      <c r="L10" s="149">
        <f t="shared" si="0"/>
        <v>12.433436774072732</v>
      </c>
      <c r="M10" s="149">
        <f t="shared" si="0"/>
        <v>12.433436774072788</v>
      </c>
      <c r="N10" s="149">
        <f t="shared" si="0"/>
        <v>12.433436774072732</v>
      </c>
      <c r="O10" s="149">
        <f t="shared" si="0"/>
        <v>12.433436774072732</v>
      </c>
      <c r="P10" s="149">
        <f t="shared" si="0"/>
        <v>12.433436774072675</v>
      </c>
      <c r="Q10" s="149">
        <f t="shared" si="0"/>
        <v>12.433436774072788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8759.9999999999964</v>
      </c>
      <c r="D12" s="146">
        <v>8760.0000000000018</v>
      </c>
      <c r="E12" s="146">
        <v>8759.9999999999964</v>
      </c>
      <c r="F12" s="146">
        <v>8759.9999999999982</v>
      </c>
      <c r="G12" s="146">
        <v>8759.9999999999964</v>
      </c>
      <c r="H12" s="146">
        <v>8760.0000000000036</v>
      </c>
      <c r="I12" s="146">
        <v>8760</v>
      </c>
      <c r="J12" s="146">
        <v>8760</v>
      </c>
      <c r="K12" s="146">
        <v>8760</v>
      </c>
      <c r="L12" s="146">
        <v>8760</v>
      </c>
      <c r="M12" s="146">
        <v>8760</v>
      </c>
      <c r="N12" s="146">
        <v>8760</v>
      </c>
      <c r="O12" s="146">
        <v>8759.9999999999982</v>
      </c>
      <c r="P12" s="146">
        <v>8759.9999999999964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2.3359591129168114</v>
      </c>
      <c r="C14" s="143">
        <f>IF(C5=0,0,C5/C8)</f>
        <v>2.3087280964161656</v>
      </c>
      <c r="D14" s="143">
        <f t="shared" ref="D14:Q14" si="1">IF(D5=0,0,D5/D8)</f>
        <v>2.2836607088096947</v>
      </c>
      <c r="E14" s="143">
        <f t="shared" si="1"/>
        <v>2.2566613301822565</v>
      </c>
      <c r="F14" s="143">
        <f t="shared" si="1"/>
        <v>2.2293276329808132</v>
      </c>
      <c r="G14" s="143">
        <f t="shared" si="1"/>
        <v>2.2022488579415431</v>
      </c>
      <c r="H14" s="143">
        <f t="shared" si="1"/>
        <v>2.1762504596853369</v>
      </c>
      <c r="I14" s="143">
        <f t="shared" si="1"/>
        <v>2.1512841864310461</v>
      </c>
      <c r="J14" s="143">
        <f t="shared" si="1"/>
        <v>2.1275792959338498</v>
      </c>
      <c r="K14" s="143">
        <f t="shared" si="1"/>
        <v>2.1089616247250311</v>
      </c>
      <c r="L14" s="143">
        <f t="shared" si="1"/>
        <v>2.0855659022111332</v>
      </c>
      <c r="M14" s="143">
        <f t="shared" si="1"/>
        <v>2.0630455462328232</v>
      </c>
      <c r="N14" s="143">
        <f t="shared" si="1"/>
        <v>2.0376886110340777</v>
      </c>
      <c r="O14" s="143">
        <f t="shared" si="1"/>
        <v>2.0143043020223503</v>
      </c>
      <c r="P14" s="143">
        <f t="shared" si="1"/>
        <v>1.9868666967858102</v>
      </c>
      <c r="Q14" s="143">
        <f t="shared" si="1"/>
        <v>1.9564799268965987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2.0830453725033706</v>
      </c>
      <c r="D15" s="141">
        <v>2.0674866145074531</v>
      </c>
      <c r="E15" s="141">
        <v>2.0514136429017524</v>
      </c>
      <c r="F15" s="141">
        <v>2.0330325968778871</v>
      </c>
      <c r="G15" s="141">
        <v>2.0139196421606065</v>
      </c>
      <c r="H15" s="141">
        <v>1.9955915771665373</v>
      </c>
      <c r="I15" s="141">
        <v>1.978185209364105</v>
      </c>
      <c r="J15" s="141">
        <v>1.9624651327054743</v>
      </c>
      <c r="K15" s="141">
        <v>1.941660044537421</v>
      </c>
      <c r="L15" s="141">
        <v>1.9184834120003427</v>
      </c>
      <c r="M15" s="141">
        <v>1.8881323451791365</v>
      </c>
      <c r="N15" s="141">
        <v>1.8543077425879551</v>
      </c>
      <c r="O15" s="141">
        <v>1.820956602204572</v>
      </c>
      <c r="P15" s="141">
        <v>1.7792313392958499</v>
      </c>
      <c r="Q15" s="141">
        <v>1.7392376550526842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338.02090927229426</v>
      </c>
      <c r="C3" s="154">
        <v>338.49161824186086</v>
      </c>
      <c r="D3" s="154">
        <v>341.42954274109178</v>
      </c>
      <c r="E3" s="154">
        <v>345.1941973033496</v>
      </c>
      <c r="F3" s="154">
        <v>347.5914010690795</v>
      </c>
      <c r="G3" s="154">
        <v>351.31482042056263</v>
      </c>
      <c r="H3" s="154">
        <v>353.30148959842165</v>
      </c>
      <c r="I3" s="154">
        <v>353.23799174464142</v>
      </c>
      <c r="J3" s="154">
        <v>352.59198879466288</v>
      </c>
      <c r="K3" s="154">
        <v>352.3032593479316</v>
      </c>
      <c r="L3" s="154">
        <v>350.80539596663914</v>
      </c>
      <c r="M3" s="154">
        <v>347.5999853654032</v>
      </c>
      <c r="N3" s="154">
        <v>343.97674939889174</v>
      </c>
      <c r="O3" s="154">
        <v>338.44664501185304</v>
      </c>
      <c r="P3" s="154">
        <v>331.9491587800253</v>
      </c>
      <c r="Q3" s="154">
        <v>326.49386101991786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1005.1817496944138</v>
      </c>
      <c r="C5" s="143">
        <v>1009.5368606948258</v>
      </c>
      <c r="D5" s="143">
        <v>1019.8749355054273</v>
      </c>
      <c r="E5" s="143">
        <v>1033.1605905121096</v>
      </c>
      <c r="F5" s="143">
        <v>1041.9517796324499</v>
      </c>
      <c r="G5" s="143">
        <v>1055.3685075469634</v>
      </c>
      <c r="H5" s="143">
        <v>1062.8454316538612</v>
      </c>
      <c r="I5" s="143">
        <v>1065.0849174537072</v>
      </c>
      <c r="J5" s="143">
        <v>1065.9317531752758</v>
      </c>
      <c r="K5" s="143">
        <v>1068.4204806209252</v>
      </c>
      <c r="L5" s="143">
        <v>1066.6171002468659</v>
      </c>
      <c r="M5" s="143">
        <v>1059.6975315060713</v>
      </c>
      <c r="N5" s="143">
        <v>1053.2371080590099</v>
      </c>
      <c r="O5" s="143">
        <v>1040.1815364084498</v>
      </c>
      <c r="P5" s="143">
        <v>1024.5191984631658</v>
      </c>
      <c r="Q5" s="143">
        <v>1011.6868144728127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0.12637117434598905</v>
      </c>
      <c r="C6" s="152">
        <f>1000*C8/SER_summary!C$3</f>
        <v>0.12866061778227295</v>
      </c>
      <c r="D6" s="152">
        <f>1000*D8/SER_summary!D$3</f>
        <v>0.1321763280860391</v>
      </c>
      <c r="E6" s="152">
        <f>1000*E8/SER_summary!E$3</f>
        <v>0.13563084111708026</v>
      </c>
      <c r="F6" s="152">
        <f>1000*F8/SER_summary!F$3</f>
        <v>0.13971604439687968</v>
      </c>
      <c r="G6" s="152">
        <f>1000*G8/SER_summary!G$3</f>
        <v>0.14284942488744048</v>
      </c>
      <c r="H6" s="152">
        <f>1000*H8/SER_summary!H$3</f>
        <v>0.14539840674244311</v>
      </c>
      <c r="I6" s="152">
        <f>1000*I8/SER_summary!I$3</f>
        <v>0.14691843406247421</v>
      </c>
      <c r="J6" s="152">
        <f>1000*J8/SER_summary!J$3</f>
        <v>0.14779986281772794</v>
      </c>
      <c r="K6" s="152">
        <f>1000*K8/SER_summary!K$3</f>
        <v>0.14978213720927758</v>
      </c>
      <c r="L6" s="152">
        <f>1000*L8/SER_summary!L$3</f>
        <v>0.15229502769314754</v>
      </c>
      <c r="M6" s="152">
        <f>1000*M8/SER_summary!M$3</f>
        <v>0.15497966101923122</v>
      </c>
      <c r="N6" s="152">
        <f>1000*N8/SER_summary!N$3</f>
        <v>0.15883109823361005</v>
      </c>
      <c r="O6" s="152">
        <f>1000*O8/SER_summary!O$3</f>
        <v>0.16357214247225693</v>
      </c>
      <c r="P6" s="152">
        <f>1000*P8/SER_summary!P$3</f>
        <v>0.17015319108994734</v>
      </c>
      <c r="Q6" s="152">
        <f>1000*Q8/SER_summary!Q$3</f>
        <v>0.17843427128004563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5114.2644253359076</v>
      </c>
      <c r="C8" s="62">
        <v>5232.0541421528205</v>
      </c>
      <c r="D8" s="62">
        <v>5423.8923680298221</v>
      </c>
      <c r="E8" s="62">
        <v>5673.1448500489723</v>
      </c>
      <c r="F8" s="62">
        <v>5944.5615528900626</v>
      </c>
      <c r="G8" s="62">
        <v>6184.8569830322349</v>
      </c>
      <c r="H8" s="62">
        <v>6398.9796641811263</v>
      </c>
      <c r="I8" s="62">
        <v>6579.6929987309304</v>
      </c>
      <c r="J8" s="62">
        <v>6749.8629192311855</v>
      </c>
      <c r="K8" s="62">
        <v>6925.8171329432435</v>
      </c>
      <c r="L8" s="62">
        <v>7079.6809279657982</v>
      </c>
      <c r="M8" s="62">
        <v>7232.4628072454807</v>
      </c>
      <c r="N8" s="62">
        <v>7436.1891411116685</v>
      </c>
      <c r="O8" s="62">
        <v>7643.3810805079502</v>
      </c>
      <c r="P8" s="62">
        <v>7914.1990844606571</v>
      </c>
      <c r="Q8" s="62">
        <v>8288.1942820501135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1358.631743845179</v>
      </c>
      <c r="D9" s="150">
        <v>1457.4970934458318</v>
      </c>
      <c r="E9" s="150">
        <v>1540.2245269393582</v>
      </c>
      <c r="F9" s="150">
        <v>1588.2081886597025</v>
      </c>
      <c r="G9" s="150">
        <v>1598.9271739873504</v>
      </c>
      <c r="H9" s="150">
        <v>1671.6197745947236</v>
      </c>
      <c r="I9" s="150">
        <v>1720.9378614891609</v>
      </c>
      <c r="J9" s="150">
        <v>1758.3781091599596</v>
      </c>
      <c r="K9" s="150">
        <v>1774.8813876994091</v>
      </c>
      <c r="L9" s="150">
        <v>1825.4835696172768</v>
      </c>
      <c r="M9" s="150">
        <v>1873.7197407688432</v>
      </c>
      <c r="N9" s="150">
        <v>1962.1044430261466</v>
      </c>
      <c r="O9" s="150">
        <v>1982.07332709569</v>
      </c>
      <c r="P9" s="150">
        <v>2096.3015735699851</v>
      </c>
      <c r="Q9" s="150">
        <v>2247.7149383583001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1240.8420270282659</v>
      </c>
      <c r="D10" s="149">
        <f t="shared" ref="D10:Q10" si="0">C8+D9-D8</f>
        <v>1265.6588675688299</v>
      </c>
      <c r="E10" s="149">
        <f t="shared" si="0"/>
        <v>1290.9720449202077</v>
      </c>
      <c r="F10" s="149">
        <f t="shared" si="0"/>
        <v>1316.7914858186123</v>
      </c>
      <c r="G10" s="149">
        <f t="shared" si="0"/>
        <v>1358.6317438451779</v>
      </c>
      <c r="H10" s="149">
        <f t="shared" si="0"/>
        <v>1457.4970934458324</v>
      </c>
      <c r="I10" s="149">
        <f t="shared" si="0"/>
        <v>1540.224526939357</v>
      </c>
      <c r="J10" s="149">
        <f t="shared" si="0"/>
        <v>1588.2081886597043</v>
      </c>
      <c r="K10" s="149">
        <f t="shared" si="0"/>
        <v>1598.927173987352</v>
      </c>
      <c r="L10" s="149">
        <f t="shared" si="0"/>
        <v>1671.619774594722</v>
      </c>
      <c r="M10" s="149">
        <f t="shared" si="0"/>
        <v>1720.9378614891602</v>
      </c>
      <c r="N10" s="149">
        <f t="shared" si="0"/>
        <v>1758.3781091599594</v>
      </c>
      <c r="O10" s="149">
        <f t="shared" si="0"/>
        <v>1774.8813876994082</v>
      </c>
      <c r="P10" s="149">
        <f t="shared" si="0"/>
        <v>1825.4835696172777</v>
      </c>
      <c r="Q10" s="149">
        <f t="shared" si="0"/>
        <v>1873.7197407688436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3910.2139393275211</v>
      </c>
      <c r="C12" s="146">
        <v>3898.7670510762728</v>
      </c>
      <c r="D12" s="146">
        <v>3892.7429470930374</v>
      </c>
      <c r="E12" s="146">
        <v>3885.0552876447355</v>
      </c>
      <c r="F12" s="146">
        <v>3879.0283356233372</v>
      </c>
      <c r="G12" s="146">
        <v>3870.7390093503518</v>
      </c>
      <c r="H12" s="146">
        <v>3865.2439324154825</v>
      </c>
      <c r="I12" s="146">
        <v>3856.4235032810393</v>
      </c>
      <c r="J12" s="146">
        <v>3846.3127064527962</v>
      </c>
      <c r="K12" s="146">
        <v>3834.2109699364541</v>
      </c>
      <c r="L12" s="146">
        <v>3824.3644418375479</v>
      </c>
      <c r="M12" s="146">
        <v>3814.1641126616069</v>
      </c>
      <c r="N12" s="146">
        <v>3797.5586062896932</v>
      </c>
      <c r="O12" s="146">
        <v>3783.4031532392619</v>
      </c>
      <c r="P12" s="146">
        <v>3767.4979103296841</v>
      </c>
      <c r="Q12" s="146">
        <v>3752.5844857392603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196.54473568374263</v>
      </c>
      <c r="C14" s="143">
        <f>IF(C5=0,0,C5/C8*1000)</f>
        <v>192.95229622364613</v>
      </c>
      <c r="D14" s="143">
        <f t="shared" ref="D14:Q14" si="1">IF(D5=0,0,D5/D8*1000)</f>
        <v>188.03377100860268</v>
      </c>
      <c r="E14" s="143">
        <f t="shared" si="1"/>
        <v>182.1142625158233</v>
      </c>
      <c r="F14" s="143">
        <f t="shared" si="1"/>
        <v>175.27815472377188</v>
      </c>
      <c r="G14" s="143">
        <f t="shared" si="1"/>
        <v>170.63749581312882</v>
      </c>
      <c r="H14" s="143">
        <f t="shared" si="1"/>
        <v>166.09607897384572</v>
      </c>
      <c r="I14" s="143">
        <f t="shared" si="1"/>
        <v>161.87456126891288</v>
      </c>
      <c r="J14" s="143">
        <f t="shared" si="1"/>
        <v>157.91902234611399</v>
      </c>
      <c r="K14" s="143">
        <f t="shared" si="1"/>
        <v>154.26634288954753</v>
      </c>
      <c r="L14" s="143">
        <f t="shared" si="1"/>
        <v>150.65892249939807</v>
      </c>
      <c r="M14" s="143">
        <f t="shared" si="1"/>
        <v>146.5195964014452</v>
      </c>
      <c r="N14" s="143">
        <f t="shared" si="1"/>
        <v>141.63667546271648</v>
      </c>
      <c r="O14" s="143">
        <f t="shared" si="1"/>
        <v>136.08918951602544</v>
      </c>
      <c r="P14" s="143">
        <f t="shared" si="1"/>
        <v>129.45330127906246</v>
      </c>
      <c r="Q14" s="143">
        <f t="shared" si="1"/>
        <v>122.06359793759184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182.71034837255269</v>
      </c>
      <c r="D15" s="141">
        <v>177.76821893355768</v>
      </c>
      <c r="E15" s="141">
        <v>173.36395420298248</v>
      </c>
      <c r="F15" s="141">
        <v>168.49152747222089</v>
      </c>
      <c r="G15" s="141">
        <v>163.64272957471439</v>
      </c>
      <c r="H15" s="141">
        <v>159.47022795553528</v>
      </c>
      <c r="I15" s="141">
        <v>156.46055919617882</v>
      </c>
      <c r="J15" s="141">
        <v>152.66708449923652</v>
      </c>
      <c r="K15" s="141">
        <v>148.82207702369487</v>
      </c>
      <c r="L15" s="141">
        <v>145.04113350691622</v>
      </c>
      <c r="M15" s="141">
        <v>140.00990954070343</v>
      </c>
      <c r="N15" s="141">
        <v>133.52298184576239</v>
      </c>
      <c r="O15" s="141">
        <v>126.67844297439676</v>
      </c>
      <c r="P15" s="141">
        <v>118.83207613398312</v>
      </c>
      <c r="Q15" s="141">
        <v>111.00471112300342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1000.9120522178628</v>
      </c>
      <c r="C3" s="154">
        <v>1035.1665305199217</v>
      </c>
      <c r="D3" s="154">
        <v>1063.3879849009522</v>
      </c>
      <c r="E3" s="154">
        <v>1091.187145029583</v>
      </c>
      <c r="F3" s="154">
        <v>1114.9287997807303</v>
      </c>
      <c r="G3" s="154">
        <v>1145.8458146830776</v>
      </c>
      <c r="H3" s="154">
        <v>1179.277429115373</v>
      </c>
      <c r="I3" s="154">
        <v>1209.5724650850807</v>
      </c>
      <c r="J3" s="154">
        <v>1231.1934417462824</v>
      </c>
      <c r="K3" s="154">
        <v>1212.6655738213033</v>
      </c>
      <c r="L3" s="154">
        <v>1218.2101829161829</v>
      </c>
      <c r="M3" s="154">
        <v>1213.2003577665014</v>
      </c>
      <c r="N3" s="154">
        <v>1212.3561080759096</v>
      </c>
      <c r="O3" s="154">
        <v>1198.2976762968608</v>
      </c>
      <c r="P3" s="154">
        <v>1189.4790295338682</v>
      </c>
      <c r="Q3" s="154">
        <v>1186.0943236103724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5127.2698188286904</v>
      </c>
      <c r="C5" s="143">
        <v>5251.3319157126853</v>
      </c>
      <c r="D5" s="143">
        <v>5351.4136419959495</v>
      </c>
      <c r="E5" s="143">
        <v>5449.7988056161712</v>
      </c>
      <c r="F5" s="143">
        <v>5527.8420381825017</v>
      </c>
      <c r="G5" s="143">
        <v>5638.0629140352348</v>
      </c>
      <c r="H5" s="143">
        <v>5755.6195171179952</v>
      </c>
      <c r="I5" s="143">
        <v>5857.8144699169643</v>
      </c>
      <c r="J5" s="143">
        <v>5934.2134625252484</v>
      </c>
      <c r="K5" s="143">
        <v>5833.899845819682</v>
      </c>
      <c r="L5" s="143">
        <v>5854.6154246718588</v>
      </c>
      <c r="M5" s="143">
        <v>5814.990610687616</v>
      </c>
      <c r="N5" s="143">
        <v>5797.7107215374836</v>
      </c>
      <c r="O5" s="143">
        <v>5719.6792545326271</v>
      </c>
      <c r="P5" s="143">
        <v>5659.2263402053532</v>
      </c>
      <c r="Q5" s="143">
        <v>5625.7240562368397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108.39383378986346</v>
      </c>
      <c r="C6" s="152">
        <f>1000000*C8/SER_summary!C$8</f>
        <v>109.02725766893825</v>
      </c>
      <c r="D6" s="152">
        <f>1000000*D8/SER_summary!D$8</f>
        <v>110.08441397920713</v>
      </c>
      <c r="E6" s="152">
        <f>1000000*E8/SER_summary!E$8</f>
        <v>111.25460178320013</v>
      </c>
      <c r="F6" s="152">
        <f>1000000*F8/SER_summary!F$8</f>
        <v>112.76677057573158</v>
      </c>
      <c r="G6" s="152">
        <f>1000000*G8/SER_summary!G$8</f>
        <v>114.33141932984154</v>
      </c>
      <c r="H6" s="152">
        <f>1000000*H8/SER_summary!H$8</f>
        <v>116.17668551268137</v>
      </c>
      <c r="I6" s="152">
        <f>1000000*I8/SER_summary!I$8</f>
        <v>118.12745809611926</v>
      </c>
      <c r="J6" s="152">
        <f>1000000*J8/SER_summary!J$8</f>
        <v>120.31917268144356</v>
      </c>
      <c r="K6" s="152">
        <f>1000000*K8/SER_summary!K$8</f>
        <v>123.10024569173461</v>
      </c>
      <c r="L6" s="152">
        <f>1000000*L8/SER_summary!L$8</f>
        <v>126.25336736416035</v>
      </c>
      <c r="M6" s="152">
        <f>1000000*M8/SER_summary!M$8</f>
        <v>130.14597786381481</v>
      </c>
      <c r="N6" s="152">
        <f>1000000*N8/SER_summary!N$8</f>
        <v>134.80032227979322</v>
      </c>
      <c r="O6" s="152">
        <f>1000000*O8/SER_summary!O$8</f>
        <v>139.65850932047653</v>
      </c>
      <c r="P6" s="152">
        <f>1000000*P8/SER_summary!P$8</f>
        <v>145.8854284362088</v>
      </c>
      <c r="Q6" s="152">
        <f>1000000*Q8/SER_summary!Q$8</f>
        <v>153.79385505272887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115.93737906573715</v>
      </c>
      <c r="C8" s="62">
        <v>120.22656696523809</v>
      </c>
      <c r="D8" s="62">
        <v>125.0591543901287</v>
      </c>
      <c r="E8" s="62">
        <v>130.87766896005022</v>
      </c>
      <c r="F8" s="62">
        <v>137.25708212611656</v>
      </c>
      <c r="G8" s="62">
        <v>144.12051068233509</v>
      </c>
      <c r="H8" s="62">
        <v>151.71947859607872</v>
      </c>
      <c r="I8" s="62">
        <v>159.39199413112669</v>
      </c>
      <c r="J8" s="62">
        <v>166.73563574255158</v>
      </c>
      <c r="K8" s="62">
        <v>169.62952128099522</v>
      </c>
      <c r="L8" s="62">
        <v>176.67911107008143</v>
      </c>
      <c r="M8" s="62">
        <v>182.79151570387486</v>
      </c>
      <c r="N8" s="62">
        <v>191.22178134055488</v>
      </c>
      <c r="O8" s="62">
        <v>197.83739006503862</v>
      </c>
      <c r="P8" s="62">
        <v>207.83055261248529</v>
      </c>
      <c r="Q8" s="62">
        <v>221.32069592146971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32.00135704501448</v>
      </c>
      <c r="D9" s="150">
        <v>33.37612164476954</v>
      </c>
      <c r="E9" s="150">
        <v>35.218354816396804</v>
      </c>
      <c r="F9" s="150">
        <v>36.66124861993594</v>
      </c>
      <c r="G9" s="150">
        <v>38.864785601232988</v>
      </c>
      <c r="H9" s="150">
        <v>40.975089558513176</v>
      </c>
      <c r="I9" s="150">
        <v>42.890870351444768</v>
      </c>
      <c r="J9" s="150">
        <v>44.004890231360832</v>
      </c>
      <c r="K9" s="150">
        <v>41.758671139676572</v>
      </c>
      <c r="L9" s="150">
        <v>48.024679347599488</v>
      </c>
      <c r="M9" s="150">
        <v>49.003274985238214</v>
      </c>
      <c r="N9" s="150">
        <v>52.435155868040759</v>
      </c>
      <c r="O9" s="150">
        <v>48.374279864160307</v>
      </c>
      <c r="P9" s="150">
        <v>58.017841895046125</v>
      </c>
      <c r="Q9" s="150">
        <v>62.4934182942227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27.712169145513528</v>
      </c>
      <c r="D10" s="149">
        <f t="shared" ref="D10:Q10" si="0">C8+D9-D8</f>
        <v>28.54353421987895</v>
      </c>
      <c r="E10" s="149">
        <f t="shared" si="0"/>
        <v>29.399840246475293</v>
      </c>
      <c r="F10" s="149">
        <f t="shared" si="0"/>
        <v>30.281835453869604</v>
      </c>
      <c r="G10" s="149">
        <f t="shared" si="0"/>
        <v>32.001357045014458</v>
      </c>
      <c r="H10" s="149">
        <f t="shared" si="0"/>
        <v>33.376121644769569</v>
      </c>
      <c r="I10" s="149">
        <f t="shared" si="0"/>
        <v>35.218354816396783</v>
      </c>
      <c r="J10" s="149">
        <f t="shared" si="0"/>
        <v>36.661248619935947</v>
      </c>
      <c r="K10" s="149">
        <f t="shared" si="0"/>
        <v>38.864785601232938</v>
      </c>
      <c r="L10" s="149">
        <f t="shared" si="0"/>
        <v>40.975089558513275</v>
      </c>
      <c r="M10" s="149">
        <f t="shared" si="0"/>
        <v>42.890870351444789</v>
      </c>
      <c r="N10" s="149">
        <f t="shared" si="0"/>
        <v>44.004890231360747</v>
      </c>
      <c r="O10" s="149">
        <f t="shared" si="0"/>
        <v>41.758671139676579</v>
      </c>
      <c r="P10" s="149">
        <f t="shared" si="0"/>
        <v>48.024679347599459</v>
      </c>
      <c r="Q10" s="149">
        <f t="shared" si="0"/>
        <v>49.003274985238278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2269.9238866563514</v>
      </c>
      <c r="C12" s="146">
        <v>2292.1461289294821</v>
      </c>
      <c r="D12" s="146">
        <v>2310.6000387598301</v>
      </c>
      <c r="E12" s="146">
        <v>2328.2001903533555</v>
      </c>
      <c r="F12" s="146">
        <v>2345.2711347384852</v>
      </c>
      <c r="G12" s="146">
        <v>2363.1855028894097</v>
      </c>
      <c r="H12" s="146">
        <v>2382.4591262060794</v>
      </c>
      <c r="I12" s="146">
        <v>2401.0313364943172</v>
      </c>
      <c r="J12" s="146">
        <v>2412.4853110543754</v>
      </c>
      <c r="K12" s="146">
        <v>2417.0388349053019</v>
      </c>
      <c r="L12" s="146">
        <v>2419.4987471556824</v>
      </c>
      <c r="M12" s="146">
        <v>2425.9679591457689</v>
      </c>
      <c r="N12" s="146">
        <v>2431.5052482742535</v>
      </c>
      <c r="O12" s="146">
        <v>2436.0970764902063</v>
      </c>
      <c r="P12" s="146">
        <v>2444.0004118488555</v>
      </c>
      <c r="Q12" s="146">
        <v>2451.5590033776625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44.22447583467882</v>
      </c>
      <c r="C14" s="143">
        <f>IF(C5=0,0,C5/C8)</f>
        <v>43.678631506055048</v>
      </c>
      <c r="D14" s="143">
        <f t="shared" ref="D14:Q14" si="1">IF(D5=0,0,D5/D8)</f>
        <v>42.791058904028162</v>
      </c>
      <c r="E14" s="143">
        <f t="shared" si="1"/>
        <v>41.640402437788651</v>
      </c>
      <c r="F14" s="143">
        <f t="shared" si="1"/>
        <v>40.273637997807128</v>
      </c>
      <c r="G14" s="143">
        <f t="shared" si="1"/>
        <v>39.120475547456508</v>
      </c>
      <c r="H14" s="143">
        <f t="shared" si="1"/>
        <v>37.935929983262895</v>
      </c>
      <c r="I14" s="143">
        <f t="shared" si="1"/>
        <v>36.750995568183477</v>
      </c>
      <c r="J14" s="143">
        <f t="shared" si="1"/>
        <v>35.590552889893196</v>
      </c>
      <c r="K14" s="143">
        <f t="shared" si="1"/>
        <v>34.392007958070529</v>
      </c>
      <c r="L14" s="143">
        <f t="shared" si="1"/>
        <v>33.136998421672899</v>
      </c>
      <c r="M14" s="143">
        <f t="shared" si="1"/>
        <v>31.812147233944888</v>
      </c>
      <c r="N14" s="143">
        <f t="shared" si="1"/>
        <v>30.319300870919601</v>
      </c>
      <c r="O14" s="143">
        <f t="shared" si="1"/>
        <v>28.911012486832213</v>
      </c>
      <c r="P14" s="143">
        <f t="shared" si="1"/>
        <v>27.230001888881947</v>
      </c>
      <c r="Q14" s="143">
        <f t="shared" si="1"/>
        <v>25.418879300076807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42.173781870808213</v>
      </c>
      <c r="D15" s="141">
        <v>40.819738737982846</v>
      </c>
      <c r="E15" s="141">
        <v>39.711613317404101</v>
      </c>
      <c r="F15" s="141">
        <v>38.657754063919874</v>
      </c>
      <c r="G15" s="141">
        <v>37.562001304149931</v>
      </c>
      <c r="H15" s="141">
        <v>36.118558486516015</v>
      </c>
      <c r="I15" s="141">
        <v>34.990491651151572</v>
      </c>
      <c r="J15" s="141">
        <v>33.942603142082604</v>
      </c>
      <c r="K15" s="141">
        <v>32.556723517040233</v>
      </c>
      <c r="L15" s="141">
        <v>31.248032635465737</v>
      </c>
      <c r="M15" s="141">
        <v>29.817350521955262</v>
      </c>
      <c r="N15" s="141">
        <v>28.155931108496947</v>
      </c>
      <c r="O15" s="141">
        <v>26.491227307717274</v>
      </c>
      <c r="P15" s="141">
        <v>24.823809128227239</v>
      </c>
      <c r="Q15" s="141">
        <v>22.844734404968207</v>
      </c>
    </row>
    <row r="16" spans="1:17" ht="12.95" customHeight="1" x14ac:dyDescent="0.25">
      <c r="A16" s="142" t="s">
        <v>141</v>
      </c>
      <c r="B16" s="141">
        <v>578.10044687927177</v>
      </c>
      <c r="C16" s="141">
        <v>581.47870756767065</v>
      </c>
      <c r="D16" s="141">
        <v>587.11687455577135</v>
      </c>
      <c r="E16" s="141">
        <v>593.3578761770674</v>
      </c>
      <c r="F16" s="141">
        <v>601.42277640390182</v>
      </c>
      <c r="G16" s="141">
        <v>609.76756975915487</v>
      </c>
      <c r="H16" s="141">
        <v>619.60898940096729</v>
      </c>
      <c r="I16" s="141">
        <v>630.01310984596932</v>
      </c>
      <c r="J16" s="141">
        <v>641.70225430103244</v>
      </c>
      <c r="K16" s="141">
        <v>656.53464368925131</v>
      </c>
      <c r="L16" s="141">
        <v>673.35129260885526</v>
      </c>
      <c r="M16" s="141">
        <v>694.11188194034582</v>
      </c>
      <c r="N16" s="141">
        <v>718.93505215889718</v>
      </c>
      <c r="O16" s="141">
        <v>744.84538304254147</v>
      </c>
      <c r="P16" s="141">
        <v>778.05561832644696</v>
      </c>
      <c r="Q16" s="141">
        <v>820.23389361455395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40470182</v>
      </c>
      <c r="C3" s="75">
        <v>40665545</v>
      </c>
      <c r="D3" s="75">
        <v>41035278</v>
      </c>
      <c r="E3" s="75">
        <v>41827838</v>
      </c>
      <c r="F3" s="75">
        <v>42547451</v>
      </c>
      <c r="G3" s="75">
        <v>43296338</v>
      </c>
      <c r="H3" s="75">
        <v>44009971</v>
      </c>
      <c r="I3" s="75">
        <v>44784666</v>
      </c>
      <c r="J3" s="75">
        <v>45668939</v>
      </c>
      <c r="K3" s="75">
        <v>46239273</v>
      </c>
      <c r="L3" s="75">
        <v>46486619</v>
      </c>
      <c r="M3" s="75">
        <v>46667174</v>
      </c>
      <c r="N3" s="75">
        <v>46818219</v>
      </c>
      <c r="O3" s="75">
        <v>46727890</v>
      </c>
      <c r="P3" s="75">
        <v>46512199</v>
      </c>
      <c r="Q3" s="75">
        <v>46449565</v>
      </c>
    </row>
    <row r="4" spans="1:17" ht="12" customHeight="1" x14ac:dyDescent="0.25">
      <c r="A4" s="77" t="s">
        <v>96</v>
      </c>
      <c r="B4" s="74">
        <v>867915.65941445075</v>
      </c>
      <c r="C4" s="74">
        <v>902640.06813079037</v>
      </c>
      <c r="D4" s="74">
        <v>928635.34398354136</v>
      </c>
      <c r="E4" s="74">
        <v>958236.83049290988</v>
      </c>
      <c r="F4" s="74">
        <v>988581.19971998117</v>
      </c>
      <c r="G4" s="74">
        <v>1025394.481664316</v>
      </c>
      <c r="H4" s="74">
        <v>1068187.7430772656</v>
      </c>
      <c r="I4" s="74">
        <v>1108451.7875823027</v>
      </c>
      <c r="J4" s="74">
        <v>1120842.8726352574</v>
      </c>
      <c r="K4" s="74">
        <v>1080781.25</v>
      </c>
      <c r="L4" s="74">
        <v>1080935</v>
      </c>
      <c r="M4" s="74">
        <v>1070138.6597886614</v>
      </c>
      <c r="N4" s="74">
        <v>1038807.3568638421</v>
      </c>
      <c r="O4" s="74">
        <v>1021087.8935998647</v>
      </c>
      <c r="P4" s="74">
        <v>1035180.2902598374</v>
      </c>
      <c r="Q4" s="74">
        <v>1070714.901801382</v>
      </c>
    </row>
    <row r="5" spans="1:17" ht="12" customHeight="1" x14ac:dyDescent="0.25">
      <c r="A5" s="77" t="s">
        <v>95</v>
      </c>
      <c r="B5" s="74">
        <v>525553.60281195084</v>
      </c>
      <c r="C5" s="74">
        <v>549033.9885711323</v>
      </c>
      <c r="D5" s="74">
        <v>567979.90349699045</v>
      </c>
      <c r="E5" s="74">
        <v>586009.95263505005</v>
      </c>
      <c r="F5" s="74">
        <v>608110.17155019846</v>
      </c>
      <c r="G5" s="74">
        <v>630104.51952219661</v>
      </c>
      <c r="H5" s="74">
        <v>662865.5789995474</v>
      </c>
      <c r="I5" s="74">
        <v>699049.29138439789</v>
      </c>
      <c r="J5" s="74">
        <v>715458.90342554695</v>
      </c>
      <c r="K5" s="74">
        <v>710685.89642688492</v>
      </c>
      <c r="L5" s="74">
        <v>722089</v>
      </c>
      <c r="M5" s="74">
        <v>729195.13781201537</v>
      </c>
      <c r="N5" s="74">
        <v>717571.59037376335</v>
      </c>
      <c r="O5" s="74">
        <v>712279.48284195282</v>
      </c>
      <c r="P5" s="74">
        <v>721778.47271259967</v>
      </c>
      <c r="Q5" s="74">
        <v>737718.53453020693</v>
      </c>
    </row>
    <row r="6" spans="1:17" ht="12" customHeight="1" x14ac:dyDescent="0.25">
      <c r="A6" s="80" t="s">
        <v>94</v>
      </c>
      <c r="B6" s="84">
        <v>10934599.999999998</v>
      </c>
      <c r="C6" s="84">
        <v>11372000.000000002</v>
      </c>
      <c r="D6" s="84">
        <v>11777200</v>
      </c>
      <c r="E6" s="84">
        <v>12281099.999999998</v>
      </c>
      <c r="F6" s="84">
        <v>12876699.999999998</v>
      </c>
      <c r="G6" s="84">
        <v>13540300</v>
      </c>
      <c r="H6" s="84">
        <v>14297800.000000002</v>
      </c>
      <c r="I6" s="84">
        <v>14909099.999999998</v>
      </c>
      <c r="J6" s="84">
        <v>15323700</v>
      </c>
      <c r="K6" s="84">
        <v>14929900</v>
      </c>
      <c r="L6" s="84">
        <v>14899300</v>
      </c>
      <c r="M6" s="84">
        <v>14752700</v>
      </c>
      <c r="N6" s="84">
        <v>14392570.000000002</v>
      </c>
      <c r="O6" s="84">
        <v>14160890.000000002</v>
      </c>
      <c r="P6" s="84">
        <v>14383369.999999998</v>
      </c>
      <c r="Q6" s="84">
        <v>14740437.590132544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1069593.8598361406</v>
      </c>
      <c r="C8" s="75">
        <f t="shared" ref="C8:Q8" si="0">1000*C9/C26</f>
        <v>1102720.2695522858</v>
      </c>
      <c r="D8" s="75">
        <f t="shared" si="0"/>
        <v>1136029.6146350929</v>
      </c>
      <c r="E8" s="75">
        <f t="shared" si="0"/>
        <v>1176379.8248551481</v>
      </c>
      <c r="F8" s="75">
        <f t="shared" si="0"/>
        <v>1217176.6684932937</v>
      </c>
      <c r="G8" s="75">
        <f t="shared" si="0"/>
        <v>1260550.3502633274</v>
      </c>
      <c r="H8" s="75">
        <f t="shared" si="0"/>
        <v>1305937.3998022834</v>
      </c>
      <c r="I8" s="75">
        <f t="shared" si="0"/>
        <v>1349322.136445456</v>
      </c>
      <c r="J8" s="75">
        <f t="shared" si="0"/>
        <v>1385777.7777777778</v>
      </c>
      <c r="K8" s="75">
        <f t="shared" si="0"/>
        <v>1377978.7386109559</v>
      </c>
      <c r="L8" s="75">
        <f t="shared" si="0"/>
        <v>1399401.1784293642</v>
      </c>
      <c r="M8" s="75">
        <f t="shared" si="0"/>
        <v>1404511.4471009509</v>
      </c>
      <c r="N8" s="75">
        <f t="shared" si="0"/>
        <v>1418555.8172750699</v>
      </c>
      <c r="O8" s="75">
        <f t="shared" si="0"/>
        <v>1416579.5627322509</v>
      </c>
      <c r="P8" s="75">
        <f t="shared" si="0"/>
        <v>1424614.8833388332</v>
      </c>
      <c r="Q8" s="75">
        <f t="shared" si="0"/>
        <v>1439073.7253161967</v>
      </c>
    </row>
    <row r="9" spans="1:17" ht="12" customHeight="1" x14ac:dyDescent="0.25">
      <c r="A9" s="83" t="s">
        <v>92</v>
      </c>
      <c r="B9" s="82">
        <v>481317.23692626331</v>
      </c>
      <c r="C9" s="82">
        <v>496224.12129852857</v>
      </c>
      <c r="D9" s="82">
        <v>511213.32658579183</v>
      </c>
      <c r="E9" s="82">
        <v>529370.92118481663</v>
      </c>
      <c r="F9" s="82">
        <v>547729.50082198216</v>
      </c>
      <c r="G9" s="82">
        <v>567247.65761849727</v>
      </c>
      <c r="H9" s="82">
        <v>587671.82991102757</v>
      </c>
      <c r="I9" s="82">
        <v>607194.96140045521</v>
      </c>
      <c r="J9" s="82">
        <v>623600</v>
      </c>
      <c r="K9" s="82">
        <v>620090.43237493013</v>
      </c>
      <c r="L9" s="82">
        <v>629730.5302932139</v>
      </c>
      <c r="M9" s="82">
        <v>632030.15119542787</v>
      </c>
      <c r="N9" s="82">
        <v>638350.11777378141</v>
      </c>
      <c r="O9" s="82">
        <v>637460.80322951288</v>
      </c>
      <c r="P9" s="82">
        <v>641076.69750247488</v>
      </c>
      <c r="Q9" s="82">
        <v>647583.17639228853</v>
      </c>
    </row>
    <row r="10" spans="1:17" ht="12" customHeight="1" x14ac:dyDescent="0.25">
      <c r="A10" s="77" t="s">
        <v>21</v>
      </c>
      <c r="B10" s="81"/>
      <c r="C10" s="81">
        <f>1000*C11/C27</f>
        <v>58000.685526287998</v>
      </c>
      <c r="D10" s="81">
        <f t="shared" ref="D10:Q10" si="1">1000*D11/D27</f>
        <v>58954.002514255633</v>
      </c>
      <c r="E10" s="81">
        <f t="shared" si="1"/>
        <v>66769.503583662052</v>
      </c>
      <c r="F10" s="81">
        <f t="shared" si="1"/>
        <v>68154.513983614001</v>
      </c>
      <c r="G10" s="81">
        <f t="shared" si="1"/>
        <v>71680.115921040575</v>
      </c>
      <c r="H10" s="81">
        <f t="shared" si="1"/>
        <v>74702.173963684574</v>
      </c>
      <c r="I10" s="81">
        <f t="shared" si="1"/>
        <v>73755.37384787685</v>
      </c>
      <c r="J10" s="81">
        <f t="shared" si="1"/>
        <v>67835.225900820835</v>
      </c>
      <c r="K10" s="81">
        <f t="shared" si="1"/>
        <v>24428.351014056538</v>
      </c>
      <c r="L10" s="81">
        <f t="shared" si="1"/>
        <v>31763.030638818393</v>
      </c>
      <c r="M10" s="81">
        <f t="shared" si="1"/>
        <v>28358.166940217878</v>
      </c>
      <c r="N10" s="81">
        <f t="shared" si="1"/>
        <v>42366.341812125676</v>
      </c>
      <c r="O10" s="81">
        <f t="shared" si="1"/>
        <v>33183.958262027663</v>
      </c>
      <c r="P10" s="81">
        <f t="shared" si="1"/>
        <v>39893.760049967925</v>
      </c>
      <c r="Q10" s="81">
        <f t="shared" si="1"/>
        <v>51930.505930979984</v>
      </c>
    </row>
    <row r="11" spans="1:17" ht="12" customHeight="1" x14ac:dyDescent="0.25">
      <c r="A11" s="80" t="s">
        <v>91</v>
      </c>
      <c r="B11" s="79"/>
      <c r="C11" s="79">
        <v>26100.308486829599</v>
      </c>
      <c r="D11" s="79">
        <v>26529.301131415035</v>
      </c>
      <c r="E11" s="79">
        <v>30046.276612647929</v>
      </c>
      <c r="F11" s="79">
        <v>30669.531292626296</v>
      </c>
      <c r="G11" s="79">
        <v>32256.052164468259</v>
      </c>
      <c r="H11" s="79">
        <v>33615.978283658056</v>
      </c>
      <c r="I11" s="79">
        <v>33189.918231544587</v>
      </c>
      <c r="J11" s="79">
        <v>30525.851655369373</v>
      </c>
      <c r="K11" s="79">
        <v>10992.757956325442</v>
      </c>
      <c r="L11" s="79">
        <v>14293.363787468277</v>
      </c>
      <c r="M11" s="79">
        <v>12761.175123098044</v>
      </c>
      <c r="N11" s="79">
        <v>19064.853815456554</v>
      </c>
      <c r="O11" s="79">
        <v>14932.78121791245</v>
      </c>
      <c r="P11" s="79">
        <v>17952.192022485564</v>
      </c>
      <c r="Q11" s="79">
        <v>23368.727668940992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1845.92</v>
      </c>
      <c r="C13" s="234">
        <v>1825.48</v>
      </c>
      <c r="D13" s="234">
        <v>1712.75</v>
      </c>
      <c r="E13" s="234">
        <v>1808.21</v>
      </c>
      <c r="F13" s="234">
        <v>1925.82</v>
      </c>
      <c r="G13" s="234">
        <v>1971.67</v>
      </c>
      <c r="H13" s="234">
        <v>1704.99</v>
      </c>
      <c r="I13" s="234">
        <v>1828.86</v>
      </c>
      <c r="J13" s="234">
        <v>1871.16</v>
      </c>
      <c r="K13" s="234">
        <v>1734.43</v>
      </c>
      <c r="L13" s="234">
        <v>1945.45</v>
      </c>
      <c r="M13" s="234">
        <v>1562.94</v>
      </c>
      <c r="N13" s="234">
        <v>1863.22</v>
      </c>
      <c r="O13" s="234">
        <v>1907.18</v>
      </c>
      <c r="P13" s="234">
        <v>1566.49</v>
      </c>
      <c r="Q13" s="234">
        <v>1639.98</v>
      </c>
    </row>
    <row r="14" spans="1:17" ht="12" customHeight="1" x14ac:dyDescent="0.25">
      <c r="A14" s="77" t="s">
        <v>89</v>
      </c>
      <c r="B14" s="235">
        <v>1847.4219444444445</v>
      </c>
      <c r="C14" s="235">
        <v>1847.4219444444445</v>
      </c>
      <c r="D14" s="235">
        <v>1847.4219444444445</v>
      </c>
      <c r="E14" s="235">
        <v>1847.4219444444445</v>
      </c>
      <c r="F14" s="235">
        <v>1847.4219444444445</v>
      </c>
      <c r="G14" s="235">
        <v>1847.4219444444445</v>
      </c>
      <c r="H14" s="235">
        <v>1847.4219444444445</v>
      </c>
      <c r="I14" s="235">
        <v>1847.4219444444445</v>
      </c>
      <c r="J14" s="235">
        <v>1847.4219444444445</v>
      </c>
      <c r="K14" s="235">
        <v>1847.4219444444445</v>
      </c>
      <c r="L14" s="235">
        <v>1847.4219444444445</v>
      </c>
      <c r="M14" s="235">
        <v>1847.4219444444445</v>
      </c>
      <c r="N14" s="235">
        <v>1847.4219444444445</v>
      </c>
      <c r="O14" s="235">
        <v>1847.4219444444445</v>
      </c>
      <c r="P14" s="235">
        <v>1847.4219444444445</v>
      </c>
      <c r="Q14" s="235">
        <v>1847.4219444444445</v>
      </c>
    </row>
    <row r="15" spans="1:17" ht="12" customHeight="1" x14ac:dyDescent="0.25">
      <c r="A15" s="76" t="s">
        <v>88</v>
      </c>
      <c r="B15" s="236">
        <f>IF(B13=0,0,B13/B14)</f>
        <v>0.99918700519447601</v>
      </c>
      <c r="C15" s="236">
        <f t="shared" ref="C15:Q15" si="2">IF(C13=0,0,C13/C14)</f>
        <v>0.98812293828682274</v>
      </c>
      <c r="D15" s="236">
        <f t="shared" si="2"/>
        <v>0.92710276888859677</v>
      </c>
      <c r="E15" s="236">
        <f t="shared" si="2"/>
        <v>0.97877477608060115</v>
      </c>
      <c r="F15" s="236">
        <f t="shared" si="2"/>
        <v>1.0424364643882864</v>
      </c>
      <c r="G15" s="236">
        <f t="shared" si="2"/>
        <v>1.0672548336503167</v>
      </c>
      <c r="H15" s="236">
        <f t="shared" si="2"/>
        <v>0.92290232078666978</v>
      </c>
      <c r="I15" s="236">
        <f t="shared" si="2"/>
        <v>0.98995251490853831</v>
      </c>
      <c r="J15" s="236">
        <f t="shared" si="2"/>
        <v>1.0128492874229087</v>
      </c>
      <c r="K15" s="236">
        <f t="shared" si="2"/>
        <v>0.93883804142078475</v>
      </c>
      <c r="L15" s="236">
        <f t="shared" si="2"/>
        <v>1.0530620824605581</v>
      </c>
      <c r="M15" s="236">
        <f t="shared" si="2"/>
        <v>0.8460113861373485</v>
      </c>
      <c r="N15" s="236">
        <f t="shared" si="2"/>
        <v>1.0085514062464525</v>
      </c>
      <c r="O15" s="236">
        <f t="shared" si="2"/>
        <v>1.0323467282259255</v>
      </c>
      <c r="P15" s="236">
        <f t="shared" si="2"/>
        <v>0.84793298288500829</v>
      </c>
      <c r="Q15" s="236">
        <f t="shared" si="2"/>
        <v>0.88771274203586104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21445.805690086861</v>
      </c>
      <c r="C19" s="75">
        <f t="shared" si="3"/>
        <v>22196.679477203375</v>
      </c>
      <c r="D19" s="75">
        <f t="shared" si="3"/>
        <v>22630.170654224432</v>
      </c>
      <c r="E19" s="75">
        <f t="shared" si="3"/>
        <v>22909.06908678641</v>
      </c>
      <c r="F19" s="75">
        <f t="shared" si="3"/>
        <v>23234.792601793728</v>
      </c>
      <c r="G19" s="75">
        <f t="shared" si="3"/>
        <v>23683.168808972161</v>
      </c>
      <c r="H19" s="75">
        <f t="shared" si="3"/>
        <v>24271.493909352172</v>
      </c>
      <c r="I19" s="75">
        <f t="shared" si="3"/>
        <v>24750.698991085537</v>
      </c>
      <c r="J19" s="75">
        <f t="shared" si="3"/>
        <v>24542.783282862281</v>
      </c>
      <c r="K19" s="75">
        <f t="shared" si="3"/>
        <v>23373.664417258464</v>
      </c>
      <c r="L19" s="75">
        <f t="shared" si="3"/>
        <v>23252.605228184049</v>
      </c>
      <c r="M19" s="75">
        <f t="shared" si="3"/>
        <v>22931.29341383863</v>
      </c>
      <c r="N19" s="75">
        <f t="shared" si="3"/>
        <v>22188.10068071667</v>
      </c>
      <c r="O19" s="75">
        <f t="shared" si="3"/>
        <v>21851.786879310508</v>
      </c>
      <c r="P19" s="75">
        <f t="shared" si="3"/>
        <v>22256.1029690262</v>
      </c>
      <c r="Q19" s="75">
        <f t="shared" si="3"/>
        <v>23051.128719965018</v>
      </c>
    </row>
    <row r="20" spans="1:17" ht="12" customHeight="1" x14ac:dyDescent="0.25">
      <c r="A20" s="69" t="s">
        <v>85</v>
      </c>
      <c r="B20" s="74">
        <f t="shared" ref="B20:Q20" si="4">B5*1000000/B6</f>
        <v>48063.358770503808</v>
      </c>
      <c r="C20" s="74">
        <f t="shared" si="4"/>
        <v>48279.457313676772</v>
      </c>
      <c r="D20" s="74">
        <f t="shared" si="4"/>
        <v>48227.074643972293</v>
      </c>
      <c r="E20" s="74">
        <f t="shared" si="4"/>
        <v>47716.405911119538</v>
      </c>
      <c r="F20" s="74">
        <f t="shared" si="4"/>
        <v>47225.622368324075</v>
      </c>
      <c r="G20" s="74">
        <f t="shared" si="4"/>
        <v>46535.491792810841</v>
      </c>
      <c r="H20" s="74">
        <f t="shared" si="4"/>
        <v>46361.368811953398</v>
      </c>
      <c r="I20" s="74">
        <f t="shared" si="4"/>
        <v>46887.423881012139</v>
      </c>
      <c r="J20" s="74">
        <f t="shared" si="4"/>
        <v>46689.696576254231</v>
      </c>
      <c r="K20" s="74">
        <f t="shared" si="4"/>
        <v>47601.517520337366</v>
      </c>
      <c r="L20" s="74">
        <f t="shared" si="4"/>
        <v>48464.625854905935</v>
      </c>
      <c r="M20" s="74">
        <f t="shared" si="4"/>
        <v>49427.910674792773</v>
      </c>
      <c r="N20" s="74">
        <f t="shared" si="4"/>
        <v>49857.085313725293</v>
      </c>
      <c r="O20" s="74">
        <f t="shared" si="4"/>
        <v>50299.061912206984</v>
      </c>
      <c r="P20" s="74">
        <f t="shared" si="4"/>
        <v>50181.457663440473</v>
      </c>
      <c r="Q20" s="74">
        <f t="shared" si="4"/>
        <v>50047.261488630844</v>
      </c>
    </row>
    <row r="21" spans="1:17" ht="12" customHeight="1" x14ac:dyDescent="0.25">
      <c r="A21" s="69" t="s">
        <v>84</v>
      </c>
      <c r="B21" s="74">
        <f t="shared" ref="B21:Q21" si="5">B5*1000000/B3</f>
        <v>12986.193212868449</v>
      </c>
      <c r="C21" s="74">
        <f t="shared" si="5"/>
        <v>13501.208174417245</v>
      </c>
      <c r="D21" s="74">
        <f t="shared" si="5"/>
        <v>13841.258818741047</v>
      </c>
      <c r="E21" s="74">
        <f t="shared" si="5"/>
        <v>14010.046434507327</v>
      </c>
      <c r="F21" s="74">
        <f t="shared" si="5"/>
        <v>14292.517113427042</v>
      </c>
      <c r="G21" s="74">
        <f t="shared" si="5"/>
        <v>14553.298237883228</v>
      </c>
      <c r="H21" s="74">
        <f t="shared" si="5"/>
        <v>15061.71360575419</v>
      </c>
      <c r="I21" s="74">
        <f t="shared" si="5"/>
        <v>15609.121465467621</v>
      </c>
      <c r="J21" s="74">
        <f t="shared" si="5"/>
        <v>15666.203750114426</v>
      </c>
      <c r="K21" s="74">
        <f t="shared" si="5"/>
        <v>15369.746328556785</v>
      </c>
      <c r="L21" s="74">
        <f t="shared" si="5"/>
        <v>15533.265604882989</v>
      </c>
      <c r="M21" s="74">
        <f t="shared" si="5"/>
        <v>15625.440225114453</v>
      </c>
      <c r="N21" s="74">
        <f t="shared" si="5"/>
        <v>15326.759661100379</v>
      </c>
      <c r="O21" s="74">
        <f t="shared" si="5"/>
        <v>15243.133872339471</v>
      </c>
      <c r="P21" s="74">
        <f t="shared" si="5"/>
        <v>15518.046624985409</v>
      </c>
      <c r="Q21" s="74">
        <f t="shared" si="5"/>
        <v>15882.140866770376</v>
      </c>
    </row>
    <row r="22" spans="1:17" ht="12" customHeight="1" x14ac:dyDescent="0.25">
      <c r="A22" s="67" t="s">
        <v>83</v>
      </c>
      <c r="B22" s="73">
        <v>0.88984958911291934</v>
      </c>
      <c r="C22" s="73">
        <v>0.90079181538084563</v>
      </c>
      <c r="D22" s="73">
        <v>0.90499485797382417</v>
      </c>
      <c r="E22" s="73">
        <v>0.90158629481334818</v>
      </c>
      <c r="F22" s="73">
        <v>0.89878991787109674</v>
      </c>
      <c r="G22" s="73">
        <v>0.895875998061476</v>
      </c>
      <c r="H22" s="73">
        <v>0.90301172431194165</v>
      </c>
      <c r="I22" s="73">
        <v>0.90822183929836053</v>
      </c>
      <c r="J22" s="73">
        <v>0.9021012041915254</v>
      </c>
      <c r="K22" s="73">
        <v>0.90771325225435939</v>
      </c>
      <c r="L22" s="73">
        <v>0.90497709139762383</v>
      </c>
      <c r="M22" s="73">
        <v>0.89595122877554889</v>
      </c>
      <c r="N22" s="73">
        <v>0.8802493344204898</v>
      </c>
      <c r="O22" s="73">
        <v>0.87258826554493152</v>
      </c>
      <c r="P22" s="73">
        <v>0.87377624409658239</v>
      </c>
      <c r="Q22" s="73">
        <v>0.87672318460831367</v>
      </c>
    </row>
    <row r="23" spans="1:17" ht="12" customHeight="1" x14ac:dyDescent="0.25">
      <c r="A23" s="72" t="s">
        <v>82</v>
      </c>
      <c r="B23" s="71">
        <f t="shared" ref="B23:Q23" si="6">B6/B8</f>
        <v>10.223132733461236</v>
      </c>
      <c r="C23" s="71">
        <f t="shared" si="6"/>
        <v>10.312678848840907</v>
      </c>
      <c r="D23" s="71">
        <f t="shared" si="6"/>
        <v>10.366983261948665</v>
      </c>
      <c r="E23" s="71">
        <f t="shared" si="6"/>
        <v>10.439740414208663</v>
      </c>
      <c r="F23" s="71">
        <f t="shared" si="6"/>
        <v>10.579154475528748</v>
      </c>
      <c r="G23" s="71">
        <f t="shared" si="6"/>
        <v>10.741578071174585</v>
      </c>
      <c r="H23" s="71">
        <f t="shared" si="6"/>
        <v>10.948304261877073</v>
      </c>
      <c r="I23" s="71">
        <f t="shared" si="6"/>
        <v>11.049325878011098</v>
      </c>
      <c r="J23" s="71">
        <f t="shared" si="6"/>
        <v>11.057833547145606</v>
      </c>
      <c r="K23" s="71">
        <f t="shared" si="6"/>
        <v>10.834637416140245</v>
      </c>
      <c r="L23" s="71">
        <f t="shared" si="6"/>
        <v>10.646911142895005</v>
      </c>
      <c r="M23" s="71">
        <f t="shared" si="6"/>
        <v>10.503794775365495</v>
      </c>
      <c r="N23" s="71">
        <f t="shared" si="6"/>
        <v>10.145931393554154</v>
      </c>
      <c r="O23" s="71">
        <f t="shared" si="6"/>
        <v>9.9965369913193971</v>
      </c>
      <c r="P23" s="71">
        <f t="shared" si="6"/>
        <v>10.096321587129614</v>
      </c>
      <c r="Q23" s="71">
        <f t="shared" si="6"/>
        <v>10.243003767505893</v>
      </c>
    </row>
    <row r="24" spans="1:17" ht="12" customHeight="1" x14ac:dyDescent="0.25">
      <c r="A24" s="69" t="s">
        <v>81</v>
      </c>
      <c r="B24" s="70">
        <f t="shared" ref="B24:Q24" si="7">B9*1000/B3</f>
        <v>11.893132502499331</v>
      </c>
      <c r="C24" s="70">
        <f t="shared" si="7"/>
        <v>12.202569061807202</v>
      </c>
      <c r="D24" s="70">
        <f t="shared" si="7"/>
        <v>12.45789845960814</v>
      </c>
      <c r="E24" s="70">
        <f t="shared" si="7"/>
        <v>12.655947486093273</v>
      </c>
      <c r="F24" s="70">
        <f t="shared" si="7"/>
        <v>12.873379907576183</v>
      </c>
      <c r="G24" s="70">
        <f t="shared" si="7"/>
        <v>13.101515828394014</v>
      </c>
      <c r="H24" s="70">
        <f t="shared" si="7"/>
        <v>13.353151946203909</v>
      </c>
      <c r="I24" s="70">
        <f t="shared" si="7"/>
        <v>13.558099582577109</v>
      </c>
      <c r="J24" s="70">
        <f t="shared" si="7"/>
        <v>13.654795001915854</v>
      </c>
      <c r="K24" s="70">
        <f t="shared" si="7"/>
        <v>13.410471059415881</v>
      </c>
      <c r="L24" s="70">
        <f t="shared" si="7"/>
        <v>13.54649023395773</v>
      </c>
      <c r="M24" s="70">
        <f t="shared" si="7"/>
        <v>13.543356004274608</v>
      </c>
      <c r="N24" s="70">
        <f t="shared" si="7"/>
        <v>13.634651881434905</v>
      </c>
      <c r="O24" s="70">
        <f t="shared" si="7"/>
        <v>13.641977055448319</v>
      </c>
      <c r="P24" s="70">
        <f t="shared" si="7"/>
        <v>13.782979761986203</v>
      </c>
      <c r="Q24" s="70">
        <f t="shared" si="7"/>
        <v>13.941641356432262</v>
      </c>
    </row>
    <row r="25" spans="1:17" ht="12" customHeight="1" x14ac:dyDescent="0.25">
      <c r="A25" s="69" t="s">
        <v>80</v>
      </c>
      <c r="B25" s="70">
        <f t="shared" ref="B25:Q25" si="8">B9*1000/B6</f>
        <v>44.01781838624764</v>
      </c>
      <c r="C25" s="70">
        <f t="shared" si="8"/>
        <v>43.635606867615941</v>
      </c>
      <c r="D25" s="70">
        <f t="shared" si="8"/>
        <v>43.407034489164815</v>
      </c>
      <c r="E25" s="70">
        <f t="shared" si="8"/>
        <v>43.104520049899172</v>
      </c>
      <c r="F25" s="70">
        <f t="shared" si="8"/>
        <v>42.536480683869485</v>
      </c>
      <c r="G25" s="70">
        <f t="shared" si="8"/>
        <v>41.893285792670568</v>
      </c>
      <c r="H25" s="70">
        <f t="shared" si="8"/>
        <v>41.102255585546551</v>
      </c>
      <c r="I25" s="70">
        <f t="shared" si="8"/>
        <v>40.726466480233903</v>
      </c>
      <c r="J25" s="70">
        <f t="shared" si="8"/>
        <v>40.695132376645326</v>
      </c>
      <c r="K25" s="70">
        <f t="shared" si="8"/>
        <v>41.533461870135106</v>
      </c>
      <c r="L25" s="70">
        <f t="shared" si="8"/>
        <v>42.265779620063618</v>
      </c>
      <c r="M25" s="70">
        <f t="shared" si="8"/>
        <v>42.841659573869727</v>
      </c>
      <c r="N25" s="70">
        <f t="shared" si="8"/>
        <v>44.352754078929706</v>
      </c>
      <c r="O25" s="70">
        <f t="shared" si="8"/>
        <v>45.015588937525315</v>
      </c>
      <c r="P25" s="70">
        <f t="shared" si="8"/>
        <v>44.570688058672964</v>
      </c>
      <c r="Q25" s="70">
        <f t="shared" si="8"/>
        <v>43.932425508574447</v>
      </c>
    </row>
    <row r="26" spans="1:17" ht="12" customHeight="1" x14ac:dyDescent="0.25">
      <c r="A26" s="69" t="s">
        <v>79</v>
      </c>
      <c r="B26" s="68">
        <v>450.00000000000006</v>
      </c>
      <c r="C26" s="68">
        <v>449.99999999999994</v>
      </c>
      <c r="D26" s="68">
        <v>450</v>
      </c>
      <c r="E26" s="68">
        <v>450</v>
      </c>
      <c r="F26" s="68">
        <v>450</v>
      </c>
      <c r="G26" s="68">
        <v>449.99999999999994</v>
      </c>
      <c r="H26" s="68">
        <v>450</v>
      </c>
      <c r="I26" s="68">
        <v>450.00000000000006</v>
      </c>
      <c r="J26" s="68">
        <v>450</v>
      </c>
      <c r="K26" s="68">
        <v>450</v>
      </c>
      <c r="L26" s="68">
        <v>449.99999999999994</v>
      </c>
      <c r="M26" s="68">
        <v>450</v>
      </c>
      <c r="N26" s="68">
        <v>450</v>
      </c>
      <c r="O26" s="68">
        <v>450</v>
      </c>
      <c r="P26" s="68">
        <v>449.99999999999994</v>
      </c>
      <c r="Q26" s="68">
        <v>450.00000000000006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</v>
      </c>
      <c r="E27" s="65">
        <v>450.00000000000006</v>
      </c>
      <c r="F27" s="65">
        <v>449.99999999999994</v>
      </c>
      <c r="G27" s="65">
        <v>450</v>
      </c>
      <c r="H27" s="65">
        <v>450</v>
      </c>
      <c r="I27" s="65">
        <v>450.00000000000006</v>
      </c>
      <c r="J27" s="65">
        <v>450</v>
      </c>
      <c r="K27" s="65">
        <v>450</v>
      </c>
      <c r="L27" s="65">
        <v>450</v>
      </c>
      <c r="M27" s="65">
        <v>449.99999999999994</v>
      </c>
      <c r="N27" s="65">
        <v>450</v>
      </c>
      <c r="O27" s="65">
        <v>450.00000000000006</v>
      </c>
      <c r="P27" s="65">
        <v>450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6709.5876983326852</v>
      </c>
      <c r="C39" s="55">
        <f t="shared" ref="C39:Q39" si="10">SUM(C40:C41,C44:C45,C51:C52)</f>
        <v>7058.1882299999997</v>
      </c>
      <c r="D39" s="55">
        <f t="shared" si="10"/>
        <v>7254.8270199999997</v>
      </c>
      <c r="E39" s="55">
        <f t="shared" si="10"/>
        <v>7302.9830999999986</v>
      </c>
      <c r="F39" s="55">
        <f t="shared" si="10"/>
        <v>7894.2421800000002</v>
      </c>
      <c r="G39" s="55">
        <f t="shared" si="10"/>
        <v>8550.6371253842153</v>
      </c>
      <c r="H39" s="55">
        <f t="shared" si="10"/>
        <v>10407.994159999998</v>
      </c>
      <c r="I39" s="55">
        <f t="shared" si="10"/>
        <v>9505.5948399999979</v>
      </c>
      <c r="J39" s="55">
        <f t="shared" si="10"/>
        <v>9791.6942100000015</v>
      </c>
      <c r="K39" s="55">
        <f t="shared" si="10"/>
        <v>10140.0141</v>
      </c>
      <c r="L39" s="55">
        <f t="shared" si="10"/>
        <v>10857.440251198406</v>
      </c>
      <c r="M39" s="55">
        <f t="shared" si="10"/>
        <v>10805.794766526573</v>
      </c>
      <c r="N39" s="55">
        <f t="shared" si="10"/>
        <v>10367.849783458101</v>
      </c>
      <c r="O39" s="55">
        <f t="shared" si="10"/>
        <v>9969.07037105579</v>
      </c>
      <c r="P39" s="55">
        <f t="shared" si="10"/>
        <v>9175.3020999517976</v>
      </c>
      <c r="Q39" s="55">
        <f t="shared" si="10"/>
        <v>10432.155591184894</v>
      </c>
    </row>
    <row r="40" spans="1:17" ht="12" customHeight="1" x14ac:dyDescent="0.25">
      <c r="A40" s="54" t="s">
        <v>38</v>
      </c>
      <c r="B40" s="53">
        <v>19.967686773457615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1696.9994904237074</v>
      </c>
      <c r="C41" s="50">
        <f t="shared" ref="C41:Q41" si="11">SUM(C42:C43)</f>
        <v>1849.7789400000004</v>
      </c>
      <c r="D41" s="50">
        <f t="shared" si="11"/>
        <v>1815.7796099999994</v>
      </c>
      <c r="E41" s="50">
        <f t="shared" si="11"/>
        <v>1971.9872599999999</v>
      </c>
      <c r="F41" s="50">
        <f t="shared" si="11"/>
        <v>2136.5013099999992</v>
      </c>
      <c r="G41" s="50">
        <f t="shared" si="11"/>
        <v>2143.8507639608206</v>
      </c>
      <c r="H41" s="50">
        <f t="shared" si="11"/>
        <v>1639.7365599999998</v>
      </c>
      <c r="I41" s="50">
        <f t="shared" si="11"/>
        <v>1531.3950300000001</v>
      </c>
      <c r="J41" s="50">
        <f t="shared" si="11"/>
        <v>1467.38174</v>
      </c>
      <c r="K41" s="50">
        <f t="shared" si="11"/>
        <v>1431.7004499999996</v>
      </c>
      <c r="L41" s="50">
        <f t="shared" si="11"/>
        <v>1419.9430389180802</v>
      </c>
      <c r="M41" s="50">
        <f t="shared" si="11"/>
        <v>1352.847654737988</v>
      </c>
      <c r="N41" s="50">
        <f t="shared" si="11"/>
        <v>1417.3408569438329</v>
      </c>
      <c r="O41" s="50">
        <f t="shared" si="11"/>
        <v>1506.016348934636</v>
      </c>
      <c r="P41" s="50">
        <f t="shared" si="11"/>
        <v>1222.3981387900233</v>
      </c>
      <c r="Q41" s="50">
        <f t="shared" si="11"/>
        <v>1060.0400420290871</v>
      </c>
    </row>
    <row r="42" spans="1:17" ht="12" customHeight="1" x14ac:dyDescent="0.25">
      <c r="A42" s="52" t="s">
        <v>66</v>
      </c>
      <c r="B42" s="50">
        <v>224.13271450696988</v>
      </c>
      <c r="C42" s="50">
        <v>240.60250999999997</v>
      </c>
      <c r="D42" s="50">
        <v>240.59773999999996</v>
      </c>
      <c r="E42" s="50">
        <v>237.31773999999999</v>
      </c>
      <c r="F42" s="50">
        <v>242.80619999999988</v>
      </c>
      <c r="G42" s="50">
        <v>225.23160582771138</v>
      </c>
      <c r="H42" s="50">
        <v>207.70521999999983</v>
      </c>
      <c r="I42" s="50">
        <v>212.00970000000004</v>
      </c>
      <c r="J42" s="50">
        <v>218.6006899999999</v>
      </c>
      <c r="K42" s="50">
        <v>198.87824999999992</v>
      </c>
      <c r="L42" s="50">
        <v>196.66665332705105</v>
      </c>
      <c r="M42" s="50">
        <v>184.58011045204714</v>
      </c>
      <c r="N42" s="50">
        <v>175.7907194070782</v>
      </c>
      <c r="O42" s="50">
        <v>168.10218731574167</v>
      </c>
      <c r="P42" s="50">
        <v>129.64607979806871</v>
      </c>
      <c r="Q42" s="50">
        <v>181.28437937425818</v>
      </c>
    </row>
    <row r="43" spans="1:17" ht="12" customHeight="1" x14ac:dyDescent="0.25">
      <c r="A43" s="52" t="s">
        <v>65</v>
      </c>
      <c r="B43" s="50">
        <v>1472.8667759167374</v>
      </c>
      <c r="C43" s="50">
        <v>1609.1764300000004</v>
      </c>
      <c r="D43" s="50">
        <v>1575.1818699999994</v>
      </c>
      <c r="E43" s="50">
        <v>1734.6695199999999</v>
      </c>
      <c r="F43" s="50">
        <v>1893.6951099999994</v>
      </c>
      <c r="G43" s="50">
        <v>1918.6191581331093</v>
      </c>
      <c r="H43" s="50">
        <v>1432.03134</v>
      </c>
      <c r="I43" s="50">
        <v>1319.3853300000001</v>
      </c>
      <c r="J43" s="50">
        <v>1248.7810500000001</v>
      </c>
      <c r="K43" s="50">
        <v>1232.8221999999996</v>
      </c>
      <c r="L43" s="50">
        <v>1223.2763855910291</v>
      </c>
      <c r="M43" s="50">
        <v>1168.2675442859409</v>
      </c>
      <c r="N43" s="50">
        <v>1241.5501375367548</v>
      </c>
      <c r="O43" s="50">
        <v>1337.9141616188942</v>
      </c>
      <c r="P43" s="50">
        <v>1092.7520589919545</v>
      </c>
      <c r="Q43" s="50">
        <v>878.75566265482894</v>
      </c>
    </row>
    <row r="44" spans="1:17" ht="12" customHeight="1" x14ac:dyDescent="0.25">
      <c r="A44" s="51" t="s">
        <v>41</v>
      </c>
      <c r="B44" s="50">
        <v>632.43901497446166</v>
      </c>
      <c r="C44" s="50">
        <v>738.80240000000026</v>
      </c>
      <c r="D44" s="50">
        <v>795.06823999999983</v>
      </c>
      <c r="E44" s="50">
        <v>340.00709999999998</v>
      </c>
      <c r="F44" s="50">
        <v>468.86843999999979</v>
      </c>
      <c r="G44" s="50">
        <v>842.43240967205406</v>
      </c>
      <c r="H44" s="50">
        <v>2349.5166400000003</v>
      </c>
      <c r="I44" s="50">
        <v>1471.3094799999997</v>
      </c>
      <c r="J44" s="50">
        <v>1347.4074799999999</v>
      </c>
      <c r="K44" s="50">
        <v>1649.2188000000001</v>
      </c>
      <c r="L44" s="50">
        <v>2124.9891255510056</v>
      </c>
      <c r="M44" s="50">
        <v>2342.9413296051512</v>
      </c>
      <c r="N44" s="50">
        <v>1926.3047046243792</v>
      </c>
      <c r="O44" s="50">
        <v>1790.4312191205313</v>
      </c>
      <c r="P44" s="50">
        <v>1734.5410428294699</v>
      </c>
      <c r="Q44" s="50">
        <v>2923.5337972432289</v>
      </c>
    </row>
    <row r="45" spans="1:17" ht="12" customHeight="1" x14ac:dyDescent="0.25">
      <c r="A45" s="51" t="s">
        <v>64</v>
      </c>
      <c r="B45" s="50">
        <f>SUM(B46:B50)</f>
        <v>58.97096024363519</v>
      </c>
      <c r="C45" s="50">
        <f t="shared" ref="C45:Q45" si="12">SUM(C46:C50)</f>
        <v>61.519110000000005</v>
      </c>
      <c r="D45" s="50">
        <f t="shared" si="12"/>
        <v>67.296509999999984</v>
      </c>
      <c r="E45" s="50">
        <f t="shared" si="12"/>
        <v>69.904589999999985</v>
      </c>
      <c r="F45" s="50">
        <f t="shared" si="12"/>
        <v>72.104219999999984</v>
      </c>
      <c r="G45" s="50">
        <f t="shared" si="12"/>
        <v>76.550094075416482</v>
      </c>
      <c r="H45" s="50">
        <f t="shared" si="12"/>
        <v>130.70149999999998</v>
      </c>
      <c r="I45" s="50">
        <f t="shared" si="12"/>
        <v>135.67535999999996</v>
      </c>
      <c r="J45" s="50">
        <f t="shared" si="12"/>
        <v>117.96188999999995</v>
      </c>
      <c r="K45" s="50">
        <f t="shared" si="12"/>
        <v>92.677609999999973</v>
      </c>
      <c r="L45" s="50">
        <f t="shared" si="12"/>
        <v>99.097505312031998</v>
      </c>
      <c r="M45" s="50">
        <f t="shared" si="12"/>
        <v>119.61362247909163</v>
      </c>
      <c r="N45" s="50">
        <f t="shared" si="12"/>
        <v>127.56743244874907</v>
      </c>
      <c r="O45" s="50">
        <f t="shared" si="12"/>
        <v>175.63075603423593</v>
      </c>
      <c r="P45" s="50">
        <f t="shared" si="12"/>
        <v>175.05830478800817</v>
      </c>
      <c r="Q45" s="50">
        <f t="shared" si="12"/>
        <v>156.19768337115821</v>
      </c>
    </row>
    <row r="46" spans="1:17" ht="12" customHeight="1" x14ac:dyDescent="0.25">
      <c r="A46" s="52" t="s">
        <v>34</v>
      </c>
      <c r="B46" s="50">
        <v>42.633909949761964</v>
      </c>
      <c r="C46" s="50">
        <v>43.398310000000002</v>
      </c>
      <c r="D46" s="50">
        <v>43.396609999999995</v>
      </c>
      <c r="E46" s="50">
        <v>43.399689999999978</v>
      </c>
      <c r="F46" s="50">
        <v>43.60029999999999</v>
      </c>
      <c r="G46" s="50">
        <v>44.138713941125637</v>
      </c>
      <c r="H46" s="50">
        <v>68.047979999999995</v>
      </c>
      <c r="I46" s="50">
        <v>69.598179999999999</v>
      </c>
      <c r="J46" s="50">
        <v>79.638479999999973</v>
      </c>
      <c r="K46" s="50">
        <v>57.940699999999985</v>
      </c>
      <c r="L46" s="50">
        <v>60.022197501797855</v>
      </c>
      <c r="M46" s="50">
        <v>64.201501770054918</v>
      </c>
      <c r="N46" s="50">
        <v>68.739695421951254</v>
      </c>
      <c r="O46" s="50">
        <v>72.524806963558703</v>
      </c>
      <c r="P46" s="50">
        <v>74.102045445700483</v>
      </c>
      <c r="Q46" s="50">
        <v>84.957772931938536</v>
      </c>
    </row>
    <row r="47" spans="1:17" ht="12" customHeight="1" x14ac:dyDescent="0.25">
      <c r="A47" s="52" t="s">
        <v>63</v>
      </c>
      <c r="B47" s="50">
        <v>9.5299512754370888</v>
      </c>
      <c r="C47" s="50">
        <v>9.4992500000000035</v>
      </c>
      <c r="D47" s="50">
        <v>13.199709999999996</v>
      </c>
      <c r="E47" s="50">
        <v>13.200019999999999</v>
      </c>
      <c r="F47" s="50">
        <v>12.800359999999998</v>
      </c>
      <c r="G47" s="50">
        <v>13.757521476286978</v>
      </c>
      <c r="H47" s="50">
        <v>41.062719999999999</v>
      </c>
      <c r="I47" s="50">
        <v>41.799739999999971</v>
      </c>
      <c r="J47" s="50">
        <v>9.4643900000000016</v>
      </c>
      <c r="K47" s="50">
        <v>0.18317000000000005</v>
      </c>
      <c r="L47" s="50">
        <v>0.16719252075958035</v>
      </c>
      <c r="M47" s="50">
        <v>15.883122623362008</v>
      </c>
      <c r="N47" s="50">
        <v>17.101307303949646</v>
      </c>
      <c r="O47" s="50">
        <v>52.712723076205378</v>
      </c>
      <c r="P47" s="50">
        <v>43.302341920294083</v>
      </c>
      <c r="Q47" s="50">
        <v>11.918468086640488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2.3922042396270782</v>
      </c>
      <c r="P48" s="50">
        <v>2.3922269283834425</v>
      </c>
      <c r="Q48" s="50">
        <v>3.2642486795484316</v>
      </c>
    </row>
    <row r="49" spans="1:17" ht="12" customHeight="1" x14ac:dyDescent="0.25">
      <c r="A49" s="52" t="s">
        <v>33</v>
      </c>
      <c r="B49" s="50">
        <v>5.8039462526006504</v>
      </c>
      <c r="C49" s="50">
        <v>7.6215799999999989</v>
      </c>
      <c r="D49" s="50">
        <v>9.7001999999999988</v>
      </c>
      <c r="E49" s="50">
        <v>12.30012</v>
      </c>
      <c r="F49" s="50">
        <v>14.703569999999997</v>
      </c>
      <c r="G49" s="50">
        <v>17.650710514402867</v>
      </c>
      <c r="H49" s="50">
        <v>20.589130000000001</v>
      </c>
      <c r="I49" s="50">
        <v>23.275479999999998</v>
      </c>
      <c r="J49" s="50">
        <v>27.659889999999994</v>
      </c>
      <c r="K49" s="50">
        <v>32.855349999999994</v>
      </c>
      <c r="L49" s="50">
        <v>36.328572274903998</v>
      </c>
      <c r="M49" s="50">
        <v>36.782270274458497</v>
      </c>
      <c r="N49" s="50">
        <v>38.764737941474401</v>
      </c>
      <c r="O49" s="50">
        <v>44.800967762837281</v>
      </c>
      <c r="P49" s="50">
        <v>51.51230299324007</v>
      </c>
      <c r="Q49" s="50">
        <v>52.307318797211359</v>
      </c>
    </row>
    <row r="50" spans="1:17" ht="12" customHeight="1" x14ac:dyDescent="0.25">
      <c r="A50" s="52" t="s">
        <v>61</v>
      </c>
      <c r="B50" s="50">
        <v>1.0031527658354795</v>
      </c>
      <c r="C50" s="50">
        <v>0.99997000000000014</v>
      </c>
      <c r="D50" s="50">
        <v>0.99999000000000049</v>
      </c>
      <c r="E50" s="50">
        <v>1.0047600000000003</v>
      </c>
      <c r="F50" s="50">
        <v>0.99998999999999982</v>
      </c>
      <c r="G50" s="50">
        <v>1.0031481436009921</v>
      </c>
      <c r="H50" s="50">
        <v>1.0016699999999996</v>
      </c>
      <c r="I50" s="50">
        <v>1.0019600000000002</v>
      </c>
      <c r="J50" s="50">
        <v>1.1991299999999998</v>
      </c>
      <c r="K50" s="50">
        <v>1.6983900000000007</v>
      </c>
      <c r="L50" s="50">
        <v>2.5795430145705751</v>
      </c>
      <c r="M50" s="50">
        <v>2.7467278112162004</v>
      </c>
      <c r="N50" s="50">
        <v>2.9616917813737755</v>
      </c>
      <c r="O50" s="50">
        <v>3.2000539920075028</v>
      </c>
      <c r="P50" s="50">
        <v>3.7493875003900921</v>
      </c>
      <c r="Q50" s="50">
        <v>3.7498748758193816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</row>
    <row r="52" spans="1:17" ht="12" customHeight="1" x14ac:dyDescent="0.25">
      <c r="A52" s="49" t="s">
        <v>30</v>
      </c>
      <c r="B52" s="48">
        <v>4301.2105459174236</v>
      </c>
      <c r="C52" s="48">
        <v>4408.0877799999989</v>
      </c>
      <c r="D52" s="48">
        <v>4576.6826600000004</v>
      </c>
      <c r="E52" s="48">
        <v>4921.0841499999988</v>
      </c>
      <c r="F52" s="48">
        <v>5216.7682100000011</v>
      </c>
      <c r="G52" s="48">
        <v>5487.8038576759245</v>
      </c>
      <c r="H52" s="48">
        <v>6288.0394599999981</v>
      </c>
      <c r="I52" s="48">
        <v>6367.2149699999991</v>
      </c>
      <c r="J52" s="48">
        <v>6858.9431000000013</v>
      </c>
      <c r="K52" s="48">
        <v>6966.4172399999998</v>
      </c>
      <c r="L52" s="48">
        <v>7213.410581417289</v>
      </c>
      <c r="M52" s="48">
        <v>6990.3921597043418</v>
      </c>
      <c r="N52" s="48">
        <v>6896.6367894411405</v>
      </c>
      <c r="O52" s="48">
        <v>6496.9920469663875</v>
      </c>
      <c r="P52" s="48">
        <v>6043.3046135442974</v>
      </c>
      <c r="Q52" s="48">
        <v>6292.3840685414198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6709.5876983326852</v>
      </c>
      <c r="C54" s="26">
        <f t="shared" ref="C54:Q54" si="14">SUM(C55,C60)</f>
        <v>7058.1882299999997</v>
      </c>
      <c r="D54" s="26">
        <f t="shared" si="14"/>
        <v>7254.8270200000006</v>
      </c>
      <c r="E54" s="26">
        <f t="shared" si="14"/>
        <v>7302.9830999999976</v>
      </c>
      <c r="F54" s="26">
        <f t="shared" si="14"/>
        <v>7894.2421799999993</v>
      </c>
      <c r="G54" s="26">
        <f t="shared" si="14"/>
        <v>8550.6371253842153</v>
      </c>
      <c r="H54" s="26">
        <f t="shared" si="14"/>
        <v>10407.994159999998</v>
      </c>
      <c r="I54" s="26">
        <f t="shared" si="14"/>
        <v>9505.5948399999979</v>
      </c>
      <c r="J54" s="26">
        <f t="shared" si="14"/>
        <v>9791.6942099999997</v>
      </c>
      <c r="K54" s="26">
        <f t="shared" si="14"/>
        <v>10140.014099999999</v>
      </c>
      <c r="L54" s="26">
        <f t="shared" si="14"/>
        <v>10857.440251198406</v>
      </c>
      <c r="M54" s="26">
        <f t="shared" si="14"/>
        <v>10805.794766526573</v>
      </c>
      <c r="N54" s="26">
        <f t="shared" si="14"/>
        <v>10367.849783458103</v>
      </c>
      <c r="O54" s="26">
        <f t="shared" si="14"/>
        <v>9969.0703710557918</v>
      </c>
      <c r="P54" s="26">
        <f t="shared" si="14"/>
        <v>9175.3020999517994</v>
      </c>
      <c r="Q54" s="26">
        <f t="shared" si="14"/>
        <v>10432.155591184895</v>
      </c>
    </row>
    <row r="55" spans="1:17" ht="12" customHeight="1" x14ac:dyDescent="0.25">
      <c r="A55" s="25" t="s">
        <v>48</v>
      </c>
      <c r="B55" s="24">
        <f t="shared" ref="B55" si="15">SUM(B56:B59)</f>
        <v>4254.1861056077169</v>
      </c>
      <c r="C55" s="24">
        <f t="shared" ref="C55:Q55" si="16">SUM(C56:C59)</f>
        <v>4481.4462413942174</v>
      </c>
      <c r="D55" s="24">
        <f t="shared" si="16"/>
        <v>4560.015728760849</v>
      </c>
      <c r="E55" s="24">
        <f t="shared" si="16"/>
        <v>4473.08394430306</v>
      </c>
      <c r="F55" s="24">
        <f t="shared" si="16"/>
        <v>4927.4366438657053</v>
      </c>
      <c r="G55" s="24">
        <f t="shared" si="16"/>
        <v>5441.7703809348168</v>
      </c>
      <c r="H55" s="24">
        <f t="shared" si="16"/>
        <v>7171.4835312619334</v>
      </c>
      <c r="I55" s="24">
        <f t="shared" si="16"/>
        <v>6165.4169743321982</v>
      </c>
      <c r="J55" s="24">
        <f t="shared" si="16"/>
        <v>6365.071036343028</v>
      </c>
      <c r="K55" s="24">
        <f t="shared" si="16"/>
        <v>6711.8411051321918</v>
      </c>
      <c r="L55" s="24">
        <f t="shared" si="16"/>
        <v>7389.7508736366244</v>
      </c>
      <c r="M55" s="24">
        <f t="shared" si="16"/>
        <v>7337.8393026896983</v>
      </c>
      <c r="N55" s="24">
        <f t="shared" si="16"/>
        <v>6885.6136101000784</v>
      </c>
      <c r="O55" s="24">
        <f t="shared" si="16"/>
        <v>6507.0149367072327</v>
      </c>
      <c r="P55" s="24">
        <f t="shared" si="16"/>
        <v>5728.0330804283276</v>
      </c>
      <c r="Q55" s="24">
        <f t="shared" si="16"/>
        <v>6983.7712833553269</v>
      </c>
    </row>
    <row r="56" spans="1:17" ht="12" customHeight="1" x14ac:dyDescent="0.25">
      <c r="A56" s="23" t="s">
        <v>44</v>
      </c>
      <c r="B56" s="22">
        <v>1982.7025901434401</v>
      </c>
      <c r="C56" s="22">
        <v>2067.3846761422997</v>
      </c>
      <c r="D56" s="22">
        <v>2018.6006858643816</v>
      </c>
      <c r="E56" s="22">
        <v>1830.6829361361738</v>
      </c>
      <c r="F56" s="22">
        <v>2096.4906895590452</v>
      </c>
      <c r="G56" s="22">
        <v>2469.4371701343971</v>
      </c>
      <c r="H56" s="22">
        <v>4048.8021875151303</v>
      </c>
      <c r="I56" s="22">
        <v>2882.4678839555872</v>
      </c>
      <c r="J56" s="22">
        <v>2972.4522340788571</v>
      </c>
      <c r="K56" s="22">
        <v>3280.6225029624634</v>
      </c>
      <c r="L56" s="22">
        <v>3866.8241547109646</v>
      </c>
      <c r="M56" s="22">
        <v>3816.6011968197622</v>
      </c>
      <c r="N56" s="22">
        <v>3335.2715873802772</v>
      </c>
      <c r="O56" s="22">
        <v>2957.0272184551714</v>
      </c>
      <c r="P56" s="22">
        <v>2152.1640419144155</v>
      </c>
      <c r="Q56" s="22">
        <v>3230.5778434975446</v>
      </c>
    </row>
    <row r="57" spans="1:17" ht="12" customHeight="1" x14ac:dyDescent="0.25">
      <c r="A57" s="23" t="s">
        <v>43</v>
      </c>
      <c r="B57" s="30">
        <v>224.71959309465066</v>
      </c>
      <c r="C57" s="30">
        <v>258.42295787180478</v>
      </c>
      <c r="D57" s="30">
        <v>301.2699281039944</v>
      </c>
      <c r="E57" s="30">
        <v>344.29026617663351</v>
      </c>
      <c r="F57" s="30">
        <v>391.13311457836306</v>
      </c>
      <c r="G57" s="30">
        <v>451.31051119692705</v>
      </c>
      <c r="H57" s="30">
        <v>523.14421448267251</v>
      </c>
      <c r="I57" s="30">
        <v>624.54360303155102</v>
      </c>
      <c r="J57" s="30">
        <v>696.62114812187326</v>
      </c>
      <c r="K57" s="30">
        <v>763.52880467084015</v>
      </c>
      <c r="L57" s="30">
        <v>815.91759509212682</v>
      </c>
      <c r="M57" s="30">
        <v>805.00028861511828</v>
      </c>
      <c r="N57" s="30">
        <v>808.1866748685992</v>
      </c>
      <c r="O57" s="30">
        <v>799.5576899221827</v>
      </c>
      <c r="P57" s="30">
        <v>795.13747119752179</v>
      </c>
      <c r="Q57" s="30">
        <v>790.24462006816066</v>
      </c>
    </row>
    <row r="58" spans="1:17" ht="12" customHeight="1" x14ac:dyDescent="0.25">
      <c r="A58" s="23" t="s">
        <v>47</v>
      </c>
      <c r="B58" s="22">
        <v>881.87417884494027</v>
      </c>
      <c r="C58" s="22">
        <v>924.58283908485873</v>
      </c>
      <c r="D58" s="22">
        <v>966.72635752797225</v>
      </c>
      <c r="E58" s="22">
        <v>991.82493632564046</v>
      </c>
      <c r="F58" s="22">
        <v>1059.9371887237321</v>
      </c>
      <c r="G58" s="22">
        <v>1091.167469664377</v>
      </c>
      <c r="H58" s="22">
        <v>1135.5283758290484</v>
      </c>
      <c r="I58" s="22">
        <v>1155.1650350899799</v>
      </c>
      <c r="J58" s="22">
        <v>1169.9692457953047</v>
      </c>
      <c r="K58" s="22">
        <v>1156.7587189754172</v>
      </c>
      <c r="L58" s="22">
        <v>1178.4358724390356</v>
      </c>
      <c r="M58" s="22">
        <v>1185.6978912535756</v>
      </c>
      <c r="N58" s="22">
        <v>1201.8247433409015</v>
      </c>
      <c r="O58" s="22">
        <v>1204.4106202919759</v>
      </c>
      <c r="P58" s="22">
        <v>1206.8599101769753</v>
      </c>
      <c r="Q58" s="22">
        <v>1224.5922485884189</v>
      </c>
    </row>
    <row r="59" spans="1:17" ht="12" customHeight="1" x14ac:dyDescent="0.25">
      <c r="A59" s="21" t="s">
        <v>46</v>
      </c>
      <c r="B59" s="20">
        <v>1164.8897435246859</v>
      </c>
      <c r="C59" s="20">
        <v>1231.0557682952542</v>
      </c>
      <c r="D59" s="20">
        <v>1273.4187572645005</v>
      </c>
      <c r="E59" s="20">
        <v>1306.2858056646126</v>
      </c>
      <c r="F59" s="20">
        <v>1379.8756510045655</v>
      </c>
      <c r="G59" s="20">
        <v>1429.855229939116</v>
      </c>
      <c r="H59" s="20">
        <v>1464.0087534350816</v>
      </c>
      <c r="I59" s="20">
        <v>1503.2404522550808</v>
      </c>
      <c r="J59" s="20">
        <v>1526.0284083469928</v>
      </c>
      <c r="K59" s="20">
        <v>1510.9310785234711</v>
      </c>
      <c r="L59" s="20">
        <v>1528.573251394497</v>
      </c>
      <c r="M59" s="20">
        <v>1530.5399260012427</v>
      </c>
      <c r="N59" s="20">
        <v>1540.3306045103006</v>
      </c>
      <c r="O59" s="20">
        <v>1546.0194080379026</v>
      </c>
      <c r="P59" s="20">
        <v>1573.8716571394154</v>
      </c>
      <c r="Q59" s="20">
        <v>1738.3565712012028</v>
      </c>
    </row>
    <row r="60" spans="1:17" ht="12" customHeight="1" x14ac:dyDescent="0.25">
      <c r="A60" s="19" t="s">
        <v>45</v>
      </c>
      <c r="B60" s="18">
        <v>2455.4015927249679</v>
      </c>
      <c r="C60" s="18">
        <v>2576.7419886057819</v>
      </c>
      <c r="D60" s="18">
        <v>2694.8112912391516</v>
      </c>
      <c r="E60" s="18">
        <v>2829.8991556969381</v>
      </c>
      <c r="F60" s="18">
        <v>2966.8055361342936</v>
      </c>
      <c r="G60" s="18">
        <v>3108.8667444493976</v>
      </c>
      <c r="H60" s="18">
        <v>3236.5106287380654</v>
      </c>
      <c r="I60" s="18">
        <v>3340.1778656678002</v>
      </c>
      <c r="J60" s="18">
        <v>3426.6231736569721</v>
      </c>
      <c r="K60" s="18">
        <v>3428.1729948678067</v>
      </c>
      <c r="L60" s="18">
        <v>3467.6893775617814</v>
      </c>
      <c r="M60" s="18">
        <v>3467.955463836875</v>
      </c>
      <c r="N60" s="18">
        <v>3482.2361733580237</v>
      </c>
      <c r="O60" s="18">
        <v>3462.0554343485592</v>
      </c>
      <c r="P60" s="18">
        <v>3447.2690195234718</v>
      </c>
      <c r="Q60" s="18">
        <v>3448.3843078295677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0.6340458306648068</v>
      </c>
      <c r="C63" s="41">
        <f t="shared" ref="C63:Q63" si="20">IF(C55=0,0,C55/C$54)</f>
        <v>0.63492869492292037</v>
      </c>
      <c r="D63" s="41">
        <f t="shared" si="20"/>
        <v>0.62854920126832314</v>
      </c>
      <c r="E63" s="41">
        <f t="shared" si="20"/>
        <v>0.61250093051742949</v>
      </c>
      <c r="F63" s="41">
        <f t="shared" si="20"/>
        <v>0.62418108432869301</v>
      </c>
      <c r="G63" s="41">
        <f t="shared" si="20"/>
        <v>0.63641694778274149</v>
      </c>
      <c r="H63" s="41">
        <f t="shared" si="20"/>
        <v>0.68903608332366073</v>
      </c>
      <c r="I63" s="41">
        <f t="shared" si="20"/>
        <v>0.64860927465452545</v>
      </c>
      <c r="J63" s="41">
        <f t="shared" si="20"/>
        <v>0.65004797942347392</v>
      </c>
      <c r="K63" s="41">
        <f t="shared" si="20"/>
        <v>0.66191634833448532</v>
      </c>
      <c r="L63" s="41">
        <f t="shared" si="20"/>
        <v>0.68061630574674081</v>
      </c>
      <c r="M63" s="41">
        <f t="shared" si="20"/>
        <v>0.67906521095702632</v>
      </c>
      <c r="N63" s="41">
        <f t="shared" si="20"/>
        <v>0.6641313053248582</v>
      </c>
      <c r="O63" s="41">
        <f t="shared" si="20"/>
        <v>0.65272033344249492</v>
      </c>
      <c r="P63" s="41">
        <f t="shared" si="20"/>
        <v>0.62428822702834152</v>
      </c>
      <c r="Q63" s="41">
        <f t="shared" si="20"/>
        <v>0.66944661842050834</v>
      </c>
    </row>
    <row r="64" spans="1:17" ht="12" customHeight="1" x14ac:dyDescent="0.25">
      <c r="A64" s="23" t="s">
        <v>44</v>
      </c>
      <c r="B64" s="45">
        <f t="shared" ref="B64" si="21">IF(B56=0,0,B56/B$54)</f>
        <v>0.29550289515347367</v>
      </c>
      <c r="C64" s="45">
        <f t="shared" ref="C64:Q64" si="22">IF(C56=0,0,C56/C$54)</f>
        <v>0.2929058575336832</v>
      </c>
      <c r="D64" s="45">
        <f t="shared" si="22"/>
        <v>0.27824242815156486</v>
      </c>
      <c r="E64" s="45">
        <f t="shared" si="22"/>
        <v>0.25067604718079856</v>
      </c>
      <c r="F64" s="45">
        <f t="shared" si="22"/>
        <v>0.26557212735004354</v>
      </c>
      <c r="G64" s="45">
        <f t="shared" si="22"/>
        <v>0.28880154004002773</v>
      </c>
      <c r="H64" s="45">
        <f t="shared" si="22"/>
        <v>0.38900888348645374</v>
      </c>
      <c r="I64" s="45">
        <f t="shared" si="22"/>
        <v>0.30323908524125437</v>
      </c>
      <c r="J64" s="45">
        <f t="shared" si="22"/>
        <v>0.30356873594389516</v>
      </c>
      <c r="K64" s="45">
        <f t="shared" si="22"/>
        <v>0.3235323413369281</v>
      </c>
      <c r="L64" s="45">
        <f t="shared" si="22"/>
        <v>0.35614510098585694</v>
      </c>
      <c r="M64" s="45">
        <f t="shared" si="22"/>
        <v>0.35319948965184489</v>
      </c>
      <c r="N64" s="45">
        <f t="shared" si="22"/>
        <v>0.32169366426408885</v>
      </c>
      <c r="O64" s="45">
        <f t="shared" si="22"/>
        <v>0.29662015698480843</v>
      </c>
      <c r="P64" s="45">
        <f t="shared" si="22"/>
        <v>0.23456056470617154</v>
      </c>
      <c r="Q64" s="45">
        <f t="shared" si="22"/>
        <v>0.30967500582788104</v>
      </c>
    </row>
    <row r="65" spans="1:17" ht="12" customHeight="1" x14ac:dyDescent="0.25">
      <c r="A65" s="23" t="s">
        <v>43</v>
      </c>
      <c r="B65" s="44">
        <f t="shared" ref="B65" si="23">IF(B57=0,0,B57/B$54)</f>
        <v>3.3492310287634053E-2</v>
      </c>
      <c r="C65" s="44">
        <f t="shared" ref="C65:Q65" si="24">IF(C57=0,0,C57/C$54)</f>
        <v>3.6613214248581293E-2</v>
      </c>
      <c r="D65" s="44">
        <f t="shared" si="24"/>
        <v>4.152682445404389E-2</v>
      </c>
      <c r="E65" s="44">
        <f t="shared" si="24"/>
        <v>4.7143785143995968E-2</v>
      </c>
      <c r="F65" s="44">
        <f t="shared" si="24"/>
        <v>4.9546632299841999E-2</v>
      </c>
      <c r="G65" s="44">
        <f t="shared" si="24"/>
        <v>5.2780922003709499E-2</v>
      </c>
      <c r="H65" s="44">
        <f t="shared" si="24"/>
        <v>5.0263692162051767E-2</v>
      </c>
      <c r="I65" s="44">
        <f t="shared" si="24"/>
        <v>6.570273755025216E-2</v>
      </c>
      <c r="J65" s="44">
        <f t="shared" si="24"/>
        <v>7.1144087343989193E-2</v>
      </c>
      <c r="K65" s="44">
        <f t="shared" si="24"/>
        <v>7.5298593980341735E-2</v>
      </c>
      <c r="L65" s="44">
        <f t="shared" si="24"/>
        <v>7.514824638358647E-2</v>
      </c>
      <c r="M65" s="44">
        <f t="shared" si="24"/>
        <v>7.4497092162882014E-2</v>
      </c>
      <c r="N65" s="44">
        <f t="shared" si="24"/>
        <v>7.7951233066480233E-2</v>
      </c>
      <c r="O65" s="44">
        <f t="shared" si="24"/>
        <v>8.0203836482448679E-2</v>
      </c>
      <c r="P65" s="44">
        <f t="shared" si="24"/>
        <v>8.6660631174389227E-2</v>
      </c>
      <c r="Q65" s="44">
        <f t="shared" si="24"/>
        <v>7.5750846808296482E-2</v>
      </c>
    </row>
    <row r="66" spans="1:17" ht="12" customHeight="1" x14ac:dyDescent="0.25">
      <c r="A66" s="23" t="s">
        <v>47</v>
      </c>
      <c r="B66" s="44">
        <f t="shared" ref="B66" si="25">IF(B58=0,0,B58/B$54)</f>
        <v>0.13143492841804327</v>
      </c>
      <c r="C66" s="44">
        <f t="shared" ref="C66:Q66" si="26">IF(C58=0,0,C58/C$54)</f>
        <v>0.13099435846086224</v>
      </c>
      <c r="D66" s="44">
        <f t="shared" si="26"/>
        <v>0.13325284736120038</v>
      </c>
      <c r="E66" s="44">
        <f t="shared" si="26"/>
        <v>0.13581093133375055</v>
      </c>
      <c r="F66" s="44">
        <f t="shared" si="26"/>
        <v>0.13426712337367538</v>
      </c>
      <c r="G66" s="44">
        <f t="shared" si="26"/>
        <v>0.12761241690692685</v>
      </c>
      <c r="H66" s="44">
        <f t="shared" si="26"/>
        <v>0.10910155774232762</v>
      </c>
      <c r="I66" s="44">
        <f t="shared" si="26"/>
        <v>0.12152474984826728</v>
      </c>
      <c r="J66" s="44">
        <f t="shared" si="26"/>
        <v>0.11948588474101304</v>
      </c>
      <c r="K66" s="44">
        <f t="shared" si="26"/>
        <v>0.11407861049970507</v>
      </c>
      <c r="L66" s="44">
        <f t="shared" si="26"/>
        <v>0.10853717314345469</v>
      </c>
      <c r="M66" s="44">
        <f t="shared" si="26"/>
        <v>0.10972796697254945</v>
      </c>
      <c r="N66" s="44">
        <f t="shared" si="26"/>
        <v>0.11591841784382448</v>
      </c>
      <c r="O66" s="44">
        <f t="shared" si="26"/>
        <v>0.12081473752947544</v>
      </c>
      <c r="P66" s="44">
        <f t="shared" si="26"/>
        <v>0.13153353394035008</v>
      </c>
      <c r="Q66" s="44">
        <f t="shared" si="26"/>
        <v>0.11738630984599113</v>
      </c>
    </row>
    <row r="67" spans="1:17" ht="12" customHeight="1" x14ac:dyDescent="0.25">
      <c r="A67" s="23" t="s">
        <v>46</v>
      </c>
      <c r="B67" s="43">
        <f t="shared" ref="B67" si="27">IF(B59=0,0,B59/B$54)</f>
        <v>0.17361569680565586</v>
      </c>
      <c r="C67" s="43">
        <f t="shared" ref="C67:Q67" si="28">IF(C59=0,0,C59/C$54)</f>
        <v>0.17441526467979365</v>
      </c>
      <c r="D67" s="43">
        <f t="shared" si="28"/>
        <v>0.17552710130151392</v>
      </c>
      <c r="E67" s="43">
        <f t="shared" si="28"/>
        <v>0.17887016685888441</v>
      </c>
      <c r="F67" s="43">
        <f t="shared" si="28"/>
        <v>0.17479520130513221</v>
      </c>
      <c r="G67" s="43">
        <f t="shared" si="28"/>
        <v>0.16722206883207744</v>
      </c>
      <c r="H67" s="43">
        <f t="shared" si="28"/>
        <v>0.14066194993282757</v>
      </c>
      <c r="I67" s="43">
        <f t="shared" si="28"/>
        <v>0.15814270201475167</v>
      </c>
      <c r="J67" s="43">
        <f t="shared" si="28"/>
        <v>0.15584927139457644</v>
      </c>
      <c r="K67" s="43">
        <f t="shared" si="28"/>
        <v>0.14900680251751044</v>
      </c>
      <c r="L67" s="43">
        <f t="shared" si="28"/>
        <v>0.14078578523384261</v>
      </c>
      <c r="M67" s="43">
        <f t="shared" si="28"/>
        <v>0.14164066216974999</v>
      </c>
      <c r="N67" s="43">
        <f t="shared" si="28"/>
        <v>0.14856799015046465</v>
      </c>
      <c r="O67" s="43">
        <f t="shared" si="28"/>
        <v>0.15508160244576233</v>
      </c>
      <c r="P67" s="43">
        <f t="shared" si="28"/>
        <v>0.17153349720743075</v>
      </c>
      <c r="Q67" s="43">
        <f t="shared" si="28"/>
        <v>0.16663445593833962</v>
      </c>
    </row>
    <row r="68" spans="1:17" ht="12" customHeight="1" x14ac:dyDescent="0.25">
      <c r="A68" s="42" t="s">
        <v>45</v>
      </c>
      <c r="B68" s="41">
        <f t="shared" ref="B68" si="29">IF(B60=0,0,B60/B$54)</f>
        <v>0.36595416933519309</v>
      </c>
      <c r="C68" s="41">
        <f t="shared" ref="C68:Q68" si="30">IF(C60=0,0,C60/C$54)</f>
        <v>0.36507130507707952</v>
      </c>
      <c r="D68" s="41">
        <f t="shared" si="30"/>
        <v>0.37145079873167691</v>
      </c>
      <c r="E68" s="41">
        <f t="shared" si="30"/>
        <v>0.38749906948257062</v>
      </c>
      <c r="F68" s="41">
        <f t="shared" si="30"/>
        <v>0.37581891567130687</v>
      </c>
      <c r="G68" s="41">
        <f t="shared" si="30"/>
        <v>0.36358305221725845</v>
      </c>
      <c r="H68" s="41">
        <f t="shared" si="30"/>
        <v>0.31096391667633927</v>
      </c>
      <c r="I68" s="41">
        <f t="shared" si="30"/>
        <v>0.35139072534547466</v>
      </c>
      <c r="J68" s="41">
        <f t="shared" si="30"/>
        <v>0.34995202057652619</v>
      </c>
      <c r="K68" s="41">
        <f t="shared" si="30"/>
        <v>0.33808365166551468</v>
      </c>
      <c r="L68" s="41">
        <f t="shared" si="30"/>
        <v>0.31938369425325919</v>
      </c>
      <c r="M68" s="41">
        <f t="shared" si="30"/>
        <v>0.32093478904297368</v>
      </c>
      <c r="N68" s="41">
        <f t="shared" si="30"/>
        <v>0.33586869467514169</v>
      </c>
      <c r="O68" s="41">
        <f t="shared" si="30"/>
        <v>0.34727966655750514</v>
      </c>
      <c r="P68" s="41">
        <f t="shared" si="30"/>
        <v>0.37571177297165848</v>
      </c>
      <c r="Q68" s="41">
        <f t="shared" si="30"/>
        <v>0.3305533815794916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6752.8909903484646</v>
      </c>
      <c r="C72" s="55">
        <f t="shared" ref="C72:Q72" si="31">SUM(C73:C74,C77:C78,C84:C85)</f>
        <v>7401.3039353864888</v>
      </c>
      <c r="D72" s="55">
        <f t="shared" si="31"/>
        <v>7426.2629941108544</v>
      </c>
      <c r="E72" s="55">
        <f t="shared" si="31"/>
        <v>6845.6492960397491</v>
      </c>
      <c r="F72" s="55">
        <f t="shared" si="31"/>
        <v>7649.3032579052269</v>
      </c>
      <c r="G72" s="55">
        <f t="shared" si="31"/>
        <v>8550.4240278205725</v>
      </c>
      <c r="H72" s="55">
        <f t="shared" si="31"/>
        <v>10520.982582627781</v>
      </c>
      <c r="I72" s="55">
        <f t="shared" si="31"/>
        <v>8115.6725718973557</v>
      </c>
      <c r="J72" s="55">
        <f t="shared" si="31"/>
        <v>7622.3160664524348</v>
      </c>
      <c r="K72" s="55">
        <f t="shared" si="31"/>
        <v>8229.2914909710362</v>
      </c>
      <c r="L72" s="55">
        <f t="shared" si="31"/>
        <v>9304.0854684962633</v>
      </c>
      <c r="M72" s="55">
        <f t="shared" si="31"/>
        <v>9621.4276091373467</v>
      </c>
      <c r="N72" s="55">
        <f t="shared" si="31"/>
        <v>8821.664373990794</v>
      </c>
      <c r="O72" s="55">
        <f t="shared" si="31"/>
        <v>8805.3644035635898</v>
      </c>
      <c r="P72" s="55">
        <f t="shared" si="31"/>
        <v>7812.160392952077</v>
      </c>
      <c r="Q72" s="55">
        <f t="shared" si="31"/>
        <v>10082.461603146687</v>
      </c>
    </row>
    <row r="73" spans="1:17" ht="12" customHeight="1" x14ac:dyDescent="0.25">
      <c r="A73" s="54" t="s">
        <v>38</v>
      </c>
      <c r="B73" s="53">
        <v>79.086272590024279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5206.903124105409</v>
      </c>
      <c r="C74" s="50">
        <f t="shared" ref="C74:Q74" si="32">SUM(C75:C76)</f>
        <v>5671.5609977285039</v>
      </c>
      <c r="D74" s="50">
        <f t="shared" si="32"/>
        <v>5564.2481651368062</v>
      </c>
      <c r="E74" s="50">
        <f t="shared" si="32"/>
        <v>6053.2635733108928</v>
      </c>
      <c r="F74" s="50">
        <f t="shared" si="32"/>
        <v>6554.934419123555</v>
      </c>
      <c r="G74" s="50">
        <f t="shared" si="32"/>
        <v>6578.9888571112142</v>
      </c>
      <c r="H74" s="50">
        <f t="shared" si="32"/>
        <v>5009.2100988695292</v>
      </c>
      <c r="I74" s="50">
        <f t="shared" si="32"/>
        <v>4668.8322220547034</v>
      </c>
      <c r="J74" s="50">
        <f t="shared" si="32"/>
        <v>4466.8886944871156</v>
      </c>
      <c r="K74" s="50">
        <f t="shared" si="32"/>
        <v>4364.1383634304557</v>
      </c>
      <c r="L74" s="50">
        <f t="shared" si="32"/>
        <v>4327.710831862144</v>
      </c>
      <c r="M74" s="50">
        <f t="shared" si="32"/>
        <v>4119.8367974556795</v>
      </c>
      <c r="N74" s="50">
        <f t="shared" si="32"/>
        <v>4297.8592725017197</v>
      </c>
      <c r="O74" s="50">
        <f t="shared" si="32"/>
        <v>4600.2779664043956</v>
      </c>
      <c r="P74" s="50">
        <f t="shared" si="32"/>
        <v>3738.231510966707</v>
      </c>
      <c r="Q74" s="50">
        <f t="shared" si="32"/>
        <v>3206.5242227417834</v>
      </c>
    </row>
    <row r="75" spans="1:17" ht="12" customHeight="1" x14ac:dyDescent="0.25">
      <c r="A75" s="52" t="s">
        <v>66</v>
      </c>
      <c r="B75" s="50">
        <v>592.12967378070027</v>
      </c>
      <c r="C75" s="50">
        <v>635.64074557570814</v>
      </c>
      <c r="D75" s="50">
        <v>635.62814385199204</v>
      </c>
      <c r="E75" s="50">
        <v>626.96280762799211</v>
      </c>
      <c r="F75" s="50">
        <v>641.46260983895991</v>
      </c>
      <c r="G75" s="50">
        <v>595.03280267334083</v>
      </c>
      <c r="H75" s="50">
        <v>548.73035572557581</v>
      </c>
      <c r="I75" s="50">
        <v>560.10223574676024</v>
      </c>
      <c r="J75" s="50">
        <v>577.5147797708521</v>
      </c>
      <c r="K75" s="50">
        <v>525.4106414301001</v>
      </c>
      <c r="L75" s="50">
        <v>519.56788875845916</v>
      </c>
      <c r="M75" s="50">
        <v>487.63680406403824</v>
      </c>
      <c r="N75" s="50">
        <v>464.41636851255333</v>
      </c>
      <c r="O75" s="50">
        <v>444.10426008558858</v>
      </c>
      <c r="P75" s="50">
        <v>342.50819255298774</v>
      </c>
      <c r="Q75" s="50">
        <v>478.92990836497512</v>
      </c>
    </row>
    <row r="76" spans="1:17" ht="12" customHeight="1" x14ac:dyDescent="0.25">
      <c r="A76" s="52" t="s">
        <v>65</v>
      </c>
      <c r="B76" s="50">
        <v>4614.7734503247084</v>
      </c>
      <c r="C76" s="50">
        <v>5035.9202521527959</v>
      </c>
      <c r="D76" s="50">
        <v>4928.6200212848144</v>
      </c>
      <c r="E76" s="50">
        <v>5426.3007656829004</v>
      </c>
      <c r="F76" s="50">
        <v>5913.4718092845951</v>
      </c>
      <c r="G76" s="50">
        <v>5983.9560544378737</v>
      </c>
      <c r="H76" s="50">
        <v>4460.4797431439538</v>
      </c>
      <c r="I76" s="50">
        <v>4108.7299863079434</v>
      </c>
      <c r="J76" s="50">
        <v>3889.3739147162632</v>
      </c>
      <c r="K76" s="50">
        <v>3838.7277220003557</v>
      </c>
      <c r="L76" s="50">
        <v>3808.142943103685</v>
      </c>
      <c r="M76" s="50">
        <v>3632.1999933916413</v>
      </c>
      <c r="N76" s="50">
        <v>3833.4429039891661</v>
      </c>
      <c r="O76" s="50">
        <v>4156.1737063188066</v>
      </c>
      <c r="P76" s="50">
        <v>3395.7233184137194</v>
      </c>
      <c r="Q76" s="50">
        <v>2727.5943143768081</v>
      </c>
    </row>
    <row r="77" spans="1:17" ht="12" customHeight="1" x14ac:dyDescent="0.25">
      <c r="A77" s="51" t="s">
        <v>41</v>
      </c>
      <c r="B77" s="50">
        <v>1466.9015936530316</v>
      </c>
      <c r="C77" s="50">
        <v>1729.7429376579846</v>
      </c>
      <c r="D77" s="50">
        <v>1862.0148289740482</v>
      </c>
      <c r="E77" s="50">
        <v>792.38572272885597</v>
      </c>
      <c r="F77" s="50">
        <v>1094.3688387816721</v>
      </c>
      <c r="G77" s="50">
        <v>1971.4351707093576</v>
      </c>
      <c r="H77" s="50">
        <v>5511.7724837582518</v>
      </c>
      <c r="I77" s="50">
        <v>3446.8403498426524</v>
      </c>
      <c r="J77" s="50">
        <v>3155.4273719653197</v>
      </c>
      <c r="K77" s="50">
        <v>3865.15312754058</v>
      </c>
      <c r="L77" s="50">
        <v>4976.3746366341193</v>
      </c>
      <c r="M77" s="50">
        <v>5501.5908116816681</v>
      </c>
      <c r="N77" s="50">
        <v>4523.8051014890743</v>
      </c>
      <c r="O77" s="50">
        <v>4205.0864371591942</v>
      </c>
      <c r="P77" s="50">
        <v>4073.92888198537</v>
      </c>
      <c r="Q77" s="50">
        <v>6866.6756804049037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9.2617000000000047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9.2617000000000047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6752.8909903484646</v>
      </c>
      <c r="C87" s="26">
        <f t="shared" si="34"/>
        <v>7401.3039353864897</v>
      </c>
      <c r="D87" s="26">
        <f t="shared" si="34"/>
        <v>7426.2629941108562</v>
      </c>
      <c r="E87" s="26">
        <f t="shared" si="34"/>
        <v>6845.6492960397472</v>
      </c>
      <c r="F87" s="26">
        <f t="shared" si="34"/>
        <v>7649.303257905226</v>
      </c>
      <c r="G87" s="26">
        <f t="shared" si="34"/>
        <v>8550.4240278205743</v>
      </c>
      <c r="H87" s="26">
        <f t="shared" si="34"/>
        <v>10520.982582627781</v>
      </c>
      <c r="I87" s="26">
        <f t="shared" si="34"/>
        <v>8115.6725718973548</v>
      </c>
      <c r="J87" s="26">
        <f t="shared" si="34"/>
        <v>7622.3160664524366</v>
      </c>
      <c r="K87" s="26">
        <f t="shared" si="34"/>
        <v>8229.2914909710362</v>
      </c>
      <c r="L87" s="26">
        <f t="shared" si="34"/>
        <v>9304.0854684962633</v>
      </c>
      <c r="M87" s="26">
        <f t="shared" si="34"/>
        <v>9621.4276091373486</v>
      </c>
      <c r="N87" s="26">
        <f t="shared" si="34"/>
        <v>8821.664373990794</v>
      </c>
      <c r="O87" s="26">
        <f t="shared" si="34"/>
        <v>8805.3644035635898</v>
      </c>
      <c r="P87" s="26">
        <f t="shared" si="34"/>
        <v>7812.1603929520788</v>
      </c>
      <c r="Q87" s="26">
        <f t="shared" si="34"/>
        <v>10082.461603146687</v>
      </c>
    </row>
    <row r="88" spans="1:17" ht="12" customHeight="1" x14ac:dyDescent="0.25">
      <c r="A88" s="25" t="s">
        <v>48</v>
      </c>
      <c r="B88" s="24">
        <f t="shared" ref="B88:Q88" si="35">SUM(B89:B92)</f>
        <v>6752.8909903484646</v>
      </c>
      <c r="C88" s="24">
        <f t="shared" si="35"/>
        <v>7401.3039353864897</v>
      </c>
      <c r="D88" s="24">
        <f t="shared" si="35"/>
        <v>7426.2629941108562</v>
      </c>
      <c r="E88" s="24">
        <f t="shared" si="35"/>
        <v>6845.6492960397472</v>
      </c>
      <c r="F88" s="24">
        <f t="shared" si="35"/>
        <v>7649.303257905226</v>
      </c>
      <c r="G88" s="24">
        <f t="shared" si="35"/>
        <v>8550.4240278205743</v>
      </c>
      <c r="H88" s="24">
        <f t="shared" si="35"/>
        <v>10520.982582627781</v>
      </c>
      <c r="I88" s="24">
        <f t="shared" si="35"/>
        <v>8115.6725718973548</v>
      </c>
      <c r="J88" s="24">
        <f t="shared" si="35"/>
        <v>7622.3160664524366</v>
      </c>
      <c r="K88" s="24">
        <f t="shared" si="35"/>
        <v>8229.2914909710362</v>
      </c>
      <c r="L88" s="24">
        <f t="shared" si="35"/>
        <v>9304.0854684962633</v>
      </c>
      <c r="M88" s="24">
        <f t="shared" si="35"/>
        <v>9621.4276091373486</v>
      </c>
      <c r="N88" s="24">
        <f t="shared" si="35"/>
        <v>8821.664373990794</v>
      </c>
      <c r="O88" s="24">
        <f t="shared" si="35"/>
        <v>8805.3644035635898</v>
      </c>
      <c r="P88" s="24">
        <f t="shared" si="35"/>
        <v>7812.1603929520788</v>
      </c>
      <c r="Q88" s="24">
        <f t="shared" si="35"/>
        <v>10082.461603146687</v>
      </c>
    </row>
    <row r="89" spans="1:17" ht="12" customHeight="1" x14ac:dyDescent="0.25">
      <c r="A89" s="23" t="s">
        <v>44</v>
      </c>
      <c r="B89" s="22">
        <v>4691.0489204046426</v>
      </c>
      <c r="C89" s="22">
        <v>5273.9821342553651</v>
      </c>
      <c r="D89" s="22">
        <v>5329.7966555250923</v>
      </c>
      <c r="E89" s="22">
        <v>4923.4713586050921</v>
      </c>
      <c r="F89" s="22">
        <v>5611.2264674594617</v>
      </c>
      <c r="G89" s="22">
        <v>6553.2245032761748</v>
      </c>
      <c r="H89" s="22">
        <v>8301.564221775754</v>
      </c>
      <c r="I89" s="22">
        <v>5903.6566034791067</v>
      </c>
      <c r="J89" s="22">
        <v>5369.2549647647393</v>
      </c>
      <c r="K89" s="22">
        <v>6018.5600713212261</v>
      </c>
      <c r="L89" s="22">
        <v>7036.855610356597</v>
      </c>
      <c r="M89" s="22">
        <v>7321.7911392198375</v>
      </c>
      <c r="N89" s="22">
        <v>6463.0035455616653</v>
      </c>
      <c r="O89" s="22">
        <v>6301.1720717370417</v>
      </c>
      <c r="P89" s="22">
        <v>4838.4911437521368</v>
      </c>
      <c r="Q89" s="22">
        <v>6352.7850874867481</v>
      </c>
    </row>
    <row r="90" spans="1:17" ht="12" customHeight="1" x14ac:dyDescent="0.25">
      <c r="A90" s="23" t="s">
        <v>43</v>
      </c>
      <c r="B90" s="22">
        <v>0.67876733847865511</v>
      </c>
      <c r="C90" s="22">
        <v>0.81735454788791828</v>
      </c>
      <c r="D90" s="22">
        <v>1.0789543629174163</v>
      </c>
      <c r="E90" s="22">
        <v>1.2945040695978824</v>
      </c>
      <c r="F90" s="22">
        <v>1.5651917360152341</v>
      </c>
      <c r="G90" s="22">
        <v>2.0114132897659069</v>
      </c>
      <c r="H90" s="22">
        <v>2.3714388494630696</v>
      </c>
      <c r="I90" s="22">
        <v>3.7967782712153819</v>
      </c>
      <c r="J90" s="22">
        <v>4.5579935798832318</v>
      </c>
      <c r="K90" s="22">
        <v>5.579143386863036</v>
      </c>
      <c r="L90" s="22">
        <v>6.3840038050908117</v>
      </c>
      <c r="M90" s="22">
        <v>6.9064081578318657</v>
      </c>
      <c r="N90" s="22">
        <v>7.8657690585004731</v>
      </c>
      <c r="O90" s="22">
        <v>9.4371627128387132</v>
      </c>
      <c r="P90" s="22">
        <v>12.49886196281876</v>
      </c>
      <c r="Q90" s="22">
        <v>17.644500820182728</v>
      </c>
    </row>
    <row r="91" spans="1:17" ht="12" customHeight="1" x14ac:dyDescent="0.25">
      <c r="A91" s="23" t="s">
        <v>47</v>
      </c>
      <c r="B91" s="22">
        <v>1206.2469744258367</v>
      </c>
      <c r="C91" s="22">
        <v>1225.3661140671747</v>
      </c>
      <c r="D91" s="22">
        <v>1200.3958066983632</v>
      </c>
      <c r="E91" s="22">
        <v>1057.9717090956442</v>
      </c>
      <c r="F91" s="22">
        <v>1139.4049326544241</v>
      </c>
      <c r="G91" s="22">
        <v>1143.4632470485496</v>
      </c>
      <c r="H91" s="22">
        <v>1414.2800807020342</v>
      </c>
      <c r="I91" s="22">
        <v>1382.7753377552974</v>
      </c>
      <c r="J91" s="22">
        <v>1371.8848704378106</v>
      </c>
      <c r="K91" s="22">
        <v>1373.214913504693</v>
      </c>
      <c r="L91" s="22">
        <v>1380.1031921281244</v>
      </c>
      <c r="M91" s="22">
        <v>1375.277001819517</v>
      </c>
      <c r="N91" s="22">
        <v>1416.2798518574994</v>
      </c>
      <c r="O91" s="22">
        <v>1476.974777589797</v>
      </c>
      <c r="P91" s="22">
        <v>1639.0211637480868</v>
      </c>
      <c r="Q91" s="22">
        <v>1849.7490739545358</v>
      </c>
    </row>
    <row r="92" spans="1:17" ht="12" customHeight="1" x14ac:dyDescent="0.25">
      <c r="A92" s="21" t="s">
        <v>46</v>
      </c>
      <c r="B92" s="20">
        <v>854.91632817950665</v>
      </c>
      <c r="C92" s="20">
        <v>901.13833251606229</v>
      </c>
      <c r="D92" s="20">
        <v>894.99157752448332</v>
      </c>
      <c r="E92" s="20">
        <v>862.91172426941307</v>
      </c>
      <c r="F92" s="20">
        <v>897.10666605532515</v>
      </c>
      <c r="G92" s="20">
        <v>851.72486420608402</v>
      </c>
      <c r="H92" s="20">
        <v>802.76684130053002</v>
      </c>
      <c r="I92" s="20">
        <v>825.4438523917355</v>
      </c>
      <c r="J92" s="20">
        <v>876.61823767000305</v>
      </c>
      <c r="K92" s="20">
        <v>831.93736275825518</v>
      </c>
      <c r="L92" s="20">
        <v>880.74266220644995</v>
      </c>
      <c r="M92" s="20">
        <v>917.45305994016246</v>
      </c>
      <c r="N92" s="20">
        <v>934.51520751312978</v>
      </c>
      <c r="O92" s="20">
        <v>1017.780391523913</v>
      </c>
      <c r="P92" s="20">
        <v>1322.1492234890363</v>
      </c>
      <c r="Q92" s="20">
        <v>1862.2829408852201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0.69467268568518292</v>
      </c>
      <c r="C97" s="45">
        <f t="shared" si="38"/>
        <v>0.71257472741253702</v>
      </c>
      <c r="D97" s="45">
        <f t="shared" si="38"/>
        <v>0.7176956511978777</v>
      </c>
      <c r="E97" s="45">
        <f t="shared" si="38"/>
        <v>0.71921174247903008</v>
      </c>
      <c r="F97" s="45">
        <f t="shared" si="38"/>
        <v>0.73356046665563956</v>
      </c>
      <c r="G97" s="45">
        <f t="shared" si="38"/>
        <v>0.7664209964270664</v>
      </c>
      <c r="H97" s="45">
        <f t="shared" si="38"/>
        <v>0.7890483760978062</v>
      </c>
      <c r="I97" s="45">
        <f t="shared" si="38"/>
        <v>0.72743898317461286</v>
      </c>
      <c r="J97" s="45">
        <f t="shared" si="38"/>
        <v>0.70441253261539016</v>
      </c>
      <c r="K97" s="45">
        <f t="shared" si="38"/>
        <v>0.73135823149837786</v>
      </c>
      <c r="L97" s="45">
        <f t="shared" si="38"/>
        <v>0.75631889175819245</v>
      </c>
      <c r="M97" s="45">
        <f t="shared" si="38"/>
        <v>0.76098801931081672</v>
      </c>
      <c r="N97" s="45">
        <f t="shared" si="38"/>
        <v>0.73262859156337357</v>
      </c>
      <c r="O97" s="45">
        <f t="shared" si="38"/>
        <v>0.71560605364463004</v>
      </c>
      <c r="P97" s="45">
        <f t="shared" si="38"/>
        <v>0.61935378952501963</v>
      </c>
      <c r="Q97" s="45">
        <f t="shared" si="38"/>
        <v>0.63008274541844778</v>
      </c>
    </row>
    <row r="98" spans="1:17" ht="12" customHeight="1" x14ac:dyDescent="0.25">
      <c r="A98" s="23" t="s">
        <v>43</v>
      </c>
      <c r="B98" s="44">
        <f t="shared" ref="B98:Q98" si="39">IF(B90=0,0,B90/B$87)</f>
        <v>1.0051507412881089E-4</v>
      </c>
      <c r="C98" s="44">
        <f t="shared" si="39"/>
        <v>1.1043385800980983E-4</v>
      </c>
      <c r="D98" s="44">
        <f t="shared" si="39"/>
        <v>1.4528900522012809E-4</v>
      </c>
      <c r="E98" s="44">
        <f t="shared" si="39"/>
        <v>1.8909880036459967E-4</v>
      </c>
      <c r="F98" s="44">
        <f t="shared" si="39"/>
        <v>2.0461886308372932E-4</v>
      </c>
      <c r="G98" s="44">
        <f t="shared" si="39"/>
        <v>2.3524134981158331E-4</v>
      </c>
      <c r="H98" s="44">
        <f t="shared" si="39"/>
        <v>2.2540089110866727E-4</v>
      </c>
      <c r="I98" s="44">
        <f t="shared" si="39"/>
        <v>4.6783285520447468E-4</v>
      </c>
      <c r="J98" s="44">
        <f t="shared" si="39"/>
        <v>5.9798013361634381E-4</v>
      </c>
      <c r="K98" s="44">
        <f t="shared" si="39"/>
        <v>6.779615709304168E-4</v>
      </c>
      <c r="L98" s="44">
        <f t="shared" si="39"/>
        <v>6.861505976817517E-4</v>
      </c>
      <c r="M98" s="44">
        <f t="shared" si="39"/>
        <v>7.1781532204981066E-4</v>
      </c>
      <c r="N98" s="44">
        <f t="shared" si="39"/>
        <v>8.9164229390673499E-4</v>
      </c>
      <c r="O98" s="44">
        <f t="shared" si="39"/>
        <v>1.071751523312247E-3</v>
      </c>
      <c r="P98" s="44">
        <f t="shared" si="39"/>
        <v>1.599923879455278E-3</v>
      </c>
      <c r="Q98" s="44">
        <f t="shared" si="39"/>
        <v>1.7500191436063556E-3</v>
      </c>
    </row>
    <row r="99" spans="1:17" ht="12" customHeight="1" x14ac:dyDescent="0.25">
      <c r="A99" s="23" t="s">
        <v>47</v>
      </c>
      <c r="B99" s="44">
        <f t="shared" ref="B99:Q99" si="40">IF(B91=0,0,B91/B$87)</f>
        <v>0.17862675055022495</v>
      </c>
      <c r="C99" s="44">
        <f t="shared" si="40"/>
        <v>0.16556084235489341</v>
      </c>
      <c r="D99" s="44">
        <f t="shared" si="40"/>
        <v>0.1616419735808301</v>
      </c>
      <c r="E99" s="44">
        <f t="shared" si="40"/>
        <v>0.15454658328870099</v>
      </c>
      <c r="F99" s="44">
        <f t="shared" si="40"/>
        <v>0.1489553877311503</v>
      </c>
      <c r="G99" s="44">
        <f t="shared" si="40"/>
        <v>0.13373175918855665</v>
      </c>
      <c r="H99" s="44">
        <f t="shared" si="40"/>
        <v>0.13442471457345531</v>
      </c>
      <c r="I99" s="44">
        <f t="shared" si="40"/>
        <v>0.17038333243550507</v>
      </c>
      <c r="J99" s="44">
        <f t="shared" si="40"/>
        <v>0.17998267960519126</v>
      </c>
      <c r="K99" s="44">
        <f t="shared" si="40"/>
        <v>0.16686915453309054</v>
      </c>
      <c r="L99" s="44">
        <f t="shared" si="40"/>
        <v>0.1483330303446985</v>
      </c>
      <c r="M99" s="44">
        <f t="shared" si="40"/>
        <v>0.14293897513851622</v>
      </c>
      <c r="N99" s="44">
        <f t="shared" si="40"/>
        <v>0.16054565123030121</v>
      </c>
      <c r="O99" s="44">
        <f t="shared" si="40"/>
        <v>0.16773579262569252</v>
      </c>
      <c r="P99" s="44">
        <f t="shared" si="40"/>
        <v>0.20980382906971132</v>
      </c>
      <c r="Q99" s="44">
        <f t="shared" si="40"/>
        <v>0.18346204992015425</v>
      </c>
    </row>
    <row r="100" spans="1:17" ht="12" customHeight="1" x14ac:dyDescent="0.25">
      <c r="A100" s="23" t="s">
        <v>46</v>
      </c>
      <c r="B100" s="43">
        <f t="shared" ref="B100:Q100" si="41">IF(B92=0,0,B92/B$87)</f>
        <v>0.12660004869046332</v>
      </c>
      <c r="C100" s="43">
        <f t="shared" si="41"/>
        <v>0.12175399637455986</v>
      </c>
      <c r="D100" s="43">
        <f t="shared" si="41"/>
        <v>0.12051708621607203</v>
      </c>
      <c r="E100" s="43">
        <f t="shared" si="41"/>
        <v>0.12605257543190435</v>
      </c>
      <c r="F100" s="43">
        <f t="shared" si="41"/>
        <v>0.11727952675012643</v>
      </c>
      <c r="G100" s="43">
        <f t="shared" si="41"/>
        <v>9.9612003034565411E-2</v>
      </c>
      <c r="H100" s="43">
        <f t="shared" si="41"/>
        <v>7.6301508437629825E-2</v>
      </c>
      <c r="I100" s="43">
        <f t="shared" si="41"/>
        <v>0.10170985153467765</v>
      </c>
      <c r="J100" s="43">
        <f t="shared" si="41"/>
        <v>0.11500680764580221</v>
      </c>
      <c r="K100" s="43">
        <f t="shared" si="41"/>
        <v>0.10109465239760132</v>
      </c>
      <c r="L100" s="43">
        <f t="shared" si="41"/>
        <v>9.4661927299427157E-2</v>
      </c>
      <c r="M100" s="43">
        <f t="shared" si="41"/>
        <v>9.5355190228617312E-2</v>
      </c>
      <c r="N100" s="43">
        <f t="shared" si="41"/>
        <v>0.10593411491241857</v>
      </c>
      <c r="O100" s="43">
        <f t="shared" si="41"/>
        <v>0.11558640220636529</v>
      </c>
      <c r="P100" s="43">
        <f t="shared" si="41"/>
        <v>0.16924245752581371</v>
      </c>
      <c r="Q100" s="43">
        <f t="shared" si="41"/>
        <v>0.18470518551779169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72942.136766259908</v>
      </c>
      <c r="C105" s="26">
        <f t="shared" ref="C105:Q105" si="43">SUM(C106,C111)</f>
        <v>74426.813788516505</v>
      </c>
      <c r="D105" s="26">
        <f t="shared" si="43"/>
        <v>74257.266390037956</v>
      </c>
      <c r="E105" s="26">
        <f t="shared" si="43"/>
        <v>72186.216003824433</v>
      </c>
      <c r="F105" s="26">
        <f t="shared" si="43"/>
        <v>75415.11113136819</v>
      </c>
      <c r="G105" s="26">
        <f t="shared" si="43"/>
        <v>78875.082669322175</v>
      </c>
      <c r="H105" s="26">
        <f t="shared" si="43"/>
        <v>92671.507780770684</v>
      </c>
      <c r="I105" s="26">
        <f t="shared" si="43"/>
        <v>81915.333316409669</v>
      </c>
      <c r="J105" s="26">
        <f t="shared" si="43"/>
        <v>82161.01545601683</v>
      </c>
      <c r="K105" s="26">
        <f t="shared" si="43"/>
        <v>85565.282971294873</v>
      </c>
      <c r="L105" s="26">
        <f t="shared" si="43"/>
        <v>90216.663521886279</v>
      </c>
      <c r="M105" s="26">
        <f t="shared" si="43"/>
        <v>89460.841785456112</v>
      </c>
      <c r="N105" s="26">
        <f t="shared" si="43"/>
        <v>84985.300798728655</v>
      </c>
      <c r="O105" s="26">
        <f t="shared" si="43"/>
        <v>81830.506361161912</v>
      </c>
      <c r="P105" s="26">
        <f t="shared" si="43"/>
        <v>74890.105774916214</v>
      </c>
      <c r="Q105" s="26">
        <f t="shared" si="43"/>
        <v>84293.203779095114</v>
      </c>
    </row>
    <row r="106" spans="1:17" ht="12" customHeight="1" x14ac:dyDescent="0.25">
      <c r="A106" s="25" t="s">
        <v>48</v>
      </c>
      <c r="B106" s="24">
        <f>SUM(B107:B110)</f>
        <v>46248.657696429218</v>
      </c>
      <c r="C106" s="24">
        <f t="shared" ref="C106:Q106" si="44">SUM(C107:C110)</f>
        <v>47255.719746014009</v>
      </c>
      <c r="D106" s="24">
        <f t="shared" si="44"/>
        <v>46674.345477827446</v>
      </c>
      <c r="E106" s="24">
        <f t="shared" si="44"/>
        <v>44214.124472874624</v>
      </c>
      <c r="F106" s="24">
        <f t="shared" si="44"/>
        <v>47072.685840746293</v>
      </c>
      <c r="G106" s="24">
        <f t="shared" si="44"/>
        <v>50197.439368521438</v>
      </c>
      <c r="H106" s="24">
        <f t="shared" si="44"/>
        <v>63854.012756960379</v>
      </c>
      <c r="I106" s="24">
        <f t="shared" si="44"/>
        <v>53131.044925440161</v>
      </c>
      <c r="J106" s="24">
        <f t="shared" si="44"/>
        <v>53408.602084564547</v>
      </c>
      <c r="K106" s="24">
        <f t="shared" si="44"/>
        <v>56637.059648566421</v>
      </c>
      <c r="L106" s="24">
        <f t="shared" si="44"/>
        <v>61402.932243062991</v>
      </c>
      <c r="M106" s="24">
        <f t="shared" si="44"/>
        <v>60749.745399433908</v>
      </c>
      <c r="N106" s="24">
        <f t="shared" si="44"/>
        <v>56441.398752885376</v>
      </c>
      <c r="O106" s="24">
        <f t="shared" si="44"/>
        <v>53412.4353978258</v>
      </c>
      <c r="P106" s="24">
        <f t="shared" si="44"/>
        <v>46753.011356187402</v>
      </c>
      <c r="Q106" s="24">
        <f t="shared" si="44"/>
        <v>56429.800225746047</v>
      </c>
    </row>
    <row r="107" spans="1:17" ht="12" customHeight="1" x14ac:dyDescent="0.25">
      <c r="A107" s="23" t="s">
        <v>44</v>
      </c>
      <c r="B107" s="22">
        <v>21554.61259311044</v>
      </c>
      <c r="C107" s="22">
        <v>21800.049716225189</v>
      </c>
      <c r="D107" s="22">
        <v>20661.52210826175</v>
      </c>
      <c r="E107" s="22">
        <v>18095.355288778006</v>
      </c>
      <c r="F107" s="22">
        <v>20028.151497497398</v>
      </c>
      <c r="G107" s="22">
        <v>22779.245345684747</v>
      </c>
      <c r="H107" s="22">
        <v>36050.039772803815</v>
      </c>
      <c r="I107" s="22">
        <v>24839.930742100514</v>
      </c>
      <c r="J107" s="22">
        <v>24941.515605849861</v>
      </c>
      <c r="K107" s="22">
        <v>27683.136336859818</v>
      </c>
      <c r="L107" s="22">
        <v>32130.222740609272</v>
      </c>
      <c r="M107" s="22">
        <v>31597.52366244754</v>
      </c>
      <c r="N107" s="22">
        <v>27339.232822528822</v>
      </c>
      <c r="O107" s="22">
        <v>24272.577642994209</v>
      </c>
      <c r="P107" s="22">
        <v>17566.265501469261</v>
      </c>
      <c r="Q107" s="22">
        <v>26103.498371542049</v>
      </c>
    </row>
    <row r="108" spans="1:17" ht="12" customHeight="1" x14ac:dyDescent="0.25">
      <c r="A108" s="23" t="s">
        <v>43</v>
      </c>
      <c r="B108" s="22">
        <v>2443.0006776186169</v>
      </c>
      <c r="C108" s="22">
        <v>2725.0048790782193</v>
      </c>
      <c r="D108" s="22">
        <v>3083.6684658162794</v>
      </c>
      <c r="E108" s="22">
        <v>3403.1314576423824</v>
      </c>
      <c r="F108" s="22">
        <v>3736.5647810776209</v>
      </c>
      <c r="G108" s="22">
        <v>4163.0995864056331</v>
      </c>
      <c r="H108" s="22">
        <v>4658.0121392858427</v>
      </c>
      <c r="I108" s="22">
        <v>5382.0616462294911</v>
      </c>
      <c r="J108" s="22">
        <v>5845.2704598737082</v>
      </c>
      <c r="K108" s="22">
        <v>6442.9455012685812</v>
      </c>
      <c r="L108" s="22">
        <v>6779.6240582478285</v>
      </c>
      <c r="M108" s="22">
        <v>6664.5725754601299</v>
      </c>
      <c r="N108" s="22">
        <v>6624.7089897866263</v>
      </c>
      <c r="O108" s="22">
        <v>6563.1205514666062</v>
      </c>
      <c r="P108" s="22">
        <v>6490.0238351710086</v>
      </c>
      <c r="Q108" s="22">
        <v>6385.2815664507534</v>
      </c>
    </row>
    <row r="109" spans="1:17" ht="12" customHeight="1" x14ac:dyDescent="0.25">
      <c r="A109" s="23" t="s">
        <v>47</v>
      </c>
      <c r="B109" s="22">
        <v>9587.144524532494</v>
      </c>
      <c r="C109" s="22">
        <v>9749.4927245127765</v>
      </c>
      <c r="D109" s="22">
        <v>9894.9921837317215</v>
      </c>
      <c r="E109" s="22">
        <v>9803.677224938685</v>
      </c>
      <c r="F109" s="22">
        <v>10125.770030514852</v>
      </c>
      <c r="G109" s="22">
        <v>10065.439933165862</v>
      </c>
      <c r="H109" s="22">
        <v>10110.605857212315</v>
      </c>
      <c r="I109" s="22">
        <v>9954.7403900141198</v>
      </c>
      <c r="J109" s="22">
        <v>9817.0816229822194</v>
      </c>
      <c r="K109" s="22">
        <v>9761.1685883793944</v>
      </c>
      <c r="L109" s="22">
        <v>9791.8616290997652</v>
      </c>
      <c r="M109" s="22">
        <v>9816.3562927709991</v>
      </c>
      <c r="N109" s="22">
        <v>9851.3616085701397</v>
      </c>
      <c r="O109" s="22">
        <v>9886.3311479278473</v>
      </c>
      <c r="P109" s="22">
        <v>9850.5602697413469</v>
      </c>
      <c r="Q109" s="22">
        <v>9894.8681367241315</v>
      </c>
    </row>
    <row r="110" spans="1:17" ht="12" customHeight="1" x14ac:dyDescent="0.25">
      <c r="A110" s="21" t="s">
        <v>46</v>
      </c>
      <c r="B110" s="20">
        <v>12663.899901167664</v>
      </c>
      <c r="C110" s="20">
        <v>12981.172426197822</v>
      </c>
      <c r="D110" s="20">
        <v>13034.162720017697</v>
      </c>
      <c r="E110" s="20">
        <v>12911.960501515548</v>
      </c>
      <c r="F110" s="20">
        <v>13182.199531656419</v>
      </c>
      <c r="G110" s="20">
        <v>13189.654503265192</v>
      </c>
      <c r="H110" s="20">
        <v>13035.354987658409</v>
      </c>
      <c r="I110" s="20">
        <v>12954.312147096034</v>
      </c>
      <c r="J110" s="20">
        <v>12804.734395858759</v>
      </c>
      <c r="K110" s="20">
        <v>12749.809222058635</v>
      </c>
      <c r="L110" s="20">
        <v>12701.223815106126</v>
      </c>
      <c r="M110" s="20">
        <v>12671.292868755241</v>
      </c>
      <c r="N110" s="20">
        <v>12626.095331999797</v>
      </c>
      <c r="O110" s="20">
        <v>12690.406055437135</v>
      </c>
      <c r="P110" s="20">
        <v>12846.161749805782</v>
      </c>
      <c r="Q110" s="20">
        <v>14046.15215102911</v>
      </c>
    </row>
    <row r="111" spans="1:17" ht="12" customHeight="1" x14ac:dyDescent="0.25">
      <c r="A111" s="19" t="s">
        <v>45</v>
      </c>
      <c r="B111" s="18">
        <v>26693.479069830693</v>
      </c>
      <c r="C111" s="18">
        <v>27171.0940425025</v>
      </c>
      <c r="D111" s="18">
        <v>27582.920912210502</v>
      </c>
      <c r="E111" s="18">
        <v>27972.091530949816</v>
      </c>
      <c r="F111" s="18">
        <v>28342.425290621897</v>
      </c>
      <c r="G111" s="18">
        <v>28677.643300800744</v>
      </c>
      <c r="H111" s="18">
        <v>28817.495023810305</v>
      </c>
      <c r="I111" s="18">
        <v>28784.288390969516</v>
      </c>
      <c r="J111" s="18">
        <v>28752.413371452287</v>
      </c>
      <c r="K111" s="18">
        <v>28928.223322728449</v>
      </c>
      <c r="L111" s="18">
        <v>28813.731278823292</v>
      </c>
      <c r="M111" s="18">
        <v>28711.0963860222</v>
      </c>
      <c r="N111" s="18">
        <v>28543.902045843275</v>
      </c>
      <c r="O111" s="18">
        <v>28418.070963336108</v>
      </c>
      <c r="P111" s="18">
        <v>28137.094418728804</v>
      </c>
      <c r="Q111" s="18">
        <v>27863.403553349075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27849.191900799156</v>
      </c>
      <c r="C113" s="31">
        <f t="shared" ref="C113:Q113" si="46">SUM(C114:C117)</f>
        <v>29139.271028330859</v>
      </c>
      <c r="D113" s="31">
        <f t="shared" si="46"/>
        <v>29682.408060193142</v>
      </c>
      <c r="E113" s="31">
        <f t="shared" si="46"/>
        <v>29236.948953958527</v>
      </c>
      <c r="F113" s="31">
        <f t="shared" si="46"/>
        <v>31701.139647766315</v>
      </c>
      <c r="G113" s="31">
        <f t="shared" si="46"/>
        <v>34777.764967587849</v>
      </c>
      <c r="H113" s="31">
        <f t="shared" si="46"/>
        <v>45753.450844546256</v>
      </c>
      <c r="I113" s="31">
        <f t="shared" si="46"/>
        <v>39954.119888001434</v>
      </c>
      <c r="J113" s="31">
        <f t="shared" si="46"/>
        <v>41348.512223817655</v>
      </c>
      <c r="K113" s="31">
        <f t="shared" si="46"/>
        <v>44816.860043997796</v>
      </c>
      <c r="L113" s="31">
        <f t="shared" si="46"/>
        <v>49051.86405136589</v>
      </c>
      <c r="M113" s="31">
        <f t="shared" si="46"/>
        <v>49036.075474953206</v>
      </c>
      <c r="N113" s="31">
        <f t="shared" si="46"/>
        <v>46966.60502351886</v>
      </c>
      <c r="O113" s="31">
        <f t="shared" si="46"/>
        <v>45411.046036177911</v>
      </c>
      <c r="P113" s="31">
        <f t="shared" si="46"/>
        <v>41283.886049427711</v>
      </c>
      <c r="Q113" s="31">
        <f t="shared" si="46"/>
        <v>49610.524423750037</v>
      </c>
    </row>
    <row r="114" spans="1:17" ht="12" customHeight="1" x14ac:dyDescent="0.25">
      <c r="A114" s="23" t="s">
        <v>44</v>
      </c>
      <c r="B114" s="22">
        <v>12111.915996767993</v>
      </c>
      <c r="C114" s="22">
        <v>12364.218219422517</v>
      </c>
      <c r="D114" s="22">
        <v>11821.090086748392</v>
      </c>
      <c r="E114" s="22">
        <v>10503.524865659616</v>
      </c>
      <c r="F114" s="22">
        <v>11747.510038778817</v>
      </c>
      <c r="G114" s="22">
        <v>13718.611100200416</v>
      </c>
      <c r="H114" s="22">
        <v>23562.680365840781</v>
      </c>
      <c r="I114" s="22">
        <v>16189.737760634109</v>
      </c>
      <c r="J114" s="22">
        <v>16552.46914697282</v>
      </c>
      <c r="K114" s="22">
        <v>18598.401514758065</v>
      </c>
      <c r="L114" s="22">
        <v>21859.069125369806</v>
      </c>
      <c r="M114" s="22">
        <v>21661.170009441452</v>
      </c>
      <c r="N114" s="22">
        <v>19142.428782892894</v>
      </c>
      <c r="O114" s="22">
        <v>17147.124011262222</v>
      </c>
      <c r="P114" s="22">
        <v>12592.020357703934</v>
      </c>
      <c r="Q114" s="22">
        <v>19710.803266413692</v>
      </c>
    </row>
    <row r="115" spans="1:17" ht="12" customHeight="1" x14ac:dyDescent="0.25">
      <c r="A115" s="23" t="s">
        <v>43</v>
      </c>
      <c r="B115" s="30">
        <v>3891.4325107057066</v>
      </c>
      <c r="C115" s="30">
        <v>4505.5266325742505</v>
      </c>
      <c r="D115" s="30">
        <v>5260.595822360151</v>
      </c>
      <c r="E115" s="30">
        <v>5945.5295084481404</v>
      </c>
      <c r="F115" s="30">
        <v>6661.7259991059436</v>
      </c>
      <c r="G115" s="30">
        <v>7567.1453722006645</v>
      </c>
      <c r="H115" s="30">
        <v>8623.4071775827961</v>
      </c>
      <c r="I115" s="30">
        <v>10158.251837684275</v>
      </c>
      <c r="J115" s="30">
        <v>11202.112257393303</v>
      </c>
      <c r="K115" s="30">
        <v>12538.176873070022</v>
      </c>
      <c r="L115" s="30">
        <v>13388.222606946441</v>
      </c>
      <c r="M115" s="30">
        <v>13457.350225556282</v>
      </c>
      <c r="N115" s="30">
        <v>13794.671191178524</v>
      </c>
      <c r="O115" s="30">
        <v>14133.164574179396</v>
      </c>
      <c r="P115" s="30">
        <v>14591.493886827289</v>
      </c>
      <c r="Q115" s="30">
        <v>15269.117892803981</v>
      </c>
    </row>
    <row r="116" spans="1:17" ht="12" customHeight="1" x14ac:dyDescent="0.25">
      <c r="A116" s="23" t="s">
        <v>47</v>
      </c>
      <c r="B116" s="22">
        <v>5316.0615961058729</v>
      </c>
      <c r="C116" s="22">
        <v>5492.62017188957</v>
      </c>
      <c r="D116" s="22">
        <v>5690.8524586733765</v>
      </c>
      <c r="E116" s="22">
        <v>5826.8513745704468</v>
      </c>
      <c r="F116" s="22">
        <v>6083.5850885827331</v>
      </c>
      <c r="G116" s="22">
        <v>6134.838809697726</v>
      </c>
      <c r="H116" s="22">
        <v>6159.631853222616</v>
      </c>
      <c r="I116" s="22">
        <v>6156.1383522830711</v>
      </c>
      <c r="J116" s="22">
        <v>6159.4843884764878</v>
      </c>
      <c r="K116" s="22">
        <v>6177.6978830802564</v>
      </c>
      <c r="L116" s="22">
        <v>6266.5520049172374</v>
      </c>
      <c r="M116" s="22">
        <v>6336.701065357056</v>
      </c>
      <c r="N116" s="22">
        <v>6399.8928861768172</v>
      </c>
      <c r="O116" s="22">
        <v>6457.829196083183</v>
      </c>
      <c r="P116" s="22">
        <v>6441.1097931015365</v>
      </c>
      <c r="Q116" s="22">
        <v>6431.380437206376</v>
      </c>
    </row>
    <row r="117" spans="1:17" ht="12" customHeight="1" x14ac:dyDescent="0.25">
      <c r="A117" s="29" t="s">
        <v>46</v>
      </c>
      <c r="B117" s="18">
        <v>6529.7817972195844</v>
      </c>
      <c r="C117" s="18">
        <v>6776.9060044445241</v>
      </c>
      <c r="D117" s="18">
        <v>6909.8696924112219</v>
      </c>
      <c r="E117" s="18">
        <v>6961.0432052803226</v>
      </c>
      <c r="F117" s="18">
        <v>7208.3185212988228</v>
      </c>
      <c r="G117" s="18">
        <v>7357.169685489047</v>
      </c>
      <c r="H117" s="18">
        <v>7407.7314479000597</v>
      </c>
      <c r="I117" s="18">
        <v>7449.9919373999819</v>
      </c>
      <c r="J117" s="18">
        <v>7434.4464309750474</v>
      </c>
      <c r="K117" s="18">
        <v>7502.5837730894573</v>
      </c>
      <c r="L117" s="18">
        <v>7538.0203141324037</v>
      </c>
      <c r="M117" s="18">
        <v>7580.8541745984203</v>
      </c>
      <c r="N117" s="18">
        <v>7629.612163270629</v>
      </c>
      <c r="O117" s="18">
        <v>7672.9282546531076</v>
      </c>
      <c r="P117" s="18">
        <v>7659.2620117949455</v>
      </c>
      <c r="Q117" s="18">
        <v>8199.2228273259898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6313.5094954481065</v>
      </c>
      <c r="C119" s="26">
        <f t="shared" ref="C119:Q119" si="47">SUM(C120,C125)</f>
        <v>6711.8598793794581</v>
      </c>
      <c r="D119" s="26">
        <f t="shared" si="47"/>
        <v>6537.0329245301109</v>
      </c>
      <c r="E119" s="26">
        <f t="shared" si="47"/>
        <v>5819.2508502793107</v>
      </c>
      <c r="F119" s="26">
        <f t="shared" si="47"/>
        <v>6284.4642490346687</v>
      </c>
      <c r="G119" s="26">
        <f t="shared" si="47"/>
        <v>6783.0880583503877</v>
      </c>
      <c r="H119" s="26">
        <f t="shared" si="47"/>
        <v>8056.2686880861502</v>
      </c>
      <c r="I119" s="26">
        <f t="shared" si="47"/>
        <v>6014.629385149362</v>
      </c>
      <c r="J119" s="26">
        <f t="shared" si="47"/>
        <v>5500.3884379467545</v>
      </c>
      <c r="K119" s="26">
        <f t="shared" si="47"/>
        <v>5972.0017881164204</v>
      </c>
      <c r="L119" s="26">
        <f t="shared" si="47"/>
        <v>6648.619146468649</v>
      </c>
      <c r="M119" s="26">
        <f t="shared" si="47"/>
        <v>6850.3732233702449</v>
      </c>
      <c r="N119" s="26">
        <f t="shared" si="47"/>
        <v>6218.7643704683351</v>
      </c>
      <c r="O119" s="26">
        <f t="shared" si="47"/>
        <v>6215.9335311742752</v>
      </c>
      <c r="P119" s="26">
        <f t="shared" si="47"/>
        <v>5483.6998295587928</v>
      </c>
      <c r="Q119" s="26">
        <f t="shared" si="47"/>
        <v>7006.2161693149837</v>
      </c>
    </row>
    <row r="120" spans="1:17" ht="12" customHeight="1" x14ac:dyDescent="0.25">
      <c r="A120" s="25" t="s">
        <v>48</v>
      </c>
      <c r="B120" s="24">
        <f>SUM(B121:B124)</f>
        <v>6313.5094954481065</v>
      </c>
      <c r="C120" s="24">
        <f t="shared" ref="C120:Q120" si="48">SUM(C121:C124)</f>
        <v>6711.8598793794581</v>
      </c>
      <c r="D120" s="24">
        <f t="shared" si="48"/>
        <v>6537.0329245301109</v>
      </c>
      <c r="E120" s="24">
        <f t="shared" si="48"/>
        <v>5819.2508502793107</v>
      </c>
      <c r="F120" s="24">
        <f t="shared" si="48"/>
        <v>6284.4642490346687</v>
      </c>
      <c r="G120" s="24">
        <f t="shared" si="48"/>
        <v>6783.0880583503877</v>
      </c>
      <c r="H120" s="24">
        <f t="shared" si="48"/>
        <v>8056.2686880861502</v>
      </c>
      <c r="I120" s="24">
        <f t="shared" si="48"/>
        <v>6014.629385149362</v>
      </c>
      <c r="J120" s="24">
        <f t="shared" si="48"/>
        <v>5500.3884379467545</v>
      </c>
      <c r="K120" s="24">
        <f t="shared" si="48"/>
        <v>5972.0017881164204</v>
      </c>
      <c r="L120" s="24">
        <f t="shared" si="48"/>
        <v>6648.619146468649</v>
      </c>
      <c r="M120" s="24">
        <f t="shared" si="48"/>
        <v>6850.3732233702449</v>
      </c>
      <c r="N120" s="24">
        <f t="shared" si="48"/>
        <v>6218.7643704683351</v>
      </c>
      <c r="O120" s="24">
        <f t="shared" si="48"/>
        <v>6215.9335311742752</v>
      </c>
      <c r="P120" s="24">
        <f t="shared" si="48"/>
        <v>5483.6998295587928</v>
      </c>
      <c r="Q120" s="24">
        <f t="shared" si="48"/>
        <v>7006.2161693149837</v>
      </c>
    </row>
    <row r="121" spans="1:17" ht="12" customHeight="1" x14ac:dyDescent="0.25">
      <c r="A121" s="23" t="s">
        <v>44</v>
      </c>
      <c r="B121" s="22">
        <v>4385.8225973018407</v>
      </c>
      <c r="C121" s="22">
        <v>4782.7017239799607</v>
      </c>
      <c r="D121" s="22">
        <v>4691.600101672605</v>
      </c>
      <c r="E121" s="22">
        <v>4185.2735439519602</v>
      </c>
      <c r="F121" s="22">
        <v>4610.0345272025543</v>
      </c>
      <c r="G121" s="22">
        <v>5198.7011085334389</v>
      </c>
      <c r="H121" s="22">
        <v>6356.785725741981</v>
      </c>
      <c r="I121" s="22">
        <v>4375.2758841051982</v>
      </c>
      <c r="J121" s="22">
        <v>3874.5425499424832</v>
      </c>
      <c r="K121" s="22">
        <v>4367.6726662619749</v>
      </c>
      <c r="L121" s="22">
        <v>5028.476264579469</v>
      </c>
      <c r="M121" s="22">
        <v>5213.0519507923773</v>
      </c>
      <c r="N121" s="22">
        <v>4556.0445820007053</v>
      </c>
      <c r="O121" s="22">
        <v>4448.1596639609525</v>
      </c>
      <c r="P121" s="22">
        <v>3396.3502700549429</v>
      </c>
      <c r="Q121" s="22">
        <v>4414.4959189571045</v>
      </c>
    </row>
    <row r="122" spans="1:17" ht="12" customHeight="1" x14ac:dyDescent="0.25">
      <c r="A122" s="23" t="s">
        <v>43</v>
      </c>
      <c r="B122" s="22">
        <v>0.63460287494791778</v>
      </c>
      <c r="C122" s="22">
        <v>0.74121658090113041</v>
      </c>
      <c r="D122" s="22">
        <v>0.9497590106962045</v>
      </c>
      <c r="E122" s="22">
        <v>1.100413354808494</v>
      </c>
      <c r="F122" s="22">
        <v>1.2859199297278165</v>
      </c>
      <c r="G122" s="22">
        <v>1.595662790737177</v>
      </c>
      <c r="H122" s="22">
        <v>1.8158901413054722</v>
      </c>
      <c r="I122" s="22">
        <v>2.8138412382511593</v>
      </c>
      <c r="J122" s="22">
        <v>3.2891230130651929</v>
      </c>
      <c r="K122" s="22">
        <v>4.0487877138706656</v>
      </c>
      <c r="L122" s="22">
        <v>4.5619540011078019</v>
      </c>
      <c r="M122" s="22">
        <v>4.9173028614949121</v>
      </c>
      <c r="N122" s="22">
        <v>5.5449133285498586</v>
      </c>
      <c r="O122" s="22">
        <v>6.6619362308437031</v>
      </c>
      <c r="P122" s="22">
        <v>8.7735023050759491</v>
      </c>
      <c r="Q122" s="22">
        <v>12.261012420545608</v>
      </c>
    </row>
    <row r="123" spans="1:17" ht="12" customHeight="1" x14ac:dyDescent="0.25">
      <c r="A123" s="23" t="s">
        <v>47</v>
      </c>
      <c r="B123" s="22">
        <v>1127.7616857398855</v>
      </c>
      <c r="C123" s="22">
        <v>1111.2211753980764</v>
      </c>
      <c r="D123" s="22">
        <v>1056.6589032839127</v>
      </c>
      <c r="E123" s="22">
        <v>899.34533621053561</v>
      </c>
      <c r="F123" s="22">
        <v>936.10480889751136</v>
      </c>
      <c r="G123" s="22">
        <v>907.1142987740883</v>
      </c>
      <c r="H123" s="22">
        <v>1082.961618923046</v>
      </c>
      <c r="I123" s="22">
        <v>1024.792598006261</v>
      </c>
      <c r="J123" s="22">
        <v>989.97464993106928</v>
      </c>
      <c r="K123" s="22">
        <v>996.54288925309186</v>
      </c>
      <c r="L123" s="22">
        <v>986.20982560347773</v>
      </c>
      <c r="M123" s="22">
        <v>979.18532786487663</v>
      </c>
      <c r="N123" s="22">
        <v>998.39557570463273</v>
      </c>
      <c r="O123" s="22">
        <v>1042.6345377601367</v>
      </c>
      <c r="P123" s="22">
        <v>1150.5012217103579</v>
      </c>
      <c r="Q123" s="22">
        <v>1285.3747806062572</v>
      </c>
    </row>
    <row r="124" spans="1:17" ht="12" customHeight="1" x14ac:dyDescent="0.25">
      <c r="A124" s="21" t="s">
        <v>46</v>
      </c>
      <c r="B124" s="20">
        <v>799.29060953143255</v>
      </c>
      <c r="C124" s="20">
        <v>817.19576342052039</v>
      </c>
      <c r="D124" s="20">
        <v>787.82416056289685</v>
      </c>
      <c r="E124" s="20">
        <v>733.53155676200618</v>
      </c>
      <c r="F124" s="20">
        <v>737.03899300487456</v>
      </c>
      <c r="G124" s="20">
        <v>675.67698825212324</v>
      </c>
      <c r="H124" s="20">
        <v>614.70545327981836</v>
      </c>
      <c r="I124" s="20">
        <v>611.74706179965108</v>
      </c>
      <c r="J124" s="20">
        <v>632.58211506013697</v>
      </c>
      <c r="K124" s="20">
        <v>603.73744488748298</v>
      </c>
      <c r="L124" s="20">
        <v>629.37110228459483</v>
      </c>
      <c r="M124" s="20">
        <v>653.21864185149605</v>
      </c>
      <c r="N124" s="20">
        <v>658.7792994344469</v>
      </c>
      <c r="O124" s="20">
        <v>718.47739322234213</v>
      </c>
      <c r="P124" s="20">
        <v>928.07483548841583</v>
      </c>
      <c r="Q124" s="20">
        <v>1294.084457331076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0.60216216616702689</v>
      </c>
      <c r="C127" s="39">
        <f t="shared" si="49"/>
        <v>0.6166295040038775</v>
      </c>
      <c r="D127" s="39">
        <f t="shared" si="49"/>
        <v>0.63594695879117813</v>
      </c>
      <c r="E127" s="39">
        <f t="shared" si="49"/>
        <v>0.66125812288549113</v>
      </c>
      <c r="F127" s="39">
        <f t="shared" si="49"/>
        <v>0.67345083633034786</v>
      </c>
      <c r="G127" s="39">
        <f t="shared" si="49"/>
        <v>0.69281950245049373</v>
      </c>
      <c r="H127" s="39">
        <f t="shared" si="49"/>
        <v>0.71653211550998286</v>
      </c>
      <c r="I127" s="39">
        <f t="shared" si="49"/>
        <v>0.7519919840475533</v>
      </c>
      <c r="J127" s="39">
        <f t="shared" si="49"/>
        <v>0.77419199548320816</v>
      </c>
      <c r="K127" s="39">
        <f t="shared" si="49"/>
        <v>0.79129920094875872</v>
      </c>
      <c r="L127" s="39">
        <f t="shared" si="49"/>
        <v>0.79885214369233215</v>
      </c>
      <c r="M127" s="39">
        <f t="shared" si="49"/>
        <v>0.80718157998091211</v>
      </c>
      <c r="N127" s="39">
        <f t="shared" si="49"/>
        <v>0.83213042308094554</v>
      </c>
      <c r="O127" s="39">
        <f t="shared" si="49"/>
        <v>0.85019613312794962</v>
      </c>
      <c r="P127" s="39">
        <f t="shared" si="49"/>
        <v>0.88302089751838209</v>
      </c>
      <c r="Q127" s="39">
        <f t="shared" si="49"/>
        <v>0.87915470594055511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0.56191759162673882</v>
      </c>
      <c r="C128" s="38">
        <f t="shared" si="50"/>
        <v>0.56716467991447572</v>
      </c>
      <c r="D128" s="38">
        <f t="shared" si="50"/>
        <v>0.57213065062721546</v>
      </c>
      <c r="E128" s="38">
        <f t="shared" si="50"/>
        <v>0.58045419379930441</v>
      </c>
      <c r="F128" s="38">
        <f t="shared" si="50"/>
        <v>0.58654988905225314</v>
      </c>
      <c r="G128" s="38">
        <f t="shared" si="50"/>
        <v>0.60224168500820163</v>
      </c>
      <c r="H128" s="38">
        <f t="shared" si="50"/>
        <v>0.65361038474128086</v>
      </c>
      <c r="I128" s="38">
        <f t="shared" si="50"/>
        <v>0.65176259663214631</v>
      </c>
      <c r="J128" s="38">
        <f t="shared" si="50"/>
        <v>0.6636512956370042</v>
      </c>
      <c r="K128" s="38">
        <f t="shared" si="50"/>
        <v>0.67183144599098332</v>
      </c>
      <c r="L128" s="38">
        <f t="shared" si="50"/>
        <v>0.68032734481302581</v>
      </c>
      <c r="M128" s="38">
        <f t="shared" si="50"/>
        <v>0.68553378552208921</v>
      </c>
      <c r="N128" s="38">
        <f t="shared" si="50"/>
        <v>0.70018163666679867</v>
      </c>
      <c r="O128" s="38">
        <f t="shared" si="50"/>
        <v>0.70644017555388861</v>
      </c>
      <c r="P128" s="38">
        <f t="shared" si="50"/>
        <v>0.71682967313973045</v>
      </c>
      <c r="Q128" s="38">
        <f t="shared" si="50"/>
        <v>0.7551019785111388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1.5928904753718649</v>
      </c>
      <c r="C129" s="37">
        <f t="shared" si="51"/>
        <v>1.6534013084403445</v>
      </c>
      <c r="D129" s="37">
        <f t="shared" si="51"/>
        <v>1.705953762758869</v>
      </c>
      <c r="E129" s="37">
        <f t="shared" si="51"/>
        <v>1.7470760628703652</v>
      </c>
      <c r="F129" s="37">
        <f t="shared" si="51"/>
        <v>1.7828477196064321</v>
      </c>
      <c r="G129" s="37">
        <f t="shared" si="51"/>
        <v>1.8176709961276811</v>
      </c>
      <c r="H129" s="37">
        <f t="shared" si="51"/>
        <v>1.8513062911220579</v>
      </c>
      <c r="I129" s="37">
        <f t="shared" si="51"/>
        <v>1.8874276263262122</v>
      </c>
      <c r="J129" s="37">
        <f t="shared" si="51"/>
        <v>1.9164403656414102</v>
      </c>
      <c r="K129" s="37">
        <f t="shared" si="51"/>
        <v>1.9460318065085795</v>
      </c>
      <c r="L129" s="37">
        <f t="shared" si="51"/>
        <v>1.9747735998220797</v>
      </c>
      <c r="M129" s="37">
        <f t="shared" si="51"/>
        <v>2.0192368037386359</v>
      </c>
      <c r="N129" s="37">
        <f t="shared" si="51"/>
        <v>2.082305986941599</v>
      </c>
      <c r="O129" s="37">
        <f t="shared" si="51"/>
        <v>2.1534214499566331</v>
      </c>
      <c r="P129" s="37">
        <f t="shared" si="51"/>
        <v>2.2482958857180857</v>
      </c>
      <c r="Q129" s="37">
        <f t="shared" si="51"/>
        <v>2.3912990733298689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0.55449895247773007</v>
      </c>
      <c r="C130" s="37">
        <f t="shared" si="52"/>
        <v>0.56337497007200033</v>
      </c>
      <c r="D130" s="37">
        <f t="shared" si="52"/>
        <v>0.57512450267819937</v>
      </c>
      <c r="E130" s="37">
        <f t="shared" si="52"/>
        <v>0.59435365331572199</v>
      </c>
      <c r="F130" s="37">
        <f t="shared" si="52"/>
        <v>0.60080221753499663</v>
      </c>
      <c r="G130" s="37">
        <f t="shared" si="52"/>
        <v>0.60949534748931211</v>
      </c>
      <c r="H130" s="37">
        <f t="shared" si="52"/>
        <v>0.6092248021743123</v>
      </c>
      <c r="I130" s="37">
        <f t="shared" si="52"/>
        <v>0.6184127472031784</v>
      </c>
      <c r="J130" s="37">
        <f t="shared" si="52"/>
        <v>0.62742519875324909</v>
      </c>
      <c r="K130" s="37">
        <f t="shared" si="52"/>
        <v>0.63288507181760634</v>
      </c>
      <c r="L130" s="37">
        <f t="shared" si="52"/>
        <v>0.6399755472742894</v>
      </c>
      <c r="M130" s="37">
        <f t="shared" si="52"/>
        <v>0.64552476258665903</v>
      </c>
      <c r="N130" s="37">
        <f t="shared" si="52"/>
        <v>0.64964551505339774</v>
      </c>
      <c r="O130" s="37">
        <f t="shared" si="52"/>
        <v>0.65320785835064099</v>
      </c>
      <c r="P130" s="37">
        <f t="shared" si="52"/>
        <v>0.65388258299247637</v>
      </c>
      <c r="Q130" s="37">
        <f t="shared" si="52"/>
        <v>0.64997131324436186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0.51562171591529327</v>
      </c>
      <c r="C131" s="36">
        <f t="shared" si="53"/>
        <v>0.52205654327245354</v>
      </c>
      <c r="D131" s="36">
        <f t="shared" si="53"/>
        <v>0.53013529452100017</v>
      </c>
      <c r="E131" s="36">
        <f t="shared" si="53"/>
        <v>0.53911589990251796</v>
      </c>
      <c r="F131" s="36">
        <f t="shared" si="53"/>
        <v>0.54682213723046691</v>
      </c>
      <c r="G131" s="36">
        <f t="shared" si="53"/>
        <v>0.55779851425734672</v>
      </c>
      <c r="H131" s="36">
        <f t="shared" si="53"/>
        <v>0.5682799935186682</v>
      </c>
      <c r="I131" s="36">
        <f t="shared" si="53"/>
        <v>0.57509745425348924</v>
      </c>
      <c r="J131" s="36">
        <f t="shared" si="53"/>
        <v>0.5806013776732033</v>
      </c>
      <c r="K131" s="36">
        <f t="shared" si="53"/>
        <v>0.58844674790185292</v>
      </c>
      <c r="L131" s="36">
        <f t="shared" si="53"/>
        <v>0.59348771613386597</v>
      </c>
      <c r="M131" s="36">
        <f t="shared" si="53"/>
        <v>0.59826998342775439</v>
      </c>
      <c r="N131" s="36">
        <f t="shared" si="53"/>
        <v>0.604273289774235</v>
      </c>
      <c r="O131" s="36">
        <f t="shared" si="53"/>
        <v>0.60462432968137247</v>
      </c>
      <c r="P131" s="36">
        <f t="shared" si="53"/>
        <v>0.59622961013321696</v>
      </c>
      <c r="Q131" s="36">
        <f t="shared" si="53"/>
        <v>0.58373444479065129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162.09363725835533</v>
      </c>
      <c r="C135" s="26">
        <f t="shared" si="54"/>
        <v>165.39291953003669</v>
      </c>
      <c r="D135" s="26">
        <f t="shared" si="54"/>
        <v>165.01614753341767</v>
      </c>
      <c r="E135" s="26">
        <f t="shared" si="54"/>
        <v>160.41381334183208</v>
      </c>
      <c r="F135" s="26">
        <f t="shared" si="54"/>
        <v>167.58913584748487</v>
      </c>
      <c r="G135" s="26">
        <f t="shared" si="54"/>
        <v>175.27796148738264</v>
      </c>
      <c r="H135" s="26">
        <f t="shared" si="54"/>
        <v>205.93668395726817</v>
      </c>
      <c r="I135" s="26">
        <f t="shared" si="54"/>
        <v>182.03407403646591</v>
      </c>
      <c r="J135" s="26">
        <f t="shared" si="54"/>
        <v>182.58003434670405</v>
      </c>
      <c r="K135" s="26">
        <f t="shared" si="54"/>
        <v>190.14507326954416</v>
      </c>
      <c r="L135" s="26">
        <f t="shared" si="54"/>
        <v>200.48147449308064</v>
      </c>
      <c r="M135" s="26">
        <f t="shared" si="54"/>
        <v>198.80187063434693</v>
      </c>
      <c r="N135" s="26">
        <f t="shared" si="54"/>
        <v>188.85622399717479</v>
      </c>
      <c r="O135" s="26">
        <f t="shared" si="54"/>
        <v>181.84556969147093</v>
      </c>
      <c r="P135" s="26">
        <f t="shared" si="54"/>
        <v>166.4224572775916</v>
      </c>
      <c r="Q135" s="26">
        <f t="shared" si="54"/>
        <v>187.31823062021135</v>
      </c>
    </row>
    <row r="136" spans="1:17" ht="12" customHeight="1" x14ac:dyDescent="0.25">
      <c r="A136" s="25" t="s">
        <v>48</v>
      </c>
      <c r="B136" s="24">
        <f t="shared" ref="B136:Q136" si="55">IF(B106=0,0,B106/B$26)</f>
        <v>102.77479488095381</v>
      </c>
      <c r="C136" s="24">
        <f t="shared" si="55"/>
        <v>105.0127105466978</v>
      </c>
      <c r="D136" s="24">
        <f t="shared" si="55"/>
        <v>103.72076772850544</v>
      </c>
      <c r="E136" s="24">
        <f t="shared" si="55"/>
        <v>98.253609939721386</v>
      </c>
      <c r="F136" s="24">
        <f t="shared" si="55"/>
        <v>104.60596853499176</v>
      </c>
      <c r="G136" s="24">
        <f t="shared" si="55"/>
        <v>111.54986526338099</v>
      </c>
      <c r="H136" s="24">
        <f t="shared" si="55"/>
        <v>141.89780612657862</v>
      </c>
      <c r="I136" s="24">
        <f t="shared" si="55"/>
        <v>118.06898872320035</v>
      </c>
      <c r="J136" s="24">
        <f t="shared" si="55"/>
        <v>118.68578241014343</v>
      </c>
      <c r="K136" s="24">
        <f t="shared" si="55"/>
        <v>125.86013255236982</v>
      </c>
      <c r="L136" s="24">
        <f t="shared" si="55"/>
        <v>136.45096054013999</v>
      </c>
      <c r="M136" s="24">
        <f t="shared" si="55"/>
        <v>134.99943422096425</v>
      </c>
      <c r="N136" s="24">
        <f t="shared" si="55"/>
        <v>125.4253305619675</v>
      </c>
      <c r="O136" s="24">
        <f t="shared" si="55"/>
        <v>118.69430088405734</v>
      </c>
      <c r="P136" s="24">
        <f t="shared" si="55"/>
        <v>103.89558079152758</v>
      </c>
      <c r="Q136" s="24">
        <f t="shared" si="55"/>
        <v>125.39955605721342</v>
      </c>
    </row>
    <row r="137" spans="1:17" ht="12" customHeight="1" x14ac:dyDescent="0.25">
      <c r="A137" s="23" t="s">
        <v>44</v>
      </c>
      <c r="B137" s="22">
        <f t="shared" ref="B137:Q137" si="56">IF(B107=0,0,B107/B$26)</f>
        <v>47.899139095800969</v>
      </c>
      <c r="C137" s="22">
        <f t="shared" si="56"/>
        <v>48.444554924944867</v>
      </c>
      <c r="D137" s="22">
        <f t="shared" si="56"/>
        <v>45.914493573915003</v>
      </c>
      <c r="E137" s="22">
        <f t="shared" si="56"/>
        <v>40.211900641728903</v>
      </c>
      <c r="F137" s="22">
        <f t="shared" si="56"/>
        <v>44.507003327771997</v>
      </c>
      <c r="G137" s="22">
        <f t="shared" si="56"/>
        <v>50.620545212632777</v>
      </c>
      <c r="H137" s="22">
        <f t="shared" si="56"/>
        <v>80.111199495119592</v>
      </c>
      <c r="I137" s="22">
        <f t="shared" si="56"/>
        <v>55.199846093556694</v>
      </c>
      <c r="J137" s="22">
        <f t="shared" si="56"/>
        <v>55.425590235221911</v>
      </c>
      <c r="K137" s="22">
        <f t="shared" si="56"/>
        <v>61.518080748577376</v>
      </c>
      <c r="L137" s="22">
        <f t="shared" si="56"/>
        <v>71.400494979131722</v>
      </c>
      <c r="M137" s="22">
        <f t="shared" si="56"/>
        <v>70.216719249883425</v>
      </c>
      <c r="N137" s="22">
        <f t="shared" si="56"/>
        <v>60.753850716730717</v>
      </c>
      <c r="O137" s="22">
        <f t="shared" si="56"/>
        <v>53.939061428876016</v>
      </c>
      <c r="P137" s="22">
        <f t="shared" si="56"/>
        <v>39.036145558820586</v>
      </c>
      <c r="Q137" s="22">
        <f t="shared" si="56"/>
        <v>58.007774158982322</v>
      </c>
    </row>
    <row r="138" spans="1:17" ht="12" customHeight="1" x14ac:dyDescent="0.25">
      <c r="A138" s="23" t="s">
        <v>43</v>
      </c>
      <c r="B138" s="22">
        <f t="shared" ref="B138:Q138" si="57">IF(B108=0,0,B108/B$26)</f>
        <v>5.4288903947080369</v>
      </c>
      <c r="C138" s="22">
        <f t="shared" si="57"/>
        <v>6.0555663979515995</v>
      </c>
      <c r="D138" s="22">
        <f t="shared" si="57"/>
        <v>6.8525965907028432</v>
      </c>
      <c r="E138" s="22">
        <f t="shared" si="57"/>
        <v>7.5625143503164054</v>
      </c>
      <c r="F138" s="22">
        <f t="shared" si="57"/>
        <v>8.3034772912836026</v>
      </c>
      <c r="G138" s="22">
        <f t="shared" si="57"/>
        <v>9.2513324142347422</v>
      </c>
      <c r="H138" s="22">
        <f t="shared" si="57"/>
        <v>10.351138087301873</v>
      </c>
      <c r="I138" s="22">
        <f t="shared" si="57"/>
        <v>11.96013699162109</v>
      </c>
      <c r="J138" s="22">
        <f t="shared" si="57"/>
        <v>12.989489910830462</v>
      </c>
      <c r="K138" s="22">
        <f t="shared" si="57"/>
        <v>14.317656669485736</v>
      </c>
      <c r="L138" s="22">
        <f t="shared" si="57"/>
        <v>15.065831240550732</v>
      </c>
      <c r="M138" s="22">
        <f t="shared" si="57"/>
        <v>14.810161278800289</v>
      </c>
      <c r="N138" s="22">
        <f t="shared" si="57"/>
        <v>14.72157553285917</v>
      </c>
      <c r="O138" s="22">
        <f t="shared" si="57"/>
        <v>14.584712336592458</v>
      </c>
      <c r="P138" s="22">
        <f t="shared" si="57"/>
        <v>14.422275189268911</v>
      </c>
      <c r="Q138" s="22">
        <f t="shared" si="57"/>
        <v>14.189514592112783</v>
      </c>
    </row>
    <row r="139" spans="1:17" ht="12" customHeight="1" x14ac:dyDescent="0.25">
      <c r="A139" s="23" t="s">
        <v>47</v>
      </c>
      <c r="B139" s="22">
        <f t="shared" ref="B139:Q139" si="58">IF(B109=0,0,B109/B$26)</f>
        <v>21.304765610072206</v>
      </c>
      <c r="C139" s="22">
        <f t="shared" si="58"/>
        <v>21.665539387806174</v>
      </c>
      <c r="D139" s="22">
        <f t="shared" si="58"/>
        <v>21.988871519403826</v>
      </c>
      <c r="E139" s="22">
        <f t="shared" si="58"/>
        <v>21.785949388752634</v>
      </c>
      <c r="F139" s="22">
        <f t="shared" si="58"/>
        <v>22.501711178921894</v>
      </c>
      <c r="G139" s="22">
        <f t="shared" si="58"/>
        <v>22.367644295924141</v>
      </c>
      <c r="H139" s="22">
        <f t="shared" si="58"/>
        <v>22.468013016027367</v>
      </c>
      <c r="I139" s="22">
        <f t="shared" si="58"/>
        <v>22.121645311142487</v>
      </c>
      <c r="J139" s="22">
        <f t="shared" si="58"/>
        <v>21.815736939960487</v>
      </c>
      <c r="K139" s="22">
        <f t="shared" si="58"/>
        <v>21.691485751954211</v>
      </c>
      <c r="L139" s="22">
        <f t="shared" si="58"/>
        <v>21.759692509110593</v>
      </c>
      <c r="M139" s="22">
        <f t="shared" si="58"/>
        <v>21.814125095046666</v>
      </c>
      <c r="N139" s="22">
        <f t="shared" si="58"/>
        <v>21.89191468571142</v>
      </c>
      <c r="O139" s="22">
        <f t="shared" si="58"/>
        <v>21.969624773172995</v>
      </c>
      <c r="P139" s="22">
        <f t="shared" si="58"/>
        <v>21.890133932758552</v>
      </c>
      <c r="Q139" s="22">
        <f t="shared" si="58"/>
        <v>21.988595859386955</v>
      </c>
    </row>
    <row r="140" spans="1:17" ht="12" customHeight="1" x14ac:dyDescent="0.25">
      <c r="A140" s="21" t="s">
        <v>46</v>
      </c>
      <c r="B140" s="20">
        <f t="shared" ref="B140:Q140" si="59">IF(B110=0,0,B110/B$26)</f>
        <v>28.141999780372583</v>
      </c>
      <c r="C140" s="20">
        <f t="shared" si="59"/>
        <v>28.847049835995161</v>
      </c>
      <c r="D140" s="20">
        <f t="shared" si="59"/>
        <v>28.964806044483772</v>
      </c>
      <c r="E140" s="20">
        <f t="shared" si="59"/>
        <v>28.69324555892344</v>
      </c>
      <c r="F140" s="20">
        <f t="shared" si="59"/>
        <v>29.293776737014266</v>
      </c>
      <c r="G140" s="20">
        <f t="shared" si="59"/>
        <v>29.31034334058932</v>
      </c>
      <c r="H140" s="20">
        <f t="shared" si="59"/>
        <v>28.967455528129797</v>
      </c>
      <c r="I140" s="20">
        <f t="shared" si="59"/>
        <v>28.787360326880073</v>
      </c>
      <c r="J140" s="20">
        <f t="shared" si="59"/>
        <v>28.454965324130576</v>
      </c>
      <c r="K140" s="20">
        <f t="shared" si="59"/>
        <v>28.332909382352522</v>
      </c>
      <c r="L140" s="20">
        <f t="shared" si="59"/>
        <v>28.224941811346952</v>
      </c>
      <c r="M140" s="20">
        <f t="shared" si="59"/>
        <v>28.158428597233868</v>
      </c>
      <c r="N140" s="20">
        <f t="shared" si="59"/>
        <v>28.057989626666217</v>
      </c>
      <c r="O140" s="20">
        <f t="shared" si="59"/>
        <v>28.200902345415855</v>
      </c>
      <c r="P140" s="20">
        <f t="shared" si="59"/>
        <v>28.547026110679518</v>
      </c>
      <c r="Q140" s="20">
        <f t="shared" si="59"/>
        <v>31.21367144673135</v>
      </c>
    </row>
    <row r="141" spans="1:17" ht="12" customHeight="1" x14ac:dyDescent="0.25">
      <c r="A141" s="19" t="s">
        <v>45</v>
      </c>
      <c r="B141" s="18">
        <f t="shared" ref="B141:Q141" si="60">IF(B111=0,0,B111/B$26)</f>
        <v>59.318842377401531</v>
      </c>
      <c r="C141" s="18">
        <f t="shared" si="60"/>
        <v>60.380208983338896</v>
      </c>
      <c r="D141" s="18">
        <f t="shared" si="60"/>
        <v>61.29537980491223</v>
      </c>
      <c r="E141" s="18">
        <f t="shared" si="60"/>
        <v>62.160203402110703</v>
      </c>
      <c r="F141" s="18">
        <f t="shared" si="60"/>
        <v>62.983167312493102</v>
      </c>
      <c r="G141" s="18">
        <f t="shared" si="60"/>
        <v>63.728096224001661</v>
      </c>
      <c r="H141" s="18">
        <f t="shared" si="60"/>
        <v>64.038877830689572</v>
      </c>
      <c r="I141" s="18">
        <f t="shared" si="60"/>
        <v>63.965085313265583</v>
      </c>
      <c r="J141" s="18">
        <f t="shared" si="60"/>
        <v>63.894251936560636</v>
      </c>
      <c r="K141" s="18">
        <f t="shared" si="60"/>
        <v>64.284940717174337</v>
      </c>
      <c r="L141" s="18">
        <f t="shared" si="60"/>
        <v>64.030513952940652</v>
      </c>
      <c r="M141" s="18">
        <f t="shared" si="60"/>
        <v>63.802436413382665</v>
      </c>
      <c r="N141" s="18">
        <f t="shared" si="60"/>
        <v>63.430893435207281</v>
      </c>
      <c r="O141" s="18">
        <f t="shared" si="60"/>
        <v>63.151268807413572</v>
      </c>
      <c r="P141" s="18">
        <f t="shared" si="60"/>
        <v>62.526876486064019</v>
      </c>
      <c r="Q141" s="18">
        <f t="shared" si="60"/>
        <v>61.918674562997936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61.887093112887008</v>
      </c>
      <c r="C143" s="31">
        <f t="shared" si="61"/>
        <v>64.753935618513026</v>
      </c>
      <c r="D143" s="31">
        <f t="shared" si="61"/>
        <v>65.9609068004292</v>
      </c>
      <c r="E143" s="31">
        <f t="shared" si="61"/>
        <v>64.970997675463394</v>
      </c>
      <c r="F143" s="31">
        <f t="shared" si="61"/>
        <v>70.446976995036252</v>
      </c>
      <c r="G143" s="31">
        <f t="shared" si="61"/>
        <v>77.283922150195224</v>
      </c>
      <c r="H143" s="31">
        <f t="shared" si="61"/>
        <v>101.6743352101028</v>
      </c>
      <c r="I143" s="31">
        <f t="shared" si="61"/>
        <v>88.786933084447625</v>
      </c>
      <c r="J143" s="31">
        <f t="shared" si="61"/>
        <v>91.885582719594794</v>
      </c>
      <c r="K143" s="31">
        <f t="shared" si="61"/>
        <v>99.5930223199951</v>
      </c>
      <c r="L143" s="31">
        <f t="shared" si="61"/>
        <v>109.00414233636866</v>
      </c>
      <c r="M143" s="31">
        <f t="shared" si="61"/>
        <v>108.96905661100712</v>
      </c>
      <c r="N143" s="31">
        <f t="shared" si="61"/>
        <v>104.37023338559746</v>
      </c>
      <c r="O143" s="31">
        <f t="shared" si="61"/>
        <v>100.91343563595092</v>
      </c>
      <c r="P143" s="31">
        <f t="shared" si="61"/>
        <v>91.741968998728254</v>
      </c>
      <c r="Q143" s="31">
        <f t="shared" si="61"/>
        <v>110.24560983055562</v>
      </c>
    </row>
    <row r="144" spans="1:17" ht="12" customHeight="1" x14ac:dyDescent="0.25">
      <c r="A144" s="23" t="s">
        <v>44</v>
      </c>
      <c r="B144" s="22">
        <f t="shared" ref="B144:Q144" si="62">IF(B114=0,0,B114/B$26)</f>
        <v>26.915368881706648</v>
      </c>
      <c r="C144" s="22">
        <f t="shared" si="62"/>
        <v>27.476040487605598</v>
      </c>
      <c r="D144" s="22">
        <f t="shared" si="62"/>
        <v>26.269089081663093</v>
      </c>
      <c r="E144" s="22">
        <f t="shared" si="62"/>
        <v>23.34116636813248</v>
      </c>
      <c r="F144" s="22">
        <f t="shared" si="62"/>
        <v>26.105577863952927</v>
      </c>
      <c r="G144" s="22">
        <f t="shared" si="62"/>
        <v>30.485802444889817</v>
      </c>
      <c r="H144" s="22">
        <f t="shared" si="62"/>
        <v>52.361511924090621</v>
      </c>
      <c r="I144" s="22">
        <f t="shared" si="62"/>
        <v>35.977195023631346</v>
      </c>
      <c r="J144" s="22">
        <f t="shared" si="62"/>
        <v>36.78326477105071</v>
      </c>
      <c r="K144" s="22">
        <f t="shared" si="62"/>
        <v>41.329781143906814</v>
      </c>
      <c r="L144" s="22">
        <f t="shared" si="62"/>
        <v>48.575709167488462</v>
      </c>
      <c r="M144" s="22">
        <f t="shared" si="62"/>
        <v>48.135933354314339</v>
      </c>
      <c r="N144" s="22">
        <f t="shared" si="62"/>
        <v>42.538730628650875</v>
      </c>
      <c r="O144" s="22">
        <f t="shared" si="62"/>
        <v>38.104720025027163</v>
      </c>
      <c r="P144" s="22">
        <f t="shared" si="62"/>
        <v>27.982267461564302</v>
      </c>
      <c r="Q144" s="22">
        <f t="shared" si="62"/>
        <v>43.801785036474868</v>
      </c>
    </row>
    <row r="145" spans="1:17" ht="12" customHeight="1" x14ac:dyDescent="0.25">
      <c r="A145" s="23" t="s">
        <v>43</v>
      </c>
      <c r="B145" s="30">
        <f t="shared" ref="B145:Q145" si="63">IF(B115=0,0,B115/B$26)</f>
        <v>8.6476278015682357</v>
      </c>
      <c r="C145" s="30">
        <f t="shared" si="63"/>
        <v>10.012281405720557</v>
      </c>
      <c r="D145" s="30">
        <f t="shared" si="63"/>
        <v>11.690212938578114</v>
      </c>
      <c r="E145" s="30">
        <f t="shared" si="63"/>
        <v>13.212287796551424</v>
      </c>
      <c r="F145" s="30">
        <f t="shared" si="63"/>
        <v>14.803835553568764</v>
      </c>
      <c r="G145" s="30">
        <f t="shared" si="63"/>
        <v>16.815878604890369</v>
      </c>
      <c r="H145" s="30">
        <f t="shared" si="63"/>
        <v>19.163127061295103</v>
      </c>
      <c r="I145" s="30">
        <f t="shared" si="63"/>
        <v>22.573892972631718</v>
      </c>
      <c r="J145" s="30">
        <f t="shared" si="63"/>
        <v>24.89358279420734</v>
      </c>
      <c r="K145" s="30">
        <f t="shared" si="63"/>
        <v>27.862615273488938</v>
      </c>
      <c r="L145" s="30">
        <f t="shared" si="63"/>
        <v>29.751605793214317</v>
      </c>
      <c r="M145" s="30">
        <f t="shared" si="63"/>
        <v>29.905222723458404</v>
      </c>
      <c r="N145" s="30">
        <f t="shared" si="63"/>
        <v>30.654824869285608</v>
      </c>
      <c r="O145" s="30">
        <f t="shared" si="63"/>
        <v>31.407032387065325</v>
      </c>
      <c r="P145" s="30">
        <f t="shared" si="63"/>
        <v>32.425541970727316</v>
      </c>
      <c r="Q145" s="30">
        <f t="shared" si="63"/>
        <v>33.931373095119952</v>
      </c>
    </row>
    <row r="146" spans="1:17" ht="12" customHeight="1" x14ac:dyDescent="0.25">
      <c r="A146" s="23" t="s">
        <v>47</v>
      </c>
      <c r="B146" s="22">
        <f t="shared" ref="B146:Q146" si="64">IF(B116=0,0,B116/B$26)</f>
        <v>11.813470213568605</v>
      </c>
      <c r="C146" s="22">
        <f t="shared" si="64"/>
        <v>12.205822604199046</v>
      </c>
      <c r="D146" s="22">
        <f t="shared" si="64"/>
        <v>12.646338797051948</v>
      </c>
      <c r="E146" s="22">
        <f t="shared" si="64"/>
        <v>12.948558610156548</v>
      </c>
      <c r="F146" s="22">
        <f t="shared" si="64"/>
        <v>13.519077974628296</v>
      </c>
      <c r="G146" s="22">
        <f t="shared" si="64"/>
        <v>13.632975132661615</v>
      </c>
      <c r="H146" s="22">
        <f t="shared" si="64"/>
        <v>13.688070784939146</v>
      </c>
      <c r="I146" s="22">
        <f t="shared" si="64"/>
        <v>13.680307449517935</v>
      </c>
      <c r="J146" s="22">
        <f t="shared" si="64"/>
        <v>13.687743085503307</v>
      </c>
      <c r="K146" s="22">
        <f t="shared" si="64"/>
        <v>13.728217517956125</v>
      </c>
      <c r="L146" s="22">
        <f t="shared" si="64"/>
        <v>13.925671122038308</v>
      </c>
      <c r="M146" s="22">
        <f t="shared" si="64"/>
        <v>14.08155792301568</v>
      </c>
      <c r="N146" s="22">
        <f t="shared" si="64"/>
        <v>14.221984191504038</v>
      </c>
      <c r="O146" s="22">
        <f t="shared" si="64"/>
        <v>14.350731546851518</v>
      </c>
      <c r="P146" s="22">
        <f t="shared" si="64"/>
        <v>14.313577318003416</v>
      </c>
      <c r="Q146" s="22">
        <f t="shared" si="64"/>
        <v>14.291956527125278</v>
      </c>
    </row>
    <row r="147" spans="1:17" ht="12" customHeight="1" x14ac:dyDescent="0.25">
      <c r="A147" s="29" t="s">
        <v>46</v>
      </c>
      <c r="B147" s="18">
        <f t="shared" ref="B147:Q147" si="65">IF(B117=0,0,B117/B$26)</f>
        <v>14.510626216043519</v>
      </c>
      <c r="C147" s="18">
        <f t="shared" si="65"/>
        <v>15.059791120987834</v>
      </c>
      <c r="D147" s="18">
        <f t="shared" si="65"/>
        <v>15.355265983136048</v>
      </c>
      <c r="E147" s="18">
        <f t="shared" si="65"/>
        <v>15.468984900622939</v>
      </c>
      <c r="F147" s="18">
        <f t="shared" si="65"/>
        <v>16.018485602886273</v>
      </c>
      <c r="G147" s="18">
        <f t="shared" si="65"/>
        <v>16.349265967753439</v>
      </c>
      <c r="H147" s="18">
        <f t="shared" si="65"/>
        <v>16.461625439777912</v>
      </c>
      <c r="I147" s="18">
        <f t="shared" si="65"/>
        <v>16.555537638666625</v>
      </c>
      <c r="J147" s="18">
        <f t="shared" si="65"/>
        <v>16.52099206883344</v>
      </c>
      <c r="K147" s="18">
        <f t="shared" si="65"/>
        <v>16.672408384643237</v>
      </c>
      <c r="L147" s="18">
        <f t="shared" si="65"/>
        <v>16.751156253627567</v>
      </c>
      <c r="M147" s="18">
        <f t="shared" si="65"/>
        <v>16.846342610218713</v>
      </c>
      <c r="N147" s="18">
        <f t="shared" si="65"/>
        <v>16.954693696156955</v>
      </c>
      <c r="O147" s="18">
        <f t="shared" si="65"/>
        <v>17.050951677006907</v>
      </c>
      <c r="P147" s="18">
        <f t="shared" si="65"/>
        <v>17.020582248433215</v>
      </c>
      <c r="Q147" s="18">
        <f t="shared" si="65"/>
        <v>18.22049517183553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14.030021100995791</v>
      </c>
      <c r="C149" s="26">
        <f t="shared" si="66"/>
        <v>14.915244176398797</v>
      </c>
      <c r="D149" s="26">
        <f t="shared" si="66"/>
        <v>14.526739832289135</v>
      </c>
      <c r="E149" s="26">
        <f t="shared" si="66"/>
        <v>12.931668556176247</v>
      </c>
      <c r="F149" s="26">
        <f t="shared" si="66"/>
        <v>13.96547610896593</v>
      </c>
      <c r="G149" s="26">
        <f t="shared" si="66"/>
        <v>15.073529018556419</v>
      </c>
      <c r="H149" s="26">
        <f t="shared" si="66"/>
        <v>17.902819306858113</v>
      </c>
      <c r="I149" s="26">
        <f t="shared" si="66"/>
        <v>13.365843078109691</v>
      </c>
      <c r="J149" s="26">
        <f t="shared" si="66"/>
        <v>12.223085417659455</v>
      </c>
      <c r="K149" s="26">
        <f t="shared" si="66"/>
        <v>13.271115084703156</v>
      </c>
      <c r="L149" s="26">
        <f t="shared" si="66"/>
        <v>14.774709214374777</v>
      </c>
      <c r="M149" s="26">
        <f t="shared" si="66"/>
        <v>15.223051607489433</v>
      </c>
      <c r="N149" s="26">
        <f t="shared" si="66"/>
        <v>13.819476378818523</v>
      </c>
      <c r="O149" s="26">
        <f t="shared" si="66"/>
        <v>13.813185624831723</v>
      </c>
      <c r="P149" s="26">
        <f t="shared" si="66"/>
        <v>12.185999621241763</v>
      </c>
      <c r="Q149" s="26">
        <f t="shared" si="66"/>
        <v>15.569369265144406</v>
      </c>
    </row>
    <row r="150" spans="1:17" ht="12" customHeight="1" x14ac:dyDescent="0.25">
      <c r="A150" s="25" t="s">
        <v>48</v>
      </c>
      <c r="B150" s="24">
        <f t="shared" ref="B150:Q150" si="67">IF(B120=0,0,B120/B$26)</f>
        <v>14.030021100995791</v>
      </c>
      <c r="C150" s="24">
        <f t="shared" si="67"/>
        <v>14.915244176398797</v>
      </c>
      <c r="D150" s="24">
        <f t="shared" si="67"/>
        <v>14.526739832289135</v>
      </c>
      <c r="E150" s="24">
        <f t="shared" si="67"/>
        <v>12.931668556176247</v>
      </c>
      <c r="F150" s="24">
        <f t="shared" si="67"/>
        <v>13.96547610896593</v>
      </c>
      <c r="G150" s="24">
        <f t="shared" si="67"/>
        <v>15.073529018556419</v>
      </c>
      <c r="H150" s="24">
        <f t="shared" si="67"/>
        <v>17.902819306858113</v>
      </c>
      <c r="I150" s="24">
        <f t="shared" si="67"/>
        <v>13.365843078109691</v>
      </c>
      <c r="J150" s="24">
        <f t="shared" si="67"/>
        <v>12.223085417659455</v>
      </c>
      <c r="K150" s="24">
        <f t="shared" si="67"/>
        <v>13.271115084703156</v>
      </c>
      <c r="L150" s="24">
        <f t="shared" si="67"/>
        <v>14.774709214374777</v>
      </c>
      <c r="M150" s="24">
        <f t="shared" si="67"/>
        <v>15.223051607489433</v>
      </c>
      <c r="N150" s="24">
        <f t="shared" si="67"/>
        <v>13.819476378818523</v>
      </c>
      <c r="O150" s="24">
        <f t="shared" si="67"/>
        <v>13.813185624831723</v>
      </c>
      <c r="P150" s="24">
        <f t="shared" si="67"/>
        <v>12.185999621241763</v>
      </c>
      <c r="Q150" s="24">
        <f t="shared" si="67"/>
        <v>15.569369265144406</v>
      </c>
    </row>
    <row r="151" spans="1:17" ht="12" customHeight="1" x14ac:dyDescent="0.25">
      <c r="A151" s="23" t="s">
        <v>44</v>
      </c>
      <c r="B151" s="22">
        <f t="shared" ref="B151:Q151" si="68">IF(B121=0,0,B121/B$26)</f>
        <v>9.7462724384485337</v>
      </c>
      <c r="C151" s="22">
        <f t="shared" si="68"/>
        <v>10.628226053288802</v>
      </c>
      <c r="D151" s="22">
        <f t="shared" si="68"/>
        <v>10.4257780037169</v>
      </c>
      <c r="E151" s="22">
        <f t="shared" si="68"/>
        <v>9.3006078754488009</v>
      </c>
      <c r="F151" s="22">
        <f t="shared" si="68"/>
        <v>10.244521171561232</v>
      </c>
      <c r="G151" s="22">
        <f t="shared" si="68"/>
        <v>11.55266913007431</v>
      </c>
      <c r="H151" s="22">
        <f t="shared" si="68"/>
        <v>14.126190501648846</v>
      </c>
      <c r="I151" s="22">
        <f t="shared" si="68"/>
        <v>9.7228352980115496</v>
      </c>
      <c r="J151" s="22">
        <f t="shared" si="68"/>
        <v>8.6100945554277413</v>
      </c>
      <c r="K151" s="22">
        <f t="shared" si="68"/>
        <v>9.705939258359944</v>
      </c>
      <c r="L151" s="22">
        <f t="shared" si="68"/>
        <v>11.174391699065488</v>
      </c>
      <c r="M151" s="22">
        <f t="shared" si="68"/>
        <v>11.584559890649727</v>
      </c>
      <c r="N151" s="22">
        <f t="shared" si="68"/>
        <v>10.124543515557123</v>
      </c>
      <c r="O151" s="22">
        <f t="shared" si="68"/>
        <v>9.8847992532465607</v>
      </c>
      <c r="P151" s="22">
        <f t="shared" si="68"/>
        <v>7.5474450445665404</v>
      </c>
      <c r="Q151" s="22">
        <f t="shared" si="68"/>
        <v>9.8099909310157862</v>
      </c>
    </row>
    <row r="152" spans="1:17" ht="12" customHeight="1" x14ac:dyDescent="0.25">
      <c r="A152" s="23" t="s">
        <v>43</v>
      </c>
      <c r="B152" s="22">
        <f t="shared" ref="B152:Q152" si="69">IF(B122=0,0,B122/B$26)</f>
        <v>1.4102286109953727E-3</v>
      </c>
      <c r="C152" s="22">
        <f t="shared" si="69"/>
        <v>1.6471479575580678E-3</v>
      </c>
      <c r="D152" s="22">
        <f t="shared" si="69"/>
        <v>2.1105755793248988E-3</v>
      </c>
      <c r="E152" s="22">
        <f t="shared" si="69"/>
        <v>2.4453630106855422E-3</v>
      </c>
      <c r="F152" s="22">
        <f t="shared" si="69"/>
        <v>2.8575998438395921E-3</v>
      </c>
      <c r="G152" s="22">
        <f t="shared" si="69"/>
        <v>3.5459173127492826E-3</v>
      </c>
      <c r="H152" s="22">
        <f t="shared" si="69"/>
        <v>4.0353114251232714E-3</v>
      </c>
      <c r="I152" s="22">
        <f t="shared" si="69"/>
        <v>6.2529805294470201E-3</v>
      </c>
      <c r="J152" s="22">
        <f t="shared" si="69"/>
        <v>7.309162251255984E-3</v>
      </c>
      <c r="K152" s="22">
        <f t="shared" si="69"/>
        <v>8.9973060308237013E-3</v>
      </c>
      <c r="L152" s="22">
        <f t="shared" si="69"/>
        <v>1.0137675558017339E-2</v>
      </c>
      <c r="M152" s="22">
        <f t="shared" si="69"/>
        <v>1.0927339692210917E-2</v>
      </c>
      <c r="N152" s="22">
        <f t="shared" si="69"/>
        <v>1.2322029618999687E-2</v>
      </c>
      <c r="O152" s="22">
        <f t="shared" si="69"/>
        <v>1.4804302735208229E-2</v>
      </c>
      <c r="P152" s="22">
        <f t="shared" si="69"/>
        <v>1.9496671789057667E-2</v>
      </c>
      <c r="Q152" s="22">
        <f t="shared" si="69"/>
        <v>2.7246694267879127E-2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2.5061370794219675</v>
      </c>
      <c r="C153" s="22">
        <f t="shared" si="70"/>
        <v>2.4693803897735034</v>
      </c>
      <c r="D153" s="22">
        <f t="shared" si="70"/>
        <v>2.3481308961864724</v>
      </c>
      <c r="E153" s="22">
        <f t="shared" si="70"/>
        <v>1.998545191578968</v>
      </c>
      <c r="F153" s="22">
        <f t="shared" si="70"/>
        <v>2.0802329086611362</v>
      </c>
      <c r="G153" s="22">
        <f t="shared" si="70"/>
        <v>2.0158095528313074</v>
      </c>
      <c r="H153" s="22">
        <f t="shared" si="70"/>
        <v>2.4065813753845466</v>
      </c>
      <c r="I153" s="22">
        <f t="shared" si="70"/>
        <v>2.2773168844583576</v>
      </c>
      <c r="J153" s="22">
        <f t="shared" si="70"/>
        <v>2.1999436665134873</v>
      </c>
      <c r="K153" s="22">
        <f t="shared" si="70"/>
        <v>2.2145397538957599</v>
      </c>
      <c r="L153" s="22">
        <f t="shared" si="70"/>
        <v>2.1915773902299507</v>
      </c>
      <c r="M153" s="22">
        <f t="shared" si="70"/>
        <v>2.1759673952552814</v>
      </c>
      <c r="N153" s="22">
        <f t="shared" si="70"/>
        <v>2.2186568348991837</v>
      </c>
      <c r="O153" s="22">
        <f t="shared" si="70"/>
        <v>2.3169656394669707</v>
      </c>
      <c r="P153" s="22">
        <f t="shared" si="70"/>
        <v>2.5566693815785735</v>
      </c>
      <c r="Q153" s="22">
        <f t="shared" si="70"/>
        <v>2.856388401347238</v>
      </c>
    </row>
    <row r="154" spans="1:17" ht="12" customHeight="1" x14ac:dyDescent="0.25">
      <c r="A154" s="21" t="s">
        <v>46</v>
      </c>
      <c r="B154" s="20">
        <f t="shared" ref="B154:Q154" si="71">IF(B124=0,0,B124/B$26)</f>
        <v>1.7762013545142943</v>
      </c>
      <c r="C154" s="20">
        <f t="shared" si="71"/>
        <v>1.8159905853789344</v>
      </c>
      <c r="D154" s="20">
        <f t="shared" si="71"/>
        <v>1.7507203568064373</v>
      </c>
      <c r="E154" s="20">
        <f t="shared" si="71"/>
        <v>1.6300701261377915</v>
      </c>
      <c r="F154" s="20">
        <f t="shared" si="71"/>
        <v>1.6378644288997213</v>
      </c>
      <c r="G154" s="20">
        <f t="shared" si="71"/>
        <v>1.5015044183380519</v>
      </c>
      <c r="H154" s="20">
        <f t="shared" si="71"/>
        <v>1.3660121183995964</v>
      </c>
      <c r="I154" s="20">
        <f t="shared" si="71"/>
        <v>1.3594379151103355</v>
      </c>
      <c r="J154" s="20">
        <f t="shared" si="71"/>
        <v>1.4057380334669711</v>
      </c>
      <c r="K154" s="20">
        <f t="shared" si="71"/>
        <v>1.3416387664166289</v>
      </c>
      <c r="L154" s="20">
        <f t="shared" si="71"/>
        <v>1.3986024495213221</v>
      </c>
      <c r="M154" s="20">
        <f t="shared" si="71"/>
        <v>1.4515969818922134</v>
      </c>
      <c r="N154" s="20">
        <f t="shared" si="71"/>
        <v>1.4639539987432153</v>
      </c>
      <c r="O154" s="20">
        <f t="shared" si="71"/>
        <v>1.5966164293829825</v>
      </c>
      <c r="P154" s="20">
        <f t="shared" si="71"/>
        <v>2.0623885233075909</v>
      </c>
      <c r="Q154" s="20">
        <f t="shared" si="71"/>
        <v>2.8757432385135018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7135.008286404588</v>
      </c>
      <c r="C159" s="26">
        <f t="shared" si="73"/>
        <v>7217.0204152999204</v>
      </c>
      <c r="D159" s="26">
        <f t="shared" si="73"/>
        <v>7162.86160725217</v>
      </c>
      <c r="E159" s="26">
        <f t="shared" si="73"/>
        <v>6914.5604334737845</v>
      </c>
      <c r="F159" s="26">
        <f t="shared" si="73"/>
        <v>7128.6520398029188</v>
      </c>
      <c r="G159" s="26">
        <f t="shared" si="73"/>
        <v>7342.9697337476255</v>
      </c>
      <c r="H159" s="26">
        <f t="shared" si="73"/>
        <v>8464.4622184515611</v>
      </c>
      <c r="I159" s="26">
        <f t="shared" si="73"/>
        <v>7413.6046145065457</v>
      </c>
      <c r="J159" s="26">
        <f t="shared" si="73"/>
        <v>7430.1186670715724</v>
      </c>
      <c r="K159" s="26">
        <f t="shared" si="73"/>
        <v>7897.3831504346581</v>
      </c>
      <c r="L159" s="26">
        <f t="shared" si="73"/>
        <v>8473.5058188299517</v>
      </c>
      <c r="M159" s="26">
        <f t="shared" si="73"/>
        <v>8517.0020643651787</v>
      </c>
      <c r="N159" s="26">
        <f t="shared" si="73"/>
        <v>8376.2936592219576</v>
      </c>
      <c r="O159" s="26">
        <f t="shared" si="73"/>
        <v>8185.8854153413658</v>
      </c>
      <c r="P159" s="26">
        <f t="shared" si="73"/>
        <v>7417.5634292773639</v>
      </c>
      <c r="Q159" s="26">
        <f t="shared" si="73"/>
        <v>8229.3442131204029</v>
      </c>
    </row>
    <row r="160" spans="1:17" ht="12" customHeight="1" x14ac:dyDescent="0.25">
      <c r="A160" s="25" t="s">
        <v>48</v>
      </c>
      <c r="B160" s="24">
        <f t="shared" ref="B160:Q160" si="74">IF(B106=0,0,B106/B$23)</f>
        <v>4523.9222557536777</v>
      </c>
      <c r="C160" s="24">
        <f t="shared" si="74"/>
        <v>4582.293353518452</v>
      </c>
      <c r="D160" s="24">
        <f t="shared" si="74"/>
        <v>4502.2109420338875</v>
      </c>
      <c r="E160" s="24">
        <f t="shared" si="74"/>
        <v>4235.1746996216934</v>
      </c>
      <c r="F160" s="24">
        <f t="shared" si="74"/>
        <v>4449.5697600061367</v>
      </c>
      <c r="G160" s="24">
        <f t="shared" si="74"/>
        <v>4673.1903856127146</v>
      </c>
      <c r="H160" s="24">
        <f t="shared" si="74"/>
        <v>5832.3198944429669</v>
      </c>
      <c r="I160" s="24">
        <f t="shared" si="74"/>
        <v>4808.5327115905338</v>
      </c>
      <c r="J160" s="24">
        <f t="shared" si="74"/>
        <v>4829.9336264065105</v>
      </c>
      <c r="K160" s="24">
        <f t="shared" si="74"/>
        <v>5227.407016334002</v>
      </c>
      <c r="L160" s="24">
        <f t="shared" si="74"/>
        <v>5767.2062271355535</v>
      </c>
      <c r="M160" s="24">
        <f t="shared" si="74"/>
        <v>5783.5998035595694</v>
      </c>
      <c r="N160" s="24">
        <f t="shared" si="74"/>
        <v>5562.9588416834113</v>
      </c>
      <c r="O160" s="24">
        <f t="shared" si="74"/>
        <v>5343.0938578236719</v>
      </c>
      <c r="P160" s="24">
        <f t="shared" si="74"/>
        <v>4630.6975221338298</v>
      </c>
      <c r="Q160" s="24">
        <f t="shared" si="74"/>
        <v>5509.1066552918337</v>
      </c>
    </row>
    <row r="161" spans="1:17" ht="12" customHeight="1" x14ac:dyDescent="0.25">
      <c r="A161" s="23" t="s">
        <v>44</v>
      </c>
      <c r="B161" s="22">
        <f t="shared" ref="B161:Q161" si="75">IF(B107=0,0,B107/B$23)</f>
        <v>2108.4156055765811</v>
      </c>
      <c r="C161" s="22">
        <f t="shared" si="75"/>
        <v>2113.9075535815223</v>
      </c>
      <c r="D161" s="22">
        <f t="shared" si="75"/>
        <v>1993.0120061154644</v>
      </c>
      <c r="E161" s="22">
        <f t="shared" si="75"/>
        <v>1733.3146774559568</v>
      </c>
      <c r="F161" s="22">
        <f t="shared" si="75"/>
        <v>1893.1712873486883</v>
      </c>
      <c r="G161" s="22">
        <f t="shared" si="75"/>
        <v>2120.6609675736267</v>
      </c>
      <c r="H161" s="22">
        <f t="shared" si="75"/>
        <v>3292.7509969131129</v>
      </c>
      <c r="I161" s="22">
        <f t="shared" si="75"/>
        <v>2248.094681643307</v>
      </c>
      <c r="J161" s="22">
        <f t="shared" si="75"/>
        <v>2255.5517316760565</v>
      </c>
      <c r="K161" s="22">
        <f t="shared" si="75"/>
        <v>2555.0588610949308</v>
      </c>
      <c r="L161" s="22">
        <f t="shared" si="75"/>
        <v>3017.7975855514401</v>
      </c>
      <c r="M161" s="22">
        <f t="shared" si="75"/>
        <v>3008.2007824974908</v>
      </c>
      <c r="N161" s="22">
        <f t="shared" si="75"/>
        <v>2694.6006001871651</v>
      </c>
      <c r="O161" s="22">
        <f t="shared" si="75"/>
        <v>2428.0986169582093</v>
      </c>
      <c r="P161" s="22">
        <f t="shared" si="75"/>
        <v>1739.8678667151444</v>
      </c>
      <c r="Q161" s="22">
        <f t="shared" si="75"/>
        <v>2548.4222171577007</v>
      </c>
    </row>
    <row r="162" spans="1:17" ht="12" customHeight="1" x14ac:dyDescent="0.25">
      <c r="A162" s="23" t="s">
        <v>43</v>
      </c>
      <c r="B162" s="22">
        <f t="shared" ref="B162:Q162" si="76">IF(B108=0,0,B108/B$23)</f>
        <v>238.96791143310261</v>
      </c>
      <c r="C162" s="22">
        <f t="shared" si="76"/>
        <v>264.23831470176111</v>
      </c>
      <c r="D162" s="22">
        <f t="shared" si="76"/>
        <v>297.45089655297153</v>
      </c>
      <c r="E162" s="22">
        <f t="shared" si="76"/>
        <v>325.97855144086373</v>
      </c>
      <c r="F162" s="22">
        <f t="shared" si="76"/>
        <v>353.20070140963384</v>
      </c>
      <c r="G162" s="22">
        <f t="shared" si="76"/>
        <v>387.56871279253301</v>
      </c>
      <c r="H162" s="22">
        <f t="shared" si="76"/>
        <v>425.45512326556701</v>
      </c>
      <c r="I162" s="22">
        <f t="shared" si="76"/>
        <v>487.09411828826188</v>
      </c>
      <c r="J162" s="22">
        <f t="shared" si="76"/>
        <v>528.60901142634464</v>
      </c>
      <c r="K162" s="22">
        <f t="shared" si="76"/>
        <v>594.66184735177137</v>
      </c>
      <c r="L162" s="22">
        <f t="shared" si="76"/>
        <v>636.76910300618692</v>
      </c>
      <c r="M162" s="22">
        <f t="shared" si="76"/>
        <v>634.49188774046911</v>
      </c>
      <c r="N162" s="22">
        <f t="shared" si="76"/>
        <v>652.94241926329141</v>
      </c>
      <c r="O162" s="22">
        <f t="shared" si="76"/>
        <v>656.53941531610042</v>
      </c>
      <c r="P162" s="22">
        <f t="shared" si="76"/>
        <v>642.81072855724312</v>
      </c>
      <c r="Q162" s="22">
        <f t="shared" si="76"/>
        <v>623.37979282082495</v>
      </c>
    </row>
    <row r="163" spans="1:17" ht="12" customHeight="1" x14ac:dyDescent="0.25">
      <c r="A163" s="23" t="s">
        <v>47</v>
      </c>
      <c r="B163" s="22">
        <f t="shared" ref="B163:Q163" si="77">IF(B109=0,0,B109/B$23)</f>
        <v>937.78930338573264</v>
      </c>
      <c r="C163" s="22">
        <f t="shared" si="77"/>
        <v>945.38895930115871</v>
      </c>
      <c r="D163" s="22">
        <f t="shared" si="77"/>
        <v>954.47170442057563</v>
      </c>
      <c r="E163" s="22">
        <f t="shared" si="77"/>
        <v>939.07289223357657</v>
      </c>
      <c r="F163" s="22">
        <f t="shared" si="77"/>
        <v>957.1436029162212</v>
      </c>
      <c r="G163" s="22">
        <f t="shared" si="77"/>
        <v>937.05411499794764</v>
      </c>
      <c r="H163" s="22">
        <f t="shared" si="77"/>
        <v>923.48601348414331</v>
      </c>
      <c r="I163" s="22">
        <f t="shared" si="77"/>
        <v>900.93644625186801</v>
      </c>
      <c r="J163" s="22">
        <f t="shared" si="77"/>
        <v>887.79430266576355</v>
      </c>
      <c r="K163" s="22">
        <f t="shared" si="77"/>
        <v>900.92249638536907</v>
      </c>
      <c r="L163" s="22">
        <f t="shared" si="77"/>
        <v>919.69036819041742</v>
      </c>
      <c r="M163" s="22">
        <f t="shared" si="77"/>
        <v>934.55332122379787</v>
      </c>
      <c r="N163" s="22">
        <f t="shared" si="77"/>
        <v>970.9667083722685</v>
      </c>
      <c r="O163" s="22">
        <f t="shared" si="77"/>
        <v>988.97559790082823</v>
      </c>
      <c r="P163" s="22">
        <f t="shared" si="77"/>
        <v>975.65833107955336</v>
      </c>
      <c r="Q163" s="22">
        <f t="shared" si="77"/>
        <v>966.01234963066599</v>
      </c>
    </row>
    <row r="164" spans="1:17" ht="12" customHeight="1" x14ac:dyDescent="0.25">
      <c r="A164" s="21" t="s">
        <v>46</v>
      </c>
      <c r="B164" s="20">
        <f t="shared" ref="B164:Q164" si="78">IF(B110=0,0,B110/B$23)</f>
        <v>1238.7494353582613</v>
      </c>
      <c r="C164" s="20">
        <f t="shared" si="78"/>
        <v>1258.7585259340099</v>
      </c>
      <c r="D164" s="20">
        <f t="shared" si="78"/>
        <v>1257.2763349448765</v>
      </c>
      <c r="E164" s="20">
        <f t="shared" si="78"/>
        <v>1236.808578491296</v>
      </c>
      <c r="F164" s="20">
        <f t="shared" si="78"/>
        <v>1246.0541683315926</v>
      </c>
      <c r="G164" s="20">
        <f t="shared" si="78"/>
        <v>1227.9065902486068</v>
      </c>
      <c r="H164" s="20">
        <f t="shared" si="78"/>
        <v>1190.6277607801442</v>
      </c>
      <c r="I164" s="20">
        <f t="shared" si="78"/>
        <v>1172.4074654070967</v>
      </c>
      <c r="J164" s="20">
        <f t="shared" si="78"/>
        <v>1157.9785806383463</v>
      </c>
      <c r="K164" s="20">
        <f t="shared" si="78"/>
        <v>1176.7638115019317</v>
      </c>
      <c r="L164" s="20">
        <f t="shared" si="78"/>
        <v>1192.9491703875094</v>
      </c>
      <c r="M164" s="20">
        <f t="shared" si="78"/>
        <v>1206.3538120978114</v>
      </c>
      <c r="N164" s="20">
        <f t="shared" si="78"/>
        <v>1244.4491138606875</v>
      </c>
      <c r="O164" s="20">
        <f t="shared" si="78"/>
        <v>1269.4802276485336</v>
      </c>
      <c r="P164" s="20">
        <f t="shared" si="78"/>
        <v>1272.3605957818891</v>
      </c>
      <c r="Q164" s="20">
        <f t="shared" si="78"/>
        <v>1371.2922956826421</v>
      </c>
    </row>
    <row r="165" spans="1:17" ht="12" customHeight="1" x14ac:dyDescent="0.25">
      <c r="A165" s="19" t="s">
        <v>45</v>
      </c>
      <c r="B165" s="18">
        <f t="shared" ref="B165:Q165" si="79">IF(B111=0,0,B111/B$23)</f>
        <v>2611.0860306509107</v>
      </c>
      <c r="C165" s="18">
        <f t="shared" si="79"/>
        <v>2634.7270617814684</v>
      </c>
      <c r="D165" s="18">
        <f t="shared" si="79"/>
        <v>2660.6506652182811</v>
      </c>
      <c r="E165" s="18">
        <f t="shared" si="79"/>
        <v>2679.3857338520916</v>
      </c>
      <c r="F165" s="18">
        <f t="shared" si="79"/>
        <v>2679.082279796783</v>
      </c>
      <c r="G165" s="18">
        <f t="shared" si="79"/>
        <v>2669.7793481349117</v>
      </c>
      <c r="H165" s="18">
        <f t="shared" si="79"/>
        <v>2632.1423240085933</v>
      </c>
      <c r="I165" s="18">
        <f t="shared" si="79"/>
        <v>2605.0719029160127</v>
      </c>
      <c r="J165" s="18">
        <f t="shared" si="79"/>
        <v>2600.1850406650624</v>
      </c>
      <c r="K165" s="18">
        <f t="shared" si="79"/>
        <v>2669.9761341006556</v>
      </c>
      <c r="L165" s="18">
        <f t="shared" si="79"/>
        <v>2706.2995916943983</v>
      </c>
      <c r="M165" s="18">
        <f t="shared" si="79"/>
        <v>2733.4022608056102</v>
      </c>
      <c r="N165" s="18">
        <f t="shared" si="79"/>
        <v>2813.3348175385454</v>
      </c>
      <c r="O165" s="18">
        <f t="shared" si="79"/>
        <v>2842.7915575176935</v>
      </c>
      <c r="P165" s="18">
        <f t="shared" si="79"/>
        <v>2786.8659071435327</v>
      </c>
      <c r="Q165" s="18">
        <f t="shared" si="79"/>
        <v>2720.2375578285701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2724.1348250958572</v>
      </c>
      <c r="C167" s="31">
        <f t="shared" si="80"/>
        <v>2825.5772777803477</v>
      </c>
      <c r="D167" s="31">
        <f t="shared" si="80"/>
        <v>2863.1673564228163</v>
      </c>
      <c r="E167" s="31">
        <f t="shared" si="80"/>
        <v>2800.5436719639642</v>
      </c>
      <c r="F167" s="31">
        <f t="shared" si="80"/>
        <v>2996.5664761863577</v>
      </c>
      <c r="G167" s="31">
        <f t="shared" si="80"/>
        <v>3237.6774378166319</v>
      </c>
      <c r="H167" s="31">
        <f t="shared" si="80"/>
        <v>4179.0445122961792</v>
      </c>
      <c r="I167" s="31">
        <f t="shared" si="80"/>
        <v>3615.978054146527</v>
      </c>
      <c r="J167" s="31">
        <f t="shared" si="80"/>
        <v>3739.2959522791043</v>
      </c>
      <c r="K167" s="31">
        <f t="shared" si="80"/>
        <v>4136.4429950590311</v>
      </c>
      <c r="L167" s="31">
        <f t="shared" si="80"/>
        <v>4607.1450576630041</v>
      </c>
      <c r="M167" s="31">
        <f t="shared" si="80"/>
        <v>4668.4152274145054</v>
      </c>
      <c r="N167" s="31">
        <f t="shared" si="80"/>
        <v>4629.107294511904</v>
      </c>
      <c r="O167" s="31">
        <f t="shared" si="80"/>
        <v>4542.6777368613848</v>
      </c>
      <c r="P167" s="31">
        <f t="shared" si="80"/>
        <v>4089.0026821307629</v>
      </c>
      <c r="Q167" s="31">
        <f t="shared" si="80"/>
        <v>4843.3570415282475</v>
      </c>
    </row>
    <row r="168" spans="1:17" ht="12" customHeight="1" x14ac:dyDescent="0.25">
      <c r="A168" s="23" t="s">
        <v>44</v>
      </c>
      <c r="B168" s="22">
        <f t="shared" ref="B168:Q168" si="81">IF(B114=0,0,B114/B$23)</f>
        <v>1184.7558192338245</v>
      </c>
      <c r="C168" s="22">
        <f t="shared" si="81"/>
        <v>1198.9337009958565</v>
      </c>
      <c r="D168" s="22">
        <f t="shared" si="81"/>
        <v>1140.2632557666927</v>
      </c>
      <c r="E168" s="22">
        <f t="shared" si="81"/>
        <v>1006.1097737031988</v>
      </c>
      <c r="F168" s="22">
        <f t="shared" si="81"/>
        <v>1110.4394085512845</v>
      </c>
      <c r="G168" s="22">
        <f t="shared" si="81"/>
        <v>1277.1504344426642</v>
      </c>
      <c r="H168" s="22">
        <f t="shared" si="81"/>
        <v>2152.1762459496158</v>
      </c>
      <c r="I168" s="22">
        <f t="shared" si="81"/>
        <v>1465.2240271827602</v>
      </c>
      <c r="J168" s="22">
        <f t="shared" si="81"/>
        <v>1496.8998291031035</v>
      </c>
      <c r="K168" s="22">
        <f t="shared" si="81"/>
        <v>1716.5688892414823</v>
      </c>
      <c r="L168" s="22">
        <f t="shared" si="81"/>
        <v>2053.0902185613713</v>
      </c>
      <c r="M168" s="22">
        <f t="shared" si="81"/>
        <v>2062.2232700360159</v>
      </c>
      <c r="N168" s="22">
        <f t="shared" si="81"/>
        <v>1886.7098584023872</v>
      </c>
      <c r="O168" s="22">
        <f t="shared" si="81"/>
        <v>1715.3064132261118</v>
      </c>
      <c r="P168" s="22">
        <f t="shared" si="81"/>
        <v>1247.1889142037369</v>
      </c>
      <c r="Q168" s="22">
        <f t="shared" si="81"/>
        <v>1924.3186582575229</v>
      </c>
    </row>
    <row r="169" spans="1:17" ht="12" customHeight="1" x14ac:dyDescent="0.25">
      <c r="A169" s="23" t="s">
        <v>43</v>
      </c>
      <c r="B169" s="30">
        <f t="shared" ref="B169:Q169" si="82">IF(B115=0,0,B115/B$23)</f>
        <v>380.64971004129649</v>
      </c>
      <c r="C169" s="30">
        <f t="shared" si="82"/>
        <v>436.89197526796335</v>
      </c>
      <c r="D169" s="30">
        <f t="shared" si="82"/>
        <v>507.43747621054086</v>
      </c>
      <c r="E169" s="30">
        <f t="shared" si="82"/>
        <v>569.50932423148902</v>
      </c>
      <c r="F169" s="30">
        <f t="shared" si="82"/>
        <v>629.70306507155806</v>
      </c>
      <c r="G169" s="30">
        <f t="shared" si="82"/>
        <v>704.47240824952655</v>
      </c>
      <c r="H169" s="30">
        <f t="shared" si="82"/>
        <v>787.64774629165481</v>
      </c>
      <c r="I169" s="30">
        <f t="shared" si="82"/>
        <v>919.35489547827342</v>
      </c>
      <c r="J169" s="30">
        <f t="shared" si="82"/>
        <v>1013.0476471392482</v>
      </c>
      <c r="K169" s="30">
        <f t="shared" si="82"/>
        <v>1157.2308690636969</v>
      </c>
      <c r="L169" s="30">
        <f t="shared" si="82"/>
        <v>1257.4748137990043</v>
      </c>
      <c r="M169" s="30">
        <f t="shared" si="82"/>
        <v>1281.1893713991583</v>
      </c>
      <c r="N169" s="30">
        <f t="shared" si="82"/>
        <v>1359.6259087600833</v>
      </c>
      <c r="O169" s="30">
        <f t="shared" si="82"/>
        <v>1413.8060596836769</v>
      </c>
      <c r="P169" s="30">
        <f t="shared" si="82"/>
        <v>1445.2287163106948</v>
      </c>
      <c r="Q169" s="30">
        <f t="shared" si="82"/>
        <v>1490.6875209050045</v>
      </c>
    </row>
    <row r="170" spans="1:17" ht="12" customHeight="1" x14ac:dyDescent="0.25">
      <c r="A170" s="23" t="s">
        <v>47</v>
      </c>
      <c r="B170" s="22">
        <f t="shared" ref="B170:Q170" si="83">IF(B116=0,0,B116/B$23)</f>
        <v>520.00318637220892</v>
      </c>
      <c r="C170" s="22">
        <f t="shared" si="83"/>
        <v>532.60847665268977</v>
      </c>
      <c r="D170" s="22">
        <f t="shared" si="83"/>
        <v>548.94006432529693</v>
      </c>
      <c r="E170" s="22">
        <f t="shared" si="83"/>
        <v>558.14140422878756</v>
      </c>
      <c r="F170" s="22">
        <f t="shared" si="83"/>
        <v>575.05399913150188</v>
      </c>
      <c r="G170" s="22">
        <f t="shared" si="83"/>
        <v>571.13012343696391</v>
      </c>
      <c r="H170" s="22">
        <f t="shared" si="83"/>
        <v>562.6105838756215</v>
      </c>
      <c r="I170" s="22">
        <f t="shared" si="83"/>
        <v>557.1505827820863</v>
      </c>
      <c r="J170" s="22">
        <f t="shared" si="83"/>
        <v>557.02451680206877</v>
      </c>
      <c r="K170" s="22">
        <f t="shared" si="83"/>
        <v>570.18039882695155</v>
      </c>
      <c r="L170" s="22">
        <f t="shared" si="83"/>
        <v>588.57934670555505</v>
      </c>
      <c r="M170" s="22">
        <f t="shared" si="83"/>
        <v>603.27731080756587</v>
      </c>
      <c r="N170" s="22">
        <f t="shared" si="83"/>
        <v>630.78416736020461</v>
      </c>
      <c r="O170" s="22">
        <f t="shared" si="83"/>
        <v>646.0066322658447</v>
      </c>
      <c r="P170" s="22">
        <f t="shared" si="83"/>
        <v>637.96598964442705</v>
      </c>
      <c r="Q170" s="22">
        <f t="shared" si="83"/>
        <v>627.88031549971561</v>
      </c>
    </row>
    <row r="171" spans="1:17" ht="12" customHeight="1" x14ac:dyDescent="0.25">
      <c r="A171" s="29" t="s">
        <v>46</v>
      </c>
      <c r="B171" s="18">
        <f t="shared" ref="B171:Q171" si="84">IF(B117=0,0,B117/B$23)</f>
        <v>638.72610944852738</v>
      </c>
      <c r="C171" s="18">
        <f t="shared" si="84"/>
        <v>657.14312486383824</v>
      </c>
      <c r="D171" s="18">
        <f t="shared" si="84"/>
        <v>666.52656012028569</v>
      </c>
      <c r="E171" s="18">
        <f t="shared" si="84"/>
        <v>666.78316980048908</v>
      </c>
      <c r="F171" s="18">
        <f t="shared" si="84"/>
        <v>681.37000343201339</v>
      </c>
      <c r="G171" s="18">
        <f t="shared" si="84"/>
        <v>684.92447168747753</v>
      </c>
      <c r="H171" s="18">
        <f t="shared" si="84"/>
        <v>676.60993617928671</v>
      </c>
      <c r="I171" s="18">
        <f t="shared" si="84"/>
        <v>674.2485487034071</v>
      </c>
      <c r="J171" s="18">
        <f t="shared" si="84"/>
        <v>672.32395923468437</v>
      </c>
      <c r="K171" s="18">
        <f t="shared" si="84"/>
        <v>692.46283792690076</v>
      </c>
      <c r="L171" s="18">
        <f t="shared" si="84"/>
        <v>708.00067859707315</v>
      </c>
      <c r="M171" s="18">
        <f t="shared" si="84"/>
        <v>721.72527517176604</v>
      </c>
      <c r="N171" s="18">
        <f t="shared" si="84"/>
        <v>751.98735998922916</v>
      </c>
      <c r="O171" s="18">
        <f t="shared" si="84"/>
        <v>767.5586316857507</v>
      </c>
      <c r="P171" s="18">
        <f t="shared" si="84"/>
        <v>758.61906197190331</v>
      </c>
      <c r="Q171" s="18">
        <f t="shared" si="84"/>
        <v>800.47054686600484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617.57092077885477</v>
      </c>
      <c r="C173" s="26">
        <f t="shared" si="85"/>
        <v>650.83573121583606</v>
      </c>
      <c r="D173" s="26">
        <f t="shared" si="85"/>
        <v>630.56269691529872</v>
      </c>
      <c r="E173" s="26">
        <f t="shared" si="85"/>
        <v>557.41336655834971</v>
      </c>
      <c r="F173" s="26">
        <f t="shared" si="85"/>
        <v>594.04220475007003</v>
      </c>
      <c r="G173" s="26">
        <f t="shared" si="85"/>
        <v>631.47965907849709</v>
      </c>
      <c r="H173" s="26">
        <f t="shared" si="85"/>
        <v>735.84625485233937</v>
      </c>
      <c r="I173" s="26">
        <f t="shared" si="85"/>
        <v>544.34356010070076</v>
      </c>
      <c r="J173" s="26">
        <f t="shared" si="85"/>
        <v>497.42007912269463</v>
      </c>
      <c r="K173" s="26">
        <f t="shared" si="85"/>
        <v>551.19535234469333</v>
      </c>
      <c r="L173" s="26">
        <f t="shared" si="85"/>
        <v>624.46460360528761</v>
      </c>
      <c r="M173" s="26">
        <f t="shared" si="85"/>
        <v>652.18079464351263</v>
      </c>
      <c r="N173" s="26">
        <f t="shared" si="85"/>
        <v>612.93183732931607</v>
      </c>
      <c r="O173" s="26">
        <f t="shared" si="85"/>
        <v>621.80868600515851</v>
      </c>
      <c r="P173" s="26">
        <f t="shared" si="85"/>
        <v>543.13838780147353</v>
      </c>
      <c r="Q173" s="26">
        <f t="shared" si="85"/>
        <v>684.0001554564451</v>
      </c>
    </row>
    <row r="174" spans="1:17" ht="12" customHeight="1" x14ac:dyDescent="0.25">
      <c r="A174" s="25" t="s">
        <v>48</v>
      </c>
      <c r="B174" s="24">
        <f t="shared" ref="B174:Q174" si="86">IF(B120=0,0,B120/B$23)</f>
        <v>617.57092077885477</v>
      </c>
      <c r="C174" s="24">
        <f t="shared" si="86"/>
        <v>650.83573121583606</v>
      </c>
      <c r="D174" s="24">
        <f t="shared" si="86"/>
        <v>630.56269691529872</v>
      </c>
      <c r="E174" s="24">
        <f t="shared" si="86"/>
        <v>557.41336655834971</v>
      </c>
      <c r="F174" s="24">
        <f t="shared" si="86"/>
        <v>594.04220475007003</v>
      </c>
      <c r="G174" s="24">
        <f t="shared" si="86"/>
        <v>631.47965907849709</v>
      </c>
      <c r="H174" s="24">
        <f t="shared" si="86"/>
        <v>735.84625485233937</v>
      </c>
      <c r="I174" s="24">
        <f t="shared" si="86"/>
        <v>544.34356010070076</v>
      </c>
      <c r="J174" s="24">
        <f t="shared" si="86"/>
        <v>497.42007912269463</v>
      </c>
      <c r="K174" s="24">
        <f t="shared" si="86"/>
        <v>551.19535234469333</v>
      </c>
      <c r="L174" s="24">
        <f t="shared" si="86"/>
        <v>624.46460360528761</v>
      </c>
      <c r="M174" s="24">
        <f t="shared" si="86"/>
        <v>652.18079464351263</v>
      </c>
      <c r="N174" s="24">
        <f t="shared" si="86"/>
        <v>612.93183732931607</v>
      </c>
      <c r="O174" s="24">
        <f t="shared" si="86"/>
        <v>621.80868600515851</v>
      </c>
      <c r="P174" s="24">
        <f t="shared" si="86"/>
        <v>543.13838780147353</v>
      </c>
      <c r="Q174" s="24">
        <f t="shared" si="86"/>
        <v>684.0001554564451</v>
      </c>
    </row>
    <row r="175" spans="1:17" ht="12" customHeight="1" x14ac:dyDescent="0.25">
      <c r="A175" s="23" t="s">
        <v>44</v>
      </c>
      <c r="B175" s="22">
        <f t="shared" ref="B175:Q175" si="87">IF(B121=0,0,B121/B$23)</f>
        <v>429.00965013851845</v>
      </c>
      <c r="C175" s="22">
        <f t="shared" si="87"/>
        <v>463.76909376146358</v>
      </c>
      <c r="D175" s="22">
        <f t="shared" si="87"/>
        <v>452.55210538371534</v>
      </c>
      <c r="E175" s="22">
        <f t="shared" si="87"/>
        <v>400.89823864353298</v>
      </c>
      <c r="F175" s="22">
        <f t="shared" si="87"/>
        <v>435.76587692960635</v>
      </c>
      <c r="G175" s="22">
        <f t="shared" si="87"/>
        <v>483.97926953436593</v>
      </c>
      <c r="H175" s="22">
        <f t="shared" si="87"/>
        <v>580.61829244889088</v>
      </c>
      <c r="I175" s="22">
        <f t="shared" si="87"/>
        <v>395.97672585730243</v>
      </c>
      <c r="J175" s="22">
        <f t="shared" si="87"/>
        <v>350.38893770856509</v>
      </c>
      <c r="K175" s="22">
        <f t="shared" si="87"/>
        <v>403.12125810094017</v>
      </c>
      <c r="L175" s="22">
        <f t="shared" si="87"/>
        <v>472.29437694097015</v>
      </c>
      <c r="M175" s="22">
        <f t="shared" si="87"/>
        <v>496.30177114832111</v>
      </c>
      <c r="N175" s="22">
        <f t="shared" si="87"/>
        <v>449.05138870692753</v>
      </c>
      <c r="O175" s="22">
        <f t="shared" si="87"/>
        <v>444.97005991410435</v>
      </c>
      <c r="P175" s="22">
        <f t="shared" si="87"/>
        <v>336.39481872135235</v>
      </c>
      <c r="Q175" s="22">
        <f t="shared" si="87"/>
        <v>430.97669581664189</v>
      </c>
    </row>
    <row r="176" spans="1:17" ht="12" customHeight="1" x14ac:dyDescent="0.25">
      <c r="A176" s="23" t="s">
        <v>43</v>
      </c>
      <c r="B176" s="22">
        <f t="shared" ref="B176:Q176" si="88">IF(B122=0,0,B122/B$23)</f>
        <v>6.2075186881884577E-2</v>
      </c>
      <c r="C176" s="22">
        <f t="shared" si="88"/>
        <v>7.1874300728800397E-2</v>
      </c>
      <c r="D176" s="22">
        <f t="shared" si="88"/>
        <v>9.1613826963744885E-2</v>
      </c>
      <c r="E176" s="22">
        <f t="shared" si="88"/>
        <v>0.10540619892337676</v>
      </c>
      <c r="F176" s="22">
        <f t="shared" si="88"/>
        <v>0.12155224055971128</v>
      </c>
      <c r="G176" s="22">
        <f t="shared" si="88"/>
        <v>0.14855012738018411</v>
      </c>
      <c r="H176" s="22">
        <f t="shared" si="88"/>
        <v>0.1658604015626928</v>
      </c>
      <c r="I176" s="22">
        <f t="shared" si="88"/>
        <v>0.25466180193407933</v>
      </c>
      <c r="J176" s="22">
        <f t="shared" si="88"/>
        <v>0.29744732537724128</v>
      </c>
      <c r="K176" s="22">
        <f t="shared" si="88"/>
        <v>0.37368926696515281</v>
      </c>
      <c r="L176" s="22">
        <f t="shared" si="88"/>
        <v>0.42847676099486631</v>
      </c>
      <c r="M176" s="22">
        <f t="shared" si="88"/>
        <v>0.46814536714173444</v>
      </c>
      <c r="N176" s="22">
        <f t="shared" si="88"/>
        <v>0.54651594944478099</v>
      </c>
      <c r="O176" s="22">
        <f t="shared" si="88"/>
        <v>0.66642440643481526</v>
      </c>
      <c r="P176" s="22">
        <f t="shared" si="88"/>
        <v>0.8689800764924186</v>
      </c>
      <c r="Q176" s="22">
        <f t="shared" si="88"/>
        <v>1.1970133662785021</v>
      </c>
    </row>
    <row r="177" spans="1:17" ht="12" customHeight="1" x14ac:dyDescent="0.25">
      <c r="A177" s="23" t="s">
        <v>47</v>
      </c>
      <c r="B177" s="22">
        <f t="shared" ref="B177:Q177" si="89">IF(B123=0,0,B123/B$23)</f>
        <v>110.31468681303723</v>
      </c>
      <c r="C177" s="22">
        <f t="shared" si="89"/>
        <v>107.75291189475682</v>
      </c>
      <c r="D177" s="22">
        <f t="shared" si="89"/>
        <v>101.92539879583968</v>
      </c>
      <c r="E177" s="22">
        <f t="shared" si="89"/>
        <v>86.146331281045207</v>
      </c>
      <c r="F177" s="22">
        <f t="shared" si="89"/>
        <v>88.485786937214058</v>
      </c>
      <c r="G177" s="22">
        <f t="shared" si="89"/>
        <v>84.448885700357422</v>
      </c>
      <c r="H177" s="22">
        <f t="shared" si="89"/>
        <v>98.915922778471781</v>
      </c>
      <c r="I177" s="22">
        <f t="shared" si="89"/>
        <v>92.747069759764003</v>
      </c>
      <c r="J177" s="22">
        <f t="shared" si="89"/>
        <v>89.526998729928849</v>
      </c>
      <c r="K177" s="22">
        <f t="shared" si="89"/>
        <v>91.977502428327909</v>
      </c>
      <c r="L177" s="22">
        <f t="shared" si="89"/>
        <v>92.628726995773263</v>
      </c>
      <c r="M177" s="22">
        <f t="shared" si="89"/>
        <v>93.222054391366797</v>
      </c>
      <c r="N177" s="22">
        <f t="shared" si="89"/>
        <v>98.403540983820065</v>
      </c>
      <c r="O177" s="22">
        <f t="shared" si="89"/>
        <v>104.29957280861561</v>
      </c>
      <c r="P177" s="22">
        <f t="shared" si="89"/>
        <v>113.9525134754989</v>
      </c>
      <c r="Q177" s="22">
        <f t="shared" si="89"/>
        <v>125.48807066574358</v>
      </c>
    </row>
    <row r="178" spans="1:17" ht="12" customHeight="1" x14ac:dyDescent="0.25">
      <c r="A178" s="21" t="s">
        <v>46</v>
      </c>
      <c r="B178" s="20">
        <f t="shared" ref="B178:Q178" si="90">IF(B124=0,0,B124/B$23)</f>
        <v>78.184508640417263</v>
      </c>
      <c r="C178" s="20">
        <f t="shared" si="90"/>
        <v>79.241851258886925</v>
      </c>
      <c r="D178" s="20">
        <f t="shared" si="90"/>
        <v>75.993578908779952</v>
      </c>
      <c r="E178" s="20">
        <f t="shared" si="90"/>
        <v>70.263390434848105</v>
      </c>
      <c r="F178" s="20">
        <f t="shared" si="90"/>
        <v>69.668988642689925</v>
      </c>
      <c r="G178" s="20">
        <f t="shared" si="90"/>
        <v>62.90295371639359</v>
      </c>
      <c r="H178" s="20">
        <f t="shared" si="90"/>
        <v>56.14617922341408</v>
      </c>
      <c r="I178" s="20">
        <f t="shared" si="90"/>
        <v>55.365102681700144</v>
      </c>
      <c r="J178" s="20">
        <f t="shared" si="90"/>
        <v>57.206695358823467</v>
      </c>
      <c r="K178" s="20">
        <f t="shared" si="90"/>
        <v>55.722902548460155</v>
      </c>
      <c r="L178" s="20">
        <f t="shared" si="90"/>
        <v>59.113022907549343</v>
      </c>
      <c r="M178" s="20">
        <f t="shared" si="90"/>
        <v>62.188823736682949</v>
      </c>
      <c r="N178" s="20">
        <f t="shared" si="90"/>
        <v>64.93039168912361</v>
      </c>
      <c r="O178" s="20">
        <f t="shared" si="90"/>
        <v>71.872628876003745</v>
      </c>
      <c r="P178" s="20">
        <f t="shared" si="90"/>
        <v>91.92207552812981</v>
      </c>
      <c r="Q178" s="20">
        <f t="shared" si="90"/>
        <v>126.33837560778106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347.680223185572</v>
      </c>
      <c r="C3" s="154">
        <v>372.31076303829815</v>
      </c>
      <c r="D3" s="154">
        <v>396.70513658939393</v>
      </c>
      <c r="E3" s="154">
        <v>434.07708994341493</v>
      </c>
      <c r="F3" s="154">
        <v>470.86668770351247</v>
      </c>
      <c r="G3" s="154">
        <v>501.77018055618208</v>
      </c>
      <c r="H3" s="154">
        <v>530.36344036805428</v>
      </c>
      <c r="I3" s="154">
        <v>549.5846394212042</v>
      </c>
      <c r="J3" s="154">
        <v>563.59716550599694</v>
      </c>
      <c r="K3" s="154">
        <v>571.50405709166068</v>
      </c>
      <c r="L3" s="154">
        <v>573.45165659339682</v>
      </c>
      <c r="M3" s="154">
        <v>575.67865025407718</v>
      </c>
      <c r="N3" s="154">
        <v>577.54161272960471</v>
      </c>
      <c r="O3" s="154">
        <v>576.42702758309372</v>
      </c>
      <c r="P3" s="154">
        <v>573.76600234655166</v>
      </c>
      <c r="Q3" s="154">
        <v>572.99306362467553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461.50608365930242</v>
      </c>
      <c r="C5" s="143">
        <v>494.20033322488348</v>
      </c>
      <c r="D5" s="143">
        <v>526.58109879658321</v>
      </c>
      <c r="E5" s="143">
        <v>576.1881304335443</v>
      </c>
      <c r="F5" s="143">
        <v>625.02215103471462</v>
      </c>
      <c r="G5" s="143">
        <v>666.04303461317579</v>
      </c>
      <c r="H5" s="143">
        <v>703.99734571526812</v>
      </c>
      <c r="I5" s="143">
        <v>729.51130856589737</v>
      </c>
      <c r="J5" s="143">
        <v>748.11134850004885</v>
      </c>
      <c r="K5" s="143">
        <v>758.60685076412437</v>
      </c>
      <c r="L5" s="143">
        <v>761.19206832509929</v>
      </c>
      <c r="M5" s="143">
        <v>764.1481499602811</v>
      </c>
      <c r="N5" s="143">
        <v>766.62102146331722</v>
      </c>
      <c r="O5" s="143">
        <v>765.14153602937995</v>
      </c>
      <c r="P5" s="143">
        <v>761.609326678549</v>
      </c>
      <c r="Q5" s="143">
        <v>760.58333814467949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1.7473873602094198E-2</v>
      </c>
      <c r="C6" s="152">
        <f>1000*C8/SER_summary!C$3</f>
        <v>1.8879609538327062E-2</v>
      </c>
      <c r="D6" s="152">
        <f>1000*D8/SER_summary!D$3</f>
        <v>2.027171879440845E-2</v>
      </c>
      <c r="E6" s="152">
        <f>1000*E8/SER_summary!E$3</f>
        <v>2.2216664775376784E-2</v>
      </c>
      <c r="F6" s="152">
        <f>1000*F8/SER_summary!F$3</f>
        <v>2.417735443250554E-2</v>
      </c>
      <c r="G6" s="152">
        <f>1000*G8/SER_summary!G$3</f>
        <v>2.580387508700039E-2</v>
      </c>
      <c r="H6" s="152">
        <f>1000*H8/SER_summary!H$3</f>
        <v>2.7356095326634734E-2</v>
      </c>
      <c r="I6" s="152">
        <f>1000*I8/SER_summary!I$3</f>
        <v>2.8374510412465907E-2</v>
      </c>
      <c r="J6" s="152">
        <f>1000*J8/SER_summary!J$3</f>
        <v>2.9085478657708854E-2</v>
      </c>
      <c r="K6" s="152">
        <f>1000*K8/SER_summary!K$3</f>
        <v>2.9717880558110817E-2</v>
      </c>
      <c r="L6" s="152">
        <f>1000*L8/SER_summary!L$3</f>
        <v>3.030258283345744E-2</v>
      </c>
      <c r="M6" s="152">
        <f>1000*M8/SER_summary!M$3</f>
        <v>3.0808878997726611E-2</v>
      </c>
      <c r="N6" s="152">
        <f>1000*N8/SER_summary!N$3</f>
        <v>3.1355880053246396E-2</v>
      </c>
      <c r="O6" s="152">
        <f>1000*O8/SER_summary!O$3</f>
        <v>3.2175755701778712E-2</v>
      </c>
      <c r="P6" s="152">
        <f>1000*P8/SER_summary!P$3</f>
        <v>3.3189785737179886E-2</v>
      </c>
      <c r="Q6" s="152">
        <f>1000*Q8/SER_summary!Q$3</f>
        <v>3.4383215245056629E-2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707.17084492174786</v>
      </c>
      <c r="C8" s="62">
        <v>767.74961126326843</v>
      </c>
      <c r="D8" s="62">
        <v>831.85561626637548</v>
      </c>
      <c r="E8" s="62">
        <v>929.2750551247666</v>
      </c>
      <c r="F8" s="62">
        <v>1028.6848030266622</v>
      </c>
      <c r="G8" s="62">
        <v>1117.2132974765482</v>
      </c>
      <c r="H8" s="62">
        <v>1203.9409619984301</v>
      </c>
      <c r="I8" s="62">
        <v>1270.7429717358079</v>
      </c>
      <c r="J8" s="62">
        <v>1328.3029506047076</v>
      </c>
      <c r="K8" s="62">
        <v>1374.1331921078784</v>
      </c>
      <c r="L8" s="62">
        <v>1408.6646228948764</v>
      </c>
      <c r="M8" s="62">
        <v>1437.7633169318533</v>
      </c>
      <c r="N8" s="62">
        <v>1468.0264592706214</v>
      </c>
      <c r="O8" s="62">
        <v>1503.5051730995883</v>
      </c>
      <c r="P8" s="62">
        <v>1543.7299189750725</v>
      </c>
      <c r="Q8" s="62">
        <v>1597.0853914342488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109.39440818794759</v>
      </c>
      <c r="D9" s="150">
        <v>116.82689819724845</v>
      </c>
      <c r="E9" s="150">
        <v>154.35800350806338</v>
      </c>
      <c r="F9" s="150">
        <v>160.90339772354193</v>
      </c>
      <c r="G9" s="150">
        <v>154.94163625726418</v>
      </c>
      <c r="H9" s="150">
        <v>158.45385767384991</v>
      </c>
      <c r="I9" s="150">
        <v>144.26629834150359</v>
      </c>
      <c r="J9" s="150">
        <v>141.22141056135567</v>
      </c>
      <c r="K9" s="150">
        <v>136.18458773102338</v>
      </c>
      <c r="L9" s="150">
        <v>132.11412471307861</v>
      </c>
      <c r="M9" s="150">
        <v>138.49310222492446</v>
      </c>
      <c r="N9" s="150">
        <v>147.0900405360164</v>
      </c>
      <c r="O9" s="150">
        <v>189.83671733703034</v>
      </c>
      <c r="P9" s="150">
        <v>201.1281435990258</v>
      </c>
      <c r="Q9" s="150">
        <v>208.29710871644022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48.81564184642707</v>
      </c>
      <c r="D10" s="149">
        <f t="shared" ref="D10:Q10" si="0">C8+D9-D8</f>
        <v>52.720893194141468</v>
      </c>
      <c r="E10" s="149">
        <f t="shared" si="0"/>
        <v>56.93856464967223</v>
      </c>
      <c r="F10" s="149">
        <f t="shared" si="0"/>
        <v>61.493649821646386</v>
      </c>
      <c r="G10" s="149">
        <f t="shared" si="0"/>
        <v>66.413141807378224</v>
      </c>
      <c r="H10" s="149">
        <f t="shared" si="0"/>
        <v>71.726193151967891</v>
      </c>
      <c r="I10" s="149">
        <f t="shared" si="0"/>
        <v>77.464288604125841</v>
      </c>
      <c r="J10" s="149">
        <f t="shared" si="0"/>
        <v>83.661431692456063</v>
      </c>
      <c r="K10" s="149">
        <f t="shared" si="0"/>
        <v>90.354346227852602</v>
      </c>
      <c r="L10" s="149">
        <f t="shared" si="0"/>
        <v>97.582693926080537</v>
      </c>
      <c r="M10" s="149">
        <f t="shared" si="0"/>
        <v>109.39440818794765</v>
      </c>
      <c r="N10" s="149">
        <f t="shared" si="0"/>
        <v>116.82689819724828</v>
      </c>
      <c r="O10" s="149">
        <f t="shared" si="0"/>
        <v>154.35800350806358</v>
      </c>
      <c r="P10" s="149">
        <f t="shared" si="0"/>
        <v>160.90339772354173</v>
      </c>
      <c r="Q10" s="149">
        <f t="shared" si="0"/>
        <v>154.94163625726378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</v>
      </c>
      <c r="D12" s="146">
        <v>8760</v>
      </c>
      <c r="E12" s="146">
        <v>8760.0000000000018</v>
      </c>
      <c r="F12" s="146">
        <v>8759.9999999999982</v>
      </c>
      <c r="G12" s="146">
        <v>8760</v>
      </c>
      <c r="H12" s="146">
        <v>8759.9999999999982</v>
      </c>
      <c r="I12" s="146">
        <v>8759.9999999999964</v>
      </c>
      <c r="J12" s="146">
        <v>8760.0000000000036</v>
      </c>
      <c r="K12" s="146">
        <v>8760.0000000000018</v>
      </c>
      <c r="L12" s="146">
        <v>8760</v>
      </c>
      <c r="M12" s="146">
        <v>8759.9999999999964</v>
      </c>
      <c r="N12" s="146">
        <v>8760.0000000000018</v>
      </c>
      <c r="O12" s="146">
        <v>8760.0000000000018</v>
      </c>
      <c r="P12" s="146">
        <v>8760.0000000000018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652.60903637843057</v>
      </c>
      <c r="C14" s="143">
        <f>IF(C5=0,0,C5/C8*1000)</f>
        <v>643.69988076153857</v>
      </c>
      <c r="D14" s="143">
        <f t="shared" ref="D14:Q14" si="1">IF(D5=0,0,D5/D8*1000)</f>
        <v>633.01982759945963</v>
      </c>
      <c r="E14" s="143">
        <f t="shared" si="1"/>
        <v>620.0404576190673</v>
      </c>
      <c r="F14" s="143">
        <f t="shared" si="1"/>
        <v>607.59345252864091</v>
      </c>
      <c r="G14" s="143">
        <f t="shared" si="1"/>
        <v>596.16461432885592</v>
      </c>
      <c r="H14" s="143">
        <f t="shared" si="1"/>
        <v>584.74407627654591</v>
      </c>
      <c r="I14" s="143">
        <f t="shared" si="1"/>
        <v>574.08250511069161</v>
      </c>
      <c r="J14" s="143">
        <f t="shared" si="1"/>
        <v>563.20837664289797</v>
      </c>
      <c r="K14" s="143">
        <f t="shared" si="1"/>
        <v>552.06209639725284</v>
      </c>
      <c r="L14" s="143">
        <f t="shared" si="1"/>
        <v>540.36429676271086</v>
      </c>
      <c r="M14" s="143">
        <f t="shared" si="1"/>
        <v>531.48396607513394</v>
      </c>
      <c r="N14" s="143">
        <f t="shared" si="1"/>
        <v>522.21199190388404</v>
      </c>
      <c r="O14" s="143">
        <f t="shared" si="1"/>
        <v>508.90515690876106</v>
      </c>
      <c r="P14" s="143">
        <f t="shared" si="1"/>
        <v>493.35658868631879</v>
      </c>
      <c r="Q14" s="143">
        <f t="shared" si="1"/>
        <v>476.23210519861072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590.0829815749604</v>
      </c>
      <c r="D15" s="141">
        <v>571.67397154871514</v>
      </c>
      <c r="E15" s="141">
        <v>562.10660590218379</v>
      </c>
      <c r="F15" s="141">
        <v>552.9114575164183</v>
      </c>
      <c r="G15" s="141">
        <v>544.4805030725438</v>
      </c>
      <c r="H15" s="141">
        <v>534.94104935307325</v>
      </c>
      <c r="I15" s="141">
        <v>527.27392651499429</v>
      </c>
      <c r="J15" s="141">
        <v>518.32258268800786</v>
      </c>
      <c r="K15" s="141">
        <v>510.05452412595918</v>
      </c>
      <c r="L15" s="141">
        <v>501.60091175115195</v>
      </c>
      <c r="M15" s="141">
        <v>487.44564965203449</v>
      </c>
      <c r="N15" s="141">
        <v>470.86647149448589</v>
      </c>
      <c r="O15" s="141">
        <v>449.26065519982279</v>
      </c>
      <c r="P15" s="141">
        <v>424.76960844504191</v>
      </c>
      <c r="Q15" s="141">
        <v>400.08578148733051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194.58287503544781</v>
      </c>
      <c r="C3" s="154">
        <v>216.39315772487757</v>
      </c>
      <c r="D3" s="154">
        <v>237.84016272718958</v>
      </c>
      <c r="E3" s="154">
        <v>262.02994469384731</v>
      </c>
      <c r="F3" s="154">
        <v>287.53212840188974</v>
      </c>
      <c r="G3" s="154">
        <v>320.06621196703492</v>
      </c>
      <c r="H3" s="154">
        <v>346.80499060934005</v>
      </c>
      <c r="I3" s="154">
        <v>372.5328238104226</v>
      </c>
      <c r="J3" s="154">
        <v>398.4759653015862</v>
      </c>
      <c r="K3" s="154">
        <v>409.75226122401256</v>
      </c>
      <c r="L3" s="154">
        <v>426.08393173174409</v>
      </c>
      <c r="M3" s="154">
        <v>432.12244984218933</v>
      </c>
      <c r="N3" s="154">
        <v>440.94873461365313</v>
      </c>
      <c r="O3" s="154">
        <v>442.40120026586669</v>
      </c>
      <c r="P3" s="154">
        <v>444.95826100373466</v>
      </c>
      <c r="Q3" s="154">
        <v>449.26973227244201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2520.044704781817</v>
      </c>
      <c r="C5" s="143">
        <v>2789.1862738106665</v>
      </c>
      <c r="D5" s="143">
        <v>3052.3178760659625</v>
      </c>
      <c r="E5" s="143">
        <v>3349.3257370487031</v>
      </c>
      <c r="F5" s="143">
        <v>3661.7071366631008</v>
      </c>
      <c r="G5" s="143">
        <v>4061.9904321672389</v>
      </c>
      <c r="H5" s="143">
        <v>4387.1548986450789</v>
      </c>
      <c r="I5" s="143">
        <v>4698.3539093676227</v>
      </c>
      <c r="J5" s="143">
        <v>5011.2046062833479</v>
      </c>
      <c r="K5" s="143">
        <v>5139.1028332423166</v>
      </c>
      <c r="L5" s="143">
        <v>5330.2464053401363</v>
      </c>
      <c r="M5" s="143">
        <v>5397.0028692806709</v>
      </c>
      <c r="N5" s="143">
        <v>5498.7056707430565</v>
      </c>
      <c r="O5" s="143">
        <v>5508.6498077275683</v>
      </c>
      <c r="P5" s="143">
        <v>5532.6351130296362</v>
      </c>
      <c r="Q5" s="143">
        <v>5578.6479620039727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48.623047400313069</v>
      </c>
      <c r="C6" s="152">
        <f>1000000*C8/SER_summary!C$8</f>
        <v>52.73658324852142</v>
      </c>
      <c r="D6" s="152">
        <f>1000000*D8/SER_summary!D$8</f>
        <v>56.560492270586877</v>
      </c>
      <c r="E6" s="152">
        <f>1000000*E8/SER_summary!E$8</f>
        <v>60.523194622611356</v>
      </c>
      <c r="F6" s="152">
        <f>1000000*F8/SER_summary!F$8</f>
        <v>64.564144668188362</v>
      </c>
      <c r="G6" s="152">
        <f>1000000*G8/SER_summary!G$8</f>
        <v>69.878191053530671</v>
      </c>
      <c r="H6" s="152">
        <f>1000000*H8/SER_summary!H$8</f>
        <v>73.497966363656403</v>
      </c>
      <c r="I6" s="152">
        <f>1000000*I8/SER_summary!I$8</f>
        <v>76.822262947164546</v>
      </c>
      <c r="J6" s="152">
        <f>1000000*J8/SER_summary!J$8</f>
        <v>80.453063609204406</v>
      </c>
      <c r="K6" s="152">
        <f>1000000*K8/SER_summary!K$8</f>
        <v>83.49822026646099</v>
      </c>
      <c r="L6" s="152">
        <f>1000000*L8/SER_summary!L$8</f>
        <v>85.913731984053982</v>
      </c>
      <c r="M6" s="152">
        <f>1000000*M8/SER_summary!M$8</f>
        <v>87.217645378551353</v>
      </c>
      <c r="N6" s="152">
        <f>1000000*N8/SER_summary!N$8</f>
        <v>88.644945141564975</v>
      </c>
      <c r="O6" s="152">
        <f>1000000*O8/SER_summary!O$8</f>
        <v>89.520560776191417</v>
      </c>
      <c r="P6" s="152">
        <f>1000000*P8/SER_summary!P$8</f>
        <v>90.102586522872258</v>
      </c>
      <c r="Q6" s="152">
        <f>1000000*Q8/SER_summary!Q$8</f>
        <v>90.782719504102658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52.006912945896474</v>
      </c>
      <c r="C8" s="62">
        <v>58.153699295076102</v>
      </c>
      <c r="D8" s="62">
        <v>64.254394237725961</v>
      </c>
      <c r="E8" s="62">
        <v>71.198265089821589</v>
      </c>
      <c r="F8" s="62">
        <v>78.58597051134457</v>
      </c>
      <c r="G8" s="62">
        <v>88.084978208295794</v>
      </c>
      <c r="H8" s="62">
        <v>95.983743083709115</v>
      </c>
      <c r="I8" s="62">
        <v>103.65797996644265</v>
      </c>
      <c r="J8" s="62">
        <v>111.49006770377748</v>
      </c>
      <c r="K8" s="62">
        <v>115.05877223903767</v>
      </c>
      <c r="L8" s="62">
        <v>120.22777778174969</v>
      </c>
      <c r="M8" s="62">
        <v>122.49818132336672</v>
      </c>
      <c r="N8" s="62">
        <v>125.74780260259645</v>
      </c>
      <c r="O8" s="62">
        <v>126.81299683988311</v>
      </c>
      <c r="P8" s="62">
        <v>128.36148578780879</v>
      </c>
      <c r="Q8" s="62">
        <v>130.64302635110437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9.6139138789060556</v>
      </c>
      <c r="D9" s="150">
        <v>9.5678224723762941</v>
      </c>
      <c r="E9" s="150">
        <v>10.410998381822059</v>
      </c>
      <c r="F9" s="150">
        <v>10.854832951249376</v>
      </c>
      <c r="G9" s="150">
        <v>12.966135226677691</v>
      </c>
      <c r="H9" s="150">
        <v>11.365892405139759</v>
      </c>
      <c r="I9" s="150">
        <v>11.141364412459962</v>
      </c>
      <c r="J9" s="150">
        <v>11.299215267061266</v>
      </c>
      <c r="K9" s="150">
        <v>7.035832064986602</v>
      </c>
      <c r="L9" s="150">
        <v>8.6361330724385006</v>
      </c>
      <c r="M9" s="150">
        <v>5.7375310713434242</v>
      </c>
      <c r="N9" s="150">
        <v>6.7167488089561465</v>
      </c>
      <c r="O9" s="150">
        <v>4.5323217670131069</v>
      </c>
      <c r="P9" s="150">
        <v>5.0156164776520988</v>
      </c>
      <c r="Q9" s="150">
        <v>5.7486680930220126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3.4671275297264259</v>
      </c>
      <c r="D10" s="149">
        <f t="shared" ref="D10:Q10" si="0">C8+D9-D8</f>
        <v>3.4671275297264401</v>
      </c>
      <c r="E10" s="149">
        <f t="shared" si="0"/>
        <v>3.4671275297264259</v>
      </c>
      <c r="F10" s="149">
        <f t="shared" si="0"/>
        <v>3.4671275297263975</v>
      </c>
      <c r="G10" s="149">
        <f t="shared" si="0"/>
        <v>3.4671275297264685</v>
      </c>
      <c r="H10" s="149">
        <f t="shared" si="0"/>
        <v>3.4671275297264401</v>
      </c>
      <c r="I10" s="149">
        <f t="shared" si="0"/>
        <v>3.4671275297264259</v>
      </c>
      <c r="J10" s="149">
        <f t="shared" si="0"/>
        <v>3.4671275297264401</v>
      </c>
      <c r="K10" s="149">
        <f t="shared" si="0"/>
        <v>3.4671275297264259</v>
      </c>
      <c r="L10" s="149">
        <f t="shared" si="0"/>
        <v>3.4671275297264685</v>
      </c>
      <c r="M10" s="149">
        <f t="shared" si="0"/>
        <v>3.4671275297263975</v>
      </c>
      <c r="N10" s="149">
        <f t="shared" si="0"/>
        <v>3.4671275297264259</v>
      </c>
      <c r="O10" s="149">
        <f t="shared" si="0"/>
        <v>3.4671275297264401</v>
      </c>
      <c r="P10" s="149">
        <f t="shared" si="0"/>
        <v>3.4671275297264117</v>
      </c>
      <c r="Q10" s="149">
        <f t="shared" si="0"/>
        <v>3.4671275297264401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897.83787005299143</v>
      </c>
      <c r="C12" s="146">
        <v>902.12673569166293</v>
      </c>
      <c r="D12" s="146">
        <v>906.06005003972086</v>
      </c>
      <c r="E12" s="146">
        <v>909.69349093715073</v>
      </c>
      <c r="F12" s="146">
        <v>913.07052068868165</v>
      </c>
      <c r="G12" s="146">
        <v>916.22572758397393</v>
      </c>
      <c r="H12" s="146">
        <v>919.18709574660193</v>
      </c>
      <c r="I12" s="146">
        <v>921.97759143147744</v>
      </c>
      <c r="J12" s="146">
        <v>924.61629908016585</v>
      </c>
      <c r="K12" s="146">
        <v>927.11925245079942</v>
      </c>
      <c r="L12" s="146">
        <v>929.500054162315</v>
      </c>
      <c r="M12" s="146">
        <v>931.01296609047176</v>
      </c>
      <c r="N12" s="146">
        <v>932.45777726956408</v>
      </c>
      <c r="O12" s="146">
        <v>933.84044777636041</v>
      </c>
      <c r="P12" s="146">
        <v>935.16618424743251</v>
      </c>
      <c r="Q12" s="146">
        <v>936.43956204293681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48.455956372635598</v>
      </c>
      <c r="C14" s="143">
        <f>IF(C5=0,0,C5/C8)</f>
        <v>47.962318951682377</v>
      </c>
      <c r="D14" s="143">
        <f t="shared" ref="D14:Q14" si="1">IF(D5=0,0,D5/D8)</f>
        <v>47.503644105228247</v>
      </c>
      <c r="E14" s="143">
        <f t="shared" si="1"/>
        <v>47.042238077336499</v>
      </c>
      <c r="F14" s="143">
        <f t="shared" si="1"/>
        <v>46.594921623249554</v>
      </c>
      <c r="G14" s="143">
        <f t="shared" si="1"/>
        <v>46.114451235507971</v>
      </c>
      <c r="H14" s="143">
        <f t="shared" si="1"/>
        <v>45.707270394935151</v>
      </c>
      <c r="I14" s="143">
        <f t="shared" si="1"/>
        <v>45.325539923589361</v>
      </c>
      <c r="J14" s="143">
        <f t="shared" si="1"/>
        <v>44.947542947034727</v>
      </c>
      <c r="K14" s="143">
        <f t="shared" si="1"/>
        <v>44.66502408495802</v>
      </c>
      <c r="L14" s="143">
        <f t="shared" si="1"/>
        <v>44.334566467793898</v>
      </c>
      <c r="M14" s="143">
        <f t="shared" si="1"/>
        <v>44.057820377217176</v>
      </c>
      <c r="N14" s="143">
        <f t="shared" si="1"/>
        <v>43.728045794332779</v>
      </c>
      <c r="O14" s="143">
        <f t="shared" si="1"/>
        <v>43.439158012194213</v>
      </c>
      <c r="P14" s="143">
        <f t="shared" si="1"/>
        <v>43.101987165959571</v>
      </c>
      <c r="Q14" s="143">
        <f t="shared" si="1"/>
        <v>42.701459984640159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45.469988066647609</v>
      </c>
      <c r="D15" s="141">
        <v>45.060888600183951</v>
      </c>
      <c r="E15" s="141">
        <v>44.665345651523083</v>
      </c>
      <c r="F15" s="141">
        <v>44.255345254105691</v>
      </c>
      <c r="G15" s="141">
        <v>43.828501391353875</v>
      </c>
      <c r="H15" s="141">
        <v>43.390121005686559</v>
      </c>
      <c r="I15" s="141">
        <v>43.01106877945891</v>
      </c>
      <c r="J15" s="141">
        <v>42.556378108510501</v>
      </c>
      <c r="K15" s="141">
        <v>42.056320353393318</v>
      </c>
      <c r="L15" s="141">
        <v>41.58650050944641</v>
      </c>
      <c r="M15" s="141">
        <v>40.916457155560316</v>
      </c>
      <c r="N15" s="141">
        <v>40.154215894086811</v>
      </c>
      <c r="O15" s="141">
        <v>39.261801445436888</v>
      </c>
      <c r="P15" s="141">
        <v>38.278103295235745</v>
      </c>
      <c r="Q15" s="141">
        <v>37.228767747594787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224.11612832992068</v>
      </c>
      <c r="C3" s="154">
        <v>250.85691011321566</v>
      </c>
      <c r="D3" s="154">
        <v>280.7420123203155</v>
      </c>
      <c r="E3" s="154">
        <v>307.73074046833182</v>
      </c>
      <c r="F3" s="154">
        <v>339.54673071291705</v>
      </c>
      <c r="G3" s="154">
        <v>366.02372988315869</v>
      </c>
      <c r="H3" s="154">
        <v>386.05119688389817</v>
      </c>
      <c r="I3" s="154">
        <v>398.40767362475367</v>
      </c>
      <c r="J3" s="154">
        <v>409.17110982096352</v>
      </c>
      <c r="K3" s="154">
        <v>409.01773818596348</v>
      </c>
      <c r="L3" s="154">
        <v>414.7781744107013</v>
      </c>
      <c r="M3" s="154">
        <v>408.01094680241215</v>
      </c>
      <c r="N3" s="154">
        <v>405.13519918811284</v>
      </c>
      <c r="O3" s="154">
        <v>400.17483200921163</v>
      </c>
      <c r="P3" s="154">
        <v>391.61169576522798</v>
      </c>
      <c r="Q3" s="154">
        <v>385.24706853838262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1561.7999930195219</v>
      </c>
      <c r="C5" s="143">
        <v>1730.5266394116054</v>
      </c>
      <c r="D5" s="143">
        <v>1900.9324930458909</v>
      </c>
      <c r="E5" s="143">
        <v>2047.9813214840713</v>
      </c>
      <c r="F5" s="143">
        <v>2220.930516929483</v>
      </c>
      <c r="G5" s="143">
        <v>2357.123452855235</v>
      </c>
      <c r="H5" s="143">
        <v>2447.4128075643703</v>
      </c>
      <c r="I5" s="143">
        <v>2489.2827463035264</v>
      </c>
      <c r="J5" s="143">
        <v>2527.2823344361746</v>
      </c>
      <c r="K5" s="143">
        <v>2511.9269522101322</v>
      </c>
      <c r="L5" s="143">
        <v>2516.2987502094497</v>
      </c>
      <c r="M5" s="143">
        <v>2448.0871008439854</v>
      </c>
      <c r="N5" s="143">
        <v>2409.9806849387205</v>
      </c>
      <c r="O5" s="143">
        <v>2359.9057770032218</v>
      </c>
      <c r="P5" s="143">
        <v>2286.316497646344</v>
      </c>
      <c r="Q5" s="143">
        <v>2225.7088764990772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0.10037434067904583</v>
      </c>
      <c r="C6" s="152">
        <f>1000*C8/SER_summary!C$3</f>
        <v>0.11361352991626918</v>
      </c>
      <c r="D6" s="152">
        <f>1000*D8/SER_summary!D$3</f>
        <v>0.12784059646108334</v>
      </c>
      <c r="E6" s="152">
        <f>1000*E8/SER_summary!E$3</f>
        <v>0.14028022556930148</v>
      </c>
      <c r="F6" s="152">
        <f>1000*F8/SER_summary!F$3</f>
        <v>0.15637790089944031</v>
      </c>
      <c r="G6" s="152">
        <f>1000*G8/SER_summary!G$3</f>
        <v>0.17103625653573215</v>
      </c>
      <c r="H6" s="152">
        <f>1000*H8/SER_summary!H$3</f>
        <v>0.18148226751129046</v>
      </c>
      <c r="I6" s="152">
        <f>1000*I8/SER_summary!I$3</f>
        <v>0.18883892656887805</v>
      </c>
      <c r="J6" s="152">
        <f>1000*J8/SER_summary!J$3</f>
        <v>0.19670705451766948</v>
      </c>
      <c r="K6" s="152">
        <f>1000*K8/SER_summary!K$3</f>
        <v>0.20375547457831697</v>
      </c>
      <c r="L6" s="152">
        <f>1000*L8/SER_summary!L$3</f>
        <v>0.21668516409115612</v>
      </c>
      <c r="M6" s="152">
        <f>1000*M8/SER_summary!M$3</f>
        <v>0.2249011828847759</v>
      </c>
      <c r="N6" s="152">
        <f>1000*N8/SER_summary!N$3</f>
        <v>0.23993477638041155</v>
      </c>
      <c r="O6" s="152">
        <f>1000*O8/SER_summary!O$3</f>
        <v>0.26026175424165976</v>
      </c>
      <c r="P6" s="152">
        <f>1000*P8/SER_summary!P$3</f>
        <v>0.2852145643985885</v>
      </c>
      <c r="Q6" s="152">
        <f>1000*Q8/SER_summary!Q$3</f>
        <v>0.32537901704334327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4062.1678354109881</v>
      </c>
      <c r="C8" s="62">
        <v>4620.1561134188905</v>
      </c>
      <c r="D8" s="62">
        <v>5245.9744154663713</v>
      </c>
      <c r="E8" s="62">
        <v>5867.6185497161996</v>
      </c>
      <c r="F8" s="62">
        <v>6653.4810760017936</v>
      </c>
      <c r="G8" s="62">
        <v>7405.2435732257682</v>
      </c>
      <c r="H8" s="62">
        <v>7987.0293301861348</v>
      </c>
      <c r="I8" s="62">
        <v>8457.0882541857281</v>
      </c>
      <c r="J8" s="62">
        <v>8983.402473637123</v>
      </c>
      <c r="K8" s="62">
        <v>9421.5050142713571</v>
      </c>
      <c r="L8" s="62">
        <v>10072.960666058056</v>
      </c>
      <c r="M8" s="62">
        <v>10495.50263448966</v>
      </c>
      <c r="N8" s="62">
        <v>11233.318906294135</v>
      </c>
      <c r="O8" s="62">
        <v>12161.482623411312</v>
      </c>
      <c r="P8" s="62">
        <v>13265.956577005463</v>
      </c>
      <c r="Q8" s="62">
        <v>15113.71380179088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1197.4130280794957</v>
      </c>
      <c r="D9" s="150">
        <v>1341.974022127667</v>
      </c>
      <c r="E9" s="150">
        <v>1423.7385407396371</v>
      </c>
      <c r="F9" s="150">
        <v>1684.2082615541781</v>
      </c>
      <c r="G9" s="150">
        <v>1757.9097207247898</v>
      </c>
      <c r="H9" s="150">
        <v>1779.198785039863</v>
      </c>
      <c r="I9" s="150">
        <v>1812.0329461272624</v>
      </c>
      <c r="J9" s="150">
        <v>1950.0527601910305</v>
      </c>
      <c r="K9" s="150">
        <v>2122.3108021884127</v>
      </c>
      <c r="L9" s="150">
        <v>2409.3653725114868</v>
      </c>
      <c r="M9" s="150">
        <v>2201.7407534714648</v>
      </c>
      <c r="N9" s="150">
        <v>2549.8492179317386</v>
      </c>
      <c r="O9" s="150">
        <v>2878.2164773082063</v>
      </c>
      <c r="P9" s="150">
        <v>3226.7847557825639</v>
      </c>
      <c r="Q9" s="150">
        <v>4257.1225972969078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639.42475007159373</v>
      </c>
      <c r="D10" s="149">
        <f t="shared" ref="D10:Q10" si="0">C8+D9-D8</f>
        <v>716.15572008018626</v>
      </c>
      <c r="E10" s="149">
        <f t="shared" si="0"/>
        <v>802.09440648980853</v>
      </c>
      <c r="F10" s="149">
        <f t="shared" si="0"/>
        <v>898.34573526858367</v>
      </c>
      <c r="G10" s="149">
        <f t="shared" si="0"/>
        <v>1006.1472235008159</v>
      </c>
      <c r="H10" s="149">
        <f t="shared" si="0"/>
        <v>1197.4130280794961</v>
      </c>
      <c r="I10" s="149">
        <f t="shared" si="0"/>
        <v>1341.9740221276697</v>
      </c>
      <c r="J10" s="149">
        <f t="shared" si="0"/>
        <v>1423.7385407396359</v>
      </c>
      <c r="K10" s="149">
        <f t="shared" si="0"/>
        <v>1684.2082615541785</v>
      </c>
      <c r="L10" s="149">
        <f t="shared" si="0"/>
        <v>1757.9097207247887</v>
      </c>
      <c r="M10" s="149">
        <f t="shared" si="0"/>
        <v>1779.19878503986</v>
      </c>
      <c r="N10" s="149">
        <f t="shared" si="0"/>
        <v>1812.0329461272631</v>
      </c>
      <c r="O10" s="149">
        <f t="shared" si="0"/>
        <v>1950.0527601910289</v>
      </c>
      <c r="P10" s="149">
        <f t="shared" si="0"/>
        <v>2122.3108021884127</v>
      </c>
      <c r="Q10" s="149">
        <f t="shared" si="0"/>
        <v>2409.3653725114928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1668.5884901113623</v>
      </c>
      <c r="C12" s="146">
        <v>1685.579839592493</v>
      </c>
      <c r="D12" s="146">
        <v>1717.284551485538</v>
      </c>
      <c r="E12" s="146">
        <v>1747.2153610548453</v>
      </c>
      <c r="F12" s="146">
        <v>1777.7313467897061</v>
      </c>
      <c r="G12" s="146">
        <v>1805.6287536432669</v>
      </c>
      <c r="H12" s="146">
        <v>1834.1684703750809</v>
      </c>
      <c r="I12" s="146">
        <v>1861.037029485288</v>
      </c>
      <c r="J12" s="146">
        <v>1882.5770028700763</v>
      </c>
      <c r="K12" s="146">
        <v>1893.3752063451059</v>
      </c>
      <c r="L12" s="146">
        <v>1916.7048537579085</v>
      </c>
      <c r="M12" s="146">
        <v>1937.9675393396556</v>
      </c>
      <c r="N12" s="146">
        <v>1954.7353381730065</v>
      </c>
      <c r="O12" s="146">
        <v>1971.7718251218946</v>
      </c>
      <c r="P12" s="146">
        <v>1991.6859166483991</v>
      </c>
      <c r="Q12" s="146">
        <v>2012.6698164918614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384.47451122154519</v>
      </c>
      <c r="C14" s="143">
        <f>IF(C5=0,0,C5/C8*1000)</f>
        <v>374.56020899064924</v>
      </c>
      <c r="D14" s="143">
        <f t="shared" ref="D14:Q14" si="1">IF(D5=0,0,D5/D8*1000)</f>
        <v>362.36022948215168</v>
      </c>
      <c r="E14" s="143">
        <f t="shared" si="1"/>
        <v>349.03109398328667</v>
      </c>
      <c r="F14" s="143">
        <f t="shared" si="1"/>
        <v>333.79977962815269</v>
      </c>
      <c r="G14" s="143">
        <f t="shared" si="1"/>
        <v>318.30464853007641</v>
      </c>
      <c r="H14" s="143">
        <f t="shared" si="1"/>
        <v>306.42341556386071</v>
      </c>
      <c r="I14" s="143">
        <f t="shared" si="1"/>
        <v>294.34276567605735</v>
      </c>
      <c r="J14" s="143">
        <f t="shared" si="1"/>
        <v>281.32796474974703</v>
      </c>
      <c r="K14" s="143">
        <f t="shared" si="1"/>
        <v>266.61631537691221</v>
      </c>
      <c r="L14" s="143">
        <f t="shared" si="1"/>
        <v>249.80726457995553</v>
      </c>
      <c r="M14" s="143">
        <f t="shared" si="1"/>
        <v>233.25105867719338</v>
      </c>
      <c r="N14" s="143">
        <f t="shared" si="1"/>
        <v>214.53861543878946</v>
      </c>
      <c r="O14" s="143">
        <f t="shared" si="1"/>
        <v>194.04753927455477</v>
      </c>
      <c r="P14" s="143">
        <f t="shared" si="1"/>
        <v>172.34463902959919</v>
      </c>
      <c r="Q14" s="143">
        <f t="shared" si="1"/>
        <v>147.2641936778864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346.2206898681705</v>
      </c>
      <c r="D15" s="141">
        <v>332.15954014065375</v>
      </c>
      <c r="E15" s="141">
        <v>319.88575872244331</v>
      </c>
      <c r="F15" s="141">
        <v>307.76492714887917</v>
      </c>
      <c r="G15" s="141">
        <v>297.53001063245506</v>
      </c>
      <c r="H15" s="141">
        <v>283.75610617148709</v>
      </c>
      <c r="I15" s="141">
        <v>269.1007433677978</v>
      </c>
      <c r="J15" s="141">
        <v>253.03585704583392</v>
      </c>
      <c r="K15" s="141">
        <v>236.9986762429279</v>
      </c>
      <c r="L15" s="141">
        <v>218.89693523224446</v>
      </c>
      <c r="M15" s="141">
        <v>198.31892982588016</v>
      </c>
      <c r="N15" s="141">
        <v>176.29003069802556</v>
      </c>
      <c r="O15" s="141">
        <v>154.03926946407913</v>
      </c>
      <c r="P15" s="141">
        <v>133.07226971626929</v>
      </c>
      <c r="Q15" s="141">
        <v>109.65037160230921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32661.88995538732</v>
      </c>
      <c r="C3" s="174">
        <v>33085.40551747373</v>
      </c>
      <c r="D3" s="174">
        <v>32197.930657115852</v>
      </c>
      <c r="E3" s="174">
        <v>32581.089993404883</v>
      </c>
      <c r="F3" s="174">
        <v>30629.171631172856</v>
      </c>
      <c r="G3" s="174">
        <v>28122.214298448922</v>
      </c>
      <c r="H3" s="174">
        <v>25591.068773033901</v>
      </c>
      <c r="I3" s="174">
        <v>27405.34474876356</v>
      </c>
      <c r="J3" s="174">
        <v>25527.813842005395</v>
      </c>
      <c r="K3" s="174">
        <v>23167.204470328979</v>
      </c>
      <c r="L3" s="174">
        <v>25253</v>
      </c>
      <c r="M3" s="174">
        <v>24401.98089140113</v>
      </c>
      <c r="N3" s="174">
        <v>24074.612354538986</v>
      </c>
      <c r="O3" s="174">
        <v>25927.380376993719</v>
      </c>
      <c r="P3" s="174">
        <v>25481.690709169779</v>
      </c>
      <c r="Q3" s="174">
        <v>27285.918720666083</v>
      </c>
    </row>
    <row r="5" spans="1:17" x14ac:dyDescent="0.25">
      <c r="A5" s="162" t="s">
        <v>154</v>
      </c>
      <c r="B5" s="174">
        <v>17975.196293850338</v>
      </c>
      <c r="C5" s="174">
        <v>16806.76487453646</v>
      </c>
      <c r="D5" s="174">
        <v>16540.340035435162</v>
      </c>
      <c r="E5" s="174">
        <v>20879.504538255835</v>
      </c>
      <c r="F5" s="174">
        <v>24051.389578314916</v>
      </c>
      <c r="G5" s="174">
        <v>22426.700269645029</v>
      </c>
      <c r="H5" s="174">
        <v>20338.985669978741</v>
      </c>
      <c r="I5" s="174">
        <v>21262.416452544072</v>
      </c>
      <c r="J5" s="174">
        <v>19518.872653092494</v>
      </c>
      <c r="K5" s="174">
        <v>17083.386034114559</v>
      </c>
      <c r="L5" s="174">
        <v>16123.699616938762</v>
      </c>
      <c r="M5" s="174">
        <v>17293.019136681207</v>
      </c>
      <c r="N5" s="174">
        <v>20190.830998208807</v>
      </c>
      <c r="O5" s="174">
        <v>22806.615381065389</v>
      </c>
      <c r="P5" s="174">
        <v>22304.859990886671</v>
      </c>
      <c r="Q5" s="174">
        <v>19738.506553294868</v>
      </c>
    </row>
    <row r="6" spans="1:17" x14ac:dyDescent="0.25">
      <c r="A6" s="173" t="s">
        <v>153</v>
      </c>
      <c r="B6" s="172">
        <v>19538.256841141672</v>
      </c>
      <c r="C6" s="172">
        <v>18325.235766584872</v>
      </c>
      <c r="D6" s="172">
        <v>18043.65665096552</v>
      </c>
      <c r="E6" s="172">
        <v>21997.854438418628</v>
      </c>
      <c r="F6" s="172">
        <v>25334.197452674711</v>
      </c>
      <c r="G6" s="172">
        <v>28317.14071025898</v>
      </c>
      <c r="H6" s="172">
        <v>26362.7315183682</v>
      </c>
      <c r="I6" s="172">
        <v>23785.293748943986</v>
      </c>
      <c r="J6" s="172">
        <v>22836.531209640925</v>
      </c>
      <c r="K6" s="172">
        <v>24279.017379329987</v>
      </c>
      <c r="L6" s="172">
        <v>21395.34043647884</v>
      </c>
      <c r="M6" s="172">
        <v>18518.280280327042</v>
      </c>
      <c r="N6" s="172">
        <v>21271.485638382452</v>
      </c>
      <c r="O6" s="172">
        <v>24010.133055509883</v>
      </c>
      <c r="P6" s="172">
        <v>24027.404012578587</v>
      </c>
      <c r="Q6" s="172">
        <v>23314.296623535327</v>
      </c>
    </row>
    <row r="7" spans="1:17" x14ac:dyDescent="0.25">
      <c r="A7" s="171" t="s">
        <v>152</v>
      </c>
      <c r="B7" s="170"/>
      <c r="C7" s="170">
        <v>0</v>
      </c>
      <c r="D7" s="170">
        <v>0</v>
      </c>
      <c r="E7" s="170">
        <v>4359.0741275563523</v>
      </c>
      <c r="F7" s="170">
        <v>4326.3943693177507</v>
      </c>
      <c r="G7" s="170">
        <v>2982.9432575842734</v>
      </c>
      <c r="H7" s="170">
        <v>0</v>
      </c>
      <c r="I7" s="170">
        <v>0</v>
      </c>
      <c r="J7" s="170">
        <v>0</v>
      </c>
      <c r="K7" s="170">
        <v>1442.4861696890621</v>
      </c>
      <c r="L7" s="170">
        <v>0</v>
      </c>
      <c r="M7" s="170">
        <v>0</v>
      </c>
      <c r="N7" s="170">
        <v>3082.2691472315341</v>
      </c>
      <c r="O7" s="170">
        <v>3965.7532328046591</v>
      </c>
      <c r="P7" s="170">
        <v>1104.895954242912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1213.0210745568002</v>
      </c>
      <c r="D8" s="168">
        <f t="shared" si="0"/>
        <v>281.5791156193518</v>
      </c>
      <c r="E8" s="168">
        <f t="shared" si="0"/>
        <v>404.87634010324473</v>
      </c>
      <c r="F8" s="168">
        <f t="shared" si="0"/>
        <v>990.05135506166698</v>
      </c>
      <c r="G8" s="168">
        <f t="shared" si="0"/>
        <v>3.637978807091713E-12</v>
      </c>
      <c r="H8" s="168">
        <f t="shared" si="0"/>
        <v>1954.4091918907798</v>
      </c>
      <c r="I8" s="168">
        <f t="shared" si="0"/>
        <v>2577.4377694242139</v>
      </c>
      <c r="J8" s="168">
        <f t="shared" si="0"/>
        <v>948.7625393030612</v>
      </c>
      <c r="K8" s="168">
        <f t="shared" si="0"/>
        <v>0</v>
      </c>
      <c r="L8" s="168">
        <f t="shared" si="0"/>
        <v>2883.676942851147</v>
      </c>
      <c r="M8" s="168">
        <f t="shared" si="0"/>
        <v>2877.0601561517979</v>
      </c>
      <c r="N8" s="168">
        <f t="shared" si="0"/>
        <v>329.06378917612528</v>
      </c>
      <c r="O8" s="168">
        <f t="shared" si="0"/>
        <v>1227.1058156772269</v>
      </c>
      <c r="P8" s="168">
        <f t="shared" si="0"/>
        <v>1087.6249971742072</v>
      </c>
      <c r="Q8" s="168">
        <f t="shared" si="0"/>
        <v>713.1073890432599</v>
      </c>
    </row>
    <row r="9" spans="1:17" x14ac:dyDescent="0.25">
      <c r="A9" s="167" t="s">
        <v>150</v>
      </c>
      <c r="B9" s="166">
        <f>B6-B5</f>
        <v>1563.0605472913339</v>
      </c>
      <c r="C9" s="166">
        <f t="shared" ref="C9:Q9" si="1">C6-C5</f>
        <v>1518.4708920484118</v>
      </c>
      <c r="D9" s="166">
        <f t="shared" si="1"/>
        <v>1503.3166155303588</v>
      </c>
      <c r="E9" s="166">
        <f t="shared" si="1"/>
        <v>1118.3499001627933</v>
      </c>
      <c r="F9" s="166">
        <f t="shared" si="1"/>
        <v>1282.8078743597944</v>
      </c>
      <c r="G9" s="166">
        <f t="shared" si="1"/>
        <v>5890.4404406139511</v>
      </c>
      <c r="H9" s="166">
        <f t="shared" si="1"/>
        <v>6023.7458483894588</v>
      </c>
      <c r="I9" s="166">
        <f t="shared" si="1"/>
        <v>2522.8772963999145</v>
      </c>
      <c r="J9" s="166">
        <f t="shared" si="1"/>
        <v>3317.6585565484311</v>
      </c>
      <c r="K9" s="166">
        <f t="shared" si="1"/>
        <v>7195.6313452154282</v>
      </c>
      <c r="L9" s="166">
        <f t="shared" si="1"/>
        <v>5271.6408195400782</v>
      </c>
      <c r="M9" s="166">
        <f t="shared" si="1"/>
        <v>1225.2611436458355</v>
      </c>
      <c r="N9" s="166">
        <f t="shared" si="1"/>
        <v>1080.654640173645</v>
      </c>
      <c r="O9" s="166">
        <f t="shared" si="1"/>
        <v>1203.5176744444943</v>
      </c>
      <c r="P9" s="166">
        <f t="shared" si="1"/>
        <v>1722.544021691916</v>
      </c>
      <c r="Q9" s="166">
        <f t="shared" si="1"/>
        <v>3575.7900702404586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2573.8516920295951</v>
      </c>
      <c r="C12" s="163">
        <f t="shared" ref="C12:Q12" si="2">SUM(C13:C14,C18:C19,C25:C26)</f>
        <v>2399.4514900000004</v>
      </c>
      <c r="D12" s="163">
        <f t="shared" si="2"/>
        <v>2363.0994999999989</v>
      </c>
      <c r="E12" s="163">
        <f t="shared" si="2"/>
        <v>2942.7255599999994</v>
      </c>
      <c r="F12" s="163">
        <f t="shared" si="2"/>
        <v>3340.4526299999998</v>
      </c>
      <c r="G12" s="163">
        <f t="shared" si="2"/>
        <v>3110.1729589155343</v>
      </c>
      <c r="H12" s="163">
        <f t="shared" si="2"/>
        <v>2811.4320699999994</v>
      </c>
      <c r="I12" s="163">
        <f t="shared" si="2"/>
        <v>2942.4897599999986</v>
      </c>
      <c r="J12" s="163">
        <f t="shared" si="2"/>
        <v>2694.7952399999995</v>
      </c>
      <c r="K12" s="163">
        <f t="shared" si="2"/>
        <v>2359.2269299999998</v>
      </c>
      <c r="L12" s="163">
        <f t="shared" si="2"/>
        <v>2240.0405819804369</v>
      </c>
      <c r="M12" s="163">
        <f t="shared" si="2"/>
        <v>2401.1174045772236</v>
      </c>
      <c r="N12" s="163">
        <f t="shared" si="2"/>
        <v>2713.7630061712748</v>
      </c>
      <c r="O12" s="163">
        <f t="shared" si="2"/>
        <v>2980.6191080842459</v>
      </c>
      <c r="P12" s="163">
        <f t="shared" si="2"/>
        <v>2880.158378697095</v>
      </c>
      <c r="Q12" s="163">
        <f t="shared" si="2"/>
        <v>2537.2059619302522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2037.9053544374815</v>
      </c>
      <c r="C14" s="50">
        <f t="shared" ref="C14:Q14" si="3">SUM(C15:C17)</f>
        <v>1902.1335600000004</v>
      </c>
      <c r="D14" s="50">
        <f t="shared" si="3"/>
        <v>1869.9970999999989</v>
      </c>
      <c r="E14" s="50">
        <f t="shared" si="3"/>
        <v>2063.0969899999996</v>
      </c>
      <c r="F14" s="50">
        <f t="shared" si="3"/>
        <v>2317.7576000000004</v>
      </c>
      <c r="G14" s="50">
        <f t="shared" si="3"/>
        <v>2256.3159205445772</v>
      </c>
      <c r="H14" s="50">
        <f t="shared" si="3"/>
        <v>1945.2247399999999</v>
      </c>
      <c r="I14" s="50">
        <f t="shared" si="3"/>
        <v>2080.4792599999992</v>
      </c>
      <c r="J14" s="50">
        <f t="shared" si="3"/>
        <v>1846.8372299999996</v>
      </c>
      <c r="K14" s="50">
        <f t="shared" si="3"/>
        <v>1733.20586</v>
      </c>
      <c r="L14" s="50">
        <f t="shared" si="3"/>
        <v>1676.9371472909875</v>
      </c>
      <c r="M14" s="50">
        <f t="shared" si="3"/>
        <v>1515.1675105098022</v>
      </c>
      <c r="N14" s="50">
        <f t="shared" si="3"/>
        <v>1665.5190404995419</v>
      </c>
      <c r="O14" s="50">
        <f t="shared" si="3"/>
        <v>1861.5638651684376</v>
      </c>
      <c r="P14" s="50">
        <f t="shared" si="3"/>
        <v>1727.2702349776241</v>
      </c>
      <c r="Q14" s="50">
        <f t="shared" si="3"/>
        <v>1887.3386835279762</v>
      </c>
    </row>
    <row r="15" spans="1:17" x14ac:dyDescent="0.25">
      <c r="A15" s="52" t="s">
        <v>66</v>
      </c>
      <c r="B15" s="50">
        <v>78.006974166641541</v>
      </c>
      <c r="C15" s="50">
        <v>72.503780000000006</v>
      </c>
      <c r="D15" s="50">
        <v>72.500319999999988</v>
      </c>
      <c r="E15" s="50">
        <v>71.401720000000012</v>
      </c>
      <c r="F15" s="50">
        <v>72.502520000000004</v>
      </c>
      <c r="G15" s="50">
        <v>62.625854262254919</v>
      </c>
      <c r="H15" s="50">
        <v>57.100789999999982</v>
      </c>
      <c r="I15" s="50">
        <v>53.805049999999987</v>
      </c>
      <c r="J15" s="50">
        <v>49.403829999999992</v>
      </c>
      <c r="K15" s="50">
        <v>43.898259999999993</v>
      </c>
      <c r="L15" s="50">
        <v>41.750360932756941</v>
      </c>
      <c r="M15" s="50">
        <v>38.454189677509753</v>
      </c>
      <c r="N15" s="50">
        <v>35.158143881415562</v>
      </c>
      <c r="O15" s="50">
        <v>32.960970493650869</v>
      </c>
      <c r="P15" s="50">
        <v>40.651627113290964</v>
      </c>
      <c r="Q15" s="50">
        <v>46.144920100794764</v>
      </c>
    </row>
    <row r="16" spans="1:17" x14ac:dyDescent="0.25">
      <c r="A16" s="52" t="s">
        <v>147</v>
      </c>
      <c r="B16" s="50">
        <v>1896.6282572311454</v>
      </c>
      <c r="C16" s="50">
        <v>1784.9269500000005</v>
      </c>
      <c r="D16" s="50">
        <v>1750.0958599999992</v>
      </c>
      <c r="E16" s="50">
        <v>1944.7979299999995</v>
      </c>
      <c r="F16" s="50">
        <v>2220.4472500000002</v>
      </c>
      <c r="G16" s="50">
        <v>2178.4038599550013</v>
      </c>
      <c r="H16" s="50">
        <v>1841.3253599999998</v>
      </c>
      <c r="I16" s="50">
        <v>1982.7722599999993</v>
      </c>
      <c r="J16" s="50">
        <v>1771.6326599999998</v>
      </c>
      <c r="K16" s="50">
        <v>1670.2068200000001</v>
      </c>
      <c r="L16" s="50">
        <v>1618.9452025871849</v>
      </c>
      <c r="M16" s="50">
        <v>1465.2487168119621</v>
      </c>
      <c r="N16" s="50">
        <v>1594.3465561137778</v>
      </c>
      <c r="O16" s="50">
        <v>1656.8547953962493</v>
      </c>
      <c r="P16" s="50">
        <v>1547.2042072938489</v>
      </c>
      <c r="Q16" s="50">
        <v>1761.3644288708672</v>
      </c>
    </row>
    <row r="17" spans="1:17" x14ac:dyDescent="0.25">
      <c r="A17" s="52" t="s">
        <v>146</v>
      </c>
      <c r="B17" s="50">
        <v>63.270123039694447</v>
      </c>
      <c r="C17" s="50">
        <v>44.702829999999935</v>
      </c>
      <c r="D17" s="50">
        <v>47.400919999999793</v>
      </c>
      <c r="E17" s="50">
        <v>46.897339999999971</v>
      </c>
      <c r="F17" s="50">
        <v>24.807830000000195</v>
      </c>
      <c r="G17" s="50">
        <v>15.286206327320997</v>
      </c>
      <c r="H17" s="50">
        <v>46.798590000000104</v>
      </c>
      <c r="I17" s="50">
        <v>43.90195000000017</v>
      </c>
      <c r="J17" s="50">
        <v>25.800739999999916</v>
      </c>
      <c r="K17" s="50">
        <v>19.100779999999979</v>
      </c>
      <c r="L17" s="50">
        <v>16.241583771045725</v>
      </c>
      <c r="M17" s="50">
        <v>11.464604020330395</v>
      </c>
      <c r="N17" s="50">
        <v>36.014340504348645</v>
      </c>
      <c r="O17" s="50">
        <v>171.74809927853744</v>
      </c>
      <c r="P17" s="50">
        <v>139.4144005704843</v>
      </c>
      <c r="Q17" s="50">
        <v>79.829334556314251</v>
      </c>
    </row>
    <row r="18" spans="1:17" x14ac:dyDescent="0.25">
      <c r="A18" s="51" t="s">
        <v>41</v>
      </c>
      <c r="B18" s="50">
        <v>91.430057630676473</v>
      </c>
      <c r="C18" s="50">
        <v>38.699979999999975</v>
      </c>
      <c r="D18" s="50">
        <v>50.698659999999997</v>
      </c>
      <c r="E18" s="50">
        <v>428.10923999999983</v>
      </c>
      <c r="F18" s="50">
        <v>558.49163999999985</v>
      </c>
      <c r="G18" s="50">
        <v>378.5971095494823</v>
      </c>
      <c r="H18" s="50">
        <v>343.79921999999988</v>
      </c>
      <c r="I18" s="50">
        <v>342.80199999999991</v>
      </c>
      <c r="J18" s="50">
        <v>319.58774999999997</v>
      </c>
      <c r="K18" s="50">
        <v>91.699730000000002</v>
      </c>
      <c r="L18" s="50">
        <v>137.24071637931368</v>
      </c>
      <c r="M18" s="50">
        <v>466.48914221298321</v>
      </c>
      <c r="N18" s="50">
        <v>631.79207349865135</v>
      </c>
      <c r="O18" s="50">
        <v>647.56569473832269</v>
      </c>
      <c r="P18" s="50">
        <v>627.44742165166133</v>
      </c>
      <c r="Q18" s="50">
        <v>69.146907080329441</v>
      </c>
    </row>
    <row r="19" spans="1:17" x14ac:dyDescent="0.25">
      <c r="A19" s="51" t="s">
        <v>64</v>
      </c>
      <c r="B19" s="50">
        <f>SUM(B20:B24)</f>
        <v>13.399237520954763</v>
      </c>
      <c r="C19" s="50">
        <f t="shared" ref="C19:Q19" si="4">SUM(C20:C24)</f>
        <v>13.500629999999997</v>
      </c>
      <c r="D19" s="50">
        <f t="shared" si="4"/>
        <v>13.49945</v>
      </c>
      <c r="E19" s="50">
        <f t="shared" si="4"/>
        <v>17.120730000000002</v>
      </c>
      <c r="F19" s="50">
        <f t="shared" si="4"/>
        <v>17.800349999999995</v>
      </c>
      <c r="G19" s="50">
        <f t="shared" si="4"/>
        <v>20.063186538676174</v>
      </c>
      <c r="H19" s="50">
        <f t="shared" si="4"/>
        <v>23.410569999999996</v>
      </c>
      <c r="I19" s="50">
        <f t="shared" si="4"/>
        <v>24.207339999999995</v>
      </c>
      <c r="J19" s="50">
        <f t="shared" si="4"/>
        <v>36.390719999999995</v>
      </c>
      <c r="K19" s="50">
        <f t="shared" si="4"/>
        <v>62.720169999999996</v>
      </c>
      <c r="L19" s="50">
        <f t="shared" si="4"/>
        <v>69.122080616764919</v>
      </c>
      <c r="M19" s="50">
        <f t="shared" si="4"/>
        <v>70.530976695129567</v>
      </c>
      <c r="N19" s="50">
        <f t="shared" si="4"/>
        <v>72.17908258076011</v>
      </c>
      <c r="O19" s="50">
        <f t="shared" si="4"/>
        <v>83.958265373947157</v>
      </c>
      <c r="P19" s="50">
        <f t="shared" si="4"/>
        <v>81.16286772459344</v>
      </c>
      <c r="Q19" s="50">
        <f t="shared" si="4"/>
        <v>79.950757533743811</v>
      </c>
    </row>
    <row r="20" spans="1:17" x14ac:dyDescent="0.25">
      <c r="A20" s="52" t="s">
        <v>34</v>
      </c>
      <c r="B20" s="50">
        <v>8.7656274238446255</v>
      </c>
      <c r="C20" s="50">
        <v>8.8000299999999996</v>
      </c>
      <c r="D20" s="50">
        <v>8.799430000000001</v>
      </c>
      <c r="E20" s="50">
        <v>12.327820000000001</v>
      </c>
      <c r="F20" s="50">
        <v>13.000259999999997</v>
      </c>
      <c r="G20" s="50">
        <v>15.214597782161484</v>
      </c>
      <c r="H20" s="50">
        <v>18.221939999999996</v>
      </c>
      <c r="I20" s="50">
        <v>19.020569999999996</v>
      </c>
      <c r="J20" s="50">
        <v>27.800749999999997</v>
      </c>
      <c r="K20" s="50">
        <v>56.203109999999995</v>
      </c>
      <c r="L20" s="50">
        <v>58.947243251954148</v>
      </c>
      <c r="M20" s="50">
        <v>61.621977145365271</v>
      </c>
      <c r="N20" s="50">
        <v>62.887984032660839</v>
      </c>
      <c r="O20" s="50">
        <v>65.062598964638269</v>
      </c>
      <c r="P20" s="50">
        <v>65.444076561925925</v>
      </c>
      <c r="Q20" s="50">
        <v>68.382547656657536</v>
      </c>
    </row>
    <row r="21" spans="1:17" x14ac:dyDescent="0.25">
      <c r="A21" s="52" t="s">
        <v>63</v>
      </c>
      <c r="B21" s="50">
        <v>7.1653768988250002E-2</v>
      </c>
      <c r="C21" s="50">
        <v>9.9989999999999954E-2</v>
      </c>
      <c r="D21" s="50">
        <v>0.1</v>
      </c>
      <c r="E21" s="50">
        <v>9.9419999999999967E-2</v>
      </c>
      <c r="F21" s="50">
        <v>0.1</v>
      </c>
      <c r="G21" s="50">
        <v>7.1654307957454852E-2</v>
      </c>
      <c r="H21" s="50">
        <v>9.9549999999999986E-2</v>
      </c>
      <c r="I21" s="50">
        <v>9.9589999999999984E-2</v>
      </c>
      <c r="J21" s="50">
        <v>3.2902599999999991</v>
      </c>
      <c r="K21" s="50">
        <v>0.91682999999999992</v>
      </c>
      <c r="L21" s="50">
        <v>4.538071642802092</v>
      </c>
      <c r="M21" s="50">
        <v>3.2244671316790243</v>
      </c>
      <c r="N21" s="50">
        <v>3.6065606185703789</v>
      </c>
      <c r="O21" s="50">
        <v>10.868054606033983</v>
      </c>
      <c r="P21" s="50">
        <v>7.6912427662255309</v>
      </c>
      <c r="Q21" s="50">
        <v>0.90762839666067974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2.1517638026788153</v>
      </c>
      <c r="P22" s="50">
        <v>2.1517462985750138</v>
      </c>
      <c r="Q22" s="50">
        <v>4.7849163262884016</v>
      </c>
    </row>
    <row r="23" spans="1:17" x14ac:dyDescent="0.25">
      <c r="A23" s="52" t="s">
        <v>33</v>
      </c>
      <c r="B23" s="50">
        <v>0.19107641983870791</v>
      </c>
      <c r="C23" s="50">
        <v>0.20057999999999995</v>
      </c>
      <c r="D23" s="50">
        <v>0.20000999999999991</v>
      </c>
      <c r="E23" s="50">
        <v>0.29825000000000002</v>
      </c>
      <c r="F23" s="50">
        <v>0.30007999999999996</v>
      </c>
      <c r="G23" s="50">
        <v>0.40604111378339836</v>
      </c>
      <c r="H23" s="50">
        <v>0.6971799999999998</v>
      </c>
      <c r="I23" s="50">
        <v>0.69678000000000007</v>
      </c>
      <c r="J23" s="50">
        <v>0.89940999999999993</v>
      </c>
      <c r="K23" s="50">
        <v>1.1996600000000002</v>
      </c>
      <c r="L23" s="50">
        <v>1.2658840476949291</v>
      </c>
      <c r="M23" s="50">
        <v>1.3136525098020906</v>
      </c>
      <c r="N23" s="50">
        <v>1.313654090888553</v>
      </c>
      <c r="O23" s="50">
        <v>1.5047946039346674</v>
      </c>
      <c r="P23" s="50">
        <v>1.5047787596416007</v>
      </c>
      <c r="Q23" s="50">
        <v>1.5047457348325719</v>
      </c>
    </row>
    <row r="24" spans="1:17" x14ac:dyDescent="0.25">
      <c r="A24" s="52" t="s">
        <v>32</v>
      </c>
      <c r="B24" s="50">
        <v>4.370879908283178</v>
      </c>
      <c r="C24" s="50">
        <v>4.4000299999999983</v>
      </c>
      <c r="D24" s="50">
        <v>4.4000099999999982</v>
      </c>
      <c r="E24" s="50">
        <v>4.3952400000000011</v>
      </c>
      <c r="F24" s="50">
        <v>4.40001</v>
      </c>
      <c r="G24" s="50">
        <v>4.3708933347738368</v>
      </c>
      <c r="H24" s="50">
        <v>4.3918999999999988</v>
      </c>
      <c r="I24" s="50">
        <v>4.3903999999999987</v>
      </c>
      <c r="J24" s="50">
        <v>4.4002999999999979</v>
      </c>
      <c r="K24" s="50">
        <v>4.4005700000000001</v>
      </c>
      <c r="L24" s="50">
        <v>4.3708816743137513</v>
      </c>
      <c r="M24" s="50">
        <v>4.3708799082831788</v>
      </c>
      <c r="N24" s="50">
        <v>4.3708838386403341</v>
      </c>
      <c r="O24" s="50">
        <v>4.3710533966614218</v>
      </c>
      <c r="P24" s="50">
        <v>4.3710233382253669</v>
      </c>
      <c r="Q24" s="50">
        <v>4.370919419304629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431.11704244048292</v>
      </c>
      <c r="C26" s="48">
        <v>445.11731999999995</v>
      </c>
      <c r="D26" s="48">
        <v>428.90429</v>
      </c>
      <c r="E26" s="48">
        <v>434.39859999999999</v>
      </c>
      <c r="F26" s="48">
        <v>446.40303999999992</v>
      </c>
      <c r="G26" s="48">
        <v>455.19674228279831</v>
      </c>
      <c r="H26" s="48">
        <v>498.99753999999996</v>
      </c>
      <c r="I26" s="48">
        <v>495.00116000000003</v>
      </c>
      <c r="J26" s="48">
        <v>491.97953999999993</v>
      </c>
      <c r="K26" s="48">
        <v>471.60116999999991</v>
      </c>
      <c r="L26" s="48">
        <v>356.74063769337096</v>
      </c>
      <c r="M26" s="48">
        <v>348.92977515930841</v>
      </c>
      <c r="N26" s="48">
        <v>344.27280959232138</v>
      </c>
      <c r="O26" s="48">
        <v>387.53128280353843</v>
      </c>
      <c r="P26" s="48">
        <v>444.27785434321578</v>
      </c>
      <c r="Q26" s="48">
        <v>500.769613788203</v>
      </c>
    </row>
    <row r="28" spans="1:17" x14ac:dyDescent="0.25">
      <c r="A28" s="162" t="s">
        <v>112</v>
      </c>
      <c r="B28" s="161">
        <f>AGR_emi!B5</f>
        <v>6509.2925504966906</v>
      </c>
      <c r="C28" s="161">
        <f>AGR_emi!C5</f>
        <v>5962.5262796583238</v>
      </c>
      <c r="D28" s="161">
        <f>AGR_emi!D5</f>
        <v>5891.8659057590748</v>
      </c>
      <c r="E28" s="161">
        <f>AGR_emi!E5</f>
        <v>7379.4969942434982</v>
      </c>
      <c r="F28" s="161">
        <f>AGR_emi!F5</f>
        <v>8472.4736803246433</v>
      </c>
      <c r="G28" s="161">
        <f>AGR_emi!G5</f>
        <v>7862.5536504383745</v>
      </c>
      <c r="H28" s="161">
        <f>AGR_emi!H5</f>
        <v>6822.5838682564436</v>
      </c>
      <c r="I28" s="161">
        <f>AGR_emi!I5</f>
        <v>7240.9754026768669</v>
      </c>
      <c r="J28" s="161">
        <f>AGR_emi!J5</f>
        <v>6461.1204968984403</v>
      </c>
      <c r="K28" s="161">
        <f>AGR_emi!K5</f>
        <v>5574.9360852813243</v>
      </c>
      <c r="L28" s="161">
        <f>AGR_emi!L5</f>
        <v>5507.9275766038536</v>
      </c>
      <c r="M28" s="161">
        <f>AGR_emi!M5</f>
        <v>5780.2454412292318</v>
      </c>
      <c r="N28" s="161">
        <f>AGR_emi!N5</f>
        <v>6631.8698253652647</v>
      </c>
      <c r="O28" s="161">
        <f>AGR_emi!O5</f>
        <v>7265.2767336740017</v>
      </c>
      <c r="P28" s="161">
        <f>AGR_emi!P5</f>
        <v>6799.0916659253708</v>
      </c>
      <c r="Q28" s="161">
        <f>AGR_emi!Q5</f>
        <v>5987.4069364641791</v>
      </c>
    </row>
    <row r="30" spans="1:17" x14ac:dyDescent="0.25">
      <c r="A30" s="160" t="s">
        <v>145</v>
      </c>
      <c r="B30" s="159">
        <f t="shared" ref="B30:Q30" si="5">IF(B$12=0,"",B$12/B$3*1000)</f>
        <v>78.802901349101461</v>
      </c>
      <c r="C30" s="159">
        <f t="shared" si="5"/>
        <v>72.522958460725349</v>
      </c>
      <c r="D30" s="159">
        <f t="shared" si="5"/>
        <v>73.392899847051069</v>
      </c>
      <c r="E30" s="159">
        <f t="shared" si="5"/>
        <v>90.320046401015759</v>
      </c>
      <c r="F30" s="159">
        <f t="shared" si="5"/>
        <v>109.06114831392478</v>
      </c>
      <c r="G30" s="159">
        <f t="shared" si="5"/>
        <v>110.59488153772712</v>
      </c>
      <c r="H30" s="159">
        <f t="shared" si="5"/>
        <v>109.85989272017009</v>
      </c>
      <c r="I30" s="159">
        <f t="shared" si="5"/>
        <v>107.36919338089167</v>
      </c>
      <c r="J30" s="159">
        <f t="shared" si="5"/>
        <v>105.56310292289031</v>
      </c>
      <c r="K30" s="159">
        <f t="shared" si="5"/>
        <v>101.83476962106246</v>
      </c>
      <c r="L30" s="159">
        <f t="shared" si="5"/>
        <v>88.703939412364349</v>
      </c>
      <c r="M30" s="159">
        <f t="shared" si="5"/>
        <v>98.39846261921052</v>
      </c>
      <c r="N30" s="159">
        <f t="shared" si="5"/>
        <v>112.7230198437495</v>
      </c>
      <c r="O30" s="159">
        <f t="shared" si="5"/>
        <v>114.96028772459614</v>
      </c>
      <c r="P30" s="159">
        <f t="shared" si="5"/>
        <v>113.02854318299406</v>
      </c>
      <c r="Q30" s="159">
        <f t="shared" si="5"/>
        <v>92.985909248809634</v>
      </c>
    </row>
    <row r="31" spans="1:17" x14ac:dyDescent="0.25">
      <c r="A31" s="158" t="s">
        <v>144</v>
      </c>
      <c r="B31" s="157">
        <f t="shared" ref="B31:Q31" si="6">IF(B$12=0,"",B$12/B$5*1000)</f>
        <v>143.18907287316577</v>
      </c>
      <c r="C31" s="157">
        <f t="shared" si="6"/>
        <v>142.76700530483134</v>
      </c>
      <c r="D31" s="157">
        <f t="shared" si="6"/>
        <v>142.86885849610212</v>
      </c>
      <c r="E31" s="157">
        <f t="shared" si="6"/>
        <v>140.93847651453035</v>
      </c>
      <c r="F31" s="157">
        <f t="shared" si="6"/>
        <v>138.88813447235501</v>
      </c>
      <c r="G31" s="157">
        <f t="shared" si="6"/>
        <v>138.68170178941631</v>
      </c>
      <c r="H31" s="157">
        <f t="shared" si="6"/>
        <v>138.22872564140698</v>
      </c>
      <c r="I31" s="157">
        <f t="shared" si="6"/>
        <v>138.38924501207984</v>
      </c>
      <c r="J31" s="157">
        <f t="shared" si="6"/>
        <v>138.06100833252</v>
      </c>
      <c r="K31" s="157">
        <f t="shared" si="6"/>
        <v>138.10066255534804</v>
      </c>
      <c r="L31" s="157">
        <f t="shared" si="6"/>
        <v>138.92844912759108</v>
      </c>
      <c r="M31" s="157">
        <f t="shared" si="6"/>
        <v>138.84894162200266</v>
      </c>
      <c r="N31" s="157">
        <f t="shared" si="6"/>
        <v>134.40571150400007</v>
      </c>
      <c r="O31" s="157">
        <f t="shared" si="6"/>
        <v>130.69098848217649</v>
      </c>
      <c r="P31" s="157">
        <f t="shared" si="6"/>
        <v>129.12694273238529</v>
      </c>
      <c r="Q31" s="157">
        <f t="shared" si="6"/>
        <v>128.54092861988724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54.831705276501538</v>
      </c>
      <c r="D32" s="157">
        <f>IF(AGR_ued!D$5=0,"",AGR_ued!D$5/D$5*1000)</f>
        <v>54.831705276501545</v>
      </c>
      <c r="E32" s="157">
        <f>IF(AGR_ued!E$5=0,"",AGR_ued!E$5/E$5*1000)</f>
        <v>54.83170527650153</v>
      </c>
      <c r="F32" s="157">
        <f>IF(AGR_ued!F$5=0,"",AGR_ued!F$5/F$5*1000)</f>
        <v>54.831705276501538</v>
      </c>
      <c r="G32" s="157">
        <f>IF(AGR_ued!G$5=0,"",AGR_ued!G$5/G$5*1000)</f>
        <v>54.83170527650153</v>
      </c>
      <c r="H32" s="157">
        <f>IF(AGR_ued!H$5=0,"",AGR_ued!H$5/H$5*1000)</f>
        <v>54.831705276501523</v>
      </c>
      <c r="I32" s="157">
        <f>IF(AGR_ued!I$5=0,"",AGR_ued!I$5/I$5*1000)</f>
        <v>54.831705276501538</v>
      </c>
      <c r="J32" s="157">
        <f>IF(AGR_ued!J$5=0,"",AGR_ued!J$5/J$5*1000)</f>
        <v>54.831705276501545</v>
      </c>
      <c r="K32" s="157">
        <f>IF(AGR_ued!K$5=0,"",AGR_ued!K$5/K$5*1000)</f>
        <v>54.83170527650153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54.831705276501545</v>
      </c>
      <c r="O32" s="157">
        <f>IF(AGR_ued!O$5=0,"",AGR_ued!O$5/O$5*1000)</f>
        <v>54.83170527650153</v>
      </c>
      <c r="P32" s="157">
        <f>IF(AGR_ued!P$5=0,"",AGR_ued!P$5/P$5*1000)</f>
        <v>54.831705276501516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2.5290084003883795</v>
      </c>
      <c r="C33" s="155">
        <f t="shared" si="7"/>
        <v>2.484953875711954</v>
      </c>
      <c r="D33" s="155">
        <f t="shared" si="7"/>
        <v>2.4932788085135975</v>
      </c>
      <c r="E33" s="155">
        <f t="shared" si="7"/>
        <v>2.5077081922119504</v>
      </c>
      <c r="F33" s="155">
        <f t="shared" si="7"/>
        <v>2.5363250489574054</v>
      </c>
      <c r="G33" s="155">
        <f t="shared" si="7"/>
        <v>2.5280117068408687</v>
      </c>
      <c r="H33" s="155">
        <f t="shared" si="7"/>
        <v>2.4267290471138594</v>
      </c>
      <c r="I33" s="155">
        <f t="shared" si="7"/>
        <v>2.4608328297723183</v>
      </c>
      <c r="J33" s="155">
        <f t="shared" si="7"/>
        <v>2.3976294751427725</v>
      </c>
      <c r="K33" s="155">
        <f t="shared" si="7"/>
        <v>2.3630351173048556</v>
      </c>
      <c r="L33" s="155">
        <f t="shared" si="7"/>
        <v>2.4588516926484667</v>
      </c>
      <c r="M33" s="155">
        <f t="shared" si="7"/>
        <v>2.4073147902765659</v>
      </c>
      <c r="N33" s="155">
        <f t="shared" si="7"/>
        <v>2.4437910791340136</v>
      </c>
      <c r="O33" s="155">
        <f t="shared" si="7"/>
        <v>2.4375059241781698</v>
      </c>
      <c r="P33" s="155">
        <f t="shared" si="7"/>
        <v>2.3606658981722712</v>
      </c>
      <c r="Q33" s="155">
        <f t="shared" si="7"/>
        <v>2.359842687705608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2573.8516920295956</v>
      </c>
      <c r="C5" s="55">
        <f t="shared" ref="C5:Q5" si="0">SUM(C6:C9,C16:C17,C25:C27)</f>
        <v>2399.4514899999995</v>
      </c>
      <c r="D5" s="55">
        <f t="shared" si="0"/>
        <v>2363.0994999999994</v>
      </c>
      <c r="E5" s="55">
        <f t="shared" si="0"/>
        <v>2942.7255599999989</v>
      </c>
      <c r="F5" s="55">
        <f t="shared" si="0"/>
        <v>3340.4526300000002</v>
      </c>
      <c r="G5" s="55">
        <f t="shared" si="0"/>
        <v>3110.1729589155339</v>
      </c>
      <c r="H5" s="55">
        <f t="shared" si="0"/>
        <v>2811.4320699999998</v>
      </c>
      <c r="I5" s="55">
        <f t="shared" si="0"/>
        <v>2942.489759999999</v>
      </c>
      <c r="J5" s="55">
        <f t="shared" si="0"/>
        <v>2694.7952399999999</v>
      </c>
      <c r="K5" s="55">
        <f t="shared" si="0"/>
        <v>2359.2269299999998</v>
      </c>
      <c r="L5" s="55">
        <f t="shared" si="0"/>
        <v>2240.0405819804369</v>
      </c>
      <c r="M5" s="55">
        <f t="shared" si="0"/>
        <v>2401.1174045772232</v>
      </c>
      <c r="N5" s="55">
        <f t="shared" si="0"/>
        <v>2713.7630061712753</v>
      </c>
      <c r="O5" s="55">
        <f t="shared" si="0"/>
        <v>2980.619108084245</v>
      </c>
      <c r="P5" s="55">
        <f t="shared" si="0"/>
        <v>2880.158378697095</v>
      </c>
      <c r="Q5" s="55">
        <f t="shared" si="0"/>
        <v>2537.2059619302527</v>
      </c>
    </row>
    <row r="6" spans="1:17" x14ac:dyDescent="0.25">
      <c r="A6" s="185" t="s">
        <v>162</v>
      </c>
      <c r="B6" s="206">
        <v>76.049046286501181</v>
      </c>
      <c r="C6" s="206">
        <v>78.518695248</v>
      </c>
      <c r="D6" s="206">
        <v>75.658716756000018</v>
      </c>
      <c r="E6" s="206">
        <v>76.627913039999981</v>
      </c>
      <c r="F6" s="206">
        <v>78.745496255999981</v>
      </c>
      <c r="G6" s="206">
        <v>80.296705338685655</v>
      </c>
      <c r="H6" s="206">
        <v>88.023166056000008</v>
      </c>
      <c r="I6" s="206">
        <v>87.318204624000003</v>
      </c>
      <c r="J6" s="206">
        <v>86.785190856000014</v>
      </c>
      <c r="K6" s="206">
        <v>83.19044638799997</v>
      </c>
      <c r="L6" s="206">
        <v>62.92904848911062</v>
      </c>
      <c r="M6" s="206">
        <v>61.551212338102005</v>
      </c>
      <c r="N6" s="206">
        <v>60.729723612085486</v>
      </c>
      <c r="O6" s="206">
        <v>68.360518286544163</v>
      </c>
      <c r="P6" s="206">
        <v>78.370613506143258</v>
      </c>
      <c r="Q6" s="206">
        <v>88.335759872238981</v>
      </c>
    </row>
    <row r="7" spans="1:17" x14ac:dyDescent="0.25">
      <c r="A7" s="183" t="s">
        <v>161</v>
      </c>
      <c r="B7" s="205">
        <v>84.498940318334647</v>
      </c>
      <c r="C7" s="205">
        <v>87.242994719999999</v>
      </c>
      <c r="D7" s="205">
        <v>84.065240839999987</v>
      </c>
      <c r="E7" s="205">
        <v>85.142125599999986</v>
      </c>
      <c r="F7" s="205">
        <v>87.494995839999987</v>
      </c>
      <c r="G7" s="205">
        <v>89.218561487428474</v>
      </c>
      <c r="H7" s="205">
        <v>97.803517840000012</v>
      </c>
      <c r="I7" s="205">
        <v>97.020227359999993</v>
      </c>
      <c r="J7" s="205">
        <v>96.427989839999981</v>
      </c>
      <c r="K7" s="205">
        <v>92.433829320000001</v>
      </c>
      <c r="L7" s="205">
        <v>69.921164987900724</v>
      </c>
      <c r="M7" s="205">
        <v>68.390235931224467</v>
      </c>
      <c r="N7" s="205">
        <v>67.477470680094996</v>
      </c>
      <c r="O7" s="205">
        <v>75.956131429493524</v>
      </c>
      <c r="P7" s="205">
        <v>87.078459451270263</v>
      </c>
      <c r="Q7" s="205">
        <v>98.150844302487769</v>
      </c>
    </row>
    <row r="8" spans="1:17" x14ac:dyDescent="0.25">
      <c r="A8" s="183" t="s">
        <v>160</v>
      </c>
      <c r="B8" s="205">
        <v>59.149258222834241</v>
      </c>
      <c r="C8" s="205">
        <v>61.07009630400001</v>
      </c>
      <c r="D8" s="205">
        <v>58.845668588000009</v>
      </c>
      <c r="E8" s="205">
        <v>59.599487919999987</v>
      </c>
      <c r="F8" s="205">
        <v>61.246497087999991</v>
      </c>
      <c r="G8" s="205">
        <v>62.452993041199939</v>
      </c>
      <c r="H8" s="205">
        <v>68.462462488000014</v>
      </c>
      <c r="I8" s="205">
        <v>67.914159151999996</v>
      </c>
      <c r="J8" s="205">
        <v>67.499592888000009</v>
      </c>
      <c r="K8" s="205">
        <v>64.703680524000006</v>
      </c>
      <c r="L8" s="205">
        <v>48.944815491530505</v>
      </c>
      <c r="M8" s="205">
        <v>47.873165151857116</v>
      </c>
      <c r="N8" s="205">
        <v>47.23422947606651</v>
      </c>
      <c r="O8" s="205">
        <v>53.169292000645463</v>
      </c>
      <c r="P8" s="205">
        <v>60.954921615889205</v>
      </c>
      <c r="Q8" s="205">
        <v>68.705591011741433</v>
      </c>
    </row>
    <row r="9" spans="1:17" x14ac:dyDescent="0.25">
      <c r="A9" s="181" t="s">
        <v>159</v>
      </c>
      <c r="B9" s="204">
        <f>SUM(B10:B15)</f>
        <v>471.55066251707888</v>
      </c>
      <c r="C9" s="204">
        <f t="shared" ref="C9:Q9" si="1">SUM(C10:C15)</f>
        <v>430.10996979999982</v>
      </c>
      <c r="D9" s="204">
        <f t="shared" si="1"/>
        <v>425.67895399999992</v>
      </c>
      <c r="E9" s="204">
        <f t="shared" si="1"/>
        <v>552.06456619999994</v>
      </c>
      <c r="F9" s="204">
        <f t="shared" si="1"/>
        <v>636.92497219999996</v>
      </c>
      <c r="G9" s="204">
        <f t="shared" si="1"/>
        <v>584.41147972795306</v>
      </c>
      <c r="H9" s="204">
        <f t="shared" si="1"/>
        <v>509.27939699999996</v>
      </c>
      <c r="I9" s="204">
        <f t="shared" si="1"/>
        <v>538.99098039999956</v>
      </c>
      <c r="J9" s="204">
        <f t="shared" si="1"/>
        <v>485.32099379999988</v>
      </c>
      <c r="K9" s="204">
        <f t="shared" si="1"/>
        <v>416.21340200000003</v>
      </c>
      <c r="L9" s="204">
        <f t="shared" si="1"/>
        <v>415.31337730035665</v>
      </c>
      <c r="M9" s="204">
        <f t="shared" si="1"/>
        <v>452.50592742958685</v>
      </c>
      <c r="N9" s="204">
        <f t="shared" si="1"/>
        <v>522.31249343826278</v>
      </c>
      <c r="O9" s="204">
        <f t="shared" si="1"/>
        <v>571.65306135282447</v>
      </c>
      <c r="P9" s="204">
        <f t="shared" si="1"/>
        <v>537.06744279037355</v>
      </c>
      <c r="Q9" s="204">
        <f t="shared" si="1"/>
        <v>449.18969826442003</v>
      </c>
    </row>
    <row r="10" spans="1:17" x14ac:dyDescent="0.25">
      <c r="A10" s="202" t="s">
        <v>35</v>
      </c>
      <c r="B10" s="203">
        <v>440.33087099574738</v>
      </c>
      <c r="C10" s="203">
        <v>409.43197810637048</v>
      </c>
      <c r="D10" s="203">
        <v>402.82963811923003</v>
      </c>
      <c r="E10" s="203">
        <v>459.97752830493641</v>
      </c>
      <c r="F10" s="203">
        <v>522.07106211385633</v>
      </c>
      <c r="G10" s="203">
        <v>499.27703181905321</v>
      </c>
      <c r="H10" s="203">
        <v>430.23740712535499</v>
      </c>
      <c r="I10" s="203">
        <v>459.63541570029253</v>
      </c>
      <c r="J10" s="203">
        <v>410.11972616096813</v>
      </c>
      <c r="K10" s="203">
        <v>383.12876847304489</v>
      </c>
      <c r="L10" s="203">
        <v>374.88080589364972</v>
      </c>
      <c r="M10" s="203">
        <v>357.60105131298985</v>
      </c>
      <c r="N10" s="203">
        <v>401.36861245597555</v>
      </c>
      <c r="O10" s="203">
        <v>444.40976619838347</v>
      </c>
      <c r="P10" s="203">
        <v>413.70084048144406</v>
      </c>
      <c r="Q10" s="203">
        <v>419.68954612070553</v>
      </c>
    </row>
    <row r="11" spans="1:17" x14ac:dyDescent="0.25">
      <c r="A11" s="202" t="s">
        <v>166</v>
      </c>
      <c r="B11" s="201">
        <v>19.128214321470807</v>
      </c>
      <c r="C11" s="201">
        <v>8.2750427936293356</v>
      </c>
      <c r="D11" s="201">
        <v>10.771212580769895</v>
      </c>
      <c r="E11" s="201">
        <v>79.804385895063561</v>
      </c>
      <c r="F11" s="201">
        <v>102.32576178614359</v>
      </c>
      <c r="G11" s="201">
        <v>72.346301948380045</v>
      </c>
      <c r="H11" s="201">
        <v>65.070934074644953</v>
      </c>
      <c r="I11" s="201">
        <v>65.465961499707177</v>
      </c>
      <c r="J11" s="201">
        <v>61.162041839031765</v>
      </c>
      <c r="K11" s="201">
        <v>19.15252262695514</v>
      </c>
      <c r="L11" s="201">
        <v>28.753713349409207</v>
      </c>
      <c r="M11" s="201">
        <v>83.334468172396399</v>
      </c>
      <c r="N11" s="201">
        <v>109.46660782057208</v>
      </c>
      <c r="O11" s="201">
        <v>114.70958484693958</v>
      </c>
      <c r="P11" s="201">
        <v>109.69799895875461</v>
      </c>
      <c r="Q11" s="201">
        <v>14.701824568639459</v>
      </c>
    </row>
    <row r="12" spans="1:17" x14ac:dyDescent="0.25">
      <c r="A12" s="202" t="s">
        <v>33</v>
      </c>
      <c r="B12" s="201">
        <v>0.19107641983870785</v>
      </c>
      <c r="C12" s="201">
        <v>0.20057999999999998</v>
      </c>
      <c r="D12" s="201">
        <v>0.20000999999999991</v>
      </c>
      <c r="E12" s="201">
        <v>0.29824999999999996</v>
      </c>
      <c r="F12" s="201">
        <v>0.30007999999999996</v>
      </c>
      <c r="G12" s="201">
        <v>0.40604111378339836</v>
      </c>
      <c r="H12" s="201">
        <v>0.6971799999999998</v>
      </c>
      <c r="I12" s="201">
        <v>0.69678000000000007</v>
      </c>
      <c r="J12" s="201">
        <v>0.89940999999999993</v>
      </c>
      <c r="K12" s="201">
        <v>1.1996599999999999</v>
      </c>
      <c r="L12" s="201">
        <v>1.2658840476949291</v>
      </c>
      <c r="M12" s="201">
        <v>1.3136525098020906</v>
      </c>
      <c r="N12" s="201">
        <v>1.3136540908885532</v>
      </c>
      <c r="O12" s="201">
        <v>1.5047946039346674</v>
      </c>
      <c r="P12" s="201">
        <v>1.5047787596416009</v>
      </c>
      <c r="Q12" s="201">
        <v>1.5047457348325719</v>
      </c>
    </row>
    <row r="13" spans="1:17" x14ac:dyDescent="0.25">
      <c r="A13" s="202" t="s">
        <v>32</v>
      </c>
      <c r="B13" s="201">
        <v>3.2781599312123837</v>
      </c>
      <c r="C13" s="201">
        <v>3.3000224999999994</v>
      </c>
      <c r="D13" s="201">
        <v>3.3000074999999987</v>
      </c>
      <c r="E13" s="201">
        <v>3.2964300000000004</v>
      </c>
      <c r="F13" s="201">
        <v>3.3000074999999995</v>
      </c>
      <c r="G13" s="201">
        <v>3.2781700010803778</v>
      </c>
      <c r="H13" s="201">
        <v>3.2939249999999998</v>
      </c>
      <c r="I13" s="201">
        <v>3.2927999999999988</v>
      </c>
      <c r="J13" s="201">
        <v>3.3002249999999993</v>
      </c>
      <c r="K13" s="201">
        <v>3.3004274999999996</v>
      </c>
      <c r="L13" s="201">
        <v>3.2781612557353133</v>
      </c>
      <c r="M13" s="201">
        <v>3.2781599312123846</v>
      </c>
      <c r="N13" s="201">
        <v>3.2781628789802504</v>
      </c>
      <c r="O13" s="201">
        <v>3.2782900474960663</v>
      </c>
      <c r="P13" s="201">
        <v>3.2782675036690248</v>
      </c>
      <c r="Q13" s="201">
        <v>3.2781895644784713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8.6223408488096585</v>
      </c>
      <c r="C15" s="201">
        <v>8.902346399999999</v>
      </c>
      <c r="D15" s="201">
        <v>8.5780858000000002</v>
      </c>
      <c r="E15" s="201">
        <v>8.6879720000000002</v>
      </c>
      <c r="F15" s="201">
        <v>8.9280607999999972</v>
      </c>
      <c r="G15" s="201">
        <v>9.1039348456559672</v>
      </c>
      <c r="H15" s="201">
        <v>9.9799507999999992</v>
      </c>
      <c r="I15" s="201">
        <v>9.9000232000000015</v>
      </c>
      <c r="J15" s="201">
        <v>9.8395907999999999</v>
      </c>
      <c r="K15" s="201">
        <v>9.4320233999999985</v>
      </c>
      <c r="L15" s="201">
        <v>7.1348127538674175</v>
      </c>
      <c r="M15" s="201">
        <v>6.9785955031861677</v>
      </c>
      <c r="N15" s="201">
        <v>6.8854561918464281</v>
      </c>
      <c r="O15" s="201">
        <v>7.7506256560707669</v>
      </c>
      <c r="P15" s="201">
        <v>8.8855570868643117</v>
      </c>
      <c r="Q15" s="201">
        <v>10.015392275764057</v>
      </c>
    </row>
    <row r="16" spans="1:17" x14ac:dyDescent="0.25">
      <c r="A16" s="198" t="s">
        <v>158</v>
      </c>
      <c r="B16" s="197">
        <v>853.48271575401554</v>
      </c>
      <c r="C16" s="197">
        <v>803.21712750000006</v>
      </c>
      <c r="D16" s="197">
        <v>787.54313699999977</v>
      </c>
      <c r="E16" s="197">
        <v>875.15906849999953</v>
      </c>
      <c r="F16" s="197">
        <v>999.20126250000021</v>
      </c>
      <c r="G16" s="197">
        <v>980.28173697975035</v>
      </c>
      <c r="H16" s="197">
        <v>828.5964120000001</v>
      </c>
      <c r="I16" s="197">
        <v>892.24751699999968</v>
      </c>
      <c r="J16" s="197">
        <v>797.23469699999987</v>
      </c>
      <c r="K16" s="197">
        <v>751.59306899999967</v>
      </c>
      <c r="L16" s="197">
        <v>728.52534116423317</v>
      </c>
      <c r="M16" s="197">
        <v>659.36192256538277</v>
      </c>
      <c r="N16" s="197">
        <v>717.45595025120019</v>
      </c>
      <c r="O16" s="197">
        <v>746.55295163951757</v>
      </c>
      <c r="P16" s="197">
        <v>697.21017911659067</v>
      </c>
      <c r="Q16" s="197">
        <v>794.76720533872015</v>
      </c>
    </row>
    <row r="17" spans="1:17" x14ac:dyDescent="0.25">
      <c r="A17" s="198" t="s">
        <v>157</v>
      </c>
      <c r="B17" s="197">
        <f>SUM(B18:B24)</f>
        <v>722.00905801911506</v>
      </c>
      <c r="C17" s="197">
        <f t="shared" ref="C17:Q17" si="2">SUM(C18:C24)</f>
        <v>631.73843684999986</v>
      </c>
      <c r="D17" s="197">
        <f t="shared" si="2"/>
        <v>633.29593249999959</v>
      </c>
      <c r="E17" s="197">
        <f t="shared" si="2"/>
        <v>982.82741114999976</v>
      </c>
      <c r="F17" s="197">
        <f t="shared" si="2"/>
        <v>1144.7268173500001</v>
      </c>
      <c r="G17" s="197">
        <f t="shared" si="2"/>
        <v>979.57472247316298</v>
      </c>
      <c r="H17" s="197">
        <f t="shared" si="2"/>
        <v>883.26577699999984</v>
      </c>
      <c r="I17" s="197">
        <f t="shared" si="2"/>
        <v>917.09765149999998</v>
      </c>
      <c r="J17" s="197">
        <f t="shared" si="2"/>
        <v>832.65980369999977</v>
      </c>
      <c r="K17" s="197">
        <f t="shared" si="2"/>
        <v>637.38993730000004</v>
      </c>
      <c r="L17" s="197">
        <f t="shared" si="2"/>
        <v>657.55405243404857</v>
      </c>
      <c r="M17" s="197">
        <f t="shared" si="2"/>
        <v>866.70969550147333</v>
      </c>
      <c r="N17" s="197">
        <f t="shared" si="2"/>
        <v>1048.9181484950793</v>
      </c>
      <c r="O17" s="197">
        <f t="shared" si="2"/>
        <v>1191.3870771884947</v>
      </c>
      <c r="P17" s="197">
        <f t="shared" si="2"/>
        <v>1125.2738820861955</v>
      </c>
      <c r="Q17" s="197">
        <f t="shared" si="2"/>
        <v>705.3566228288297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78.006974166641541</v>
      </c>
      <c r="C19" s="199">
        <v>72.503780000000006</v>
      </c>
      <c r="D19" s="199">
        <v>72.500320000000002</v>
      </c>
      <c r="E19" s="199">
        <v>71.401720000000012</v>
      </c>
      <c r="F19" s="199">
        <v>72.502520000000018</v>
      </c>
      <c r="G19" s="199">
        <v>62.625854262254897</v>
      </c>
      <c r="H19" s="199">
        <v>57.100789999999982</v>
      </c>
      <c r="I19" s="199">
        <v>53.805049999999966</v>
      </c>
      <c r="J19" s="199">
        <v>49.403829999999992</v>
      </c>
      <c r="K19" s="199">
        <v>43.898259999999993</v>
      </c>
      <c r="L19" s="199">
        <v>41.750360932756955</v>
      </c>
      <c r="M19" s="199">
        <v>38.454189677509753</v>
      </c>
      <c r="N19" s="199">
        <v>35.158143881415555</v>
      </c>
      <c r="O19" s="199">
        <v>32.960970493650862</v>
      </c>
      <c r="P19" s="199">
        <v>40.651627113290957</v>
      </c>
      <c r="Q19" s="199">
        <v>46.144920100794764</v>
      </c>
    </row>
    <row r="20" spans="1:17" x14ac:dyDescent="0.25">
      <c r="A20" s="200" t="s">
        <v>35</v>
      </c>
      <c r="B20" s="199">
        <v>498.50011633366967</v>
      </c>
      <c r="C20" s="199">
        <v>474.10686214362931</v>
      </c>
      <c r="D20" s="199">
        <v>463.4678125807697</v>
      </c>
      <c r="E20" s="199">
        <v>502.69744704506343</v>
      </c>
      <c r="F20" s="199">
        <v>577.05032663614361</v>
      </c>
      <c r="G20" s="199">
        <v>579.03287885867246</v>
      </c>
      <c r="H20" s="199">
        <v>481.21864607464477</v>
      </c>
      <c r="I20" s="199">
        <v>521.83685299970716</v>
      </c>
      <c r="J20" s="199">
        <v>466.83844053903175</v>
      </c>
      <c r="K20" s="199">
        <v>443.62360742695523</v>
      </c>
      <c r="L20" s="199">
        <v>426.49706938700683</v>
      </c>
      <c r="M20" s="199">
        <v>367.69706350893136</v>
      </c>
      <c r="N20" s="199">
        <v>387.83293282034458</v>
      </c>
      <c r="O20" s="199">
        <v>376.7984806050859</v>
      </c>
      <c r="P20" s="199">
        <v>353.23035654680564</v>
      </c>
      <c r="Q20" s="199">
        <v>454.55437975188636</v>
      </c>
    </row>
    <row r="21" spans="1:17" x14ac:dyDescent="0.25">
      <c r="A21" s="200" t="s">
        <v>167</v>
      </c>
      <c r="B21" s="199">
        <v>63.270123039694447</v>
      </c>
      <c r="C21" s="199">
        <v>44.702829999999935</v>
      </c>
      <c r="D21" s="199">
        <v>47.400919999999807</v>
      </c>
      <c r="E21" s="199">
        <v>46.897339999999964</v>
      </c>
      <c r="F21" s="199">
        <v>24.807830000000195</v>
      </c>
      <c r="G21" s="199">
        <v>15.286206327320993</v>
      </c>
      <c r="H21" s="199">
        <v>46.79859000000009</v>
      </c>
      <c r="I21" s="199">
        <v>43.901950000000163</v>
      </c>
      <c r="J21" s="199">
        <v>25.800739999999916</v>
      </c>
      <c r="K21" s="199">
        <v>19.100779999999979</v>
      </c>
      <c r="L21" s="199">
        <v>16.241583771045725</v>
      </c>
      <c r="M21" s="199">
        <v>11.464604020330395</v>
      </c>
      <c r="N21" s="199">
        <v>36.014340504348638</v>
      </c>
      <c r="O21" s="199">
        <v>171.74809927853744</v>
      </c>
      <c r="P21" s="199">
        <v>139.41440057048428</v>
      </c>
      <c r="Q21" s="199">
        <v>79.829334556314265</v>
      </c>
    </row>
    <row r="22" spans="1:17" x14ac:dyDescent="0.25">
      <c r="A22" s="200" t="s">
        <v>166</v>
      </c>
      <c r="B22" s="199">
        <v>72.373497078193907</v>
      </c>
      <c r="C22" s="199">
        <v>30.524927206370641</v>
      </c>
      <c r="D22" s="199">
        <v>40.0274474192301</v>
      </c>
      <c r="E22" s="199">
        <v>348.40427410493629</v>
      </c>
      <c r="F22" s="199">
        <v>456.26587821385624</v>
      </c>
      <c r="G22" s="199">
        <v>306.32246190905971</v>
      </c>
      <c r="H22" s="199">
        <v>278.82783592535498</v>
      </c>
      <c r="I22" s="199">
        <v>277.43562850029275</v>
      </c>
      <c r="J22" s="199">
        <v>261.71596816096815</v>
      </c>
      <c r="K22" s="199">
        <v>73.464037373044846</v>
      </c>
      <c r="L22" s="199">
        <v>113.02507467270657</v>
      </c>
      <c r="M22" s="199">
        <v>386.3791411722658</v>
      </c>
      <c r="N22" s="199">
        <v>525.93202629664961</v>
      </c>
      <c r="O22" s="199">
        <v>543.72416449741695</v>
      </c>
      <c r="P22" s="199">
        <v>525.44066545913233</v>
      </c>
      <c r="Q22" s="199">
        <v>55.352710908350666</v>
      </c>
    </row>
    <row r="23" spans="1:17" x14ac:dyDescent="0.25">
      <c r="A23" s="200" t="s">
        <v>165</v>
      </c>
      <c r="B23" s="199">
        <v>8.7656274238446237</v>
      </c>
      <c r="C23" s="199">
        <v>8.8000299999999996</v>
      </c>
      <c r="D23" s="199">
        <v>8.799430000000001</v>
      </c>
      <c r="E23" s="199">
        <v>12.327820000000001</v>
      </c>
      <c r="F23" s="199">
        <v>13.000259999999994</v>
      </c>
      <c r="G23" s="199">
        <v>15.21459778216148</v>
      </c>
      <c r="H23" s="199">
        <v>18.221939999999996</v>
      </c>
      <c r="I23" s="199">
        <v>19.020569999999996</v>
      </c>
      <c r="J23" s="199">
        <v>27.800749999999997</v>
      </c>
      <c r="K23" s="199">
        <v>56.203109999999995</v>
      </c>
      <c r="L23" s="199">
        <v>58.947243251954148</v>
      </c>
      <c r="M23" s="199">
        <v>61.621977145365278</v>
      </c>
      <c r="N23" s="199">
        <v>62.887984032660825</v>
      </c>
      <c r="O23" s="199">
        <v>65.062598964638269</v>
      </c>
      <c r="P23" s="199">
        <v>65.444076561925911</v>
      </c>
      <c r="Q23" s="199">
        <v>68.382547656657536</v>
      </c>
    </row>
    <row r="24" spans="1:17" x14ac:dyDescent="0.25">
      <c r="A24" s="200" t="s">
        <v>32</v>
      </c>
      <c r="B24" s="199">
        <v>1.0927199770707947</v>
      </c>
      <c r="C24" s="199">
        <v>1.1000074999999998</v>
      </c>
      <c r="D24" s="199">
        <v>1.1000025</v>
      </c>
      <c r="E24" s="199">
        <v>1.0988100000000003</v>
      </c>
      <c r="F24" s="199">
        <v>1.1000025</v>
      </c>
      <c r="G24" s="199">
        <v>1.0927233336934592</v>
      </c>
      <c r="H24" s="199">
        <v>1.0979749999999997</v>
      </c>
      <c r="I24" s="199">
        <v>1.0975999999999999</v>
      </c>
      <c r="J24" s="199">
        <v>1.1000749999999997</v>
      </c>
      <c r="K24" s="199">
        <v>1.1001425</v>
      </c>
      <c r="L24" s="199">
        <v>1.0927204185784387</v>
      </c>
      <c r="M24" s="199">
        <v>1.0927199770707947</v>
      </c>
      <c r="N24" s="199">
        <v>1.092720959660084</v>
      </c>
      <c r="O24" s="199">
        <v>1.0927633491653552</v>
      </c>
      <c r="P24" s="199">
        <v>1.0927558345563417</v>
      </c>
      <c r="Q24" s="199">
        <v>1.0927298548261577</v>
      </c>
    </row>
    <row r="25" spans="1:17" x14ac:dyDescent="0.25">
      <c r="A25" s="198" t="s">
        <v>156</v>
      </c>
      <c r="B25" s="197">
        <v>104.31455414771303</v>
      </c>
      <c r="C25" s="197">
        <v>98.170982250000023</v>
      </c>
      <c r="D25" s="197">
        <v>96.255272300000001</v>
      </c>
      <c r="E25" s="197">
        <v>106.96388614999999</v>
      </c>
      <c r="F25" s="197">
        <v>122.12459875000003</v>
      </c>
      <c r="G25" s="197">
        <v>119.81221229752508</v>
      </c>
      <c r="H25" s="197">
        <v>101.27289480000003</v>
      </c>
      <c r="I25" s="197">
        <v>109.05247429999997</v>
      </c>
      <c r="J25" s="197">
        <v>97.439796299999998</v>
      </c>
      <c r="K25" s="197">
        <v>91.861375100000004</v>
      </c>
      <c r="L25" s="197">
        <v>89.041986142295201</v>
      </c>
      <c r="M25" s="197">
        <v>80.588679424657926</v>
      </c>
      <c r="N25" s="197">
        <v>87.689060586257838</v>
      </c>
      <c r="O25" s="197">
        <v>91.245360755941064</v>
      </c>
      <c r="P25" s="197">
        <v>85.214577447583309</v>
      </c>
      <c r="Q25" s="197">
        <v>97.138213985843592</v>
      </c>
    </row>
    <row r="26" spans="1:17" x14ac:dyDescent="0.25">
      <c r="A26" s="198" t="s">
        <v>155</v>
      </c>
      <c r="B26" s="197">
        <v>92.948834350168099</v>
      </c>
      <c r="C26" s="197">
        <v>95.967294191999997</v>
      </c>
      <c r="D26" s="197">
        <v>92.471764923999984</v>
      </c>
      <c r="E26" s="197">
        <v>93.65633815999999</v>
      </c>
      <c r="F26" s="197">
        <v>96.244495423999979</v>
      </c>
      <c r="G26" s="197">
        <v>98.140417636171321</v>
      </c>
      <c r="H26" s="197">
        <v>107.58386962399999</v>
      </c>
      <c r="I26" s="197">
        <v>106.72225009599998</v>
      </c>
      <c r="J26" s="197">
        <v>106.070788824</v>
      </c>
      <c r="K26" s="197">
        <v>101.67721225199998</v>
      </c>
      <c r="L26" s="197">
        <v>76.913281486690792</v>
      </c>
      <c r="M26" s="197">
        <v>75.229259524346872</v>
      </c>
      <c r="N26" s="197">
        <v>74.225217748104498</v>
      </c>
      <c r="O26" s="197">
        <v>83.551744572442871</v>
      </c>
      <c r="P26" s="197">
        <v>95.786305396397282</v>
      </c>
      <c r="Q26" s="197">
        <v>107.96592873273653</v>
      </c>
    </row>
    <row r="27" spans="1:17" x14ac:dyDescent="0.25">
      <c r="A27" s="196" t="s">
        <v>45</v>
      </c>
      <c r="B27" s="195">
        <v>109.84862241383509</v>
      </c>
      <c r="C27" s="195">
        <v>113.41589313599999</v>
      </c>
      <c r="D27" s="195">
        <v>109.28481309199995</v>
      </c>
      <c r="E27" s="195">
        <v>110.68476328</v>
      </c>
      <c r="F27" s="195">
        <v>113.74349459199998</v>
      </c>
      <c r="G27" s="195">
        <v>115.98412993365702</v>
      </c>
      <c r="H27" s="195">
        <v>127.14457319200001</v>
      </c>
      <c r="I27" s="195">
        <v>126.12629556799999</v>
      </c>
      <c r="J27" s="195">
        <v>125.35638679200001</v>
      </c>
      <c r="K27" s="195">
        <v>120.16397811600002</v>
      </c>
      <c r="L27" s="195">
        <v>90.897514484270886</v>
      </c>
      <c r="M27" s="195">
        <v>88.907306710591783</v>
      </c>
      <c r="N27" s="195">
        <v>87.720711884123475</v>
      </c>
      <c r="O27" s="195">
        <v>98.742970858341593</v>
      </c>
      <c r="P27" s="195">
        <v>113.20199728665136</v>
      </c>
      <c r="Q27" s="195">
        <v>127.59609759323409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1.0000000000000002</v>
      </c>
      <c r="I31" s="194">
        <f t="shared" si="3"/>
        <v>1.0000000000000002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0.99999999999999978</v>
      </c>
      <c r="O31" s="194">
        <f t="shared" si="3"/>
        <v>1.0000000000000002</v>
      </c>
      <c r="P31" s="194">
        <f t="shared" si="3"/>
        <v>0.99999999999999989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2.9546786445388839E-2</v>
      </c>
      <c r="C32" s="193">
        <f t="shared" si="4"/>
        <v>3.2723601862857422E-2</v>
      </c>
      <c r="D32" s="193">
        <f t="shared" si="4"/>
        <v>3.2016729196548868E-2</v>
      </c>
      <c r="E32" s="193">
        <f t="shared" si="4"/>
        <v>2.603977553380819E-2</v>
      </c>
      <c r="F32" s="193">
        <f t="shared" si="4"/>
        <v>2.357330127923412E-2</v>
      </c>
      <c r="G32" s="193">
        <f t="shared" si="4"/>
        <v>2.5817440508737428E-2</v>
      </c>
      <c r="H32" s="193">
        <f t="shared" si="4"/>
        <v>3.1309014005805241E-2</v>
      </c>
      <c r="I32" s="193">
        <f t="shared" si="4"/>
        <v>2.9674939165803597E-2</v>
      </c>
      <c r="J32" s="193">
        <f t="shared" si="4"/>
        <v>3.2204744007192185E-2</v>
      </c>
      <c r="K32" s="193">
        <f t="shared" si="4"/>
        <v>3.5261739907317853E-2</v>
      </c>
      <c r="L32" s="193">
        <f t="shared" si="4"/>
        <v>2.8092816262049399E-2</v>
      </c>
      <c r="M32" s="193">
        <f t="shared" si="4"/>
        <v>2.5634403474302264E-2</v>
      </c>
      <c r="N32" s="193">
        <f t="shared" si="4"/>
        <v>2.2378418260541582E-2</v>
      </c>
      <c r="O32" s="193">
        <f t="shared" si="4"/>
        <v>2.2935006388817663E-2</v>
      </c>
      <c r="P32" s="193">
        <f t="shared" si="4"/>
        <v>2.721052220107284E-2</v>
      </c>
      <c r="Q32" s="193">
        <f t="shared" si="4"/>
        <v>3.481615651140714E-2</v>
      </c>
    </row>
    <row r="33" spans="1:17" x14ac:dyDescent="0.25">
      <c r="A33" s="183" t="s">
        <v>161</v>
      </c>
      <c r="B33" s="192">
        <f t="shared" ref="B33:Q33" si="5">IF(B$7=0,0,B$7/B$5)</f>
        <v>3.2829762717098712E-2</v>
      </c>
      <c r="C33" s="192">
        <f t="shared" si="5"/>
        <v>3.6359557625397138E-2</v>
      </c>
      <c r="D33" s="192">
        <f t="shared" si="5"/>
        <v>3.5574143551720956E-2</v>
      </c>
      <c r="E33" s="192">
        <f t="shared" si="5"/>
        <v>2.8933083926453548E-2</v>
      </c>
      <c r="F33" s="192">
        <f t="shared" si="5"/>
        <v>2.6192556976926802E-2</v>
      </c>
      <c r="G33" s="192">
        <f t="shared" si="5"/>
        <v>2.8686045009708245E-2</v>
      </c>
      <c r="H33" s="192">
        <f t="shared" si="5"/>
        <v>3.4787793339783601E-2</v>
      </c>
      <c r="I33" s="192">
        <f t="shared" si="5"/>
        <v>3.2972154628670661E-2</v>
      </c>
      <c r="J33" s="192">
        <f t="shared" si="5"/>
        <v>3.5783048896880186E-2</v>
      </c>
      <c r="K33" s="192">
        <f t="shared" si="5"/>
        <v>3.917971100813096E-2</v>
      </c>
      <c r="L33" s="192">
        <f t="shared" si="5"/>
        <v>3.1214240291166016E-2</v>
      </c>
      <c r="M33" s="192">
        <f t="shared" si="5"/>
        <v>2.8482670527002523E-2</v>
      </c>
      <c r="N33" s="192">
        <f t="shared" si="5"/>
        <v>2.4864909178379541E-2</v>
      </c>
      <c r="O33" s="192">
        <f t="shared" si="5"/>
        <v>2.5483340432019629E-2</v>
      </c>
      <c r="P33" s="192">
        <f t="shared" si="5"/>
        <v>3.023391355674759E-2</v>
      </c>
      <c r="Q33" s="192">
        <f t="shared" si="5"/>
        <v>3.8684618346007935E-2</v>
      </c>
    </row>
    <row r="34" spans="1:17" x14ac:dyDescent="0.25">
      <c r="A34" s="183" t="s">
        <v>160</v>
      </c>
      <c r="B34" s="192">
        <f t="shared" ref="B34:Q34" si="6">IF(B$8=0,0,B$8/B$5)</f>
        <v>2.2980833901969092E-2</v>
      </c>
      <c r="C34" s="192">
        <f t="shared" si="6"/>
        <v>2.5451690337777999E-2</v>
      </c>
      <c r="D34" s="192">
        <f t="shared" si="6"/>
        <v>2.4901900486204675E-2</v>
      </c>
      <c r="E34" s="192">
        <f t="shared" si="6"/>
        <v>2.0253158748517484E-2</v>
      </c>
      <c r="F34" s="192">
        <f t="shared" si="6"/>
        <v>1.8334789883848762E-2</v>
      </c>
      <c r="G34" s="192">
        <f t="shared" si="6"/>
        <v>2.0080231506795772E-2</v>
      </c>
      <c r="H34" s="192">
        <f t="shared" si="6"/>
        <v>2.4351455337848521E-2</v>
      </c>
      <c r="I34" s="192">
        <f t="shared" si="6"/>
        <v>2.3080508240069464E-2</v>
      </c>
      <c r="J34" s="192">
        <f t="shared" si="6"/>
        <v>2.5048134227816141E-2</v>
      </c>
      <c r="K34" s="192">
        <f t="shared" si="6"/>
        <v>2.7425797705691674E-2</v>
      </c>
      <c r="L34" s="192">
        <f t="shared" si="6"/>
        <v>2.1849968203816211E-2</v>
      </c>
      <c r="M34" s="192">
        <f t="shared" si="6"/>
        <v>1.993786936890176E-2</v>
      </c>
      <c r="N34" s="192">
        <f t="shared" si="6"/>
        <v>1.7405436424865684E-2</v>
      </c>
      <c r="O34" s="192">
        <f t="shared" si="6"/>
        <v>1.7838338302413739E-2</v>
      </c>
      <c r="P34" s="192">
        <f t="shared" si="6"/>
        <v>2.1163739489723322E-2</v>
      </c>
      <c r="Q34" s="192">
        <f t="shared" si="6"/>
        <v>2.7079232842205554E-2</v>
      </c>
    </row>
    <row r="35" spans="1:17" x14ac:dyDescent="0.25">
      <c r="A35" s="181" t="s">
        <v>159</v>
      </c>
      <c r="B35" s="191">
        <f t="shared" ref="B35:Q35" si="7">IF(B$9=0,0,B$9/B$5)</f>
        <v>0.18320817161972544</v>
      </c>
      <c r="C35" s="191">
        <f t="shared" si="7"/>
        <v>0.17925345504692822</v>
      </c>
      <c r="D35" s="191">
        <f t="shared" si="7"/>
        <v>0.18013585716555736</v>
      </c>
      <c r="E35" s="191">
        <f t="shared" si="7"/>
        <v>0.18760314373318596</v>
      </c>
      <c r="F35" s="191">
        <f t="shared" si="7"/>
        <v>0.19067026021560435</v>
      </c>
      <c r="G35" s="191">
        <f t="shared" si="7"/>
        <v>0.18790320906517294</v>
      </c>
      <c r="H35" s="191">
        <f t="shared" si="7"/>
        <v>0.18114590156183286</v>
      </c>
      <c r="I35" s="191">
        <f t="shared" si="7"/>
        <v>0.18317514226455617</v>
      </c>
      <c r="J35" s="191">
        <f t="shared" si="7"/>
        <v>0.1800956846725022</v>
      </c>
      <c r="K35" s="191">
        <f t="shared" si="7"/>
        <v>0.17641940107897974</v>
      </c>
      <c r="L35" s="191">
        <f t="shared" si="7"/>
        <v>0.18540439876012199</v>
      </c>
      <c r="M35" s="191">
        <f t="shared" si="7"/>
        <v>0.18845639391350871</v>
      </c>
      <c r="N35" s="191">
        <f t="shared" si="7"/>
        <v>0.19246798347920946</v>
      </c>
      <c r="O35" s="191">
        <f t="shared" si="7"/>
        <v>0.19179004113687212</v>
      </c>
      <c r="P35" s="191">
        <f t="shared" si="7"/>
        <v>0.18647149641587704</v>
      </c>
      <c r="Q35" s="191">
        <f t="shared" si="7"/>
        <v>0.17704108574720753</v>
      </c>
    </row>
    <row r="36" spans="1:17" x14ac:dyDescent="0.25">
      <c r="A36" s="179" t="s">
        <v>158</v>
      </c>
      <c r="B36" s="190">
        <f t="shared" ref="B36:Q36" si="8">IF(B$16=0,0,B$16/B$5)</f>
        <v>0.33159747253386102</v>
      </c>
      <c r="C36" s="190">
        <f t="shared" si="8"/>
        <v>0.33475030891330926</v>
      </c>
      <c r="D36" s="190">
        <f t="shared" si="8"/>
        <v>0.33326702366954924</v>
      </c>
      <c r="E36" s="190">
        <f t="shared" si="8"/>
        <v>0.29739744690972808</v>
      </c>
      <c r="F36" s="190">
        <f t="shared" si="8"/>
        <v>0.29912151830154832</v>
      </c>
      <c r="G36" s="190">
        <f t="shared" si="8"/>
        <v>0.31518560219286273</v>
      </c>
      <c r="H36" s="190">
        <f t="shared" si="8"/>
        <v>0.29472396677896617</v>
      </c>
      <c r="I36" s="190">
        <f t="shared" si="8"/>
        <v>0.30322875855989384</v>
      </c>
      <c r="J36" s="190">
        <f t="shared" si="8"/>
        <v>0.29584240211141233</v>
      </c>
      <c r="K36" s="190">
        <f t="shared" si="8"/>
        <v>0.31857599599373837</v>
      </c>
      <c r="L36" s="190">
        <f t="shared" si="8"/>
        <v>0.32522863515273387</v>
      </c>
      <c r="M36" s="190">
        <f t="shared" si="8"/>
        <v>0.27460628177049923</v>
      </c>
      <c r="N36" s="190">
        <f t="shared" si="8"/>
        <v>0.26437678921101743</v>
      </c>
      <c r="O36" s="190">
        <f t="shared" si="8"/>
        <v>0.25046908865834755</v>
      </c>
      <c r="P36" s="190">
        <f t="shared" si="8"/>
        <v>0.24207355549384388</v>
      </c>
      <c r="Q36" s="190">
        <f t="shared" si="8"/>
        <v>0.31324504879141857</v>
      </c>
    </row>
    <row r="37" spans="1:17" x14ac:dyDescent="0.25">
      <c r="A37" s="179" t="s">
        <v>157</v>
      </c>
      <c r="B37" s="190">
        <f t="shared" ref="B37:Q37" si="9">IF(B$17=0,0,B$17/B$5)</f>
        <v>0.28051696228455925</v>
      </c>
      <c r="C37" s="190">
        <f t="shared" si="9"/>
        <v>0.26328452126781693</v>
      </c>
      <c r="D37" s="190">
        <f t="shared" si="9"/>
        <v>0.26799376518001033</v>
      </c>
      <c r="E37" s="190">
        <f t="shared" si="9"/>
        <v>0.33398541288029593</v>
      </c>
      <c r="F37" s="190">
        <f t="shared" si="9"/>
        <v>0.34268613991691299</v>
      </c>
      <c r="G37" s="190">
        <f t="shared" si="9"/>
        <v>0.31495827898096207</v>
      </c>
      <c r="H37" s="190">
        <f t="shared" si="9"/>
        <v>0.31416934679840935</v>
      </c>
      <c r="I37" s="190">
        <f t="shared" si="9"/>
        <v>0.31167403331932081</v>
      </c>
      <c r="J37" s="190">
        <f t="shared" si="9"/>
        <v>0.30898815291806725</v>
      </c>
      <c r="K37" s="190">
        <f t="shared" si="9"/>
        <v>0.27016898170961456</v>
      </c>
      <c r="L37" s="190">
        <f t="shared" si="9"/>
        <v>0.29354559811264669</v>
      </c>
      <c r="M37" s="190">
        <f t="shared" si="9"/>
        <v>0.36096098168680729</v>
      </c>
      <c r="N37" s="190">
        <f t="shared" si="9"/>
        <v>0.38651796273652878</v>
      </c>
      <c r="O37" s="190">
        <f t="shared" si="9"/>
        <v>0.39971127943088425</v>
      </c>
      <c r="P37" s="190">
        <f t="shared" si="9"/>
        <v>0.39069861241284887</v>
      </c>
      <c r="Q37" s="190">
        <f t="shared" si="9"/>
        <v>0.27800526776793844</v>
      </c>
    </row>
    <row r="38" spans="1:17" x14ac:dyDescent="0.25">
      <c r="A38" s="179" t="s">
        <v>156</v>
      </c>
      <c r="B38" s="190">
        <f t="shared" ref="B38:Q38" si="10">IF(B$25=0,0,B$25/B$5)</f>
        <v>4.05285799763608E-2</v>
      </c>
      <c r="C38" s="190">
        <f t="shared" si="10"/>
        <v>4.0913926644960033E-2</v>
      </c>
      <c r="D38" s="190">
        <f t="shared" si="10"/>
        <v>4.0732636226278256E-2</v>
      </c>
      <c r="E38" s="190">
        <f t="shared" si="10"/>
        <v>3.6348576844522341E-2</v>
      </c>
      <c r="F38" s="190">
        <f t="shared" si="10"/>
        <v>3.6559296681300348E-2</v>
      </c>
      <c r="G38" s="190">
        <f t="shared" si="10"/>
        <v>3.8522684712461015E-2</v>
      </c>
      <c r="H38" s="190">
        <f t="shared" si="10"/>
        <v>3.602181816187365E-2</v>
      </c>
      <c r="I38" s="190">
        <f t="shared" si="10"/>
        <v>3.7061292712875921E-2</v>
      </c>
      <c r="J38" s="190">
        <f t="shared" si="10"/>
        <v>3.6158515813617065E-2</v>
      </c>
      <c r="K38" s="190">
        <f t="shared" si="10"/>
        <v>3.8937066177012487E-2</v>
      </c>
      <c r="L38" s="190">
        <f t="shared" si="10"/>
        <v>3.9750166518667487E-2</v>
      </c>
      <c r="M38" s="190">
        <f t="shared" si="10"/>
        <v>3.3562989994172142E-2</v>
      </c>
      <c r="N38" s="190">
        <f t="shared" si="10"/>
        <v>3.2312718681346587E-2</v>
      </c>
      <c r="O38" s="190">
        <f t="shared" si="10"/>
        <v>3.0612888613798045E-2</v>
      </c>
      <c r="P38" s="190">
        <f t="shared" si="10"/>
        <v>2.9586767893692033E-2</v>
      </c>
      <c r="Q38" s="190">
        <f t="shared" si="10"/>
        <v>3.8285505963395611E-2</v>
      </c>
    </row>
    <row r="39" spans="1:17" x14ac:dyDescent="0.25">
      <c r="A39" s="179" t="s">
        <v>155</v>
      </c>
      <c r="B39" s="190">
        <f t="shared" ref="B39:Q39" si="11">IF(B$26=0,0,B$26/B$5)</f>
        <v>3.6112738988808575E-2</v>
      </c>
      <c r="C39" s="190">
        <f t="shared" si="11"/>
        <v>3.9995513387936846E-2</v>
      </c>
      <c r="D39" s="190">
        <f t="shared" si="11"/>
        <v>3.9131557906893051E-2</v>
      </c>
      <c r="E39" s="190">
        <f t="shared" si="11"/>
        <v>3.1826392319098902E-2</v>
      </c>
      <c r="F39" s="190">
        <f t="shared" si="11"/>
        <v>2.8811812674619477E-2</v>
      </c>
      <c r="G39" s="190">
        <f t="shared" si="11"/>
        <v>3.1554649510679066E-2</v>
      </c>
      <c r="H39" s="190">
        <f t="shared" si="11"/>
        <v>3.8266572673761948E-2</v>
      </c>
      <c r="I39" s="190">
        <f t="shared" si="11"/>
        <v>3.6269370091537724E-2</v>
      </c>
      <c r="J39" s="190">
        <f t="shared" si="11"/>
        <v>3.9361353786568215E-2</v>
      </c>
      <c r="K39" s="190">
        <f t="shared" si="11"/>
        <v>4.3097682108944046E-2</v>
      </c>
      <c r="L39" s="190">
        <f t="shared" si="11"/>
        <v>3.4335664320282615E-2</v>
      </c>
      <c r="M39" s="190">
        <f t="shared" si="11"/>
        <v>3.1330937579702761E-2</v>
      </c>
      <c r="N39" s="190">
        <f t="shared" si="11"/>
        <v>2.7351400096217497E-2</v>
      </c>
      <c r="O39" s="190">
        <f t="shared" si="11"/>
        <v>2.8031674475221591E-2</v>
      </c>
      <c r="P39" s="190">
        <f t="shared" si="11"/>
        <v>3.3257304912422347E-2</v>
      </c>
      <c r="Q39" s="190">
        <f t="shared" si="11"/>
        <v>4.2553080180608722E-2</v>
      </c>
    </row>
    <row r="40" spans="1:17" x14ac:dyDescent="0.25">
      <c r="A40" s="177" t="s">
        <v>45</v>
      </c>
      <c r="B40" s="189">
        <f t="shared" ref="B40:Q40" si="12">IF(B$27=0,0,B$27/B$5)</f>
        <v>4.2678691532228342E-2</v>
      </c>
      <c r="C40" s="189">
        <f t="shared" si="12"/>
        <v>4.7267424913016276E-2</v>
      </c>
      <c r="D40" s="189">
        <f t="shared" si="12"/>
        <v>4.6246386617237227E-2</v>
      </c>
      <c r="E40" s="189">
        <f t="shared" si="12"/>
        <v>3.7613009104389618E-2</v>
      </c>
      <c r="F40" s="189">
        <f t="shared" si="12"/>
        <v>3.4050324070004842E-2</v>
      </c>
      <c r="G40" s="189">
        <f t="shared" si="12"/>
        <v>3.7291858512620721E-2</v>
      </c>
      <c r="H40" s="189">
        <f t="shared" si="12"/>
        <v>4.5224131341718675E-2</v>
      </c>
      <c r="I40" s="189">
        <f t="shared" si="12"/>
        <v>4.2863801017271858E-2</v>
      </c>
      <c r="J40" s="189">
        <f t="shared" si="12"/>
        <v>4.6517963565944259E-2</v>
      </c>
      <c r="K40" s="189">
        <f t="shared" si="12"/>
        <v>5.0933624310570254E-2</v>
      </c>
      <c r="L40" s="189">
        <f t="shared" si="12"/>
        <v>4.0578512378515799E-2</v>
      </c>
      <c r="M40" s="189">
        <f t="shared" si="12"/>
        <v>3.7027471685103272E-2</v>
      </c>
      <c r="N40" s="189">
        <f t="shared" si="12"/>
        <v>3.2324381931893395E-2</v>
      </c>
      <c r="O40" s="189">
        <f t="shared" si="12"/>
        <v>3.3128342561625522E-2</v>
      </c>
      <c r="P40" s="189">
        <f t="shared" si="12"/>
        <v>3.9304087623771876E-2</v>
      </c>
      <c r="Q40" s="189">
        <f t="shared" si="12"/>
        <v>5.0290003849810312E-2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143.1890728731658</v>
      </c>
      <c r="C44" s="186">
        <f t="shared" si="13"/>
        <v>142.76700530483134</v>
      </c>
      <c r="D44" s="186">
        <f t="shared" si="13"/>
        <v>142.86885849610212</v>
      </c>
      <c r="E44" s="186">
        <f t="shared" si="13"/>
        <v>140.93847651453032</v>
      </c>
      <c r="F44" s="186">
        <f t="shared" si="13"/>
        <v>138.88813447235501</v>
      </c>
      <c r="G44" s="186">
        <f t="shared" si="13"/>
        <v>138.68170178941628</v>
      </c>
      <c r="H44" s="186">
        <f t="shared" si="13"/>
        <v>138.22872564140698</v>
      </c>
      <c r="I44" s="186">
        <f t="shared" si="13"/>
        <v>138.38924501207984</v>
      </c>
      <c r="J44" s="186">
        <f t="shared" si="13"/>
        <v>138.06100833252</v>
      </c>
      <c r="K44" s="186">
        <f t="shared" si="13"/>
        <v>138.10066255534801</v>
      </c>
      <c r="L44" s="186">
        <f t="shared" si="13"/>
        <v>138.92844912759111</v>
      </c>
      <c r="M44" s="186">
        <f t="shared" si="13"/>
        <v>138.84894162200263</v>
      </c>
      <c r="N44" s="186">
        <f t="shared" si="13"/>
        <v>134.40571150400007</v>
      </c>
      <c r="O44" s="186">
        <f t="shared" si="13"/>
        <v>130.69098848217646</v>
      </c>
      <c r="P44" s="186">
        <f t="shared" si="13"/>
        <v>129.12694273238526</v>
      </c>
      <c r="Q44" s="186">
        <f t="shared" si="13"/>
        <v>128.54092861988724</v>
      </c>
    </row>
    <row r="45" spans="1:17" x14ac:dyDescent="0.25">
      <c r="A45" s="185" t="s">
        <v>162</v>
      </c>
      <c r="B45" s="184">
        <f>IF(B$6=0,0,B$6/AGR!B$5*1000)</f>
        <v>4.2307769574966487</v>
      </c>
      <c r="C45" s="184">
        <f>IF(C$6=0,0,C$6/AGR!C$5*1000)</f>
        <v>4.6718506407477536</v>
      </c>
      <c r="D45" s="184">
        <f>IF(D$6=0,0,D$6/AGR!D$5*1000)</f>
        <v>4.5741935530897635</v>
      </c>
      <c r="E45" s="184">
        <f>IF(E$6=0,0,E$6/AGR!E$5*1000)</f>
        <v>3.6700062925152666</v>
      </c>
      <c r="F45" s="184">
        <f>IF(F$6=0,0,F$6/AGR!F$5*1000)</f>
        <v>3.2740518380276069</v>
      </c>
      <c r="G45" s="184">
        <f>IF(G$6=0,0,G$6/AGR!G$5*1000)</f>
        <v>3.5804065855987202</v>
      </c>
      <c r="H45" s="184">
        <f>IF(H$6=0,0,H$6/AGR!H$5*1000)</f>
        <v>4.3278051071114207</v>
      </c>
      <c r="I45" s="184">
        <f>IF(I$6=0,0,I$6/AGR!I$5*1000)</f>
        <v>4.1066924269349583</v>
      </c>
      <c r="J45" s="184">
        <f>IF(J$6=0,0,J$6/AGR!J$5*1000)</f>
        <v>4.4462194307236338</v>
      </c>
      <c r="K45" s="184">
        <f>IF(K$6=0,0,K$6/AGR!K$5*1000)</f>
        <v>4.8696696440549507</v>
      </c>
      <c r="L45" s="184">
        <f>IF(L$6=0,0,L$6/AGR!L$5*1000)</f>
        <v>3.9028913949128938</v>
      </c>
      <c r="M45" s="184">
        <f>IF(M$6=0,0,M$6/AGR!M$5*1000)</f>
        <v>3.5593097915182565</v>
      </c>
      <c r="N45" s="184">
        <f>IF(N$6=0,0,N$6/AGR!N$5*1000)</f>
        <v>3.0077872286421998</v>
      </c>
      <c r="O45" s="184">
        <f>IF(O$6=0,0,O$6/AGR!O$5*1000)</f>
        <v>2.9973986557996124</v>
      </c>
      <c r="P45" s="184">
        <f>IF(P$6=0,0,P$6/AGR!P$5*1000)</f>
        <v>3.513611541976231</v>
      </c>
      <c r="Q45" s="184">
        <f>IF(Q$6=0,0,Q$6/AGR!Q$5*1000)</f>
        <v>4.4753010889516087</v>
      </c>
    </row>
    <row r="46" spans="1:17" x14ac:dyDescent="0.25">
      <c r="A46" s="183" t="s">
        <v>161</v>
      </c>
      <c r="B46" s="182">
        <f>IF(B$7=0,0,B$7/AGR!B$5*1000)</f>
        <v>4.7008632861073885</v>
      </c>
      <c r="C46" s="182">
        <f>IF(C$7=0,0,C$7/AGR!C$5*1000)</f>
        <v>5.190945156386392</v>
      </c>
      <c r="D46" s="182">
        <f>IF(D$7=0,0,D$7/AGR!D$5*1000)</f>
        <v>5.0824372812108463</v>
      </c>
      <c r="E46" s="182">
        <f>IF(E$7=0,0,E$7/AGR!E$5*1000)</f>
        <v>4.0777847694614078</v>
      </c>
      <c r="F46" s="182">
        <f>IF(F$7=0,0,F$7/AGR!F$5*1000)</f>
        <v>3.6378353755862305</v>
      </c>
      <c r="G46" s="182">
        <f>IF(G$7=0,0,G$7/AGR!G$5*1000)</f>
        <v>3.9782295395541323</v>
      </c>
      <c r="H46" s="182">
        <f>IF(H$7=0,0,H$7/AGR!H$5*1000)</f>
        <v>4.8086723412349128</v>
      </c>
      <c r="I46" s="182">
        <f>IF(I$7=0,0,I$7/AGR!I$5*1000)</f>
        <v>4.562991585483287</v>
      </c>
      <c r="J46" s="182">
        <f>IF(J$7=0,0,J$7/AGR!J$5*1000)</f>
        <v>4.9402438119151464</v>
      </c>
      <c r="K46" s="182">
        <f>IF(K$7=0,0,K$7/AGR!K$5*1000)</f>
        <v>5.4107440489499474</v>
      </c>
      <c r="L46" s="182">
        <f>IF(L$7=0,0,L$7/AGR!L$5*1000)</f>
        <v>4.3365459943476621</v>
      </c>
      <c r="M46" s="182">
        <f>IF(M$7=0,0,M$7/AGR!M$5*1000)</f>
        <v>3.9547886572425077</v>
      </c>
      <c r="N46" s="182">
        <f>IF(N$7=0,0,N$7/AGR!N$5*1000)</f>
        <v>3.3419858096024444</v>
      </c>
      <c r="O46" s="182">
        <f>IF(O$7=0,0,O$7/AGR!O$5*1000)</f>
        <v>3.3304429508884588</v>
      </c>
      <c r="P46" s="182">
        <f>IF(P$7=0,0,P$7/AGR!P$5*1000)</f>
        <v>3.9040128244180337</v>
      </c>
      <c r="Q46" s="182">
        <f>IF(Q$7=0,0,Q$7/AGR!Q$5*1000)</f>
        <v>4.9725567655017873</v>
      </c>
    </row>
    <row r="47" spans="1:17" x14ac:dyDescent="0.25">
      <c r="A47" s="183" t="s">
        <v>160</v>
      </c>
      <c r="B47" s="182">
        <f>IF(B$8=0,0,B$8/AGR!B$5*1000)</f>
        <v>3.290604300275171</v>
      </c>
      <c r="C47" s="182">
        <f>IF(C$8=0,0,C$8/AGR!C$5*1000)</f>
        <v>3.6336616094704755</v>
      </c>
      <c r="D47" s="182">
        <f>IF(D$8=0,0,D$8/AGR!D$5*1000)</f>
        <v>3.5577060968475931</v>
      </c>
      <c r="E47" s="182">
        <f>IF(E$8=0,0,E$8/AGR!E$5*1000)</f>
        <v>2.8544493386229854</v>
      </c>
      <c r="F47" s="182">
        <f>IF(F$8=0,0,F$8/AGR!F$5*1000)</f>
        <v>2.5464847629103611</v>
      </c>
      <c r="G47" s="182">
        <f>IF(G$8=0,0,G$8/AGR!G$5*1000)</f>
        <v>2.7847606776878928</v>
      </c>
      <c r="H47" s="182">
        <f>IF(H$8=0,0,H$8/AGR!H$5*1000)</f>
        <v>3.3660706388644392</v>
      </c>
      <c r="I47" s="182">
        <f>IF(I$8=0,0,I$8/AGR!I$5*1000)</f>
        <v>3.1940941098383004</v>
      </c>
      <c r="J47" s="182">
        <f>IF(J$8=0,0,J$8/AGR!J$5*1000)</f>
        <v>3.4581706683406042</v>
      </c>
      <c r="K47" s="182">
        <f>IF(K$8=0,0,K$8/AGR!K$5*1000)</f>
        <v>3.787520834264964</v>
      </c>
      <c r="L47" s="182">
        <f>IF(L$8=0,0,L$8/AGR!L$5*1000)</f>
        <v>3.0355821960433635</v>
      </c>
      <c r="M47" s="182">
        <f>IF(M$8=0,0,M$8/AGR!M$5*1000)</f>
        <v>2.7683520600697551</v>
      </c>
      <c r="N47" s="182">
        <f>IF(N$8=0,0,N$8/AGR!N$5*1000)</f>
        <v>2.339390066721712</v>
      </c>
      <c r="O47" s="182">
        <f>IF(O$8=0,0,O$8/AGR!O$5*1000)</f>
        <v>2.331310065621921</v>
      </c>
      <c r="P47" s="182">
        <f>IF(P$8=0,0,P$8/AGR!P$5*1000)</f>
        <v>2.7328089770926245</v>
      </c>
      <c r="Q47" s="182">
        <f>IF(Q$8=0,0,Q$8/AGR!Q$5*1000)</f>
        <v>3.4807897358512512</v>
      </c>
    </row>
    <row r="48" spans="1:17" x14ac:dyDescent="0.25">
      <c r="A48" s="181" t="s">
        <v>159</v>
      </c>
      <c r="B48" s="180">
        <f>IF(B$9=0,0,B$9/AGR!B$5*1000)</f>
        <v>26.233408237016331</v>
      </c>
      <c r="C48" s="180">
        <f>IF(C$9=0,0,C$9/AGR!C$5*1000)</f>
        <v>25.591478967594142</v>
      </c>
      <c r="D48" s="180">
        <f>IF(D$9=0,0,D$9/AGR!D$5*1000)</f>
        <v>25.735804287460084</v>
      </c>
      <c r="E48" s="180">
        <f>IF(E$9=0,0,E$9/AGR!E$5*1000)</f>
        <v>26.440501267091683</v>
      </c>
      <c r="F48" s="180">
        <f>IF(F$9=0,0,F$9/AGR!F$5*1000)</f>
        <v>26.48183674070378</v>
      </c>
      <c r="G48" s="180">
        <f>IF(G$9=0,0,G$9/AGR!G$5*1000)</f>
        <v>26.058736804850657</v>
      </c>
      <c r="H48" s="180">
        <f>IF(H$9=0,0,H$9/AGR!H$5*1000)</f>
        <v>25.039567128055911</v>
      </c>
      <c r="I48" s="180">
        <f>IF(I$9=0,0,I$9/AGR!I$5*1000)</f>
        <v>25.349469642972245</v>
      </c>
      <c r="J48" s="180">
        <f>IF(J$9=0,0,J$9/AGR!J$5*1000)</f>
        <v>24.864191822221226</v>
      </c>
      <c r="K48" s="180">
        <f>IF(K$9=0,0,K$9/AGR!K$5*1000)</f>
        <v>24.36363617662478</v>
      </c>
      <c r="L48" s="180">
        <f>IF(L$9=0,0,L$9/AGR!L$5*1000)</f>
        <v>25.757945581177221</v>
      </c>
      <c r="M48" s="180">
        <f>IF(M$9=0,0,M$9/AGR!M$5*1000)</f>
        <v>26.166970836789904</v>
      </c>
      <c r="N48" s="180">
        <f>IF(N$9=0,0,N$9/AGR!N$5*1000)</f>
        <v>25.868796261263281</v>
      </c>
      <c r="O48" s="180">
        <f>IF(O$9=0,0,O$9/AGR!O$5*1000)</f>
        <v>25.0652300572151</v>
      </c>
      <c r="P48" s="180">
        <f>IF(P$9=0,0,P$9/AGR!P$5*1000)</f>
        <v>24.078494238915145</v>
      </c>
      <c r="Q48" s="180">
        <f>IF(Q$9=0,0,Q$9/AGR!Q$5*1000)</f>
        <v>22.757025565819145</v>
      </c>
    </row>
    <row r="49" spans="1:17" x14ac:dyDescent="0.25">
      <c r="A49" s="179" t="s">
        <v>158</v>
      </c>
      <c r="B49" s="178">
        <f>IF(B$16=0,0,B$16/AGR!B$5*1000)</f>
        <v>47.481134659208614</v>
      </c>
      <c r="C49" s="178">
        <f>IF(C$16=0,0,C$16/AGR!C$5*1000)</f>
        <v>47.791299128420349</v>
      </c>
      <c r="D49" s="178">
        <f>IF(D$16=0,0,D$16/AGR!D$5*1000)</f>
        <v>47.613479246061956</v>
      </c>
      <c r="E49" s="178">
        <f>IF(E$16=0,0,E$16/AGR!E$5*1000)</f>
        <v>41.914743086767984</v>
      </c>
      <c r="F49" s="178">
        <f>IF(F$16=0,0,F$16/AGR!F$5*1000)</f>
        <v>41.544429657440446</v>
      </c>
      <c r="G49" s="178">
        <f>IF(G$16=0,0,G$16/AGR!G$5*1000)</f>
        <v>43.710475691628183</v>
      </c>
      <c r="H49" s="178">
        <f>IF(H$16=0,0,H$16/AGR!H$5*1000)</f>
        <v>40.739318343836864</v>
      </c>
      <c r="I49" s="178">
        <f>IF(I$16=0,0,I$16/AGR!I$5*1000)</f>
        <v>41.963598963053954</v>
      </c>
      <c r="J49" s="178">
        <f>IF(J$16=0,0,J$16/AGR!J$5*1000)</f>
        <v>40.844300343016435</v>
      </c>
      <c r="K49" s="178">
        <f>IF(K$16=0,0,K$16/AGR!K$5*1000)</f>
        <v>43.995556120965169</v>
      </c>
      <c r="L49" s="178">
        <f>IF(L$16=0,0,L$16/AGR!L$5*1000)</f>
        <v>45.183509893652477</v>
      </c>
      <c r="M49" s="178">
        <f>IF(M$16=0,0,M$16/AGR!M$5*1000)</f>
        <v>38.128791586587255</v>
      </c>
      <c r="N49" s="178">
        <f>IF(N$16=0,0,N$16/AGR!N$5*1000)</f>
        <v>35.533750459049855</v>
      </c>
      <c r="O49" s="178">
        <f>IF(O$16=0,0,O$16/AGR!O$5*1000)</f>
        <v>32.734052780989337</v>
      </c>
      <c r="P49" s="178">
        <f>IF(P$16=0,0,P$16/AGR!P$5*1000)</f>
        <v>31.258218137278469</v>
      </c>
      <c r="Q49" s="178">
        <f>IF(Q$16=0,0,Q$16/AGR!Q$5*1000)</f>
        <v>40.264809457230839</v>
      </c>
    </row>
    <row r="50" spans="1:17" x14ac:dyDescent="0.25">
      <c r="A50" s="179" t="s">
        <v>157</v>
      </c>
      <c r="B50" s="178">
        <f>IF(B$17=0,0,B$17/AGR!B$5*1000)</f>
        <v>40.16696375472285</v>
      </c>
      <c r="C50" s="178">
        <f>IF(C$17=0,0,C$17/AGR!C$5*1000)</f>
        <v>37.588342644522392</v>
      </c>
      <c r="D50" s="178">
        <f>IF(D$17=0,0,D$17/AGR!D$5*1000)</f>
        <v>38.287963315340519</v>
      </c>
      <c r="E50" s="178">
        <f>IF(E$17=0,0,E$17/AGR!E$5*1000)</f>
        <v>47.071395269425295</v>
      </c>
      <c r="F50" s="178">
        <f>IF(F$17=0,0,F$17/AGR!F$5*1000)</f>
        <v>47.595038682592481</v>
      </c>
      <c r="G50" s="178">
        <f>IF(G$17=0,0,G$17/AGR!G$5*1000)</f>
        <v>43.678950121745558</v>
      </c>
      <c r="H50" s="178">
        <f>IF(H$17=0,0,H$17/AGR!H$5*1000)</f>
        <v>43.427228443537373</v>
      </c>
      <c r="I50" s="178">
        <f>IF(I$17=0,0,I$17/AGR!I$5*1000)</f>
        <v>43.132334160930625</v>
      </c>
      <c r="J50" s="178">
        <f>IF(J$17=0,0,J$17/AGR!J$5*1000)</f>
        <v>42.659215954671254</v>
      </c>
      <c r="K50" s="178">
        <f>IF(K$17=0,0,K$17/AGR!K$5*1000)</f>
        <v>37.310515376001469</v>
      </c>
      <c r="L50" s="178">
        <f>IF(L$17=0,0,L$17/AGR!L$5*1000)</f>
        <v>40.781834694021143</v>
      </c>
      <c r="M50" s="178">
        <f>IF(M$17=0,0,M$17/AGR!M$5*1000)</f>
        <v>50.119050274052263</v>
      </c>
      <c r="N50" s="178">
        <f>IF(N$17=0,0,N$17/AGR!N$5*1000)</f>
        <v>51.950221790679748</v>
      </c>
      <c r="O50" s="178">
        <f>IF(O$17=0,0,O$17/AGR!O$5*1000)</f>
        <v>52.238662216297705</v>
      </c>
      <c r="P50" s="178">
        <f>IF(P$17=0,0,P$17/AGR!P$5*1000)</f>
        <v>50.449717350656329</v>
      </c>
      <c r="Q50" s="178">
        <f>IF(Q$17=0,0,Q$17/AGR!Q$5*1000)</f>
        <v>35.735055280111219</v>
      </c>
    </row>
    <row r="51" spans="1:17" x14ac:dyDescent="0.25">
      <c r="A51" s="179" t="s">
        <v>156</v>
      </c>
      <c r="B51" s="178">
        <f>IF(B$25=0,0,B$25/AGR!B$5*1000)</f>
        <v>5.8032497916810541</v>
      </c>
      <c r="C51" s="178">
        <f>IF(C$25=0,0,C$25/AGR!C$5*1000)</f>
        <v>5.8411587823624878</v>
      </c>
      <c r="D51" s="178">
        <f>IF(D$25=0,0,D$25/AGR!D$5*1000)</f>
        <v>5.8194252411853524</v>
      </c>
      <c r="E51" s="178">
        <f>IF(E$25=0,0,E$25/AGR!E$5*1000)</f>
        <v>5.1229130439383121</v>
      </c>
      <c r="F51" s="178">
        <f>IF(F$25=0,0,F$25/AGR!F$5*1000)</f>
        <v>5.0776525136871662</v>
      </c>
      <c r="G51" s="178">
        <f>IF(G$25=0,0,G$25/AGR!G$5*1000)</f>
        <v>5.3423914734212241</v>
      </c>
      <c r="H51" s="178">
        <f>IF(H$25=0,0,H$25/AGR!H$5*1000)</f>
        <v>4.9792500198022847</v>
      </c>
      <c r="I51" s="178">
        <f>IF(I$25=0,0,I$25/AGR!I$5*1000)</f>
        <v>5.1288843177065946</v>
      </c>
      <c r="J51" s="178">
        <f>IF(J$25=0,0,J$25/AGR!J$5*1000)</f>
        <v>4.9920811530353433</v>
      </c>
      <c r="K51" s="178">
        <f>IF(K$25=0,0,K$25/AGR!K$5*1000)</f>
        <v>5.3772346370068567</v>
      </c>
      <c r="L51" s="178">
        <f>IF(L$25=0,0,L$25/AGR!L$5*1000)</f>
        <v>5.5224289870019714</v>
      </c>
      <c r="M51" s="178">
        <f>IF(M$25=0,0,M$25/AGR!M$5*1000)</f>
        <v>4.6601856383606659</v>
      </c>
      <c r="N51" s="178">
        <f>IF(N$25=0,0,N$25/AGR!N$5*1000)</f>
        <v>4.3430139449949836</v>
      </c>
      <c r="O51" s="178">
        <f>IF(O$25=0,0,O$25/AGR!O$5*1000)</f>
        <v>4.0008286732320304</v>
      </c>
      <c r="P51" s="178">
        <f>IF(P$25=0,0,P$25/AGR!P$5*1000)</f>
        <v>3.8204488834451467</v>
      </c>
      <c r="Q51" s="178">
        <f>IF(Q$25=0,0,Q$25/AGR!Q$5*1000)</f>
        <v>4.9212544892171035</v>
      </c>
    </row>
    <row r="52" spans="1:17" x14ac:dyDescent="0.25">
      <c r="A52" s="179" t="s">
        <v>155</v>
      </c>
      <c r="B52" s="178">
        <f>IF(B$26=0,0,B$26/AGR!B$5*1000)</f>
        <v>5.1709496147181264</v>
      </c>
      <c r="C52" s="178">
        <f>IF(C$26=0,0,C$26/AGR!C$5*1000)</f>
        <v>5.7100396720250322</v>
      </c>
      <c r="D52" s="178">
        <f>IF(D$26=0,0,D$26/AGR!D$5*1000)</f>
        <v>5.5906810093319299</v>
      </c>
      <c r="E52" s="178">
        <f>IF(E$26=0,0,E$26/AGR!E$5*1000)</f>
        <v>4.4855632464075486</v>
      </c>
      <c r="F52" s="178">
        <f>IF(F$26=0,0,F$26/AGR!F$5*1000)</f>
        <v>4.0016189131448536</v>
      </c>
      <c r="G52" s="178">
        <f>IF(G$26=0,0,G$26/AGR!G$5*1000)</f>
        <v>4.3760524935095448</v>
      </c>
      <c r="H52" s="178">
        <f>IF(H$26=0,0,H$26/AGR!H$5*1000)</f>
        <v>5.2895395753584022</v>
      </c>
      <c r="I52" s="178">
        <f>IF(I$26=0,0,I$26/AGR!I$5*1000)</f>
        <v>5.0192907440316148</v>
      </c>
      <c r="J52" s="178">
        <f>IF(J$26=0,0,J$26/AGR!J$5*1000)</f>
        <v>5.4342681931066625</v>
      </c>
      <c r="K52" s="178">
        <f>IF(K$26=0,0,K$26/AGR!K$5*1000)</f>
        <v>5.9518184538449406</v>
      </c>
      <c r="L52" s="178">
        <f>IF(L$26=0,0,L$26/AGR!L$5*1000)</f>
        <v>4.7702005937824286</v>
      </c>
      <c r="M52" s="178">
        <f>IF(M$26=0,0,M$26/AGR!M$5*1000)</f>
        <v>4.3502675229667567</v>
      </c>
      <c r="N52" s="178">
        <f>IF(N$26=0,0,N$26/AGR!N$5*1000)</f>
        <v>3.6761843905626894</v>
      </c>
      <c r="O52" s="178">
        <f>IF(O$26=0,0,O$26/AGR!O$5*1000)</f>
        <v>3.6634872459773047</v>
      </c>
      <c r="P52" s="178">
        <f>IF(P$26=0,0,P$26/AGR!P$5*1000)</f>
        <v>4.2944141068598372</v>
      </c>
      <c r="Q52" s="178">
        <f>IF(Q$26=0,0,Q$26/AGR!Q$5*1000)</f>
        <v>5.4698124420519658</v>
      </c>
    </row>
    <row r="53" spans="1:17" x14ac:dyDescent="0.25">
      <c r="A53" s="177" t="s">
        <v>45</v>
      </c>
      <c r="B53" s="176">
        <f>IF(B$27=0,0,B$27/AGR!B$5*1000)</f>
        <v>6.1111222719396068</v>
      </c>
      <c r="C53" s="176">
        <f>IF(C$27=0,0,C$27/AGR!C$5*1000)</f>
        <v>6.7482287033023107</v>
      </c>
      <c r="D53" s="176">
        <f>IF(D$27=0,0,D$27/AGR!D$5*1000)</f>
        <v>6.6071684655740972</v>
      </c>
      <c r="E53" s="176">
        <f>IF(E$27=0,0,E$27/AGR!E$5*1000)</f>
        <v>5.301120200299831</v>
      </c>
      <c r="F53" s="176">
        <f>IF(F$27=0,0,F$27/AGR!F$5*1000)</f>
        <v>4.729185988262099</v>
      </c>
      <c r="G53" s="176">
        <f>IF(G$27=0,0,G$27/AGR!G$5*1000)</f>
        <v>5.1716984014203717</v>
      </c>
      <c r="H53" s="176">
        <f>IF(H$27=0,0,H$27/AGR!H$5*1000)</f>
        <v>6.2512740436053864</v>
      </c>
      <c r="I53" s="176">
        <f>IF(I$27=0,0,I$27/AGR!I$5*1000)</f>
        <v>5.9318890611282731</v>
      </c>
      <c r="J53" s="176">
        <f>IF(J$27=0,0,J$27/AGR!J$5*1000)</f>
        <v>6.4223169554896922</v>
      </c>
      <c r="K53" s="176">
        <f>IF(K$27=0,0,K$27/AGR!K$5*1000)</f>
        <v>7.033967263634934</v>
      </c>
      <c r="L53" s="176">
        <f>IF(L$27=0,0,L$27/AGR!L$5*1000)</f>
        <v>5.637509792651958</v>
      </c>
      <c r="M53" s="176">
        <f>IF(M$27=0,0,M$27/AGR!M$5*1000)</f>
        <v>5.141225254415259</v>
      </c>
      <c r="N53" s="176">
        <f>IF(N$27=0,0,N$27/AGR!N$5*1000)</f>
        <v>4.3445815524831772</v>
      </c>
      <c r="O53" s="176">
        <f>IF(O$27=0,0,O$27/AGR!O$5*1000)</f>
        <v>4.329575836154997</v>
      </c>
      <c r="P53" s="176">
        <f>IF(P$27=0,0,P$27/AGR!P$5*1000)</f>
        <v>5.0752166717434442</v>
      </c>
      <c r="Q53" s="176">
        <f>IF(Q$27=0,0,Q$27/AGR!Q$5*1000)</f>
        <v>6.4643237951523238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985.61066547166456</v>
      </c>
      <c r="C5" s="55">
        <f t="shared" ref="C5:Q5" si="0">SUM(C6:C9,C16:C17,C25:C27)</f>
        <v>921.54357825204158</v>
      </c>
      <c r="D5" s="55">
        <f t="shared" si="0"/>
        <v>906.93504999609991</v>
      </c>
      <c r="E5" s="55">
        <f t="shared" si="0"/>
        <v>1144.8588391610201</v>
      </c>
      <c r="F5" s="55">
        <f t="shared" si="0"/>
        <v>1318.778704848484</v>
      </c>
      <c r="G5" s="55">
        <f t="shared" si="0"/>
        <v>1229.6942195096137</v>
      </c>
      <c r="H5" s="55">
        <f t="shared" si="0"/>
        <v>1115.2212678792623</v>
      </c>
      <c r="I5" s="55">
        <f t="shared" si="0"/>
        <v>1165.8545523921339</v>
      </c>
      <c r="J5" s="55">
        <f t="shared" si="0"/>
        <v>1070.2530726439334</v>
      </c>
      <c r="K5" s="55">
        <f t="shared" si="0"/>
        <v>936.71118814727186</v>
      </c>
      <c r="L5" s="55">
        <f t="shared" si="0"/>
        <v>884.08994536282705</v>
      </c>
      <c r="M5" s="55">
        <f t="shared" si="0"/>
        <v>948.20572864340511</v>
      </c>
      <c r="N5" s="55">
        <f t="shared" si="0"/>
        <v>1107.0976945814368</v>
      </c>
      <c r="O5" s="55">
        <f t="shared" si="0"/>
        <v>1250.525612929104</v>
      </c>
      <c r="P5" s="55">
        <f t="shared" si="0"/>
        <v>1223.0135092539283</v>
      </c>
      <c r="Q5" s="55">
        <f t="shared" si="0"/>
        <v>1082.2959739285586</v>
      </c>
    </row>
    <row r="6" spans="1:17" x14ac:dyDescent="0.25">
      <c r="A6" s="185" t="s">
        <v>162</v>
      </c>
      <c r="B6" s="206">
        <v>35.355119831615781</v>
      </c>
      <c r="C6" s="206">
        <v>36.503256977831583</v>
      </c>
      <c r="D6" s="206">
        <v>35.173656052665848</v>
      </c>
      <c r="E6" s="206">
        <v>36.183309726628508</v>
      </c>
      <c r="F6" s="206">
        <v>37.753839308013582</v>
      </c>
      <c r="G6" s="206">
        <v>38.497552932605593</v>
      </c>
      <c r="H6" s="206">
        <v>42.201936931823063</v>
      </c>
      <c r="I6" s="206">
        <v>41.863949340309901</v>
      </c>
      <c r="J6" s="206">
        <v>41.60840055208952</v>
      </c>
      <c r="K6" s="206">
        <v>39.884931764020237</v>
      </c>
      <c r="L6" s="206">
        <v>30.17078178973383</v>
      </c>
      <c r="M6" s="206">
        <v>29.510190300554061</v>
      </c>
      <c r="N6" s="206">
        <v>30.160433591823953</v>
      </c>
      <c r="O6" s="206">
        <v>35.066550542929519</v>
      </c>
      <c r="P6" s="206">
        <v>40.508387098407958</v>
      </c>
      <c r="Q6" s="206">
        <v>45.659195397981321</v>
      </c>
    </row>
    <row r="7" spans="1:17" x14ac:dyDescent="0.25">
      <c r="A7" s="183" t="s">
        <v>161</v>
      </c>
      <c r="B7" s="205">
        <v>10.285218264966506</v>
      </c>
      <c r="C7" s="205">
        <v>10.619224802157913</v>
      </c>
      <c r="D7" s="205">
        <v>10.232428327255226</v>
      </c>
      <c r="E7" s="205">
        <v>10.526148401128237</v>
      </c>
      <c r="F7" s="205">
        <v>10.983033842701179</v>
      </c>
      <c r="G7" s="205">
        <v>11.199388842825311</v>
      </c>
      <c r="H7" s="205">
        <v>12.277037515794328</v>
      </c>
      <c r="I7" s="205">
        <v>12.178712968568361</v>
      </c>
      <c r="J7" s="205">
        <v>12.104370834339658</v>
      </c>
      <c r="K7" s="205">
        <v>11.602993587067585</v>
      </c>
      <c r="L7" s="205">
        <v>8.7770336350153286</v>
      </c>
      <c r="M7" s="205">
        <v>8.5848598372018241</v>
      </c>
      <c r="N7" s="205">
        <v>8.7740232230959485</v>
      </c>
      <c r="O7" s="205">
        <v>10.201270080577945</v>
      </c>
      <c r="P7" s="205">
        <v>11.784364042695367</v>
      </c>
      <c r="Q7" s="205">
        <v>13.282794478072903</v>
      </c>
    </row>
    <row r="8" spans="1:17" x14ac:dyDescent="0.25">
      <c r="A8" s="183" t="s">
        <v>160</v>
      </c>
      <c r="B8" s="205">
        <v>39.48077413371972</v>
      </c>
      <c r="C8" s="205">
        <v>40.762889526346505</v>
      </c>
      <c r="D8" s="205">
        <v>39.278135010891255</v>
      </c>
      <c r="E8" s="205">
        <v>40.405607038842177</v>
      </c>
      <c r="F8" s="205">
        <v>42.159404620869964</v>
      </c>
      <c r="G8" s="205">
        <v>42.989903563386029</v>
      </c>
      <c r="H8" s="205">
        <v>47.126558980599107</v>
      </c>
      <c r="I8" s="205">
        <v>46.74913099211868</v>
      </c>
      <c r="J8" s="205">
        <v>46.463761743310428</v>
      </c>
      <c r="K8" s="205">
        <v>44.539178195797419</v>
      </c>
      <c r="L8" s="205">
        <v>33.691466100280138</v>
      </c>
      <c r="M8" s="205">
        <v>32.953788968844073</v>
      </c>
      <c r="N8" s="205">
        <v>33.6799103520231</v>
      </c>
      <c r="O8" s="205">
        <v>39.158531161193793</v>
      </c>
      <c r="P8" s="205">
        <v>45.23538568587675</v>
      </c>
      <c r="Q8" s="205">
        <v>50.987251329383803</v>
      </c>
    </row>
    <row r="9" spans="1:17" x14ac:dyDescent="0.25">
      <c r="A9" s="181" t="s">
        <v>159</v>
      </c>
      <c r="B9" s="204">
        <f>SUM(B10:B15)</f>
        <v>284.57386382243538</v>
      </c>
      <c r="C9" s="204">
        <f t="shared" ref="C9:Q9" si="1">SUM(C10:C15)</f>
        <v>259.1468984040244</v>
      </c>
      <c r="D9" s="204">
        <f t="shared" si="1"/>
        <v>256.58658833875199</v>
      </c>
      <c r="E9" s="204">
        <f t="shared" si="1"/>
        <v>341.99754268664537</v>
      </c>
      <c r="F9" s="204">
        <f t="shared" si="1"/>
        <v>401.1485857472195</v>
      </c>
      <c r="G9" s="204">
        <f t="shared" si="1"/>
        <v>366.80822605595125</v>
      </c>
      <c r="H9" s="204">
        <f t="shared" si="1"/>
        <v>320.24101155824616</v>
      </c>
      <c r="I9" s="204">
        <f t="shared" si="1"/>
        <v>338.56986482768485</v>
      </c>
      <c r="J9" s="204">
        <f t="shared" si="1"/>
        <v>305.20330450124766</v>
      </c>
      <c r="K9" s="204">
        <f t="shared" si="1"/>
        <v>259.70940989219071</v>
      </c>
      <c r="L9" s="204">
        <f t="shared" si="1"/>
        <v>259.27606767114486</v>
      </c>
      <c r="M9" s="204">
        <f t="shared" si="1"/>
        <v>285.86358258705275</v>
      </c>
      <c r="N9" s="204">
        <f t="shared" si="1"/>
        <v>342.50612056606298</v>
      </c>
      <c r="O9" s="204">
        <f t="shared" si="1"/>
        <v>386.9517230768115</v>
      </c>
      <c r="P9" s="204">
        <f t="shared" si="1"/>
        <v>366.838941406635</v>
      </c>
      <c r="Q9" s="204">
        <f t="shared" si="1"/>
        <v>301.7969897059856</v>
      </c>
    </row>
    <row r="10" spans="1:17" x14ac:dyDescent="0.25">
      <c r="A10" s="202" t="s">
        <v>35</v>
      </c>
      <c r="B10" s="203">
        <v>263.28312197059682</v>
      </c>
      <c r="C10" s="203">
        <v>244.80802171938421</v>
      </c>
      <c r="D10" s="203">
        <v>240.86034328340537</v>
      </c>
      <c r="E10" s="203">
        <v>279.34651038761399</v>
      </c>
      <c r="F10" s="203">
        <v>321.92178219286882</v>
      </c>
      <c r="G10" s="203">
        <v>307.86642577041124</v>
      </c>
      <c r="H10" s="203">
        <v>265.2949050787031</v>
      </c>
      <c r="I10" s="203">
        <v>283.42243598425858</v>
      </c>
      <c r="J10" s="203">
        <v>252.88985109348417</v>
      </c>
      <c r="K10" s="203">
        <v>236.24656662028028</v>
      </c>
      <c r="L10" s="203">
        <v>231.16067122077632</v>
      </c>
      <c r="M10" s="203">
        <v>220.50555203462949</v>
      </c>
      <c r="N10" s="203">
        <v>256.36871494985786</v>
      </c>
      <c r="O10" s="203">
        <v>293.19505261753613</v>
      </c>
      <c r="P10" s="203">
        <v>275.01947670076601</v>
      </c>
      <c r="Q10" s="203">
        <v>279.00064021280514</v>
      </c>
    </row>
    <row r="11" spans="1:17" x14ac:dyDescent="0.25">
      <c r="A11" s="202" t="s">
        <v>166</v>
      </c>
      <c r="B11" s="201">
        <v>12.688593002281578</v>
      </c>
      <c r="C11" s="201">
        <v>5.4892029292545192</v>
      </c>
      <c r="D11" s="201">
        <v>7.1450230680986655</v>
      </c>
      <c r="E11" s="201">
        <v>53.76857769651464</v>
      </c>
      <c r="F11" s="201">
        <v>70.000458039397842</v>
      </c>
      <c r="G11" s="201">
        <v>49.491684063171661</v>
      </c>
      <c r="H11" s="201">
        <v>44.514647247839221</v>
      </c>
      <c r="I11" s="201">
        <v>44.784883210023118</v>
      </c>
      <c r="J11" s="201">
        <v>41.840596821599199</v>
      </c>
      <c r="K11" s="201">
        <v>13.102129249707078</v>
      </c>
      <c r="L11" s="201">
        <v>19.670247938137035</v>
      </c>
      <c r="M11" s="201">
        <v>57.008624619174846</v>
      </c>
      <c r="N11" s="201">
        <v>77.570829026342722</v>
      </c>
      <c r="O11" s="201">
        <v>83.959125167082576</v>
      </c>
      <c r="P11" s="201">
        <v>80.904170027334999</v>
      </c>
      <c r="Q11" s="201">
        <v>10.842849695558034</v>
      </c>
    </row>
    <row r="12" spans="1:17" x14ac:dyDescent="0.25">
      <c r="A12" s="202" t="s">
        <v>33</v>
      </c>
      <c r="B12" s="201">
        <v>0.14512611506614506</v>
      </c>
      <c r="C12" s="201">
        <v>0.152344261968794</v>
      </c>
      <c r="D12" s="201">
        <v>0.15191133630660328</v>
      </c>
      <c r="E12" s="201">
        <v>0.23008148781197105</v>
      </c>
      <c r="F12" s="201">
        <v>0.23504573901575221</v>
      </c>
      <c r="G12" s="201">
        <v>0.31804263416421619</v>
      </c>
      <c r="H12" s="201">
        <v>0.54608500508864999</v>
      </c>
      <c r="I12" s="201">
        <v>0.5457716943195009</v>
      </c>
      <c r="J12" s="201">
        <v>0.70448709720127189</v>
      </c>
      <c r="K12" s="201">
        <v>0.93966599329391265</v>
      </c>
      <c r="L12" s="201">
        <v>0.99153776159259654</v>
      </c>
      <c r="M12" s="201">
        <v>1.0289536956022729</v>
      </c>
      <c r="N12" s="201">
        <v>1.0658528024944318</v>
      </c>
      <c r="O12" s="201">
        <v>1.2610864463459002</v>
      </c>
      <c r="P12" s="201">
        <v>1.2707036868518866</v>
      </c>
      <c r="Q12" s="201">
        <v>1.2706757991997508</v>
      </c>
    </row>
    <row r="13" spans="1:17" x14ac:dyDescent="0.25">
      <c r="A13" s="202" t="s">
        <v>32</v>
      </c>
      <c r="B13" s="201">
        <v>1.3303557066588916</v>
      </c>
      <c r="C13" s="201">
        <v>1.3392280599787827</v>
      </c>
      <c r="D13" s="201">
        <v>1.339221972620015</v>
      </c>
      <c r="E13" s="201">
        <v>1.3587646751147073</v>
      </c>
      <c r="F13" s="201">
        <v>1.3811136684675491</v>
      </c>
      <c r="G13" s="201">
        <v>1.3719742746197967</v>
      </c>
      <c r="H13" s="201">
        <v>1.3785680306505272</v>
      </c>
      <c r="I13" s="201">
        <v>1.378097197515443</v>
      </c>
      <c r="J13" s="201">
        <v>1.3812046962069986</v>
      </c>
      <c r="K13" s="201">
        <v>1.3812894461713132</v>
      </c>
      <c r="L13" s="201">
        <v>1.3719706145324781</v>
      </c>
      <c r="M13" s="201">
        <v>1.3719700601953371</v>
      </c>
      <c r="N13" s="201">
        <v>1.4211695771809707</v>
      </c>
      <c r="O13" s="201">
        <v>1.467959835680313</v>
      </c>
      <c r="P13" s="201">
        <v>1.4791601273601818</v>
      </c>
      <c r="Q13" s="201">
        <v>1.479124961058806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7.1266670278319086</v>
      </c>
      <c r="C15" s="201">
        <v>7.3581014334380841</v>
      </c>
      <c r="D15" s="201">
        <v>7.0900886783213553</v>
      </c>
      <c r="E15" s="201">
        <v>7.2936084395901224</v>
      </c>
      <c r="F15" s="201">
        <v>7.6101861074695778</v>
      </c>
      <c r="G15" s="201">
        <v>7.7600993135843401</v>
      </c>
      <c r="H15" s="201">
        <v>8.5068061959647387</v>
      </c>
      <c r="I15" s="201">
        <v>8.4386767415681749</v>
      </c>
      <c r="J15" s="201">
        <v>8.3871647927560584</v>
      </c>
      <c r="K15" s="201">
        <v>8.039758582738143</v>
      </c>
      <c r="L15" s="201">
        <v>6.0816401361064409</v>
      </c>
      <c r="M15" s="201">
        <v>5.9484821774507921</v>
      </c>
      <c r="N15" s="201">
        <v>6.0795542101869966</v>
      </c>
      <c r="O15" s="201">
        <v>7.0684990101665779</v>
      </c>
      <c r="P15" s="201">
        <v>8.1654308643219142</v>
      </c>
      <c r="Q15" s="201">
        <v>9.2036990373639078</v>
      </c>
    </row>
    <row r="16" spans="1:17" x14ac:dyDescent="0.25">
      <c r="A16" s="198" t="s">
        <v>158</v>
      </c>
      <c r="B16" s="197">
        <v>290.24485790696184</v>
      </c>
      <c r="C16" s="197">
        <v>273.15098095890028</v>
      </c>
      <c r="D16" s="197">
        <v>267.82070881450363</v>
      </c>
      <c r="E16" s="197">
        <v>302.28705651683964</v>
      </c>
      <c r="F16" s="197">
        <v>350.42867389623541</v>
      </c>
      <c r="G16" s="197">
        <v>343.79342983917843</v>
      </c>
      <c r="H16" s="197">
        <v>290.59605181627643</v>
      </c>
      <c r="I16" s="197">
        <v>312.91905435269473</v>
      </c>
      <c r="J16" s="197">
        <v>279.59722244023595</v>
      </c>
      <c r="K16" s="197">
        <v>263.59030193806592</v>
      </c>
      <c r="L16" s="197">
        <v>255.50024683238905</v>
      </c>
      <c r="M16" s="197">
        <v>231.24402741860962</v>
      </c>
      <c r="N16" s="197">
        <v>260.6410282389607</v>
      </c>
      <c r="O16" s="197">
        <v>280.12997300168212</v>
      </c>
      <c r="P16" s="197">
        <v>263.61291671031603</v>
      </c>
      <c r="Q16" s="197">
        <v>300.49891321223998</v>
      </c>
    </row>
    <row r="17" spans="1:17" x14ac:dyDescent="0.25">
      <c r="A17" s="198" t="s">
        <v>157</v>
      </c>
      <c r="B17" s="197">
        <f>SUM(B18:B24)</f>
        <v>203.27948460559335</v>
      </c>
      <c r="C17" s="197">
        <f t="shared" ref="C17:Q17" si="2">SUM(C18:C24)</f>
        <v>177.26328286442569</v>
      </c>
      <c r="D17" s="197">
        <f t="shared" si="2"/>
        <v>177.87143618758765</v>
      </c>
      <c r="E17" s="197">
        <f t="shared" si="2"/>
        <v>287.75223352985512</v>
      </c>
      <c r="F17" s="197">
        <f t="shared" si="2"/>
        <v>342.14569741890062</v>
      </c>
      <c r="G17" s="197">
        <f t="shared" si="2"/>
        <v>290.76172280044977</v>
      </c>
      <c r="H17" s="197">
        <f t="shared" si="2"/>
        <v>261.46411515401866</v>
      </c>
      <c r="I17" s="197">
        <f t="shared" si="2"/>
        <v>271.28206632632811</v>
      </c>
      <c r="J17" s="197">
        <f t="shared" si="2"/>
        <v>246.54027986584413</v>
      </c>
      <c r="K17" s="197">
        <f t="shared" si="2"/>
        <v>184.77387934788794</v>
      </c>
      <c r="L17" s="197">
        <f t="shared" si="2"/>
        <v>191.56131119527566</v>
      </c>
      <c r="M17" s="197">
        <f t="shared" si="2"/>
        <v>258.83434422642227</v>
      </c>
      <c r="N17" s="197">
        <f t="shared" si="2"/>
        <v>325.8118714734054</v>
      </c>
      <c r="O17" s="197">
        <f t="shared" si="2"/>
        <v>378.28788610840644</v>
      </c>
      <c r="P17" s="197">
        <f t="shared" si="2"/>
        <v>360.70071838406068</v>
      </c>
      <c r="Q17" s="197">
        <f t="shared" si="2"/>
        <v>218.36903931293463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21.943756741028519</v>
      </c>
      <c r="C19" s="199">
        <v>20.395680362197886</v>
      </c>
      <c r="D19" s="199">
        <v>20.394707046681745</v>
      </c>
      <c r="E19" s="199">
        <v>20.400883325580512</v>
      </c>
      <c r="F19" s="199">
        <v>21.033304391536337</v>
      </c>
      <c r="G19" s="199">
        <v>18.168039614043767</v>
      </c>
      <c r="H19" s="199">
        <v>16.565193831430875</v>
      </c>
      <c r="I19" s="199">
        <v>15.609084959417016</v>
      </c>
      <c r="J19" s="199">
        <v>14.332271409293281</v>
      </c>
      <c r="K19" s="199">
        <v>12.73508099909912</v>
      </c>
      <c r="L19" s="199">
        <v>12.11196590070502</v>
      </c>
      <c r="M19" s="199">
        <v>11.155731919620681</v>
      </c>
      <c r="N19" s="199">
        <v>10.565285121180159</v>
      </c>
      <c r="O19" s="199">
        <v>10.230731737517852</v>
      </c>
      <c r="P19" s="199">
        <v>12.71418845913874</v>
      </c>
      <c r="Q19" s="199">
        <v>14.432268823050027</v>
      </c>
    </row>
    <row r="20" spans="1:17" x14ac:dyDescent="0.25">
      <c r="A20" s="200" t="s">
        <v>35</v>
      </c>
      <c r="B20" s="199">
        <v>140.23060636645408</v>
      </c>
      <c r="C20" s="199">
        <v>133.36866047268268</v>
      </c>
      <c r="D20" s="199">
        <v>130.37584197078294</v>
      </c>
      <c r="E20" s="199">
        <v>143.63060112884583</v>
      </c>
      <c r="F20" s="199">
        <v>167.40487322886807</v>
      </c>
      <c r="G20" s="199">
        <v>167.98002047021319</v>
      </c>
      <c r="H20" s="199">
        <v>139.60367531736824</v>
      </c>
      <c r="I20" s="199">
        <v>151.38719829137307</v>
      </c>
      <c r="J20" s="199">
        <v>135.43191356007472</v>
      </c>
      <c r="K20" s="199">
        <v>128.69718694305476</v>
      </c>
      <c r="L20" s="199">
        <v>123.72870187843276</v>
      </c>
      <c r="M20" s="199">
        <v>106.67055794277799</v>
      </c>
      <c r="N20" s="199">
        <v>116.54669622068427</v>
      </c>
      <c r="O20" s="199">
        <v>116.95420724694726</v>
      </c>
      <c r="P20" s="199">
        <v>110.47620086912889</v>
      </c>
      <c r="Q20" s="199">
        <v>142.1662663830466</v>
      </c>
    </row>
    <row r="21" spans="1:17" x14ac:dyDescent="0.25">
      <c r="A21" s="200" t="s">
        <v>167</v>
      </c>
      <c r="B21" s="199">
        <v>16.591293384384375</v>
      </c>
      <c r="C21" s="199">
        <v>11.722401222089358</v>
      </c>
      <c r="D21" s="199">
        <v>12.429920041665333</v>
      </c>
      <c r="E21" s="199">
        <v>12.490865296644207</v>
      </c>
      <c r="F21" s="199">
        <v>6.7088363529926767</v>
      </c>
      <c r="G21" s="199">
        <v>4.1338825970702393</v>
      </c>
      <c r="H21" s="199">
        <v>12.655846233257716</v>
      </c>
      <c r="I21" s="199">
        <v>11.872501469385494</v>
      </c>
      <c r="J21" s="199">
        <v>6.9773512010566963</v>
      </c>
      <c r="K21" s="199">
        <v>5.1654661949277463</v>
      </c>
      <c r="L21" s="199">
        <v>4.3922474329018923</v>
      </c>
      <c r="M21" s="199">
        <v>3.1003982300853363</v>
      </c>
      <c r="N21" s="199">
        <v>10.088689710215194</v>
      </c>
      <c r="O21" s="199">
        <v>49.693851989397963</v>
      </c>
      <c r="P21" s="199">
        <v>40.646425871909983</v>
      </c>
      <c r="Q21" s="199">
        <v>23.274332609611982</v>
      </c>
    </row>
    <row r="22" spans="1:17" x14ac:dyDescent="0.25">
      <c r="A22" s="200" t="s">
        <v>166</v>
      </c>
      <c r="B22" s="199">
        <v>22.045832446527257</v>
      </c>
      <c r="C22" s="199">
        <v>9.2982577573531078</v>
      </c>
      <c r="D22" s="199">
        <v>12.192839018309712</v>
      </c>
      <c r="E22" s="199">
        <v>107.79364776019733</v>
      </c>
      <c r="F22" s="199">
        <v>143.33154844503846</v>
      </c>
      <c r="G22" s="199">
        <v>96.228262698055232</v>
      </c>
      <c r="H22" s="199">
        <v>87.591089715519644</v>
      </c>
      <c r="I22" s="199">
        <v>87.153741109106235</v>
      </c>
      <c r="J22" s="199">
        <v>82.215560620383826</v>
      </c>
      <c r="K22" s="199">
        <v>23.078022562027563</v>
      </c>
      <c r="L22" s="199">
        <v>35.505742900112281</v>
      </c>
      <c r="M22" s="199">
        <v>121.37730046323487</v>
      </c>
      <c r="N22" s="199">
        <v>171.14109109666936</v>
      </c>
      <c r="O22" s="199">
        <v>182.74888563997442</v>
      </c>
      <c r="P22" s="199">
        <v>177.95237502661854</v>
      </c>
      <c r="Q22" s="199">
        <v>18.746448491373837</v>
      </c>
    </row>
    <row r="23" spans="1:17" x14ac:dyDescent="0.25">
      <c r="A23" s="200" t="s">
        <v>165</v>
      </c>
      <c r="B23" s="199">
        <v>2.248932438444208</v>
      </c>
      <c r="C23" s="199">
        <v>2.2577588539123599</v>
      </c>
      <c r="D23" s="199">
        <v>2.2576049163334706</v>
      </c>
      <c r="E23" s="199">
        <v>3.2124948226357279</v>
      </c>
      <c r="F23" s="199">
        <v>3.4397137040571155</v>
      </c>
      <c r="G23" s="199">
        <v>4.0256010643647011</v>
      </c>
      <c r="H23" s="199">
        <v>4.8213079378802055</v>
      </c>
      <c r="I23" s="199">
        <v>5.0326159082955009</v>
      </c>
      <c r="J23" s="199">
        <v>7.3557467895308131</v>
      </c>
      <c r="K23" s="199">
        <v>14.870672407907955</v>
      </c>
      <c r="L23" s="199">
        <v>15.596737329109958</v>
      </c>
      <c r="M23" s="199">
        <v>16.304440007969635</v>
      </c>
      <c r="N23" s="199">
        <v>17.236092215828091</v>
      </c>
      <c r="O23" s="199">
        <v>18.418487660568438</v>
      </c>
      <c r="P23" s="199">
        <v>18.66796202549753</v>
      </c>
      <c r="Q23" s="199">
        <v>19.506162664749663</v>
      </c>
    </row>
    <row r="24" spans="1:17" x14ac:dyDescent="0.25">
      <c r="A24" s="200" t="s">
        <v>32</v>
      </c>
      <c r="B24" s="199">
        <v>0.21906322875492523</v>
      </c>
      <c r="C24" s="199">
        <v>0.22052419619031233</v>
      </c>
      <c r="D24" s="199">
        <v>0.22052319381443666</v>
      </c>
      <c r="E24" s="199">
        <v>0.22374119595150121</v>
      </c>
      <c r="F24" s="199">
        <v>0.22742129640793576</v>
      </c>
      <c r="G24" s="199">
        <v>0.22591635670261462</v>
      </c>
      <c r="H24" s="199">
        <v>0.22700211856200622</v>
      </c>
      <c r="I24" s="199">
        <v>0.22692458875079852</v>
      </c>
      <c r="J24" s="199">
        <v>0.22743628550476924</v>
      </c>
      <c r="K24" s="199">
        <v>0.22745024087078675</v>
      </c>
      <c r="L24" s="199">
        <v>0.22591575401376895</v>
      </c>
      <c r="M24" s="199">
        <v>0.22591566273375735</v>
      </c>
      <c r="N24" s="199">
        <v>0.23401710882829388</v>
      </c>
      <c r="O24" s="199">
        <v>0.24172183400054542</v>
      </c>
      <c r="P24" s="199">
        <v>0.24356613176700598</v>
      </c>
      <c r="Q24" s="199">
        <v>0.24356034110253622</v>
      </c>
    </row>
    <row r="25" spans="1:17" x14ac:dyDescent="0.25">
      <c r="A25" s="198" t="s">
        <v>156</v>
      </c>
      <c r="B25" s="197">
        <v>24.832144111577538</v>
      </c>
      <c r="C25" s="197">
        <v>23.369663022813828</v>
      </c>
      <c r="D25" s="197">
        <v>22.913627084750761</v>
      </c>
      <c r="E25" s="197">
        <v>25.862424590815458</v>
      </c>
      <c r="F25" s="197">
        <v>29.981221351420867</v>
      </c>
      <c r="G25" s="197">
        <v>29.413537438505028</v>
      </c>
      <c r="H25" s="197">
        <v>24.862190803291877</v>
      </c>
      <c r="I25" s="197">
        <v>26.772054151035114</v>
      </c>
      <c r="J25" s="197">
        <v>23.92117666063292</v>
      </c>
      <c r="K25" s="197">
        <v>22.551691049212167</v>
      </c>
      <c r="L25" s="197">
        <v>21.859539547533632</v>
      </c>
      <c r="M25" s="197">
        <v>19.78427819603678</v>
      </c>
      <c r="N25" s="197">
        <v>22.299363445378624</v>
      </c>
      <c r="O25" s="197">
        <v>23.966756585158571</v>
      </c>
      <c r="P25" s="197">
        <v>22.553625875164339</v>
      </c>
      <c r="Q25" s="197">
        <v>25.709438479184801</v>
      </c>
    </row>
    <row r="26" spans="1:17" x14ac:dyDescent="0.25">
      <c r="A26" s="198" t="s">
        <v>155</v>
      </c>
      <c r="B26" s="197">
        <v>43.428998535706896</v>
      </c>
      <c r="C26" s="197">
        <v>44.839330240966952</v>
      </c>
      <c r="D26" s="197">
        <v>43.20609474616144</v>
      </c>
      <c r="E26" s="197">
        <v>44.446318174534184</v>
      </c>
      <c r="F26" s="197">
        <v>46.375502044228327</v>
      </c>
      <c r="G26" s="197">
        <v>47.289053972979197</v>
      </c>
      <c r="H26" s="197">
        <v>51.839390332859082</v>
      </c>
      <c r="I26" s="197">
        <v>51.424218140350021</v>
      </c>
      <c r="J26" s="197">
        <v>51.11031090421902</v>
      </c>
      <c r="K26" s="197">
        <v>48.993261836647605</v>
      </c>
      <c r="L26" s="197">
        <v>37.060738145081295</v>
      </c>
      <c r="M26" s="197">
        <v>36.249290554098025</v>
      </c>
      <c r="N26" s="197">
        <v>37.048026778975995</v>
      </c>
      <c r="O26" s="197">
        <v>43.07453006620397</v>
      </c>
      <c r="P26" s="197">
        <v>49.759092667745236</v>
      </c>
      <c r="Q26" s="197">
        <v>56.086166290045412</v>
      </c>
    </row>
    <row r="27" spans="1:17" x14ac:dyDescent="0.25">
      <c r="A27" s="196" t="s">
        <v>45</v>
      </c>
      <c r="B27" s="195">
        <v>54.130204259087535</v>
      </c>
      <c r="C27" s="195">
        <v>55.888051454574359</v>
      </c>
      <c r="D27" s="195">
        <v>53.852375433532174</v>
      </c>
      <c r="E27" s="195">
        <v>55.398198495731641</v>
      </c>
      <c r="F27" s="195">
        <v>57.802746618894602</v>
      </c>
      <c r="G27" s="195">
        <v>58.941404063733223</v>
      </c>
      <c r="H27" s="195">
        <v>64.612974786353888</v>
      </c>
      <c r="I27" s="195">
        <v>64.095501293044293</v>
      </c>
      <c r="J27" s="195">
        <v>63.704245142014102</v>
      </c>
      <c r="K27" s="195">
        <v>61.065540536382187</v>
      </c>
      <c r="L27" s="195">
        <v>46.192760446373306</v>
      </c>
      <c r="M27" s="195">
        <v>45.181366554585679</v>
      </c>
      <c r="N27" s="195">
        <v>46.176916911710059</v>
      </c>
      <c r="O27" s="195">
        <v>53.688392306140351</v>
      </c>
      <c r="P27" s="195">
        <v>62.020077383027107</v>
      </c>
      <c r="Q27" s="195">
        <v>69.906185722730271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0.99999999999999989</v>
      </c>
      <c r="E31" s="194">
        <f t="shared" si="3"/>
        <v>1.0000000000000002</v>
      </c>
      <c r="F31" s="194">
        <f t="shared" si="3"/>
        <v>1</v>
      </c>
      <c r="G31" s="194">
        <f t="shared" si="3"/>
        <v>1</v>
      </c>
      <c r="H31" s="194">
        <f t="shared" si="3"/>
        <v>1.0000000000000004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1.0000000000000002</v>
      </c>
      <c r="P31" s="194">
        <f t="shared" si="3"/>
        <v>1.0000000000000002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3.5871283733213834E-2</v>
      </c>
      <c r="C32" s="193">
        <f t="shared" si="4"/>
        <v>3.961099381438906E-2</v>
      </c>
      <c r="D32" s="193">
        <f t="shared" si="4"/>
        <v>3.8782993393867739E-2</v>
      </c>
      <c r="E32" s="193">
        <f t="shared" si="4"/>
        <v>3.1605040280026579E-2</v>
      </c>
      <c r="F32" s="193">
        <f t="shared" si="4"/>
        <v>2.8627880605905872E-2</v>
      </c>
      <c r="G32" s="193">
        <f t="shared" si="4"/>
        <v>3.1306606408183266E-2</v>
      </c>
      <c r="H32" s="193">
        <f t="shared" si="4"/>
        <v>3.7841761224725844E-2</v>
      </c>
      <c r="I32" s="193">
        <f t="shared" si="4"/>
        <v>3.59083808991544E-2</v>
      </c>
      <c r="J32" s="193">
        <f t="shared" si="4"/>
        <v>3.8877160566613368E-2</v>
      </c>
      <c r="K32" s="193">
        <f t="shared" si="4"/>
        <v>4.2579753790396108E-2</v>
      </c>
      <c r="L32" s="193">
        <f t="shared" si="4"/>
        <v>3.4126371358461562E-2</v>
      </c>
      <c r="M32" s="193">
        <f t="shared" si="4"/>
        <v>3.1122138802909569E-2</v>
      </c>
      <c r="N32" s="193">
        <f t="shared" si="4"/>
        <v>2.7242793241681152E-2</v>
      </c>
      <c r="O32" s="193">
        <f t="shared" si="4"/>
        <v>2.8041449275711512E-2</v>
      </c>
      <c r="P32" s="193">
        <f t="shared" si="4"/>
        <v>3.3121782214097686E-2</v>
      </c>
      <c r="Q32" s="193">
        <f t="shared" si="4"/>
        <v>4.2187346620394285E-2</v>
      </c>
    </row>
    <row r="33" spans="1:17" x14ac:dyDescent="0.25">
      <c r="A33" s="183" t="s">
        <v>161</v>
      </c>
      <c r="B33" s="192">
        <f t="shared" ref="B33:Q33" si="5">IF(B$7=0,0,B$7/B$5)</f>
        <v>1.0435376386724173E-2</v>
      </c>
      <c r="C33" s="192">
        <f t="shared" si="5"/>
        <v>1.1523301830500696E-2</v>
      </c>
      <c r="D33" s="192">
        <f t="shared" si="5"/>
        <v>1.1282426814686707E-2</v>
      </c>
      <c r="E33" s="192">
        <f t="shared" si="5"/>
        <v>9.1942762208501189E-3</v>
      </c>
      <c r="F33" s="192">
        <f t="shared" si="5"/>
        <v>8.328185617740189E-3</v>
      </c>
      <c r="G33" s="192">
        <f t="shared" si="5"/>
        <v>9.107458313735493E-3</v>
      </c>
      <c r="H33" s="192">
        <f t="shared" si="5"/>
        <v>1.1008611357583509E-2</v>
      </c>
      <c r="I33" s="192">
        <f t="shared" si="5"/>
        <v>1.0446168386596533E-2</v>
      </c>
      <c r="J33" s="192">
        <f t="shared" si="5"/>
        <v>1.1309821147662996E-2</v>
      </c>
      <c r="K33" s="192">
        <f t="shared" si="5"/>
        <v>1.238694886309326E-2</v>
      </c>
      <c r="L33" s="192">
        <f t="shared" si="5"/>
        <v>9.9277609490437853E-3</v>
      </c>
      <c r="M33" s="192">
        <f t="shared" si="5"/>
        <v>9.0537945277805437E-3</v>
      </c>
      <c r="N33" s="192">
        <f t="shared" si="5"/>
        <v>7.9252474881299113E-3</v>
      </c>
      <c r="O33" s="192">
        <f t="shared" si="5"/>
        <v>8.1575858783759954E-3</v>
      </c>
      <c r="P33" s="192">
        <f t="shared" si="5"/>
        <v>9.6355142061220166E-3</v>
      </c>
      <c r="Q33" s="192">
        <f t="shared" si="5"/>
        <v>1.2272793023389449E-2</v>
      </c>
    </row>
    <row r="34" spans="1:17" x14ac:dyDescent="0.25">
      <c r="A34" s="183" t="s">
        <v>160</v>
      </c>
      <c r="B34" s="192">
        <f t="shared" ref="B34:Q34" si="6">IF(B$8=0,0,B$8/B$5)</f>
        <v>4.0057170155343408E-2</v>
      </c>
      <c r="C34" s="192">
        <f t="shared" si="6"/>
        <v>4.4233273920333133E-2</v>
      </c>
      <c r="D34" s="192">
        <f t="shared" si="6"/>
        <v>4.3308652599830785E-2</v>
      </c>
      <c r="E34" s="192">
        <f t="shared" si="6"/>
        <v>3.5293090865641016E-2</v>
      </c>
      <c r="F34" s="192">
        <f t="shared" si="6"/>
        <v>3.1968520924603269E-2</v>
      </c>
      <c r="G34" s="192">
        <f t="shared" si="6"/>
        <v>3.4959832193510558E-2</v>
      </c>
      <c r="H34" s="192">
        <f t="shared" si="6"/>
        <v>4.2257586308604357E-2</v>
      </c>
      <c r="I34" s="192">
        <f t="shared" si="6"/>
        <v>4.0098596258167425E-2</v>
      </c>
      <c r="J34" s="192">
        <f t="shared" si="6"/>
        <v>4.3413808314072121E-2</v>
      </c>
      <c r="K34" s="192">
        <f t="shared" si="6"/>
        <v>4.7548463986953969E-2</v>
      </c>
      <c r="L34" s="192">
        <f t="shared" si="6"/>
        <v>3.8108640729369786E-2</v>
      </c>
      <c r="M34" s="192">
        <f t="shared" si="6"/>
        <v>3.4753838722310769E-2</v>
      </c>
      <c r="N34" s="192">
        <f t="shared" si="6"/>
        <v>3.0421805154924965E-2</v>
      </c>
      <c r="O34" s="192">
        <f t="shared" si="6"/>
        <v>3.1313657838221189E-2</v>
      </c>
      <c r="P34" s="192">
        <f t="shared" si="6"/>
        <v>3.6986824220340435E-2</v>
      </c>
      <c r="Q34" s="192">
        <f t="shared" si="6"/>
        <v>4.7110266098753337E-2</v>
      </c>
    </row>
    <row r="35" spans="1:17" x14ac:dyDescent="0.25">
      <c r="A35" s="181" t="s">
        <v>159</v>
      </c>
      <c r="B35" s="191">
        <f t="shared" ref="B35:Q35" si="7">IF(B$9=0,0,B$9/B$5)</f>
        <v>0.28872847442884803</v>
      </c>
      <c r="C35" s="191">
        <f t="shared" si="7"/>
        <v>0.28120959715824517</v>
      </c>
      <c r="D35" s="191">
        <f t="shared" si="7"/>
        <v>0.28291616730421365</v>
      </c>
      <c r="E35" s="191">
        <f t="shared" si="7"/>
        <v>0.29872463834691565</v>
      </c>
      <c r="F35" s="191">
        <f t="shared" si="7"/>
        <v>0.30418188000185209</v>
      </c>
      <c r="G35" s="191">
        <f t="shared" si="7"/>
        <v>0.29829222601552902</v>
      </c>
      <c r="H35" s="191">
        <f t="shared" si="7"/>
        <v>0.28715468470864614</v>
      </c>
      <c r="I35" s="191">
        <f t="shared" si="7"/>
        <v>0.29040489153042071</v>
      </c>
      <c r="J35" s="191">
        <f t="shared" si="7"/>
        <v>0.28516928594026747</v>
      </c>
      <c r="K35" s="191">
        <f t="shared" si="7"/>
        <v>0.27725665410901296</v>
      </c>
      <c r="L35" s="191">
        <f t="shared" si="7"/>
        <v>0.29326887951964997</v>
      </c>
      <c r="M35" s="191">
        <f t="shared" si="7"/>
        <v>0.30147843864647061</v>
      </c>
      <c r="N35" s="191">
        <f t="shared" si="7"/>
        <v>0.30937298690298071</v>
      </c>
      <c r="O35" s="191">
        <f t="shared" si="7"/>
        <v>0.30943126560235351</v>
      </c>
      <c r="P35" s="191">
        <f t="shared" si="7"/>
        <v>0.29994676152875593</v>
      </c>
      <c r="Q35" s="191">
        <f t="shared" si="7"/>
        <v>0.27884885186305508</v>
      </c>
    </row>
    <row r="36" spans="1:17" x14ac:dyDescent="0.25">
      <c r="A36" s="179" t="s">
        <v>158</v>
      </c>
      <c r="B36" s="190">
        <f t="shared" ref="B36:Q36" si="8">IF(B$16=0,0,B$16/B$5)</f>
        <v>0.29448226168297903</v>
      </c>
      <c r="C36" s="190">
        <f t="shared" si="8"/>
        <v>0.29640592957850731</v>
      </c>
      <c r="D36" s="190">
        <f t="shared" si="8"/>
        <v>0.29530307469719619</v>
      </c>
      <c r="E36" s="190">
        <f t="shared" si="8"/>
        <v>0.26403871479768004</v>
      </c>
      <c r="F36" s="190">
        <f t="shared" si="8"/>
        <v>0.26572212048002136</v>
      </c>
      <c r="G36" s="190">
        <f t="shared" si="8"/>
        <v>0.27957635677614134</v>
      </c>
      <c r="H36" s="190">
        <f t="shared" si="8"/>
        <v>0.2605725520002703</v>
      </c>
      <c r="I36" s="190">
        <f t="shared" si="8"/>
        <v>0.26840316719666141</v>
      </c>
      <c r="J36" s="190">
        <f t="shared" si="8"/>
        <v>0.26124402684453329</v>
      </c>
      <c r="K36" s="190">
        <f t="shared" si="8"/>
        <v>0.2813997582962825</v>
      </c>
      <c r="L36" s="190">
        <f t="shared" si="8"/>
        <v>0.28899802352975834</v>
      </c>
      <c r="M36" s="190">
        <f t="shared" si="8"/>
        <v>0.2438753747559084</v>
      </c>
      <c r="N36" s="190">
        <f t="shared" si="8"/>
        <v>0.2354273064740704</v>
      </c>
      <c r="O36" s="190">
        <f t="shared" si="8"/>
        <v>0.22400978445018344</v>
      </c>
      <c r="P36" s="190">
        <f t="shared" si="8"/>
        <v>0.21554374887578071</v>
      </c>
      <c r="Q36" s="190">
        <f t="shared" si="8"/>
        <v>0.27764947893271535</v>
      </c>
    </row>
    <row r="37" spans="1:17" x14ac:dyDescent="0.25">
      <c r="A37" s="179" t="s">
        <v>157</v>
      </c>
      <c r="B37" s="190">
        <f t="shared" ref="B37:Q37" si="9">IF(B$17=0,0,B$17/B$5)</f>
        <v>0.2062472452125037</v>
      </c>
      <c r="C37" s="190">
        <f t="shared" si="9"/>
        <v>0.19235474810714193</v>
      </c>
      <c r="D37" s="190">
        <f t="shared" si="9"/>
        <v>0.19612367631877559</v>
      </c>
      <c r="E37" s="190">
        <f t="shared" si="9"/>
        <v>0.25134298106195069</v>
      </c>
      <c r="F37" s="190">
        <f t="shared" si="9"/>
        <v>0.25944132716202006</v>
      </c>
      <c r="G37" s="190">
        <f t="shared" si="9"/>
        <v>0.23645042660800814</v>
      </c>
      <c r="H37" s="190">
        <f t="shared" si="9"/>
        <v>0.23445043838809362</v>
      </c>
      <c r="I37" s="190">
        <f t="shared" si="9"/>
        <v>0.2326894600786211</v>
      </c>
      <c r="J37" s="190">
        <f t="shared" si="9"/>
        <v>0.23035699328271544</v>
      </c>
      <c r="K37" s="190">
        <f t="shared" si="9"/>
        <v>0.19725811080932384</v>
      </c>
      <c r="L37" s="190">
        <f t="shared" si="9"/>
        <v>0.21667626942263171</v>
      </c>
      <c r="M37" s="190">
        <f t="shared" si="9"/>
        <v>0.27297276994596492</v>
      </c>
      <c r="N37" s="190">
        <f t="shared" si="9"/>
        <v>0.29429369518882964</v>
      </c>
      <c r="O37" s="190">
        <f t="shared" si="9"/>
        <v>0.30250310925047219</v>
      </c>
      <c r="P37" s="190">
        <f t="shared" si="9"/>
        <v>0.29492782839667731</v>
      </c>
      <c r="Q37" s="190">
        <f t="shared" si="9"/>
        <v>0.20176462314674468</v>
      </c>
    </row>
    <row r="38" spans="1:17" x14ac:dyDescent="0.25">
      <c r="A38" s="179" t="s">
        <v>156</v>
      </c>
      <c r="B38" s="190">
        <f t="shared" ref="B38:Q38" si="10">IF(B$25=0,0,B$25/B$5)</f>
        <v>2.519467877277292E-2</v>
      </c>
      <c r="C38" s="190">
        <f t="shared" si="10"/>
        <v>2.5359259805315729E-2</v>
      </c>
      <c r="D38" s="190">
        <f t="shared" si="10"/>
        <v>2.5264904123894316E-2</v>
      </c>
      <c r="E38" s="190">
        <f t="shared" si="10"/>
        <v>2.2590055390381631E-2</v>
      </c>
      <c r="F38" s="190">
        <f t="shared" si="10"/>
        <v>2.273408058622348E-2</v>
      </c>
      <c r="G38" s="190">
        <f t="shared" si="10"/>
        <v>2.3919391481107204E-2</v>
      </c>
      <c r="H38" s="190">
        <f t="shared" si="10"/>
        <v>2.2293504902906446E-2</v>
      </c>
      <c r="I38" s="190">
        <f t="shared" si="10"/>
        <v>2.2963459803886723E-2</v>
      </c>
      <c r="J38" s="190">
        <f t="shared" si="10"/>
        <v>2.2350953500687915E-2</v>
      </c>
      <c r="K38" s="190">
        <f t="shared" si="10"/>
        <v>2.4075394139166127E-2</v>
      </c>
      <c r="L38" s="190">
        <f t="shared" si="10"/>
        <v>2.4725470142704275E-2</v>
      </c>
      <c r="M38" s="190">
        <f t="shared" si="10"/>
        <v>2.0864963792553842E-2</v>
      </c>
      <c r="N38" s="190">
        <f t="shared" si="10"/>
        <v>2.0142182171022767E-2</v>
      </c>
      <c r="O38" s="190">
        <f t="shared" si="10"/>
        <v>1.9165346425029456E-2</v>
      </c>
      <c r="P38" s="190">
        <f t="shared" si="10"/>
        <v>1.8441027596598394E-2</v>
      </c>
      <c r="Q38" s="190">
        <f t="shared" si="10"/>
        <v>2.3754535818759182E-2</v>
      </c>
    </row>
    <row r="39" spans="1:17" x14ac:dyDescent="0.25">
      <c r="A39" s="179" t="s">
        <v>155</v>
      </c>
      <c r="B39" s="190">
        <f t="shared" ref="B39:Q39" si="11">IF(B$26=0,0,B$26/B$5)</f>
        <v>4.4063036305440062E-2</v>
      </c>
      <c r="C39" s="190">
        <f t="shared" si="11"/>
        <v>4.8656765994742161E-2</v>
      </c>
      <c r="D39" s="190">
        <f t="shared" si="11"/>
        <v>4.7639679099784754E-2</v>
      </c>
      <c r="E39" s="190">
        <f t="shared" si="11"/>
        <v>3.8822531349895946E-2</v>
      </c>
      <c r="F39" s="190">
        <f t="shared" si="11"/>
        <v>3.5165492037237941E-2</v>
      </c>
      <c r="G39" s="190">
        <f t="shared" si="11"/>
        <v>3.8455945569816102E-2</v>
      </c>
      <c r="H39" s="190">
        <f t="shared" si="11"/>
        <v>4.64835022662708E-2</v>
      </c>
      <c r="I39" s="190">
        <f t="shared" si="11"/>
        <v>4.4108605172777628E-2</v>
      </c>
      <c r="J39" s="190">
        <f t="shared" si="11"/>
        <v>4.7755350776949472E-2</v>
      </c>
      <c r="K39" s="190">
        <f t="shared" si="11"/>
        <v>5.230348741061986E-2</v>
      </c>
      <c r="L39" s="190">
        <f t="shared" si="11"/>
        <v>4.191964668241048E-2</v>
      </c>
      <c r="M39" s="190">
        <f t="shared" si="11"/>
        <v>3.822935198457382E-2</v>
      </c>
      <c r="N39" s="190">
        <f t="shared" si="11"/>
        <v>3.3464098932102677E-2</v>
      </c>
      <c r="O39" s="190">
        <f t="shared" si="11"/>
        <v>3.4445140204134299E-2</v>
      </c>
      <c r="P39" s="190">
        <f t="shared" si="11"/>
        <v>4.068564434590722E-2</v>
      </c>
      <c r="Q39" s="190">
        <f t="shared" si="11"/>
        <v>5.1821468102169629E-2</v>
      </c>
    </row>
    <row r="40" spans="1:17" x14ac:dyDescent="0.25">
      <c r="A40" s="177" t="s">
        <v>45</v>
      </c>
      <c r="B40" s="189">
        <f t="shared" ref="B40:Q40" si="12">IF(B$27=0,0,B$27/B$5)</f>
        <v>5.4920473322174833E-2</v>
      </c>
      <c r="C40" s="189">
        <f t="shared" si="12"/>
        <v>6.0646129790824732E-2</v>
      </c>
      <c r="D40" s="189">
        <f t="shared" si="12"/>
        <v>5.9378425647750359E-2</v>
      </c>
      <c r="E40" s="189">
        <f t="shared" si="12"/>
        <v>4.8388671686658558E-2</v>
      </c>
      <c r="F40" s="189">
        <f t="shared" si="12"/>
        <v>4.3830512584395742E-2</v>
      </c>
      <c r="G40" s="189">
        <f t="shared" si="12"/>
        <v>4.7931756633968974E-2</v>
      </c>
      <c r="H40" s="189">
        <f t="shared" si="12"/>
        <v>5.7937358842899245E-2</v>
      </c>
      <c r="I40" s="189">
        <f t="shared" si="12"/>
        <v>5.4977270673714232E-2</v>
      </c>
      <c r="J40" s="189">
        <f t="shared" si="12"/>
        <v>5.9522599626497981E-2</v>
      </c>
      <c r="K40" s="189">
        <f t="shared" si="12"/>
        <v>6.5191428595151271E-2</v>
      </c>
      <c r="L40" s="189">
        <f t="shared" si="12"/>
        <v>5.2248937665970149E-2</v>
      </c>
      <c r="M40" s="189">
        <f t="shared" si="12"/>
        <v>4.764932882152749E-2</v>
      </c>
      <c r="N40" s="189">
        <f t="shared" si="12"/>
        <v>4.1709884446257728E-2</v>
      </c>
      <c r="O40" s="189">
        <f t="shared" si="12"/>
        <v>4.2932661075518574E-2</v>
      </c>
      <c r="P40" s="189">
        <f t="shared" si="12"/>
        <v>5.0710868615720404E-2</v>
      </c>
      <c r="Q40" s="189">
        <f t="shared" si="12"/>
        <v>6.4590636394019074E-2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0.38293219011949636</v>
      </c>
      <c r="C44" s="213">
        <f>IF(C$5=0,0,C$5/AGR_fec!C$5)</f>
        <v>0.38406426722635756</v>
      </c>
      <c r="D44" s="213">
        <f>IF(D$5=0,0,D$5/AGR_fec!D$5)</f>
        <v>0.38379046248204962</v>
      </c>
      <c r="E44" s="213">
        <f>IF(E$5=0,0,E$5/AGR_fec!E$5)</f>
        <v>0.38904709794311249</v>
      </c>
      <c r="F44" s="213">
        <f>IF(F$5=0,0,F$5/AGR_fec!F$5)</f>
        <v>0.39479042241305001</v>
      </c>
      <c r="G44" s="213">
        <f>IF(G$5=0,0,G$5/AGR_fec!G$5)</f>
        <v>0.39537808210460035</v>
      </c>
      <c r="H44" s="213">
        <f>IF(H$5=0,0,H$5/AGR_fec!H$5)</f>
        <v>0.39667373783612792</v>
      </c>
      <c r="I44" s="213">
        <f>IF(I$5=0,0,I$5/AGR_fec!I$5)</f>
        <v>0.39621363113669228</v>
      </c>
      <c r="J44" s="213">
        <f>IF(J$5=0,0,J$5/AGR_fec!J$5)</f>
        <v>0.39715561937979876</v>
      </c>
      <c r="K44" s="213">
        <f>IF(K$5=0,0,K$5/AGR_fec!K$5)</f>
        <v>0.39704158011932827</v>
      </c>
      <c r="L44" s="213">
        <f>IF(L$5=0,0,L$5/AGR_fec!L$5)</f>
        <v>0.39467586099765944</v>
      </c>
      <c r="M44" s="213">
        <f>IF(M$5=0,0,M$5/AGR_fec!M$5)</f>
        <v>0.39490185979071707</v>
      </c>
      <c r="N44" s="213">
        <f>IF(N$5=0,0,N$5/AGR_fec!N$5)</f>
        <v>0.40795666094048155</v>
      </c>
      <c r="O44" s="213">
        <f>IF(O$5=0,0,O$5/AGR_fec!O$5)</f>
        <v>0.41955230359267992</v>
      </c>
      <c r="P44" s="213">
        <f>IF(P$5=0,0,P$5/AGR_fec!P$5)</f>
        <v>0.42463411675547724</v>
      </c>
      <c r="Q44" s="213">
        <f>IF(Q$5=0,0,Q$5/AGR_fec!Q$5)</f>
        <v>0.42657001054229382</v>
      </c>
    </row>
    <row r="45" spans="1:17" x14ac:dyDescent="0.25">
      <c r="A45" s="185" t="s">
        <v>162</v>
      </c>
      <c r="B45" s="212">
        <f>IF(B$6=0,0,B$6/AGR_fec!B$6)</f>
        <v>0.46489892454958198</v>
      </c>
      <c r="C45" s="212">
        <f>IF(C$6=0,0,C$6/AGR_fec!C$6)</f>
        <v>0.46489892454958209</v>
      </c>
      <c r="D45" s="212">
        <f>IF(D$6=0,0,D$6/AGR_fec!D$6)</f>
        <v>0.46489892454958198</v>
      </c>
      <c r="E45" s="212">
        <f>IF(E$6=0,0,E$6/AGR_fec!E$6)</f>
        <v>0.47219489988903546</v>
      </c>
      <c r="F45" s="212">
        <f>IF(F$6=0,0,F$6/AGR_fec!F$6)</f>
        <v>0.47944125191968606</v>
      </c>
      <c r="G45" s="212">
        <f>IF(G$6=0,0,G$6/AGR_fec!G$6)</f>
        <v>0.47944125191968612</v>
      </c>
      <c r="H45" s="212">
        <f>IF(H$6=0,0,H$6/AGR_fec!H$6)</f>
        <v>0.47944125191968612</v>
      </c>
      <c r="I45" s="212">
        <f>IF(I$6=0,0,I$6/AGR_fec!I$6)</f>
        <v>0.47944125191968628</v>
      </c>
      <c r="J45" s="212">
        <f>IF(J$6=0,0,J$6/AGR_fec!J$6)</f>
        <v>0.47944125191968584</v>
      </c>
      <c r="K45" s="212">
        <f>IF(K$6=0,0,K$6/AGR_fec!K$6)</f>
        <v>0.47944125191968612</v>
      </c>
      <c r="L45" s="212">
        <f>IF(L$6=0,0,L$6/AGR_fec!L$6)</f>
        <v>0.47944125191968617</v>
      </c>
      <c r="M45" s="212">
        <f>IF(M$6=0,0,M$6/AGR_fec!M$6)</f>
        <v>0.47944125191968623</v>
      </c>
      <c r="N45" s="212">
        <f>IF(N$6=0,0,N$6/AGR_fec!N$6)</f>
        <v>0.49663380298707455</v>
      </c>
      <c r="O45" s="212">
        <f>IF(O$6=0,0,O$6/AGR_fec!O$6)</f>
        <v>0.5129649602120101</v>
      </c>
      <c r="P45" s="212">
        <f>IF(P$6=0,0,P$6/AGR_fec!P$6)</f>
        <v>0.51688235278689787</v>
      </c>
      <c r="Q45" s="212">
        <f>IF(Q$6=0,0,Q$6/AGR_fec!Q$6)</f>
        <v>0.51688235278689787</v>
      </c>
    </row>
    <row r="46" spans="1:17" x14ac:dyDescent="0.25">
      <c r="A46" s="183" t="s">
        <v>161</v>
      </c>
      <c r="B46" s="211">
        <f>IF(B$7=0,0,B$7/AGR_fec!B$7)</f>
        <v>0.12172008579301451</v>
      </c>
      <c r="C46" s="211">
        <f>IF(C$7=0,0,C$7/AGR_fec!C$7)</f>
        <v>0.12172008579301452</v>
      </c>
      <c r="D46" s="211">
        <f>IF(D$7=0,0,D$7/AGR_fec!D$7)</f>
        <v>0.12172008579301452</v>
      </c>
      <c r="E46" s="211">
        <f>IF(E$7=0,0,E$7/AGR_fec!E$7)</f>
        <v>0.12363032196988324</v>
      </c>
      <c r="F46" s="211">
        <f>IF(F$7=0,0,F$7/AGR_fec!F$7)</f>
        <v>0.12552756574542379</v>
      </c>
      <c r="G46" s="211">
        <f>IF(G$7=0,0,G$7/AGR_fec!G$7)</f>
        <v>0.12552756574542376</v>
      </c>
      <c r="H46" s="211">
        <f>IF(H$7=0,0,H$7/AGR_fec!H$7)</f>
        <v>0.12552756574542376</v>
      </c>
      <c r="I46" s="211">
        <f>IF(I$7=0,0,I$7/AGR_fec!I$7)</f>
        <v>0.12552756574542376</v>
      </c>
      <c r="J46" s="211">
        <f>IF(J$7=0,0,J$7/AGR_fec!J$7)</f>
        <v>0.12552756574542381</v>
      </c>
      <c r="K46" s="211">
        <f>IF(K$7=0,0,K$7/AGR_fec!K$7)</f>
        <v>0.12552756574542384</v>
      </c>
      <c r="L46" s="211">
        <f>IF(L$7=0,0,L$7/AGR_fec!L$7)</f>
        <v>0.12552756574542373</v>
      </c>
      <c r="M46" s="211">
        <f>IF(M$7=0,0,M$7/AGR_fec!M$7)</f>
        <v>0.12552756574542379</v>
      </c>
      <c r="N46" s="211">
        <f>IF(N$7=0,0,N$7/AGR_fec!N$7)</f>
        <v>0.13002892868781127</v>
      </c>
      <c r="O46" s="211">
        <f>IF(O$7=0,0,O$7/AGR_fec!O$7)</f>
        <v>0.1343047610323243</v>
      </c>
      <c r="P46" s="211">
        <f>IF(P$7=0,0,P$7/AGR_fec!P$7)</f>
        <v>0.13533041485753411</v>
      </c>
      <c r="Q46" s="211">
        <f>IF(Q$7=0,0,Q$7/AGR_fec!Q$7)</f>
        <v>0.13533041485753405</v>
      </c>
    </row>
    <row r="47" spans="1:17" x14ac:dyDescent="0.25">
      <c r="A47" s="183" t="s">
        <v>160</v>
      </c>
      <c r="B47" s="211">
        <f>IF(B$8=0,0,B$8/AGR_fec!B$8)</f>
        <v>0.66747707950931479</v>
      </c>
      <c r="C47" s="211">
        <f>IF(C$8=0,0,C$8/AGR_fec!C$8)</f>
        <v>0.66747707950931445</v>
      </c>
      <c r="D47" s="211">
        <f>IF(D$8=0,0,D$8/AGR_fec!D$8)</f>
        <v>0.66747707950931456</v>
      </c>
      <c r="E47" s="211">
        <f>IF(E$8=0,0,E$8/AGR_fec!E$8)</f>
        <v>0.67795225175555818</v>
      </c>
      <c r="F47" s="211">
        <f>IF(F$8=0,0,F$8/AGR_fec!F$8)</f>
        <v>0.68835617750178635</v>
      </c>
      <c r="G47" s="211">
        <f>IF(G$8=0,0,G$8/AGR_fec!G$8)</f>
        <v>0.68835617750178602</v>
      </c>
      <c r="H47" s="211">
        <f>IF(H$8=0,0,H$8/AGR_fec!H$8)</f>
        <v>0.68835617750178602</v>
      </c>
      <c r="I47" s="211">
        <f>IF(I$8=0,0,I$8/AGR_fec!I$8)</f>
        <v>0.68835617750178635</v>
      </c>
      <c r="J47" s="211">
        <f>IF(J$8=0,0,J$8/AGR_fec!J$8)</f>
        <v>0.68835617750178602</v>
      </c>
      <c r="K47" s="211">
        <f>IF(K$8=0,0,K$8/AGR_fec!K$8)</f>
        <v>0.68835617750178624</v>
      </c>
      <c r="L47" s="211">
        <f>IF(L$8=0,0,L$8/AGR_fec!L$8)</f>
        <v>0.68835617750178602</v>
      </c>
      <c r="M47" s="211">
        <f>IF(M$8=0,0,M$8/AGR_fec!M$8)</f>
        <v>0.68835617750178602</v>
      </c>
      <c r="N47" s="211">
        <f>IF(N$8=0,0,N$8/AGR_fec!N$8)</f>
        <v>0.71304032532358008</v>
      </c>
      <c r="O47" s="211">
        <f>IF(O$8=0,0,O$8/AGR_fec!O$8)</f>
        <v>0.7364877298106286</v>
      </c>
      <c r="P47" s="211">
        <f>IF(P$8=0,0,P$8/AGR_fec!P$8)</f>
        <v>0.74211211312730452</v>
      </c>
      <c r="Q47" s="211">
        <f>IF(Q$8=0,0,Q$8/AGR_fec!Q$8)</f>
        <v>0.74211211312730496</v>
      </c>
    </row>
    <row r="48" spans="1:17" x14ac:dyDescent="0.25">
      <c r="A48" s="181" t="s">
        <v>159</v>
      </c>
      <c r="B48" s="210">
        <f>IF(B$9=0,0,B$9/AGR_fec!B$9)</f>
        <v>0.60348523805144383</v>
      </c>
      <c r="C48" s="210">
        <f>IF(C$9=0,0,C$9/AGR_fec!C$9)</f>
        <v>0.60251311664439478</v>
      </c>
      <c r="D48" s="210">
        <f>IF(D$9=0,0,D$9/AGR_fec!D$9)</f>
        <v>0.6027702002358144</v>
      </c>
      <c r="E48" s="210">
        <f>IF(E$9=0,0,E$9/AGR_fec!E$9)</f>
        <v>0.61948830558117685</v>
      </c>
      <c r="F48" s="210">
        <f>IF(F$9=0,0,F$9/AGR_fec!F$9)</f>
        <v>0.62982078463906632</v>
      </c>
      <c r="G48" s="210">
        <f>IF(G$9=0,0,G$9/AGR_fec!G$9)</f>
        <v>0.62765403962752853</v>
      </c>
      <c r="H48" s="210">
        <f>IF(H$9=0,0,H$9/AGR_fec!H$9)</f>
        <v>0.62881203018359333</v>
      </c>
      <c r="I48" s="210">
        <f>IF(I$9=0,0,I$9/AGR_fec!I$9)</f>
        <v>0.62815497316193147</v>
      </c>
      <c r="J48" s="210">
        <f>IF(J$9=0,0,J$9/AGR_fec!J$9)</f>
        <v>0.6288689514779604</v>
      </c>
      <c r="K48" s="210">
        <f>IF(K$9=0,0,K$9/AGR_fec!K$9)</f>
        <v>0.62398137264256259</v>
      </c>
      <c r="L48" s="210">
        <f>IF(L$9=0,0,L$9/AGR_fec!L$9)</f>
        <v>0.62429019107572625</v>
      </c>
      <c r="M48" s="210">
        <f>IF(M$9=0,0,M$9/AGR_fec!M$9)</f>
        <v>0.63173444867533846</v>
      </c>
      <c r="N48" s="210">
        <f>IF(N$9=0,0,N$9/AGR_fec!N$9)</f>
        <v>0.6557494313632517</v>
      </c>
      <c r="O48" s="210">
        <f>IF(O$9=0,0,O$9/AGR_fec!O$9)</f>
        <v>0.67689959039331504</v>
      </c>
      <c r="P48" s="210">
        <f>IF(P$9=0,0,P$9/AGR_fec!P$9)</f>
        <v>0.68304073600271908</v>
      </c>
      <c r="Q48" s="210">
        <f>IF(Q$9=0,0,Q$9/AGR_fec!Q$9)</f>
        <v>0.67186979325676732</v>
      </c>
    </row>
    <row r="49" spans="1:17" x14ac:dyDescent="0.25">
      <c r="A49" s="179" t="s">
        <v>158</v>
      </c>
      <c r="B49" s="209">
        <f>IF(B$16=0,0,B$16/AGR_fec!B$16)</f>
        <v>0.34007116084423911</v>
      </c>
      <c r="C49" s="209">
        <f>IF(C$16=0,0,C$16/AGR_fec!C$16)</f>
        <v>0.34007116084423916</v>
      </c>
      <c r="D49" s="209">
        <f>IF(D$16=0,0,D$16/AGR_fec!D$16)</f>
        <v>0.34007116084423922</v>
      </c>
      <c r="E49" s="209">
        <f>IF(E$16=0,0,E$16/AGR_fec!E$16)</f>
        <v>0.3454081291015495</v>
      </c>
      <c r="F49" s="209">
        <f>IF(F$16=0,0,F$16/AGR_fec!F$16)</f>
        <v>0.35070879816490957</v>
      </c>
      <c r="G49" s="209">
        <f>IF(G$16=0,0,G$16/AGR_fec!G$16)</f>
        <v>0.3507087981649098</v>
      </c>
      <c r="H49" s="209">
        <f>IF(H$16=0,0,H$16/AGR_fec!H$16)</f>
        <v>0.35070879816490974</v>
      </c>
      <c r="I49" s="209">
        <f>IF(I$16=0,0,I$16/AGR_fec!I$16)</f>
        <v>0.35070879816490969</v>
      </c>
      <c r="J49" s="209">
        <f>IF(J$16=0,0,J$16/AGR_fec!J$16)</f>
        <v>0.3507087981649098</v>
      </c>
      <c r="K49" s="209">
        <f>IF(K$16=0,0,K$16/AGR_fec!K$16)</f>
        <v>0.35070879816490969</v>
      </c>
      <c r="L49" s="209">
        <f>IF(L$16=0,0,L$16/AGR_fec!L$16)</f>
        <v>0.35070879816490974</v>
      </c>
      <c r="M49" s="209">
        <f>IF(M$16=0,0,M$16/AGR_fec!M$16)</f>
        <v>0.35070879816490969</v>
      </c>
      <c r="N49" s="209">
        <f>IF(N$16=0,0,N$16/AGR_fec!N$16)</f>
        <v>0.36328506042455072</v>
      </c>
      <c r="O49" s="209">
        <f>IF(O$16=0,0,O$16/AGR_fec!O$16)</f>
        <v>0.37523121753987304</v>
      </c>
      <c r="P49" s="209">
        <f>IF(P$16=0,0,P$16/AGR_fec!P$16)</f>
        <v>0.37809676996444636</v>
      </c>
      <c r="Q49" s="209">
        <f>IF(Q$16=0,0,Q$16/AGR_fec!Q$16)</f>
        <v>0.37809676996444636</v>
      </c>
    </row>
    <row r="50" spans="1:17" x14ac:dyDescent="0.25">
      <c r="A50" s="179" t="s">
        <v>157</v>
      </c>
      <c r="B50" s="209">
        <f>IF(B$17=0,0,B$17/AGR_fec!B$17)</f>
        <v>0.2815470004812759</v>
      </c>
      <c r="C50" s="209">
        <f>IF(C$17=0,0,C$17/AGR_fec!C$17)</f>
        <v>0.28059600702515924</v>
      </c>
      <c r="D50" s="209">
        <f>IF(D$17=0,0,D$17/AGR_fec!D$17)</f>
        <v>0.28086622234477682</v>
      </c>
      <c r="E50" s="209">
        <f>IF(E$17=0,0,E$17/AGR_fec!E$17)</f>
        <v>0.29278002451433277</v>
      </c>
      <c r="F50" s="209">
        <f>IF(F$17=0,0,F$17/AGR_fec!F$17)</f>
        <v>0.29888851403949385</v>
      </c>
      <c r="G50" s="209">
        <f>IF(G$17=0,0,G$17/AGR_fec!G$17)</f>
        <v>0.2968244444551964</v>
      </c>
      <c r="H50" s="209">
        <f>IF(H$17=0,0,H$17/AGR_fec!H$17)</f>
        <v>0.29601975075053621</v>
      </c>
      <c r="I50" s="209">
        <f>IF(I$17=0,0,I$17/AGR_fec!I$17)</f>
        <v>0.29580499511978969</v>
      </c>
      <c r="J50" s="209">
        <f>IF(J$17=0,0,J$17/AGR_fec!J$17)</f>
        <v>0.29608764440209545</v>
      </c>
      <c r="K50" s="209">
        <f>IF(K$17=0,0,K$17/AGR_fec!K$17)</f>
        <v>0.28989142836266729</v>
      </c>
      <c r="L50" s="209">
        <f>IF(L$17=0,0,L$17/AGR_fec!L$17)</f>
        <v>0.29132405235155767</v>
      </c>
      <c r="M50" s="209">
        <f>IF(M$17=0,0,M$17/AGR_fec!M$17)</f>
        <v>0.2986401854852474</v>
      </c>
      <c r="N50" s="209">
        <f>IF(N$17=0,0,N$17/AGR_fec!N$17)</f>
        <v>0.31061706000688372</v>
      </c>
      <c r="O50" s="209">
        <f>IF(O$17=0,0,O$17/AGR_fec!O$17)</f>
        <v>0.31751887640170856</v>
      </c>
      <c r="P50" s="209">
        <f>IF(P$17=0,0,P$17/AGR_fec!P$17)</f>
        <v>0.32054482391019468</v>
      </c>
      <c r="Q50" s="209">
        <f>IF(Q$17=0,0,Q$17/AGR_fec!Q$17)</f>
        <v>0.30958671435899549</v>
      </c>
    </row>
    <row r="51" spans="1:17" x14ac:dyDescent="0.25">
      <c r="A51" s="179" t="s">
        <v>156</v>
      </c>
      <c r="B51" s="209">
        <f>IF(B$25=0,0,B$25/AGR_fec!B$25)</f>
        <v>0.23805061829065924</v>
      </c>
      <c r="C51" s="209">
        <f>IF(C$25=0,0,C$25/AGR_fec!C$25)</f>
        <v>0.23805061829065913</v>
      </c>
      <c r="D51" s="209">
        <f>IF(D$25=0,0,D$25/AGR_fec!D$25)</f>
        <v>0.23805061829065918</v>
      </c>
      <c r="E51" s="209">
        <f>IF(E$25=0,0,E$25/AGR_fec!E$25)</f>
        <v>0.2417865087151703</v>
      </c>
      <c r="F51" s="209">
        <f>IF(F$25=0,0,F$25/AGR_fec!F$25)</f>
        <v>0.24549698961791561</v>
      </c>
      <c r="G51" s="209">
        <f>IF(G$25=0,0,G$25/AGR_fec!G$25)</f>
        <v>0.24549698961791572</v>
      </c>
      <c r="H51" s="209">
        <f>IF(H$25=0,0,H$25/AGR_fec!H$25)</f>
        <v>0.24549698961791572</v>
      </c>
      <c r="I51" s="209">
        <f>IF(I$25=0,0,I$25/AGR_fec!I$25)</f>
        <v>0.24549698961791572</v>
      </c>
      <c r="J51" s="209">
        <f>IF(J$25=0,0,J$25/AGR_fec!J$25)</f>
        <v>0.24549698961791569</v>
      </c>
      <c r="K51" s="209">
        <f>IF(K$25=0,0,K$25/AGR_fec!K$25)</f>
        <v>0.24549698961791577</v>
      </c>
      <c r="L51" s="209">
        <f>IF(L$25=0,0,L$25/AGR_fec!L$25)</f>
        <v>0.24549698961791563</v>
      </c>
      <c r="M51" s="209">
        <f>IF(M$25=0,0,M$25/AGR_fec!M$25)</f>
        <v>0.24549698961791566</v>
      </c>
      <c r="N51" s="209">
        <f>IF(N$25=0,0,N$25/AGR_fec!N$25)</f>
        <v>0.25430040299545942</v>
      </c>
      <c r="O51" s="209">
        <f>IF(O$25=0,0,O$25/AGR_fec!O$25)</f>
        <v>0.26266274127912936</v>
      </c>
      <c r="P51" s="209">
        <f>IF(P$25=0,0,P$25/AGR_fec!P$25)</f>
        <v>0.26466863476542374</v>
      </c>
      <c r="Q51" s="209">
        <f>IF(Q$25=0,0,Q$25/AGR_fec!Q$25)</f>
        <v>0.26466863476542363</v>
      </c>
    </row>
    <row r="52" spans="1:17" x14ac:dyDescent="0.25">
      <c r="A52" s="179" t="s">
        <v>155</v>
      </c>
      <c r="B52" s="209">
        <f>IF(B$26=0,0,B$26/AGR_fec!B$26)</f>
        <v>0.46723553704929655</v>
      </c>
      <c r="C52" s="209">
        <f>IF(C$26=0,0,C$26/AGR_fec!C$26)</f>
        <v>0.46723553704929649</v>
      </c>
      <c r="D52" s="209">
        <f>IF(D$26=0,0,D$26/AGR_fec!D$26)</f>
        <v>0.4672355370492966</v>
      </c>
      <c r="E52" s="209">
        <f>IF(E$26=0,0,E$26/AGR_fec!E$26)</f>
        <v>0.47456818243954063</v>
      </c>
      <c r="F52" s="209">
        <f>IF(F$26=0,0,F$26/AGR_fec!F$26)</f>
        <v>0.48185095511097575</v>
      </c>
      <c r="G52" s="209">
        <f>IF(G$26=0,0,G$26/AGR_fec!G$26)</f>
        <v>0.4818509551109757</v>
      </c>
      <c r="H52" s="209">
        <f>IF(H$26=0,0,H$26/AGR_fec!H$26)</f>
        <v>0.4818509551109757</v>
      </c>
      <c r="I52" s="209">
        <f>IF(I$26=0,0,I$26/AGR_fec!I$26)</f>
        <v>0.48185095511097581</v>
      </c>
      <c r="J52" s="209">
        <f>IF(J$26=0,0,J$26/AGR_fec!J$26)</f>
        <v>0.48185095511097581</v>
      </c>
      <c r="K52" s="209">
        <f>IF(K$26=0,0,K$26/AGR_fec!K$26)</f>
        <v>0.48185095511097586</v>
      </c>
      <c r="L52" s="209">
        <f>IF(L$26=0,0,L$26/AGR_fec!L$26)</f>
        <v>0.48185095511097586</v>
      </c>
      <c r="M52" s="209">
        <f>IF(M$26=0,0,M$26/AGR_fec!M$26)</f>
        <v>0.48185095511097592</v>
      </c>
      <c r="N52" s="209">
        <f>IF(N$26=0,0,N$26/AGR_fec!N$26)</f>
        <v>0.49912991706813953</v>
      </c>
      <c r="O52" s="209">
        <f>IF(O$26=0,0,O$26/AGR_fec!O$26)</f>
        <v>0.5155431557608775</v>
      </c>
      <c r="P52" s="209">
        <f>IF(P$26=0,0,P$26/AGR_fec!P$26)</f>
        <v>0.51948023740789129</v>
      </c>
      <c r="Q52" s="209">
        <f>IF(Q$26=0,0,Q$26/AGR_fec!Q$26)</f>
        <v>0.51948023740789095</v>
      </c>
    </row>
    <row r="53" spans="1:17" x14ac:dyDescent="0.25">
      <c r="A53" s="177" t="s">
        <v>45</v>
      </c>
      <c r="B53" s="208">
        <f>IF(B$27=0,0,B$27/AGR_fec!B$27)</f>
        <v>0.49277089752806957</v>
      </c>
      <c r="C53" s="208">
        <f>IF(C$27=0,0,C$27/AGR_fec!C$27)</f>
        <v>0.49277089752806974</v>
      </c>
      <c r="D53" s="208">
        <f>IF(D$27=0,0,D$27/AGR_fec!D$27)</f>
        <v>0.49277089752806985</v>
      </c>
      <c r="E53" s="208">
        <f>IF(E$27=0,0,E$27/AGR_fec!E$27)</f>
        <v>0.5005042867155115</v>
      </c>
      <c r="F53" s="208">
        <f>IF(F$27=0,0,F$27/AGR_fec!F$27)</f>
        <v>0.50818507753989905</v>
      </c>
      <c r="G53" s="208">
        <f>IF(G$27=0,0,G$27/AGR_fec!G$27)</f>
        <v>0.50818507753989905</v>
      </c>
      <c r="H53" s="208">
        <f>IF(H$27=0,0,H$27/AGR_fec!H$27)</f>
        <v>0.50818507753989894</v>
      </c>
      <c r="I53" s="208">
        <f>IF(I$27=0,0,I$27/AGR_fec!I$27)</f>
        <v>0.50818507753989894</v>
      </c>
      <c r="J53" s="208">
        <f>IF(J$27=0,0,J$27/AGR_fec!J$27)</f>
        <v>0.50818507753989905</v>
      </c>
      <c r="K53" s="208">
        <f>IF(K$27=0,0,K$27/AGR_fec!K$27)</f>
        <v>0.50818507753989894</v>
      </c>
      <c r="L53" s="208">
        <f>IF(L$27=0,0,L$27/AGR_fec!L$27)</f>
        <v>0.50818507753989917</v>
      </c>
      <c r="M53" s="208">
        <f>IF(M$27=0,0,M$27/AGR_fec!M$27)</f>
        <v>0.50818507753989917</v>
      </c>
      <c r="N53" s="208">
        <f>IF(N$27=0,0,N$27/AGR_fec!N$27)</f>
        <v>0.52640836947046699</v>
      </c>
      <c r="O53" s="208">
        <f>IF(O$27=0,0,O$27/AGR_fec!O$27)</f>
        <v>0.54371862462152032</v>
      </c>
      <c r="P53" s="208">
        <f>IF(P$27=0,0,P$27/AGR_fec!P$27)</f>
        <v>0.54787087568763626</v>
      </c>
      <c r="Q53" s="208">
        <f>IF(Q$27=0,0,Q$27/AGR_fec!Q$27)</f>
        <v>0.54787087568763637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6509.2925504966906</v>
      </c>
      <c r="C5" s="55">
        <f t="shared" ref="C5:Q5" si="0">SUM(C6:C9,C16:C17,C25:C27)</f>
        <v>5962.5262796583238</v>
      </c>
      <c r="D5" s="55">
        <f t="shared" si="0"/>
        <v>5891.8659057590748</v>
      </c>
      <c r="E5" s="55">
        <f t="shared" si="0"/>
        <v>7379.4969942434982</v>
      </c>
      <c r="F5" s="55">
        <f t="shared" si="0"/>
        <v>8472.4736803246433</v>
      </c>
      <c r="G5" s="55">
        <f t="shared" si="0"/>
        <v>7862.5536504383745</v>
      </c>
      <c r="H5" s="55">
        <f t="shared" si="0"/>
        <v>6822.5838682564436</v>
      </c>
      <c r="I5" s="55">
        <f t="shared" si="0"/>
        <v>7240.9754026768669</v>
      </c>
      <c r="J5" s="55">
        <f t="shared" si="0"/>
        <v>6461.1204968984403</v>
      </c>
      <c r="K5" s="55">
        <f t="shared" si="0"/>
        <v>5574.9360852813243</v>
      </c>
      <c r="L5" s="55">
        <f t="shared" si="0"/>
        <v>5507.9275766038536</v>
      </c>
      <c r="M5" s="55">
        <f t="shared" si="0"/>
        <v>5780.2454412292318</v>
      </c>
      <c r="N5" s="55">
        <f t="shared" si="0"/>
        <v>6631.8698253652647</v>
      </c>
      <c r="O5" s="55">
        <f t="shared" si="0"/>
        <v>7265.2767336740017</v>
      </c>
      <c r="P5" s="55">
        <f t="shared" si="0"/>
        <v>6799.0916659253708</v>
      </c>
      <c r="Q5" s="55">
        <f t="shared" si="0"/>
        <v>5987.4069364641791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1410.9838400159285</v>
      </c>
      <c r="C9" s="204">
        <f t="shared" ref="C9:Q9" si="1">SUM(C10:C15)</f>
        <v>1289.615754896093</v>
      </c>
      <c r="D9" s="204">
        <f t="shared" si="1"/>
        <v>1274.9958073782886</v>
      </c>
      <c r="E9" s="204">
        <f t="shared" si="1"/>
        <v>1614.4435378717487</v>
      </c>
      <c r="F9" s="204">
        <f t="shared" si="1"/>
        <v>1859.9822687657811</v>
      </c>
      <c r="G9" s="204">
        <f t="shared" si="1"/>
        <v>1718.8609130558461</v>
      </c>
      <c r="H9" s="204">
        <f t="shared" si="1"/>
        <v>1487.5706490988198</v>
      </c>
      <c r="I9" s="204">
        <f t="shared" si="1"/>
        <v>1579.7030059812737</v>
      </c>
      <c r="J9" s="204">
        <f t="shared" si="1"/>
        <v>1414.5563096069282</v>
      </c>
      <c r="K9" s="204">
        <f t="shared" si="1"/>
        <v>1233.1659206795052</v>
      </c>
      <c r="L9" s="204">
        <f t="shared" si="1"/>
        <v>1228.4121140352559</v>
      </c>
      <c r="M9" s="204">
        <f t="shared" si="1"/>
        <v>1303.8201140106469</v>
      </c>
      <c r="N9" s="204">
        <f t="shared" si="1"/>
        <v>1500.8687304056168</v>
      </c>
      <c r="O9" s="204">
        <f t="shared" si="1"/>
        <v>1641.9390525686981</v>
      </c>
      <c r="P9" s="204">
        <f t="shared" si="1"/>
        <v>1536.2287430627887</v>
      </c>
      <c r="Q9" s="204">
        <f t="shared" si="1"/>
        <v>1332.6093463879211</v>
      </c>
    </row>
    <row r="10" spans="1:17" x14ac:dyDescent="0.25">
      <c r="A10" s="202" t="s">
        <v>35</v>
      </c>
      <c r="B10" s="203">
        <v>1366.0907723975813</v>
      </c>
      <c r="C10" s="203">
        <v>1270.2294661983924</v>
      </c>
      <c r="D10" s="203">
        <v>1249.7462424982962</v>
      </c>
      <c r="E10" s="203">
        <v>1427.0429313907669</v>
      </c>
      <c r="F10" s="203">
        <v>1619.6830780379953</v>
      </c>
      <c r="G10" s="203">
        <v>1548.9664499236289</v>
      </c>
      <c r="H10" s="203">
        <v>1334.776620328955</v>
      </c>
      <c r="I10" s="203">
        <v>1425.9815548144034</v>
      </c>
      <c r="J10" s="203">
        <v>1272.3631486926399</v>
      </c>
      <c r="K10" s="203">
        <v>1188.6258941316219</v>
      </c>
      <c r="L10" s="203">
        <v>1163.03725996361</v>
      </c>
      <c r="M10" s="203">
        <v>1109.4282244931842</v>
      </c>
      <c r="N10" s="203">
        <v>1245.2135290133326</v>
      </c>
      <c r="O10" s="203">
        <v>1376.9569541758538</v>
      </c>
      <c r="P10" s="203">
        <v>1281.6907767934015</v>
      </c>
      <c r="Q10" s="203">
        <v>1298.5251692043394</v>
      </c>
    </row>
    <row r="11" spans="1:17" x14ac:dyDescent="0.25">
      <c r="A11" s="202" t="s">
        <v>166</v>
      </c>
      <c r="B11" s="201">
        <v>44.893067618347196</v>
      </c>
      <c r="C11" s="201">
        <v>19.386288697700607</v>
      </c>
      <c r="D11" s="201">
        <v>25.249564879992445</v>
      </c>
      <c r="E11" s="201">
        <v>187.40060648098193</v>
      </c>
      <c r="F11" s="201">
        <v>240.29919072778583</v>
      </c>
      <c r="G11" s="201">
        <v>169.89446313221711</v>
      </c>
      <c r="H11" s="201">
        <v>152.79402876986481</v>
      </c>
      <c r="I11" s="201">
        <v>153.72145116687025</v>
      </c>
      <c r="J11" s="201">
        <v>142.19316091428811</v>
      </c>
      <c r="K11" s="201">
        <v>44.540026547883443</v>
      </c>
      <c r="L11" s="201">
        <v>65.374854071645871</v>
      </c>
      <c r="M11" s="201">
        <v>194.39188951746272</v>
      </c>
      <c r="N11" s="201">
        <v>255.6552013922842</v>
      </c>
      <c r="O11" s="201">
        <v>264.98209839284436</v>
      </c>
      <c r="P11" s="201">
        <v>254.5379662693872</v>
      </c>
      <c r="Q11" s="201">
        <v>34.084177183581588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2647.8608228303142</v>
      </c>
      <c r="C16" s="197">
        <v>2491.9159168379974</v>
      </c>
      <c r="D16" s="197">
        <v>2443.2886340397749</v>
      </c>
      <c r="E16" s="197">
        <v>2715.1099471048869</v>
      </c>
      <c r="F16" s="197">
        <v>3099.9407817637352</v>
      </c>
      <c r="G16" s="197">
        <v>3041.2444901026329</v>
      </c>
      <c r="H16" s="197">
        <v>2570.653086201346</v>
      </c>
      <c r="I16" s="197">
        <v>2768.1254709941186</v>
      </c>
      <c r="J16" s="197">
        <v>2473.3559119851034</v>
      </c>
      <c r="K16" s="197">
        <v>2331.7564672152967</v>
      </c>
      <c r="L16" s="197">
        <v>2260.1907147043312</v>
      </c>
      <c r="M16" s="197">
        <v>2045.6168245709875</v>
      </c>
      <c r="N16" s="197">
        <v>2225.8488282311878</v>
      </c>
      <c r="O16" s="197">
        <v>2313.1158597483641</v>
      </c>
      <c r="P16" s="197">
        <v>2160.0339390663889</v>
      </c>
      <c r="Q16" s="197">
        <v>2459.0205530011099</v>
      </c>
    </row>
    <row r="17" spans="1:17" x14ac:dyDescent="0.25">
      <c r="A17" s="198" t="s">
        <v>157</v>
      </c>
      <c r="B17" s="197">
        <f>SUM(B18:B24)</f>
        <v>2126.8204537489651</v>
      </c>
      <c r="C17" s="197">
        <f t="shared" ref="C17:Q17" si="2">SUM(C18:C24)</f>
        <v>1876.4271069773672</v>
      </c>
      <c r="D17" s="197">
        <f t="shared" si="2"/>
        <v>1874.9572979583713</v>
      </c>
      <c r="E17" s="197">
        <f t="shared" si="2"/>
        <v>2718.096737954043</v>
      </c>
      <c r="F17" s="197">
        <f t="shared" si="2"/>
        <v>3133.6689786906709</v>
      </c>
      <c r="G17" s="197">
        <f t="shared" si="2"/>
        <v>2730.7405873784628</v>
      </c>
      <c r="H17" s="197">
        <f t="shared" si="2"/>
        <v>2450.1692001983356</v>
      </c>
      <c r="I17" s="197">
        <f t="shared" si="2"/>
        <v>2554.8204792466381</v>
      </c>
      <c r="J17" s="197">
        <f t="shared" si="2"/>
        <v>2270.9092193971182</v>
      </c>
      <c r="K17" s="197">
        <f t="shared" si="2"/>
        <v>1725.0212402824304</v>
      </c>
      <c r="L17" s="197">
        <f t="shared" si="2"/>
        <v>1743.0792160670699</v>
      </c>
      <c r="M17" s="197">
        <f t="shared" si="2"/>
        <v>2180.7886685333651</v>
      </c>
      <c r="N17" s="197">
        <f t="shared" si="2"/>
        <v>2633.1040766113151</v>
      </c>
      <c r="O17" s="197">
        <f t="shared" si="2"/>
        <v>3027.5076607210285</v>
      </c>
      <c r="P17" s="197">
        <f t="shared" si="2"/>
        <v>2838.8248356880786</v>
      </c>
      <c r="Q17" s="197">
        <f t="shared" si="2"/>
        <v>1895.2300805972345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206.08434724720473</v>
      </c>
      <c r="C19" s="199">
        <v>191.54561927162408</v>
      </c>
      <c r="D19" s="199">
        <v>191.53647839865604</v>
      </c>
      <c r="E19" s="199">
        <v>188.63411913777603</v>
      </c>
      <c r="F19" s="199">
        <v>191.54229051441609</v>
      </c>
      <c r="G19" s="199">
        <v>165.44941570050679</v>
      </c>
      <c r="H19" s="199">
        <v>150.85290975793203</v>
      </c>
      <c r="I19" s="199">
        <v>142.14599048753996</v>
      </c>
      <c r="J19" s="199">
        <v>130.51853588516406</v>
      </c>
      <c r="K19" s="199">
        <v>115.97353126480803</v>
      </c>
      <c r="L19" s="199">
        <v>110.29905943771141</v>
      </c>
      <c r="M19" s="199">
        <v>101.59100084667445</v>
      </c>
      <c r="N19" s="199">
        <v>92.883273702510422</v>
      </c>
      <c r="O19" s="199">
        <v>87.078625486837808</v>
      </c>
      <c r="P19" s="199">
        <v>107.39634664309173</v>
      </c>
      <c r="Q19" s="199">
        <v>121.90891698262278</v>
      </c>
    </row>
    <row r="20" spans="1:17" x14ac:dyDescent="0.25">
      <c r="A20" s="200" t="s">
        <v>35</v>
      </c>
      <c r="B20" s="199">
        <v>1546.5561327157639</v>
      </c>
      <c r="C20" s="199">
        <v>1470.8780423234041</v>
      </c>
      <c r="D20" s="199">
        <v>1437.8712549454565</v>
      </c>
      <c r="E20" s="199">
        <v>1559.5780104246089</v>
      </c>
      <c r="F20" s="199">
        <v>1790.2517819021123</v>
      </c>
      <c r="G20" s="199">
        <v>1796.4024891892684</v>
      </c>
      <c r="H20" s="199">
        <v>1492.941774492524</v>
      </c>
      <c r="I20" s="199">
        <v>1618.956463279128</v>
      </c>
      <c r="J20" s="199">
        <v>1448.3283544909746</v>
      </c>
      <c r="K20" s="199">
        <v>1376.3062198052057</v>
      </c>
      <c r="L20" s="199">
        <v>1323.172526211154</v>
      </c>
      <c r="M20" s="199">
        <v>1140.7502825349027</v>
      </c>
      <c r="N20" s="199">
        <v>1203.2201820409737</v>
      </c>
      <c r="O20" s="199">
        <v>1167.4704915473476</v>
      </c>
      <c r="P20" s="199">
        <v>1094.3465561796265</v>
      </c>
      <c r="Q20" s="199">
        <v>1406.3974390968799</v>
      </c>
    </row>
    <row r="21" spans="1:17" x14ac:dyDescent="0.25">
      <c r="A21" s="200" t="s">
        <v>167</v>
      </c>
      <c r="B21" s="199">
        <v>204.32259747771059</v>
      </c>
      <c r="C21" s="199">
        <v>142.49142229593579</v>
      </c>
      <c r="D21" s="199">
        <v>151.71838051928336</v>
      </c>
      <c r="E21" s="199">
        <v>151.74445812868794</v>
      </c>
      <c r="F21" s="199">
        <v>80.391837126456636</v>
      </c>
      <c r="G21" s="199">
        <v>49.536223416050127</v>
      </c>
      <c r="H21" s="199">
        <v>151.65472453768834</v>
      </c>
      <c r="I21" s="199">
        <v>142.26792161724052</v>
      </c>
      <c r="J21" s="199">
        <v>83.609444591567723</v>
      </c>
      <c r="K21" s="199">
        <v>61.897666774895946</v>
      </c>
      <c r="L21" s="199">
        <v>52.632203509843428</v>
      </c>
      <c r="M21" s="199">
        <v>37.152003182935154</v>
      </c>
      <c r="N21" s="199">
        <v>108.70588534526509</v>
      </c>
      <c r="O21" s="199">
        <v>516.94170561992723</v>
      </c>
      <c r="P21" s="199">
        <v>417.87465788591754</v>
      </c>
      <c r="Q21" s="199">
        <v>238.59600591495249</v>
      </c>
    </row>
    <row r="22" spans="1:17" x14ac:dyDescent="0.25">
      <c r="A22" s="200" t="s">
        <v>166</v>
      </c>
      <c r="B22" s="199">
        <v>169.85737630828601</v>
      </c>
      <c r="C22" s="199">
        <v>71.512023086403389</v>
      </c>
      <c r="D22" s="199">
        <v>93.831184094975555</v>
      </c>
      <c r="E22" s="199">
        <v>818.14015026297</v>
      </c>
      <c r="F22" s="199">
        <v>1071.4830691476861</v>
      </c>
      <c r="G22" s="199">
        <v>719.35245907263743</v>
      </c>
      <c r="H22" s="199">
        <v>654.71979141019131</v>
      </c>
      <c r="I22" s="199">
        <v>651.45010386272963</v>
      </c>
      <c r="J22" s="199">
        <v>608.45288442941194</v>
      </c>
      <c r="K22" s="199">
        <v>170.8438224375206</v>
      </c>
      <c r="L22" s="199">
        <v>256.97542690836099</v>
      </c>
      <c r="M22" s="199">
        <v>901.29538196885289</v>
      </c>
      <c r="N22" s="199">
        <v>1228.2947355225658</v>
      </c>
      <c r="O22" s="199">
        <v>1256.0168380669159</v>
      </c>
      <c r="P22" s="199">
        <v>1219.2072749794431</v>
      </c>
      <c r="Q22" s="199">
        <v>128.32771860277944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323.6274339014829</v>
      </c>
      <c r="C25" s="197">
        <v>304.56750094686635</v>
      </c>
      <c r="D25" s="197">
        <v>298.62416638263926</v>
      </c>
      <c r="E25" s="197">
        <v>331.84677131281956</v>
      </c>
      <c r="F25" s="197">
        <v>378.88165110445658</v>
      </c>
      <c r="G25" s="197">
        <v>371.70765990143292</v>
      </c>
      <c r="H25" s="197">
        <v>314.19093275794233</v>
      </c>
      <c r="I25" s="197">
        <v>338.32644645483686</v>
      </c>
      <c r="J25" s="197">
        <v>302.29905590929047</v>
      </c>
      <c r="K25" s="197">
        <v>284.99245710409195</v>
      </c>
      <c r="L25" s="197">
        <v>276.24553179719612</v>
      </c>
      <c r="M25" s="197">
        <v>250.01983411423188</v>
      </c>
      <c r="N25" s="197">
        <v>272.0481901171454</v>
      </c>
      <c r="O25" s="197">
        <v>282.71416063591141</v>
      </c>
      <c r="P25" s="197">
        <v>264.00414810811435</v>
      </c>
      <c r="Q25" s="197">
        <v>300.5469564779134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0.21676454531272582</v>
      </c>
      <c r="C35" s="191">
        <f t="shared" si="7"/>
        <v>0.21628680435266662</v>
      </c>
      <c r="D35" s="191">
        <f t="shared" si="7"/>
        <v>0.21639932540420323</v>
      </c>
      <c r="E35" s="191">
        <f t="shared" si="7"/>
        <v>0.21877419817788704</v>
      </c>
      <c r="F35" s="191">
        <f t="shared" si="7"/>
        <v>0.21953237495268457</v>
      </c>
      <c r="G35" s="191">
        <f t="shared" si="7"/>
        <v>0.21861356875574534</v>
      </c>
      <c r="H35" s="191">
        <f t="shared" si="7"/>
        <v>0.2180362569114124</v>
      </c>
      <c r="I35" s="191">
        <f t="shared" si="7"/>
        <v>0.21816163129034855</v>
      </c>
      <c r="J35" s="191">
        <f t="shared" si="7"/>
        <v>0.21893359058788081</v>
      </c>
      <c r="K35" s="191">
        <f t="shared" si="7"/>
        <v>0.22119821677153395</v>
      </c>
      <c r="L35" s="191">
        <f t="shared" si="7"/>
        <v>0.22302619214769803</v>
      </c>
      <c r="M35" s="191">
        <f t="shared" si="7"/>
        <v>0.2255648358304618</v>
      </c>
      <c r="N35" s="191">
        <f t="shared" si="7"/>
        <v>0.22631154861712824</v>
      </c>
      <c r="O35" s="191">
        <f t="shared" si="7"/>
        <v>0.22599814332720958</v>
      </c>
      <c r="P35" s="191">
        <f t="shared" si="7"/>
        <v>0.22594617318690094</v>
      </c>
      <c r="Q35" s="191">
        <f t="shared" si="7"/>
        <v>0.22256869468352591</v>
      </c>
    </row>
    <row r="36" spans="1:17" x14ac:dyDescent="0.25">
      <c r="A36" s="179" t="s">
        <v>158</v>
      </c>
      <c r="B36" s="190">
        <f t="shared" ref="B36:Q36" si="8">IF(B$16=0,0,B$16/B$5)</f>
        <v>0.40678165903424784</v>
      </c>
      <c r="C36" s="190">
        <f t="shared" si="8"/>
        <v>0.41792954864440346</v>
      </c>
      <c r="D36" s="190">
        <f t="shared" si="8"/>
        <v>0.41468843200446115</v>
      </c>
      <c r="E36" s="190">
        <f t="shared" si="8"/>
        <v>0.36792615394014722</v>
      </c>
      <c r="F36" s="190">
        <f t="shared" si="8"/>
        <v>0.36588379010992139</v>
      </c>
      <c r="G36" s="190">
        <f t="shared" si="8"/>
        <v>0.38680111135814876</v>
      </c>
      <c r="H36" s="190">
        <f t="shared" si="8"/>
        <v>0.37678585354763744</v>
      </c>
      <c r="I36" s="190">
        <f t="shared" si="8"/>
        <v>0.38228626905303242</v>
      </c>
      <c r="J36" s="190">
        <f t="shared" si="8"/>
        <v>0.38280603390269524</v>
      </c>
      <c r="K36" s="190">
        <f t="shared" si="8"/>
        <v>0.41825707623294317</v>
      </c>
      <c r="L36" s="190">
        <f t="shared" si="8"/>
        <v>0.41035229372023579</v>
      </c>
      <c r="M36" s="190">
        <f t="shared" si="8"/>
        <v>0.35389791754863009</v>
      </c>
      <c r="N36" s="190">
        <f t="shared" si="8"/>
        <v>0.33562914937169991</v>
      </c>
      <c r="O36" s="190">
        <f t="shared" si="8"/>
        <v>0.31837959441066421</v>
      </c>
      <c r="P36" s="190">
        <f t="shared" si="8"/>
        <v>0.31769448702857039</v>
      </c>
      <c r="Q36" s="190">
        <f t="shared" si="8"/>
        <v>0.41069875141195383</v>
      </c>
    </row>
    <row r="37" spans="1:17" x14ac:dyDescent="0.25">
      <c r="A37" s="179" t="s">
        <v>157</v>
      </c>
      <c r="B37" s="190">
        <f t="shared" ref="B37:Q37" si="9">IF(B$17=0,0,B$17/B$5)</f>
        <v>0.32673603732661827</v>
      </c>
      <c r="C37" s="190">
        <f t="shared" si="9"/>
        <v>0.31470336883528066</v>
      </c>
      <c r="D37" s="190">
        <f t="shared" si="9"/>
        <v>0.31822810090190135</v>
      </c>
      <c r="E37" s="190">
        <f t="shared" si="9"/>
        <v>0.36833089573372552</v>
      </c>
      <c r="F37" s="190">
        <f t="shared" si="9"/>
        <v>0.3698647050350703</v>
      </c>
      <c r="G37" s="190">
        <f t="shared" si="9"/>
        <v>0.34730962849788771</v>
      </c>
      <c r="H37" s="190">
        <f t="shared" si="9"/>
        <v>0.35912628521846118</v>
      </c>
      <c r="I37" s="190">
        <f t="shared" si="9"/>
        <v>0.35282822232791511</v>
      </c>
      <c r="J37" s="190">
        <f t="shared" si="9"/>
        <v>0.35147297136576122</v>
      </c>
      <c r="K37" s="190">
        <f t="shared" si="9"/>
        <v>0.30942439767816315</v>
      </c>
      <c r="L37" s="190">
        <f t="shared" si="9"/>
        <v>0.31646734489959277</v>
      </c>
      <c r="M37" s="190">
        <f t="shared" si="9"/>
        <v>0.3772830566982977</v>
      </c>
      <c r="N37" s="190">
        <f t="shared" si="9"/>
        <v>0.39703796153240856</v>
      </c>
      <c r="O37" s="190">
        <f t="shared" si="9"/>
        <v>0.41670920072304501</v>
      </c>
      <c r="P37" s="190">
        <f t="shared" si="9"/>
        <v>0.41753001359214775</v>
      </c>
      <c r="Q37" s="190">
        <f t="shared" si="9"/>
        <v>0.31653603984305922</v>
      </c>
    </row>
    <row r="38" spans="1:17" x14ac:dyDescent="0.25">
      <c r="A38" s="179" t="s">
        <v>156</v>
      </c>
      <c r="B38" s="190">
        <f t="shared" ref="B38:Q38" si="10">IF(B$25=0,0,B$25/B$5)</f>
        <v>4.9717758326408075E-2</v>
      </c>
      <c r="C38" s="190">
        <f t="shared" si="10"/>
        <v>5.1080278167649311E-2</v>
      </c>
      <c r="D38" s="190">
        <f t="shared" si="10"/>
        <v>5.0684141689434158E-2</v>
      </c>
      <c r="E38" s="190">
        <f t="shared" si="10"/>
        <v>4.4968752148240219E-2</v>
      </c>
      <c r="F38" s="190">
        <f t="shared" si="10"/>
        <v>4.4719129902323733E-2</v>
      </c>
      <c r="G38" s="190">
        <f t="shared" si="10"/>
        <v>4.7275691388218188E-2</v>
      </c>
      <c r="H38" s="190">
        <f t="shared" si="10"/>
        <v>4.6051604322489025E-2</v>
      </c>
      <c r="I38" s="190">
        <f t="shared" si="10"/>
        <v>4.6723877328703985E-2</v>
      </c>
      <c r="J38" s="190">
        <f t="shared" si="10"/>
        <v>4.678740414366276E-2</v>
      </c>
      <c r="K38" s="190">
        <f t="shared" si="10"/>
        <v>5.1120309317359745E-2</v>
      </c>
      <c r="L38" s="190">
        <f t="shared" si="10"/>
        <v>5.0154169232473282E-2</v>
      </c>
      <c r="M38" s="190">
        <f t="shared" si="10"/>
        <v>4.3254189922610355E-2</v>
      </c>
      <c r="N38" s="190">
        <f t="shared" si="10"/>
        <v>4.1021340478763359E-2</v>
      </c>
      <c r="O38" s="190">
        <f t="shared" si="10"/>
        <v>3.8913061539081216E-2</v>
      </c>
      <c r="P38" s="190">
        <f t="shared" si="10"/>
        <v>3.8829326192380852E-2</v>
      </c>
      <c r="Q38" s="190">
        <f t="shared" si="10"/>
        <v>5.0196514061461014E-2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2.529008400388379</v>
      </c>
      <c r="C44" s="213">
        <f>IF(C$5=0,0,C$5/AGR_fec!C$5)</f>
        <v>2.4849538757119549</v>
      </c>
      <c r="D44" s="213">
        <f>IF(D$5=0,0,D$5/AGR_fec!D$5)</f>
        <v>2.4932788085135971</v>
      </c>
      <c r="E44" s="213">
        <f>IF(E$5=0,0,E$5/AGR_fec!E$5)</f>
        <v>2.5077081922119508</v>
      </c>
      <c r="F44" s="213">
        <f>IF(F$5=0,0,F$5/AGR_fec!F$5)</f>
        <v>2.536325048957405</v>
      </c>
      <c r="G44" s="213">
        <f>IF(G$5=0,0,G$5/AGR_fec!G$5)</f>
        <v>2.5280117068408687</v>
      </c>
      <c r="H44" s="213">
        <f>IF(H$5=0,0,H$5/AGR_fec!H$5)</f>
        <v>2.426729047113859</v>
      </c>
      <c r="I44" s="213">
        <f>IF(I$5=0,0,I$5/AGR_fec!I$5)</f>
        <v>2.4608328297723183</v>
      </c>
      <c r="J44" s="213">
        <f>IF(J$5=0,0,J$5/AGR_fec!J$5)</f>
        <v>2.397629475142772</v>
      </c>
      <c r="K44" s="213">
        <f>IF(K$5=0,0,K$5/AGR_fec!K$5)</f>
        <v>2.3630351173048556</v>
      </c>
      <c r="L44" s="213">
        <f>IF(L$5=0,0,L$5/AGR_fec!L$5)</f>
        <v>2.4588516926484667</v>
      </c>
      <c r="M44" s="213">
        <f>IF(M$5=0,0,M$5/AGR_fec!M$5)</f>
        <v>2.4073147902765664</v>
      </c>
      <c r="N44" s="213">
        <f>IF(N$5=0,0,N$5/AGR_fec!N$5)</f>
        <v>2.4437910791340132</v>
      </c>
      <c r="O44" s="213">
        <f>IF(O$5=0,0,O$5/AGR_fec!O$5)</f>
        <v>2.4375059241781702</v>
      </c>
      <c r="P44" s="213">
        <f>IF(P$5=0,0,P$5/AGR_fec!P$5)</f>
        <v>2.3606658981722712</v>
      </c>
      <c r="Q44" s="213">
        <f>IF(Q$5=0,0,Q$5/AGR_fec!Q$5)</f>
        <v>2.3598426877056076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2.9922210955749104</v>
      </c>
      <c r="C48" s="210">
        <f>IF(C$9=0,0,C$9/AGR_fec!C$9)</f>
        <v>2.9983396002091314</v>
      </c>
      <c r="D48" s="210">
        <f>IF(D$9=0,0,D$9/AGR_fec!D$9)</f>
        <v>2.995205178450727</v>
      </c>
      <c r="E48" s="210">
        <f>IF(E$9=0,0,E$9/AGR_fec!E$9)</f>
        <v>2.9243744965998668</v>
      </c>
      <c r="F48" s="210">
        <f>IF(F$9=0,0,F$9/AGR_fec!F$9)</f>
        <v>2.9202533264494623</v>
      </c>
      <c r="G48" s="210">
        <f>IF(G$9=0,0,G$9/AGR_fec!G$9)</f>
        <v>2.941182664406226</v>
      </c>
      <c r="H48" s="210">
        <f>IF(H$9=0,0,H$9/AGR_fec!H$9)</f>
        <v>2.9209323170377925</v>
      </c>
      <c r="I48" s="210">
        <f>IF(I$9=0,0,I$9/AGR_fec!I$9)</f>
        <v>2.9308523953572174</v>
      </c>
      <c r="J48" s="210">
        <f>IF(J$9=0,0,J$9/AGR_fec!J$9)</f>
        <v>2.914681886170094</v>
      </c>
      <c r="K48" s="210">
        <f>IF(K$9=0,0,K$9/AGR_fec!K$9)</f>
        <v>2.9628212709006068</v>
      </c>
      <c r="L48" s="210">
        <f>IF(L$9=0,0,L$9/AGR_fec!L$9)</f>
        <v>2.9577956819504569</v>
      </c>
      <c r="M48" s="210">
        <f>IF(M$9=0,0,M$9/AGR_fec!M$9)</f>
        <v>2.881332674285312</v>
      </c>
      <c r="N48" s="210">
        <f>IF(N$9=0,0,N$9/AGR_fec!N$9)</f>
        <v>2.8735072380247768</v>
      </c>
      <c r="O48" s="210">
        <f>IF(O$9=0,0,O$9/AGR_fec!O$9)</f>
        <v>2.8722649515477583</v>
      </c>
      <c r="P48" s="210">
        <f>IF(P$9=0,0,P$9/AGR_fec!P$9)</f>
        <v>2.8604019172735531</v>
      </c>
      <c r="Q48" s="210">
        <f>IF(Q$9=0,0,Q$9/AGR_fec!Q$9)</f>
        <v>2.9666961453854785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3.1024188000000001</v>
      </c>
      <c r="D49" s="209">
        <f>IF(D$16=0,0,D$16/AGR_fec!D$16)</f>
        <v>3.1024188000000001</v>
      </c>
      <c r="E49" s="209">
        <f>IF(E$16=0,0,E$16/AGR_fec!E$16)</f>
        <v>3.1024188000000006</v>
      </c>
      <c r="F49" s="209">
        <f>IF(F$16=0,0,F$16/AGR_fec!F$16)</f>
        <v>3.1024187999999997</v>
      </c>
      <c r="G49" s="209">
        <f>IF(G$16=0,0,G$16/AGR_fec!G$16)</f>
        <v>3.1024188000000001</v>
      </c>
      <c r="H49" s="209">
        <f>IF(H$16=0,0,H$16/AGR_fec!H$16)</f>
        <v>3.1024188000000001</v>
      </c>
      <c r="I49" s="209">
        <f>IF(I$16=0,0,I$16/AGR_fec!I$16)</f>
        <v>3.1024188000000001</v>
      </c>
      <c r="J49" s="209">
        <f>IF(J$16=0,0,J$16/AGR_fec!J$16)</f>
        <v>3.1024188000000001</v>
      </c>
      <c r="K49" s="209">
        <f>IF(K$16=0,0,K$16/AGR_fec!K$16)</f>
        <v>3.1024188000000006</v>
      </c>
      <c r="L49" s="209">
        <f>IF(L$16=0,0,L$16/AGR_fec!L$16)</f>
        <v>3.1024188000000006</v>
      </c>
      <c r="M49" s="209">
        <f>IF(M$16=0,0,M$16/AGR_fec!M$16)</f>
        <v>3.1024187999999997</v>
      </c>
      <c r="N49" s="209">
        <f>IF(N$16=0,0,N$16/AGR_fec!N$16)</f>
        <v>3.1024187999999993</v>
      </c>
      <c r="O49" s="209">
        <f>IF(O$16=0,0,O$16/AGR_fec!O$16)</f>
        <v>3.0983949024225157</v>
      </c>
      <c r="P49" s="209">
        <f>IF(P$16=0,0,P$16/AGR_fec!P$16)</f>
        <v>3.098110159268312</v>
      </c>
      <c r="Q49" s="209">
        <f>IF(Q$16=0,0,Q$16/AGR_fec!Q$16)</f>
        <v>3.0940136136506853</v>
      </c>
    </row>
    <row r="50" spans="1:17" x14ac:dyDescent="0.25">
      <c r="A50" s="179" t="s">
        <v>157</v>
      </c>
      <c r="B50" s="209">
        <f>IF(B$17=0,0,B$17/AGR_fec!B$17)</f>
        <v>2.9456977445463819</v>
      </c>
      <c r="C50" s="209">
        <f>IF(C$17=0,0,C$17/AGR_fec!C$17)</f>
        <v>2.9702595212247731</v>
      </c>
      <c r="D50" s="209">
        <f>IF(D$17=0,0,D$17/AGR_fec!D$17)</f>
        <v>2.9606337286216071</v>
      </c>
      <c r="E50" s="209">
        <f>IF(E$17=0,0,E$17/AGR_fec!E$17)</f>
        <v>2.7655890618410979</v>
      </c>
      <c r="F50" s="209">
        <f>IF(F$17=0,0,F$17/AGR_fec!F$17)</f>
        <v>2.7374819312305423</v>
      </c>
      <c r="G50" s="209">
        <f>IF(G$17=0,0,G$17/AGR_fec!G$17)</f>
        <v>2.7876797193011233</v>
      </c>
      <c r="H50" s="209">
        <f>IF(H$17=0,0,H$17/AGR_fec!H$17)</f>
        <v>2.7739886045628324</v>
      </c>
      <c r="I50" s="209">
        <f>IF(I$17=0,0,I$17/AGR_fec!I$17)</f>
        <v>2.7857671154952666</v>
      </c>
      <c r="J50" s="209">
        <f>IF(J$17=0,0,J$17/AGR_fec!J$17)</f>
        <v>2.7272953603694163</v>
      </c>
      <c r="K50" s="209">
        <f>IF(K$17=0,0,K$17/AGR_fec!K$17)</f>
        <v>2.7063829209316737</v>
      </c>
      <c r="L50" s="209">
        <f>IF(L$17=0,0,L$17/AGR_fec!L$17)</f>
        <v>2.6508531270011408</v>
      </c>
      <c r="M50" s="209">
        <f>IF(M$17=0,0,M$17/AGR_fec!M$17)</f>
        <v>2.5161696930961099</v>
      </c>
      <c r="N50" s="209">
        <f>IF(N$17=0,0,N$17/AGR_fec!N$17)</f>
        <v>2.5103046223283716</v>
      </c>
      <c r="O50" s="209">
        <f>IF(O$17=0,0,O$17/AGR_fec!O$17)</f>
        <v>2.5411620779583401</v>
      </c>
      <c r="P50" s="209">
        <f>IF(P$17=0,0,P$17/AGR_fec!P$17)</f>
        <v>2.5227856798960397</v>
      </c>
      <c r="Q50" s="209">
        <f>IF(Q$17=0,0,Q$17/AGR_fec!Q$17)</f>
        <v>2.6869104496338641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3.1024187999999997</v>
      </c>
      <c r="D51" s="209">
        <f>IF(D$25=0,0,D$25/AGR_fec!D$25)</f>
        <v>3.1024188000000001</v>
      </c>
      <c r="E51" s="209">
        <f>IF(E$25=0,0,E$25/AGR_fec!E$25)</f>
        <v>3.1024187999999997</v>
      </c>
      <c r="F51" s="209">
        <f>IF(F$25=0,0,F$25/AGR_fec!F$25)</f>
        <v>3.1024187999999997</v>
      </c>
      <c r="G51" s="209">
        <f>IF(G$25=0,0,G$25/AGR_fec!G$25)</f>
        <v>3.1024187999999993</v>
      </c>
      <c r="H51" s="209">
        <f>IF(H$25=0,0,H$25/AGR_fec!H$25)</f>
        <v>3.1024188000000001</v>
      </c>
      <c r="I51" s="209">
        <f>IF(I$25=0,0,I$25/AGR_fec!I$25)</f>
        <v>3.102418800000001</v>
      </c>
      <c r="J51" s="209">
        <f>IF(J$25=0,0,J$25/AGR_fec!J$25)</f>
        <v>3.1024188000000006</v>
      </c>
      <c r="K51" s="209">
        <f>IF(K$25=0,0,K$25/AGR_fec!K$25)</f>
        <v>3.1024188000000006</v>
      </c>
      <c r="L51" s="209">
        <f>IF(L$25=0,0,L$25/AGR_fec!L$25)</f>
        <v>3.1024188000000001</v>
      </c>
      <c r="M51" s="209">
        <f>IF(M$25=0,0,M$25/AGR_fec!M$25)</f>
        <v>3.1024187999999993</v>
      </c>
      <c r="N51" s="209">
        <f>IF(N$25=0,0,N$25/AGR_fec!N$25)</f>
        <v>3.1024188000000006</v>
      </c>
      <c r="O51" s="209">
        <f>IF(O$25=0,0,O$25/AGR_fec!O$25)</f>
        <v>3.0983949024225175</v>
      </c>
      <c r="P51" s="209">
        <f>IF(P$25=0,0,P$25/AGR_fec!P$25)</f>
        <v>3.0981101592683133</v>
      </c>
      <c r="Q51" s="209">
        <f>IF(Q$25=0,0,Q$25/AGR_fec!Q$25)</f>
        <v>3.0940136136506844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1069593.8598361406</v>
      </c>
      <c r="C3" s="98">
        <f t="shared" si="0"/>
        <v>1102720.2695522858</v>
      </c>
      <c r="D3" s="98">
        <f t="shared" si="0"/>
        <v>1136029.6146350927</v>
      </c>
      <c r="E3" s="98">
        <f t="shared" si="0"/>
        <v>1176379.8248551481</v>
      </c>
      <c r="F3" s="98">
        <f t="shared" si="0"/>
        <v>1217176.6684932939</v>
      </c>
      <c r="G3" s="98">
        <f t="shared" si="0"/>
        <v>1260550.3502633274</v>
      </c>
      <c r="H3" s="98">
        <f t="shared" si="0"/>
        <v>1305937.3998022832</v>
      </c>
      <c r="I3" s="98">
        <f t="shared" si="0"/>
        <v>1349322.136445456</v>
      </c>
      <c r="J3" s="98">
        <f t="shared" si="0"/>
        <v>1385777.7777777778</v>
      </c>
      <c r="K3" s="98">
        <f t="shared" si="0"/>
        <v>1377978.7386109559</v>
      </c>
      <c r="L3" s="98">
        <f t="shared" si="0"/>
        <v>1399401.1784293642</v>
      </c>
      <c r="M3" s="98">
        <f t="shared" si="0"/>
        <v>1404511.4471009506</v>
      </c>
      <c r="N3" s="98">
        <f t="shared" si="0"/>
        <v>1418555.8172750697</v>
      </c>
      <c r="O3" s="98">
        <f t="shared" si="0"/>
        <v>1416579.5627322509</v>
      </c>
      <c r="P3" s="98">
        <f t="shared" si="0"/>
        <v>1424614.883338833</v>
      </c>
      <c r="Q3" s="98">
        <f t="shared" si="0"/>
        <v>1439073.7253161967</v>
      </c>
    </row>
    <row r="4" spans="1:17" ht="12.95" customHeight="1" x14ac:dyDescent="0.25">
      <c r="A4" s="90" t="s">
        <v>44</v>
      </c>
      <c r="B4" s="89">
        <f t="shared" ref="B4" si="1">SUM(B5:B14)</f>
        <v>1069593.8598361406</v>
      </c>
      <c r="C4" s="89">
        <f t="shared" ref="C4:Q4" si="2">SUM(C5:C14)</f>
        <v>1102720.2695522858</v>
      </c>
      <c r="D4" s="89">
        <f t="shared" si="2"/>
        <v>1136029.6146350927</v>
      </c>
      <c r="E4" s="89">
        <f t="shared" si="2"/>
        <v>1176379.8248551481</v>
      </c>
      <c r="F4" s="89">
        <f t="shared" si="2"/>
        <v>1217176.6684932939</v>
      </c>
      <c r="G4" s="89">
        <f t="shared" si="2"/>
        <v>1260550.3502633274</v>
      </c>
      <c r="H4" s="89">
        <f t="shared" si="2"/>
        <v>1305937.3998022832</v>
      </c>
      <c r="I4" s="89">
        <f t="shared" si="2"/>
        <v>1349322.136445456</v>
      </c>
      <c r="J4" s="89">
        <f t="shared" si="2"/>
        <v>1385777.7777777778</v>
      </c>
      <c r="K4" s="89">
        <f t="shared" si="2"/>
        <v>1377978.7386109559</v>
      </c>
      <c r="L4" s="89">
        <f t="shared" si="2"/>
        <v>1399401.1784293642</v>
      </c>
      <c r="M4" s="89">
        <f t="shared" si="2"/>
        <v>1404511.4471009506</v>
      </c>
      <c r="N4" s="89">
        <f t="shared" si="2"/>
        <v>1418555.8172750697</v>
      </c>
      <c r="O4" s="89">
        <f t="shared" si="2"/>
        <v>1416579.5627322509</v>
      </c>
      <c r="P4" s="89">
        <f t="shared" si="2"/>
        <v>1424614.883338833</v>
      </c>
      <c r="Q4" s="89">
        <f t="shared" si="2"/>
        <v>1439073.7253161967</v>
      </c>
    </row>
    <row r="5" spans="1:17" ht="12" customHeight="1" x14ac:dyDescent="0.25">
      <c r="A5" s="88" t="s">
        <v>38</v>
      </c>
      <c r="B5" s="87">
        <v>8959.2463136629194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643885.24362292548</v>
      </c>
      <c r="C7" s="87">
        <v>707516.00616258348</v>
      </c>
      <c r="D7" s="87">
        <v>727870.41550126998</v>
      </c>
      <c r="E7" s="87">
        <v>940584.45281064976</v>
      </c>
      <c r="F7" s="87">
        <v>936624.04242991167</v>
      </c>
      <c r="G7" s="87">
        <v>834435.92112190055</v>
      </c>
      <c r="H7" s="87">
        <v>449547.11908691231</v>
      </c>
      <c r="I7" s="87">
        <v>441291.98064155964</v>
      </c>
      <c r="J7" s="87">
        <v>440858.04473820998</v>
      </c>
      <c r="K7" s="87">
        <v>390292.05658415961</v>
      </c>
      <c r="L7" s="87">
        <v>331647.96821232949</v>
      </c>
      <c r="M7" s="87">
        <v>320294.49509352387</v>
      </c>
      <c r="N7" s="87">
        <v>396718.86466507206</v>
      </c>
      <c r="O7" s="87">
        <v>493648.59978966508</v>
      </c>
      <c r="P7" s="87">
        <v>534965.67486192589</v>
      </c>
      <c r="Q7" s="87">
        <v>267313.85420463013</v>
      </c>
    </row>
    <row r="8" spans="1:17" ht="12" customHeight="1" x14ac:dyDescent="0.25">
      <c r="A8" s="88" t="s">
        <v>101</v>
      </c>
      <c r="B8" s="87">
        <v>36.426549138502878</v>
      </c>
      <c r="C8" s="87">
        <v>51.57684366281039</v>
      </c>
      <c r="D8" s="87">
        <v>67.760876775719254</v>
      </c>
      <c r="E8" s="87">
        <v>70.077111242227872</v>
      </c>
      <c r="F8" s="87">
        <v>111.49229097422642</v>
      </c>
      <c r="G8" s="87">
        <v>264.35185629077284</v>
      </c>
      <c r="H8" s="87">
        <v>559.53049386880821</v>
      </c>
      <c r="I8" s="87">
        <v>640.31086171119671</v>
      </c>
      <c r="J8" s="87">
        <v>695.06172115264349</v>
      </c>
      <c r="K8" s="87">
        <v>740.00545533312356</v>
      </c>
      <c r="L8" s="87">
        <v>872.71648895928433</v>
      </c>
      <c r="M8" s="87">
        <v>1546.5331621307371</v>
      </c>
      <c r="N8" s="87">
        <v>2635.0421622769054</v>
      </c>
      <c r="O8" s="87">
        <v>4791.3662762336871</v>
      </c>
      <c r="P8" s="87">
        <v>8530.2520012438054</v>
      </c>
      <c r="Q8" s="87">
        <v>8828.2339506011831</v>
      </c>
    </row>
    <row r="9" spans="1:17" ht="12" customHeight="1" x14ac:dyDescent="0.25">
      <c r="A9" s="88" t="s">
        <v>106</v>
      </c>
      <c r="B9" s="87">
        <v>184150.14813654445</v>
      </c>
      <c r="C9" s="87">
        <v>247693.93108786084</v>
      </c>
      <c r="D9" s="87">
        <v>310780.79763571045</v>
      </c>
      <c r="E9" s="87">
        <v>90399.504866435163</v>
      </c>
      <c r="F9" s="87">
        <v>135718.00421275423</v>
      </c>
      <c r="G9" s="87">
        <v>312132.76723295369</v>
      </c>
      <c r="H9" s="87">
        <v>554138.24034782685</v>
      </c>
      <c r="I9" s="87">
        <v>552059.9773975634</v>
      </c>
      <c r="J9" s="87">
        <v>423857.68499495485</v>
      </c>
      <c r="K9" s="87">
        <v>495645.84026330238</v>
      </c>
      <c r="L9" s="87">
        <v>581608.3500084827</v>
      </c>
      <c r="M9" s="87">
        <v>663327.77610093344</v>
      </c>
      <c r="N9" s="87">
        <v>573304.34598183003</v>
      </c>
      <c r="O9" s="87">
        <v>557777.5317522065</v>
      </c>
      <c r="P9" s="87">
        <v>560559.47778076073</v>
      </c>
      <c r="Q9" s="87">
        <v>736123.58190532192</v>
      </c>
    </row>
    <row r="10" spans="1:17" ht="12" customHeight="1" x14ac:dyDescent="0.25">
      <c r="A10" s="88" t="s">
        <v>34</v>
      </c>
      <c r="B10" s="87">
        <v>18246.401107994978</v>
      </c>
      <c r="C10" s="87">
        <v>18524.571320119077</v>
      </c>
      <c r="D10" s="87">
        <v>19646.170994692628</v>
      </c>
      <c r="E10" s="87">
        <v>20570.182760239964</v>
      </c>
      <c r="F10" s="87">
        <v>20439.696428963631</v>
      </c>
      <c r="G10" s="87">
        <v>18059.621610340753</v>
      </c>
      <c r="H10" s="87">
        <v>16847.081401333009</v>
      </c>
      <c r="I10" s="87">
        <v>24989.497944493087</v>
      </c>
      <c r="J10" s="87">
        <v>27884.580015618685</v>
      </c>
      <c r="K10" s="87">
        <v>18152.47478627415</v>
      </c>
      <c r="L10" s="87">
        <v>16118.132277159368</v>
      </c>
      <c r="M10" s="87">
        <v>17644.358088157016</v>
      </c>
      <c r="N10" s="87">
        <v>21813.490561892278</v>
      </c>
      <c r="O10" s="87">
        <v>26153.777764987131</v>
      </c>
      <c r="P10" s="87">
        <v>36872.841263886898</v>
      </c>
      <c r="Q10" s="87">
        <v>27721.386886123051</v>
      </c>
    </row>
    <row r="11" spans="1:17" ht="12" customHeight="1" x14ac:dyDescent="0.25">
      <c r="A11" s="88" t="s">
        <v>61</v>
      </c>
      <c r="B11" s="87">
        <v>623.41383163180285</v>
      </c>
      <c r="C11" s="87">
        <v>627.79722098815</v>
      </c>
      <c r="D11" s="87">
        <v>657.36272798599418</v>
      </c>
      <c r="E11" s="87">
        <v>758.74892768414122</v>
      </c>
      <c r="F11" s="87">
        <v>680.71908292287162</v>
      </c>
      <c r="G11" s="87">
        <v>595.99326225557672</v>
      </c>
      <c r="H11" s="87">
        <v>360.09857943098393</v>
      </c>
      <c r="I11" s="87">
        <v>522.39298556573249</v>
      </c>
      <c r="J11" s="87">
        <v>609.66985002341403</v>
      </c>
      <c r="K11" s="87">
        <v>772.63936870755856</v>
      </c>
      <c r="L11" s="87">
        <v>1005.84926518575</v>
      </c>
      <c r="M11" s="87">
        <v>1092.8946981102558</v>
      </c>
      <c r="N11" s="87">
        <v>1352.9139400258755</v>
      </c>
      <c r="O11" s="87">
        <v>1650.6453413865179</v>
      </c>
      <c r="P11" s="87">
        <v>2651.3670092072498</v>
      </c>
      <c r="Q11" s="87">
        <v>1727.7317207787255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>
        <v>8223.2594894457598</v>
      </c>
      <c r="C13" s="87">
        <v>10854.114165576053</v>
      </c>
      <c r="D13" s="87">
        <v>11369.478174805236</v>
      </c>
      <c r="E13" s="87">
        <v>15288.51529062623</v>
      </c>
      <c r="F13" s="87">
        <v>16423.589419796335</v>
      </c>
      <c r="G13" s="87">
        <v>26142.667050082317</v>
      </c>
      <c r="H13" s="87">
        <v>34226.131332177501</v>
      </c>
      <c r="I13" s="87">
        <v>54321.430241992639</v>
      </c>
      <c r="J13" s="87">
        <v>81992.189854798577</v>
      </c>
      <c r="K13" s="87">
        <v>95535.532518724824</v>
      </c>
      <c r="L13" s="87">
        <v>105964.07503173631</v>
      </c>
      <c r="M13" s="87">
        <v>117288.85434948669</v>
      </c>
      <c r="N13" s="87">
        <v>151726.91197401565</v>
      </c>
      <c r="O13" s="87">
        <v>175719.8737001972</v>
      </c>
      <c r="P13" s="87">
        <v>209305.42679193293</v>
      </c>
      <c r="Q13" s="87">
        <v>234650.54697985548</v>
      </c>
    </row>
    <row r="14" spans="1:17" ht="12" customHeight="1" x14ac:dyDescent="0.25">
      <c r="A14" s="51" t="s">
        <v>104</v>
      </c>
      <c r="B14" s="94">
        <v>205469.72078479678</v>
      </c>
      <c r="C14" s="94">
        <v>117452.27275149545</v>
      </c>
      <c r="D14" s="94">
        <v>65637.628723852802</v>
      </c>
      <c r="E14" s="94">
        <v>108708.34308827053</v>
      </c>
      <c r="F14" s="94">
        <v>107179.12462797083</v>
      </c>
      <c r="G14" s="94">
        <v>68919.028129503946</v>
      </c>
      <c r="H14" s="94">
        <v>250259.1985607339</v>
      </c>
      <c r="I14" s="94">
        <v>275496.54637257033</v>
      </c>
      <c r="J14" s="94">
        <v>409880.54660301952</v>
      </c>
      <c r="K14" s="94">
        <v>376840.18963445426</v>
      </c>
      <c r="L14" s="94">
        <v>362184.08714551129</v>
      </c>
      <c r="M14" s="94">
        <v>283316.53560860857</v>
      </c>
      <c r="N14" s="94">
        <v>271004.24798995681</v>
      </c>
      <c r="O14" s="94">
        <v>156837.76810757446</v>
      </c>
      <c r="P14" s="94">
        <v>71729.843629875424</v>
      </c>
      <c r="Q14" s="94">
        <v>162708.38966888611</v>
      </c>
    </row>
    <row r="15" spans="1:17" ht="12" hidden="1" customHeight="1" x14ac:dyDescent="0.25">
      <c r="A15" s="97" t="s">
        <v>103</v>
      </c>
      <c r="B15" s="96">
        <f t="shared" ref="B15" si="3">SUM(B5:B12)</f>
        <v>855900.87956189807</v>
      </c>
      <c r="C15" s="96">
        <f t="shared" ref="C15:Q15" si="4">SUM(C5:C12)</f>
        <v>974413.88263521437</v>
      </c>
      <c r="D15" s="96">
        <f t="shared" si="4"/>
        <v>1059022.5077364347</v>
      </c>
      <c r="E15" s="96">
        <f t="shared" si="4"/>
        <v>1052382.9664762511</v>
      </c>
      <c r="F15" s="96">
        <f t="shared" si="4"/>
        <v>1093573.9544455267</v>
      </c>
      <c r="G15" s="96">
        <f t="shared" si="4"/>
        <v>1165488.6550837413</v>
      </c>
      <c r="H15" s="96">
        <f t="shared" si="4"/>
        <v>1021452.0699093719</v>
      </c>
      <c r="I15" s="96">
        <f t="shared" si="4"/>
        <v>1019504.159830893</v>
      </c>
      <c r="J15" s="96">
        <f t="shared" si="4"/>
        <v>893905.04131995968</v>
      </c>
      <c r="K15" s="96">
        <f t="shared" si="4"/>
        <v>905603.01645777677</v>
      </c>
      <c r="L15" s="96">
        <f t="shared" si="4"/>
        <v>931253.01625211653</v>
      </c>
      <c r="M15" s="96">
        <f t="shared" si="4"/>
        <v>1003906.0571428554</v>
      </c>
      <c r="N15" s="96">
        <f t="shared" si="4"/>
        <v>995824.65731109714</v>
      </c>
      <c r="O15" s="96">
        <f t="shared" si="4"/>
        <v>1084021.9209244791</v>
      </c>
      <c r="P15" s="96">
        <f t="shared" si="4"/>
        <v>1143579.6129170246</v>
      </c>
      <c r="Q15" s="96">
        <f t="shared" si="4"/>
        <v>1041714.7886674551</v>
      </c>
    </row>
    <row r="16" spans="1:17" ht="12.95" customHeight="1" x14ac:dyDescent="0.25">
      <c r="A16" s="90" t="s">
        <v>102</v>
      </c>
      <c r="B16" s="89">
        <f t="shared" ref="B16" si="5">SUM(B17:B18)</f>
        <v>212311.34101109585</v>
      </c>
      <c r="C16" s="89">
        <f t="shared" ref="C16:Q16" si="6">SUM(C17:C18)</f>
        <v>251676.53688156404</v>
      </c>
      <c r="D16" s="89">
        <f t="shared" si="6"/>
        <v>301440.70447848772</v>
      </c>
      <c r="E16" s="89">
        <f t="shared" si="6"/>
        <v>350993.82023219683</v>
      </c>
      <c r="F16" s="89">
        <f t="shared" si="6"/>
        <v>404424.82620373514</v>
      </c>
      <c r="G16" s="89">
        <f t="shared" si="6"/>
        <v>472232.62954859249</v>
      </c>
      <c r="H16" s="89">
        <f t="shared" si="6"/>
        <v>553453.44055406388</v>
      </c>
      <c r="I16" s="89">
        <f t="shared" si="6"/>
        <v>667212.95080298733</v>
      </c>
      <c r="J16" s="89">
        <f t="shared" si="6"/>
        <v>752651.36771393218</v>
      </c>
      <c r="K16" s="89">
        <f t="shared" si="6"/>
        <v>836574.03740701324</v>
      </c>
      <c r="L16" s="89">
        <f t="shared" si="6"/>
        <v>906103.49090207787</v>
      </c>
      <c r="M16" s="89">
        <f t="shared" si="6"/>
        <v>917058.91045789723</v>
      </c>
      <c r="N16" s="89">
        <f t="shared" si="6"/>
        <v>929376.17625170946</v>
      </c>
      <c r="O16" s="89">
        <f t="shared" si="6"/>
        <v>932115.14295492042</v>
      </c>
      <c r="P16" s="89">
        <f t="shared" si="6"/>
        <v>941382.06555275631</v>
      </c>
      <c r="Q16" s="89">
        <f t="shared" si="6"/>
        <v>956006.52249516547</v>
      </c>
    </row>
    <row r="17" spans="1:17" ht="12.95" customHeight="1" x14ac:dyDescent="0.25">
      <c r="A17" s="88" t="s">
        <v>101</v>
      </c>
      <c r="B17" s="95">
        <v>1149.341011095793</v>
      </c>
      <c r="C17" s="95">
        <v>1226.5368815640734</v>
      </c>
      <c r="D17" s="95">
        <v>1435.7044784877701</v>
      </c>
      <c r="E17" s="95">
        <v>1602.8202321969582</v>
      </c>
      <c r="F17" s="95">
        <v>1742.8262037351101</v>
      </c>
      <c r="G17" s="95">
        <v>1983.6295485924845</v>
      </c>
      <c r="H17" s="95">
        <v>2087.4405540639459</v>
      </c>
      <c r="I17" s="95">
        <v>2927.9508029872095</v>
      </c>
      <c r="J17" s="95">
        <v>3170.3677139321062</v>
      </c>
      <c r="K17" s="95">
        <v>3494.0374070131702</v>
      </c>
      <c r="L17" s="95">
        <v>3802.4909020780378</v>
      </c>
      <c r="M17" s="95">
        <v>4110.9104578972456</v>
      </c>
      <c r="N17" s="95">
        <v>4566.1762517091165</v>
      </c>
      <c r="O17" s="95">
        <v>5440.1429549205559</v>
      </c>
      <c r="P17" s="95">
        <v>6963.0655527560666</v>
      </c>
      <c r="Q17" s="95">
        <v>9361.5224951656255</v>
      </c>
    </row>
    <row r="18" spans="1:17" ht="12" customHeight="1" x14ac:dyDescent="0.25">
      <c r="A18" s="88" t="s">
        <v>100</v>
      </c>
      <c r="B18" s="95">
        <v>211162.00000000006</v>
      </c>
      <c r="C18" s="95">
        <v>250449.99999999997</v>
      </c>
      <c r="D18" s="95">
        <v>300004.99999999994</v>
      </c>
      <c r="E18" s="95">
        <v>349390.99999999988</v>
      </c>
      <c r="F18" s="95">
        <v>402682</v>
      </c>
      <c r="G18" s="95">
        <v>470249</v>
      </c>
      <c r="H18" s="95">
        <v>551365.99999999988</v>
      </c>
      <c r="I18" s="95">
        <v>664285.00000000012</v>
      </c>
      <c r="J18" s="95">
        <v>749481.00000000012</v>
      </c>
      <c r="K18" s="95">
        <v>833080.00000000012</v>
      </c>
      <c r="L18" s="95">
        <v>902300.99999999988</v>
      </c>
      <c r="M18" s="95">
        <v>912948</v>
      </c>
      <c r="N18" s="95">
        <v>924810.00000000035</v>
      </c>
      <c r="O18" s="95">
        <v>926674.99999999988</v>
      </c>
      <c r="P18" s="95">
        <v>934419.00000000023</v>
      </c>
      <c r="Q18" s="95">
        <v>946644.99999999988</v>
      </c>
    </row>
    <row r="19" spans="1:17" ht="12.95" customHeight="1" x14ac:dyDescent="0.25">
      <c r="A19" s="90" t="s">
        <v>47</v>
      </c>
      <c r="B19" s="89">
        <f t="shared" ref="B19" si="7">SUM(B20:B26)</f>
        <v>1069593.8598361409</v>
      </c>
      <c r="C19" s="89">
        <f t="shared" ref="C19:Q19" si="8">SUM(C20:C26)</f>
        <v>1102720.2695522858</v>
      </c>
      <c r="D19" s="89">
        <f t="shared" si="8"/>
        <v>1136029.6146350927</v>
      </c>
      <c r="E19" s="89">
        <f t="shared" si="8"/>
        <v>1176379.8248551481</v>
      </c>
      <c r="F19" s="89">
        <f t="shared" si="8"/>
        <v>1217176.6684932939</v>
      </c>
      <c r="G19" s="89">
        <f t="shared" si="8"/>
        <v>1260550.3502633274</v>
      </c>
      <c r="H19" s="89">
        <f t="shared" si="8"/>
        <v>1305937.3998022838</v>
      </c>
      <c r="I19" s="89">
        <f t="shared" si="8"/>
        <v>1349322.136445456</v>
      </c>
      <c r="J19" s="89">
        <f t="shared" si="8"/>
        <v>1385777.7777777773</v>
      </c>
      <c r="K19" s="89">
        <f t="shared" si="8"/>
        <v>1377978.7386109559</v>
      </c>
      <c r="L19" s="89">
        <f t="shared" si="8"/>
        <v>1399401.1784293638</v>
      </c>
      <c r="M19" s="89">
        <f t="shared" si="8"/>
        <v>1404511.4471009506</v>
      </c>
      <c r="N19" s="89">
        <f t="shared" si="8"/>
        <v>1418555.8172750697</v>
      </c>
      <c r="O19" s="89">
        <f t="shared" si="8"/>
        <v>1416579.5627322509</v>
      </c>
      <c r="P19" s="89">
        <f t="shared" si="8"/>
        <v>1424614.8833388332</v>
      </c>
      <c r="Q19" s="89">
        <f t="shared" si="8"/>
        <v>1439073.7253161962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54946.145695547864</v>
      </c>
      <c r="C21" s="87">
        <v>52772.488437094435</v>
      </c>
      <c r="D21" s="87">
        <v>52114.028475985237</v>
      </c>
      <c r="E21" s="87">
        <v>51983.6020547968</v>
      </c>
      <c r="F21" s="87">
        <v>46254.156565100406</v>
      </c>
      <c r="G21" s="87">
        <v>46330.576170831395</v>
      </c>
      <c r="H21" s="87">
        <v>47864.247969637698</v>
      </c>
      <c r="I21" s="87">
        <v>48283.491629951088</v>
      </c>
      <c r="J21" s="87">
        <v>48606.022986267955</v>
      </c>
      <c r="K21" s="87">
        <v>48976.60674172479</v>
      </c>
      <c r="L21" s="87">
        <v>49349.990248261587</v>
      </c>
      <c r="M21" s="87">
        <v>49430.716346160487</v>
      </c>
      <c r="N21" s="87">
        <v>49508.606387992353</v>
      </c>
      <c r="O21" s="87">
        <v>50322.71031792627</v>
      </c>
      <c r="P21" s="87">
        <v>51091.491824583522</v>
      </c>
      <c r="Q21" s="87">
        <v>52528.818495983127</v>
      </c>
    </row>
    <row r="22" spans="1:17" ht="12" customHeight="1" x14ac:dyDescent="0.25">
      <c r="A22" s="88" t="s">
        <v>99</v>
      </c>
      <c r="B22" s="87">
        <v>251208.98965172278</v>
      </c>
      <c r="C22" s="87">
        <v>257722.49897321055</v>
      </c>
      <c r="D22" s="87">
        <v>259289.60344907656</v>
      </c>
      <c r="E22" s="87">
        <v>253568.21983791987</v>
      </c>
      <c r="F22" s="87">
        <v>250062.82168646692</v>
      </c>
      <c r="G22" s="87">
        <v>242799.6342659971</v>
      </c>
      <c r="H22" s="87">
        <v>240719.77836567065</v>
      </c>
      <c r="I22" s="87">
        <v>227556.67948280121</v>
      </c>
      <c r="J22" s="87">
        <v>222238.13128770277</v>
      </c>
      <c r="K22" s="87">
        <v>219731.20895360757</v>
      </c>
      <c r="L22" s="87">
        <v>218572.46687540092</v>
      </c>
      <c r="M22" s="87">
        <v>216203.66181831516</v>
      </c>
      <c r="N22" s="87">
        <v>213883.98134023324</v>
      </c>
      <c r="O22" s="87">
        <v>210035.82107530913</v>
      </c>
      <c r="P22" s="87">
        <v>209070.35612848392</v>
      </c>
      <c r="Q22" s="87">
        <v>209249.11941466556</v>
      </c>
    </row>
    <row r="23" spans="1:17" ht="12" customHeight="1" x14ac:dyDescent="0.25">
      <c r="A23" s="88" t="s">
        <v>98</v>
      </c>
      <c r="B23" s="87">
        <v>153457.11811371296</v>
      </c>
      <c r="C23" s="87">
        <v>143309.48438650864</v>
      </c>
      <c r="D23" s="87">
        <v>119124.39363047693</v>
      </c>
      <c r="E23" s="87">
        <v>61194.744054551971</v>
      </c>
      <c r="F23" s="87">
        <v>95983.852806682524</v>
      </c>
      <c r="G23" s="87">
        <v>110589.35299183178</v>
      </c>
      <c r="H23" s="87">
        <v>244794.11350659287</v>
      </c>
      <c r="I23" s="87">
        <v>261179.92786880111</v>
      </c>
      <c r="J23" s="87">
        <v>267531.90186460299</v>
      </c>
      <c r="K23" s="87">
        <v>277107.10091489507</v>
      </c>
      <c r="L23" s="87">
        <v>280690.87576899782</v>
      </c>
      <c r="M23" s="87">
        <v>281380.18261348858</v>
      </c>
      <c r="N23" s="87">
        <v>306429.33668705676</v>
      </c>
      <c r="O23" s="87">
        <v>351846.84435434424</v>
      </c>
      <c r="P23" s="87">
        <v>448809.17874936241</v>
      </c>
      <c r="Q23" s="87">
        <v>550289.01508497412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>
        <v>609981.60637515725</v>
      </c>
      <c r="C26" s="94">
        <v>648915.79775547213</v>
      </c>
      <c r="D26" s="94">
        <v>705501.58907955408</v>
      </c>
      <c r="E26" s="94">
        <v>809633.25890787947</v>
      </c>
      <c r="F26" s="94">
        <v>824875.837435044</v>
      </c>
      <c r="G26" s="94">
        <v>860830.7868346672</v>
      </c>
      <c r="H26" s="94">
        <v>772559.25996038259</v>
      </c>
      <c r="I26" s="94">
        <v>812302.0374639025</v>
      </c>
      <c r="J26" s="94">
        <v>847401.72163920361</v>
      </c>
      <c r="K26" s="94">
        <v>832163.82200072834</v>
      </c>
      <c r="L26" s="94">
        <v>850787.84553670359</v>
      </c>
      <c r="M26" s="94">
        <v>857496.88632298633</v>
      </c>
      <c r="N26" s="94">
        <v>848733.89285978733</v>
      </c>
      <c r="O26" s="94">
        <v>804374.18698467116</v>
      </c>
      <c r="P26" s="94">
        <v>715643.85663640336</v>
      </c>
      <c r="Q26" s="94">
        <v>627006.77232057357</v>
      </c>
    </row>
    <row r="27" spans="1:17" ht="12" customHeight="1" x14ac:dyDescent="0.25">
      <c r="A27" s="93" t="s">
        <v>33</v>
      </c>
      <c r="B27" s="92">
        <v>18597.681670841186</v>
      </c>
      <c r="C27" s="92">
        <v>23628.368734298707</v>
      </c>
      <c r="D27" s="92">
        <v>29064.443518504544</v>
      </c>
      <c r="E27" s="92">
        <v>36172.755897071831</v>
      </c>
      <c r="F27" s="92">
        <v>41387.273334314435</v>
      </c>
      <c r="G27" s="92">
        <v>49222.167495298134</v>
      </c>
      <c r="H27" s="92">
        <v>57431.378606036429</v>
      </c>
      <c r="I27" s="92">
        <v>64913.151220811473</v>
      </c>
      <c r="J27" s="92">
        <v>77068.080165550258</v>
      </c>
      <c r="K27" s="92">
        <v>91236.877879245731</v>
      </c>
      <c r="L27" s="92">
        <v>99603.301355808711</v>
      </c>
      <c r="M27" s="92">
        <v>100084.54885696751</v>
      </c>
      <c r="N27" s="92">
        <v>104491.19336607106</v>
      </c>
      <c r="O27" s="92">
        <v>119874.7783163659</v>
      </c>
      <c r="P27" s="92">
        <v>138638.20947066179</v>
      </c>
      <c r="Q27" s="92">
        <v>140732.66122185375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1069593.8598361406</v>
      </c>
      <c r="C29" s="89">
        <f t="shared" ref="C29:Q29" si="10">SUM(C30:C33)</f>
        <v>1102720.2695522858</v>
      </c>
      <c r="D29" s="89">
        <f t="shared" si="10"/>
        <v>1136029.6146350929</v>
      </c>
      <c r="E29" s="89">
        <f t="shared" si="10"/>
        <v>1176379.8248551483</v>
      </c>
      <c r="F29" s="89">
        <f t="shared" si="10"/>
        <v>1217176.6684932939</v>
      </c>
      <c r="G29" s="89">
        <f t="shared" si="10"/>
        <v>1260550.3502633278</v>
      </c>
      <c r="H29" s="89">
        <f t="shared" si="10"/>
        <v>1305937.3998022838</v>
      </c>
      <c r="I29" s="89">
        <f t="shared" si="10"/>
        <v>1349322.1364454562</v>
      </c>
      <c r="J29" s="89">
        <f t="shared" si="10"/>
        <v>1385777.7777777775</v>
      </c>
      <c r="K29" s="89">
        <f t="shared" si="10"/>
        <v>1377978.7386109559</v>
      </c>
      <c r="L29" s="89">
        <f t="shared" si="10"/>
        <v>1399401.1784293642</v>
      </c>
      <c r="M29" s="89">
        <f t="shared" si="10"/>
        <v>1404511.4471009513</v>
      </c>
      <c r="N29" s="89">
        <f t="shared" si="10"/>
        <v>1418555.8172750701</v>
      </c>
      <c r="O29" s="89">
        <f t="shared" si="10"/>
        <v>1416579.5627322509</v>
      </c>
      <c r="P29" s="89">
        <f t="shared" si="10"/>
        <v>1424614.883338833</v>
      </c>
      <c r="Q29" s="89">
        <f t="shared" si="10"/>
        <v>1439073.7253161962</v>
      </c>
    </row>
    <row r="30" spans="1:17" ht="12" customHeight="1" x14ac:dyDescent="0.25">
      <c r="A30" s="88" t="s">
        <v>66</v>
      </c>
      <c r="B30" s="87">
        <v>118554.03636745531</v>
      </c>
      <c r="C30" s="87">
        <v>127315.30985928036</v>
      </c>
      <c r="D30" s="87">
        <v>126080.88097695292</v>
      </c>
      <c r="E30" s="87">
        <v>125377.48116516431</v>
      </c>
      <c r="F30" s="87">
        <v>125066.64631915628</v>
      </c>
      <c r="G30" s="87">
        <v>115797.82806632994</v>
      </c>
      <c r="H30" s="87">
        <v>106535.13105954989</v>
      </c>
      <c r="I30" s="87">
        <v>106239.46174684889</v>
      </c>
      <c r="J30" s="87">
        <v>105916.01905710473</v>
      </c>
      <c r="K30" s="87">
        <v>101541.7764059552</v>
      </c>
      <c r="L30" s="87">
        <v>100466.55846368296</v>
      </c>
      <c r="M30" s="87">
        <v>92915.814729394246</v>
      </c>
      <c r="N30" s="87">
        <v>87473.97390675309</v>
      </c>
      <c r="O30" s="87">
        <v>82602.813637606072</v>
      </c>
      <c r="P30" s="87">
        <v>57510.688684934663</v>
      </c>
      <c r="Q30" s="87">
        <v>93886.33691645108</v>
      </c>
    </row>
    <row r="31" spans="1:17" ht="12" customHeight="1" x14ac:dyDescent="0.25">
      <c r="A31" s="88" t="s">
        <v>98</v>
      </c>
      <c r="B31" s="87">
        <v>128809.44036168586</v>
      </c>
      <c r="C31" s="87">
        <v>124088.12022360168</v>
      </c>
      <c r="D31" s="87">
        <v>121968.46107906471</v>
      </c>
      <c r="E31" s="87">
        <v>118578.63829726024</v>
      </c>
      <c r="F31" s="87">
        <v>116959.44099256837</v>
      </c>
      <c r="G31" s="87">
        <v>114630.08642414949</v>
      </c>
      <c r="H31" s="87">
        <v>114948.71201678774</v>
      </c>
      <c r="I31" s="87">
        <v>120428.40444585543</v>
      </c>
      <c r="J31" s="87">
        <v>129724.01233449313</v>
      </c>
      <c r="K31" s="87">
        <v>130951.15564952519</v>
      </c>
      <c r="L31" s="87">
        <v>149126.1041897817</v>
      </c>
      <c r="M31" s="87">
        <v>172215.54453719969</v>
      </c>
      <c r="N31" s="87">
        <v>186475.49970622576</v>
      </c>
      <c r="O31" s="87">
        <v>225176.26969312382</v>
      </c>
      <c r="P31" s="87">
        <v>359242.03062343999</v>
      </c>
      <c r="Q31" s="87">
        <v>487479.38392238691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822230.38310699945</v>
      </c>
      <c r="C33" s="86">
        <v>851316.83946940373</v>
      </c>
      <c r="D33" s="86">
        <v>887980.27257907519</v>
      </c>
      <c r="E33" s="86">
        <v>932423.70539272367</v>
      </c>
      <c r="F33" s="86">
        <v>975150.58118156926</v>
      </c>
      <c r="G33" s="86">
        <v>1030122.4357728483</v>
      </c>
      <c r="H33" s="86">
        <v>1084453.5567259463</v>
      </c>
      <c r="I33" s="86">
        <v>1122654.2702527519</v>
      </c>
      <c r="J33" s="86">
        <v>1150137.7463861797</v>
      </c>
      <c r="K33" s="86">
        <v>1145485.8065554756</v>
      </c>
      <c r="L33" s="86">
        <v>1149808.5157758996</v>
      </c>
      <c r="M33" s="86">
        <v>1139380.0878343573</v>
      </c>
      <c r="N33" s="86">
        <v>1144606.3436620913</v>
      </c>
      <c r="O33" s="86">
        <v>1108800.4794015209</v>
      </c>
      <c r="P33" s="86">
        <v>1007862.1640304583</v>
      </c>
      <c r="Q33" s="86">
        <v>857708.00447735819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4254.1861056077178</v>
      </c>
      <c r="C3" s="106">
        <f t="shared" ref="C3:Q3" si="1">SUM(C4,C16,C19,C29)</f>
        <v>4481.4462413942174</v>
      </c>
      <c r="D3" s="106">
        <f t="shared" si="1"/>
        <v>4560.015728760849</v>
      </c>
      <c r="E3" s="106">
        <f t="shared" si="1"/>
        <v>4473.0839443030609</v>
      </c>
      <c r="F3" s="106">
        <f t="shared" si="1"/>
        <v>4927.4366438657053</v>
      </c>
      <c r="G3" s="106">
        <f t="shared" si="1"/>
        <v>5441.7703809348168</v>
      </c>
      <c r="H3" s="106">
        <f t="shared" si="1"/>
        <v>7171.4835312619334</v>
      </c>
      <c r="I3" s="106">
        <f t="shared" si="1"/>
        <v>6165.4169743321982</v>
      </c>
      <c r="J3" s="106">
        <f t="shared" si="1"/>
        <v>6365.071036343028</v>
      </c>
      <c r="K3" s="106">
        <f t="shared" si="1"/>
        <v>6711.8411051321918</v>
      </c>
      <c r="L3" s="106">
        <f t="shared" si="1"/>
        <v>7389.7508736366235</v>
      </c>
      <c r="M3" s="106">
        <f t="shared" si="1"/>
        <v>7337.8393026896974</v>
      </c>
      <c r="N3" s="106">
        <f t="shared" si="1"/>
        <v>6885.6136101000784</v>
      </c>
      <c r="O3" s="106">
        <f t="shared" si="1"/>
        <v>6507.0149367072308</v>
      </c>
      <c r="P3" s="106">
        <f t="shared" si="1"/>
        <v>5728.0330804283267</v>
      </c>
      <c r="Q3" s="106">
        <f t="shared" si="1"/>
        <v>6983.7712833553269</v>
      </c>
    </row>
    <row r="4" spans="1:17" ht="12.95" customHeight="1" x14ac:dyDescent="0.25">
      <c r="A4" s="90" t="s">
        <v>44</v>
      </c>
      <c r="B4" s="101">
        <f t="shared" ref="B4" si="2">SUM(B5:B15)</f>
        <v>1982.7025901434408</v>
      </c>
      <c r="C4" s="101">
        <f t="shared" ref="C4:Q4" si="3">SUM(C5:C15)</f>
        <v>2067.3846761422997</v>
      </c>
      <c r="D4" s="101">
        <f t="shared" si="3"/>
        <v>2018.6006858643814</v>
      </c>
      <c r="E4" s="101">
        <f t="shared" si="3"/>
        <v>1830.6829361361742</v>
      </c>
      <c r="F4" s="101">
        <f t="shared" si="3"/>
        <v>2096.4906895590448</v>
      </c>
      <c r="G4" s="101">
        <f t="shared" si="3"/>
        <v>2469.4371701343971</v>
      </c>
      <c r="H4" s="101">
        <f t="shared" si="3"/>
        <v>4048.8021875151303</v>
      </c>
      <c r="I4" s="101">
        <f t="shared" si="3"/>
        <v>2882.4678839555868</v>
      </c>
      <c r="J4" s="101">
        <f t="shared" si="3"/>
        <v>2972.4522340788567</v>
      </c>
      <c r="K4" s="101">
        <f t="shared" si="3"/>
        <v>3280.6225029624634</v>
      </c>
      <c r="L4" s="101">
        <f t="shared" si="3"/>
        <v>3866.8241547109646</v>
      </c>
      <c r="M4" s="101">
        <f t="shared" si="3"/>
        <v>3816.6011968197618</v>
      </c>
      <c r="N4" s="101">
        <f t="shared" si="3"/>
        <v>3335.2715873802767</v>
      </c>
      <c r="O4" s="101">
        <f t="shared" si="3"/>
        <v>2957.0272184551704</v>
      </c>
      <c r="P4" s="101">
        <f t="shared" si="3"/>
        <v>2152.1640419144146</v>
      </c>
      <c r="Q4" s="101">
        <f t="shared" si="3"/>
        <v>3230.577843497545</v>
      </c>
    </row>
    <row r="5" spans="1:17" ht="12" customHeight="1" x14ac:dyDescent="0.25">
      <c r="A5" s="88" t="s">
        <v>38</v>
      </c>
      <c r="B5" s="100">
        <v>19.967686773457615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1231.5102934349604</v>
      </c>
      <c r="C7" s="100">
        <v>1356.7897328577214</v>
      </c>
      <c r="D7" s="100">
        <v>1316.0839151755799</v>
      </c>
      <c r="E7" s="100">
        <v>1480.4746508408537</v>
      </c>
      <c r="F7" s="100">
        <v>1635.4300218228636</v>
      </c>
      <c r="G7" s="100">
        <v>1669.3816987829043</v>
      </c>
      <c r="H7" s="100">
        <v>1188.7704604409482</v>
      </c>
      <c r="I7" s="100">
        <v>1092.6778580820753</v>
      </c>
      <c r="J7" s="100">
        <v>1030.6453612930088</v>
      </c>
      <c r="K7" s="100">
        <v>1019.7394856416719</v>
      </c>
      <c r="L7" s="100">
        <v>1010.9417793986001</v>
      </c>
      <c r="M7" s="100">
        <v>957.66136898928983</v>
      </c>
      <c r="N7" s="100">
        <v>1033.3562327171942</v>
      </c>
      <c r="O7" s="100">
        <v>1138.0063465855435</v>
      </c>
      <c r="P7" s="100">
        <v>898.95748190991833</v>
      </c>
      <c r="Q7" s="100">
        <v>688.26351588908972</v>
      </c>
    </row>
    <row r="8" spans="1:17" ht="12" customHeight="1" x14ac:dyDescent="0.25">
      <c r="A8" s="88" t="s">
        <v>101</v>
      </c>
      <c r="B8" s="100">
        <v>4.350331052288197E-2</v>
      </c>
      <c r="C8" s="100">
        <v>6.1759780407379825E-2</v>
      </c>
      <c r="D8" s="100">
        <v>7.6503839780057162E-2</v>
      </c>
      <c r="E8" s="100">
        <v>6.8873804479900089E-2</v>
      </c>
      <c r="F8" s="100">
        <v>0.12155874471784452</v>
      </c>
      <c r="G8" s="100">
        <v>0.33023243266123536</v>
      </c>
      <c r="H8" s="100">
        <v>1.1551560433665609</v>
      </c>
      <c r="I8" s="100">
        <v>0.91150184447300364</v>
      </c>
      <c r="J8" s="100">
        <v>1.0146320042764132</v>
      </c>
      <c r="K8" s="100">
        <v>1.207283173973176</v>
      </c>
      <c r="L8" s="100">
        <v>1.6611034813737422</v>
      </c>
      <c r="M8" s="100">
        <v>2.8859482013907427</v>
      </c>
      <c r="N8" s="100">
        <v>4.2700045449124335</v>
      </c>
      <c r="O8" s="100">
        <v>6.829295875057146</v>
      </c>
      <c r="P8" s="100">
        <v>8.7820502474494777</v>
      </c>
      <c r="Q8" s="100">
        <v>13.784440507499793</v>
      </c>
    </row>
    <row r="9" spans="1:17" ht="12" customHeight="1" x14ac:dyDescent="0.25">
      <c r="A9" s="88" t="s">
        <v>106</v>
      </c>
      <c r="B9" s="100">
        <v>329.67376367384918</v>
      </c>
      <c r="C9" s="100">
        <v>444.61940293311204</v>
      </c>
      <c r="D9" s="100">
        <v>525.97660826645131</v>
      </c>
      <c r="E9" s="100">
        <v>130.23741028980126</v>
      </c>
      <c r="F9" s="100">
        <v>221.8129350364604</v>
      </c>
      <c r="G9" s="100">
        <v>584.50032751288211</v>
      </c>
      <c r="H9" s="100">
        <v>1993.4438797532764</v>
      </c>
      <c r="I9" s="100">
        <v>1096.9542434470679</v>
      </c>
      <c r="J9" s="100">
        <v>927.49864577493611</v>
      </c>
      <c r="K9" s="100">
        <v>1212.1426404171586</v>
      </c>
      <c r="L9" s="100">
        <v>1659.442377892369</v>
      </c>
      <c r="M9" s="100">
        <v>1859.7789420610702</v>
      </c>
      <c r="N9" s="100">
        <v>1401.5319155375435</v>
      </c>
      <c r="O9" s="100">
        <v>1208.3115328620402</v>
      </c>
      <c r="P9" s="100">
        <v>886.30219695583867</v>
      </c>
      <c r="Q9" s="100">
        <v>1788.1430946525143</v>
      </c>
    </row>
    <row r="10" spans="1:17" ht="12" customHeight="1" x14ac:dyDescent="0.25">
      <c r="A10" s="88" t="s">
        <v>34</v>
      </c>
      <c r="B10" s="100">
        <v>42.633909949761964</v>
      </c>
      <c r="C10" s="100">
        <v>43.398310000000002</v>
      </c>
      <c r="D10" s="100">
        <v>43.396610000000003</v>
      </c>
      <c r="E10" s="100">
        <v>43.399689999999978</v>
      </c>
      <c r="F10" s="100">
        <v>43.60029999999999</v>
      </c>
      <c r="G10" s="100">
        <v>44.138713941125637</v>
      </c>
      <c r="H10" s="100">
        <v>68.047979999999995</v>
      </c>
      <c r="I10" s="100">
        <v>69.598179999999999</v>
      </c>
      <c r="J10" s="100">
        <v>79.638479999999959</v>
      </c>
      <c r="K10" s="100">
        <v>57.940699999999993</v>
      </c>
      <c r="L10" s="100">
        <v>60.022197501797855</v>
      </c>
      <c r="M10" s="100">
        <v>64.201501770054918</v>
      </c>
      <c r="N10" s="100">
        <v>68.739695421951254</v>
      </c>
      <c r="O10" s="100">
        <v>72.524806963558689</v>
      </c>
      <c r="P10" s="100">
        <v>74.102045445700497</v>
      </c>
      <c r="Q10" s="100">
        <v>84.957772931938536</v>
      </c>
    </row>
    <row r="11" spans="1:17" ht="12" customHeight="1" x14ac:dyDescent="0.25">
      <c r="A11" s="88" t="s">
        <v>61</v>
      </c>
      <c r="B11" s="100">
        <v>1.0031527658354795</v>
      </c>
      <c r="C11" s="100">
        <v>0.99997000000000014</v>
      </c>
      <c r="D11" s="100">
        <v>0.99999000000000049</v>
      </c>
      <c r="E11" s="100">
        <v>1.0047600000000003</v>
      </c>
      <c r="F11" s="100">
        <v>0.99998999999999993</v>
      </c>
      <c r="G11" s="100">
        <v>1.0031481436009921</v>
      </c>
      <c r="H11" s="100">
        <v>1.0016699999999996</v>
      </c>
      <c r="I11" s="100">
        <v>1.0019600000000002</v>
      </c>
      <c r="J11" s="100">
        <v>1.1991299999999998</v>
      </c>
      <c r="K11" s="100">
        <v>1.6983900000000007</v>
      </c>
      <c r="L11" s="100">
        <v>2.5795430145705751</v>
      </c>
      <c r="M11" s="100">
        <v>2.7467278112162004</v>
      </c>
      <c r="N11" s="100">
        <v>2.9616917813737755</v>
      </c>
      <c r="O11" s="100">
        <v>3.2000539920075028</v>
      </c>
      <c r="P11" s="100">
        <v>3.7493875003900921</v>
      </c>
      <c r="Q11" s="100">
        <v>3.7498748758193816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8.0188737674429156</v>
      </c>
      <c r="C13" s="100">
        <v>10.611686619895954</v>
      </c>
      <c r="D13" s="100">
        <v>10.480423803724353</v>
      </c>
      <c r="E13" s="100">
        <v>12.269063275368994</v>
      </c>
      <c r="F13" s="100">
        <v>14.620596314997046</v>
      </c>
      <c r="G13" s="100">
        <v>26.663396380505514</v>
      </c>
      <c r="H13" s="100">
        <v>57.687679546465255</v>
      </c>
      <c r="I13" s="100">
        <v>63.138964029787914</v>
      </c>
      <c r="J13" s="100">
        <v>97.733925466117</v>
      </c>
      <c r="K13" s="100">
        <v>127.26604397791181</v>
      </c>
      <c r="L13" s="100">
        <v>164.67873892804985</v>
      </c>
      <c r="M13" s="100">
        <v>176.21755060600324</v>
      </c>
      <c r="N13" s="100">
        <v>194.13381903488087</v>
      </c>
      <c r="O13" s="100">
        <v>189.87274447864829</v>
      </c>
      <c r="P13" s="100">
        <v>153.67818852210542</v>
      </c>
      <c r="Q13" s="100">
        <v>258.82266002903765</v>
      </c>
    </row>
    <row r="14" spans="1:17" ht="12" customHeight="1" x14ac:dyDescent="0.25">
      <c r="A14" s="51" t="s">
        <v>104</v>
      </c>
      <c r="B14" s="22">
        <v>332.18052383044977</v>
      </c>
      <c r="C14" s="22">
        <v>190.37433909461893</v>
      </c>
      <c r="D14" s="22">
        <v>100.31090494405204</v>
      </c>
      <c r="E14" s="22">
        <v>144.63251011947332</v>
      </c>
      <c r="F14" s="22">
        <v>158.18458709661027</v>
      </c>
      <c r="G14" s="22">
        <v>116.5364205736679</v>
      </c>
      <c r="H14" s="22">
        <v>699.31405975246446</v>
      </c>
      <c r="I14" s="22">
        <v>530.88367103306678</v>
      </c>
      <c r="J14" s="22">
        <v>810.00391184469231</v>
      </c>
      <c r="K14" s="22">
        <v>832.26528931514542</v>
      </c>
      <c r="L14" s="22">
        <v>933.17952059228264</v>
      </c>
      <c r="M14" s="22">
        <v>716.64783957814041</v>
      </c>
      <c r="N14" s="22">
        <v>598.59909947739447</v>
      </c>
      <c r="O14" s="22">
        <v>307.54019018295224</v>
      </c>
      <c r="P14" s="22">
        <v>102.86082917157886</v>
      </c>
      <c r="Q14" s="22">
        <v>359.20628039685539</v>
      </c>
    </row>
    <row r="15" spans="1:17" ht="12" customHeight="1" x14ac:dyDescent="0.25">
      <c r="A15" s="105" t="s">
        <v>108</v>
      </c>
      <c r="B15" s="104">
        <v>17.670882637160219</v>
      </c>
      <c r="C15" s="104">
        <v>20.529474856543935</v>
      </c>
      <c r="D15" s="104">
        <v>21.275729834793825</v>
      </c>
      <c r="E15" s="104">
        <v>18.595977806196963</v>
      </c>
      <c r="F15" s="104">
        <v>21.720700543395505</v>
      </c>
      <c r="G15" s="104">
        <v>26.883232367049317</v>
      </c>
      <c r="H15" s="104">
        <v>39.381301978609201</v>
      </c>
      <c r="I15" s="104">
        <v>27.301505519115661</v>
      </c>
      <c r="J15" s="104">
        <v>24.718147695826069</v>
      </c>
      <c r="K15" s="104">
        <v>28.362670436602453</v>
      </c>
      <c r="L15" s="104">
        <v>34.318893901920887</v>
      </c>
      <c r="M15" s="104">
        <v>36.461317802595666</v>
      </c>
      <c r="N15" s="104">
        <v>31.679128865026055</v>
      </c>
      <c r="O15" s="104">
        <v>30.742247515363172</v>
      </c>
      <c r="P15" s="104">
        <v>23.73186216143365</v>
      </c>
      <c r="Q15" s="104">
        <v>33.650204214790065</v>
      </c>
    </row>
    <row r="16" spans="1:17" ht="12.95" customHeight="1" x14ac:dyDescent="0.25">
      <c r="A16" s="90" t="s">
        <v>102</v>
      </c>
      <c r="B16" s="101">
        <f t="shared" ref="B16" si="4">SUM(B17:B18)</f>
        <v>224.71959309465066</v>
      </c>
      <c r="C16" s="101">
        <f t="shared" ref="C16:Q16" si="5">SUM(C17:C18)</f>
        <v>258.42295787180478</v>
      </c>
      <c r="D16" s="101">
        <f t="shared" si="5"/>
        <v>301.26992810399435</v>
      </c>
      <c r="E16" s="101">
        <f t="shared" si="5"/>
        <v>344.29026617663351</v>
      </c>
      <c r="F16" s="101">
        <f t="shared" si="5"/>
        <v>391.13311457836306</v>
      </c>
      <c r="G16" s="101">
        <f t="shared" si="5"/>
        <v>451.310511196927</v>
      </c>
      <c r="H16" s="101">
        <f t="shared" si="5"/>
        <v>523.14421448267251</v>
      </c>
      <c r="I16" s="101">
        <f t="shared" si="5"/>
        <v>624.54360303155113</v>
      </c>
      <c r="J16" s="101">
        <f t="shared" si="5"/>
        <v>696.62114812187326</v>
      </c>
      <c r="K16" s="101">
        <f t="shared" si="5"/>
        <v>763.52880467084015</v>
      </c>
      <c r="L16" s="101">
        <f t="shared" si="5"/>
        <v>815.9175950921267</v>
      </c>
      <c r="M16" s="101">
        <f t="shared" si="5"/>
        <v>805.00028861511828</v>
      </c>
      <c r="N16" s="101">
        <f t="shared" si="5"/>
        <v>808.18667486859908</v>
      </c>
      <c r="O16" s="101">
        <f t="shared" si="5"/>
        <v>799.55768992218259</v>
      </c>
      <c r="P16" s="101">
        <f t="shared" si="5"/>
        <v>795.13747119752168</v>
      </c>
      <c r="Q16" s="101">
        <f t="shared" si="5"/>
        <v>790.24462006816066</v>
      </c>
    </row>
    <row r="17" spans="1:17" ht="12.95" customHeight="1" x14ac:dyDescent="0.25">
      <c r="A17" s="88" t="s">
        <v>101</v>
      </c>
      <c r="B17" s="103">
        <v>0.29705303238657832</v>
      </c>
      <c r="C17" s="103">
        <v>0.35359459692181622</v>
      </c>
      <c r="D17" s="103">
        <v>0.46835514813774398</v>
      </c>
      <c r="E17" s="103">
        <v>0.57702712345235574</v>
      </c>
      <c r="F17" s="103">
        <v>0.68889390719099153</v>
      </c>
      <c r="G17" s="103">
        <v>0.87355233976873248</v>
      </c>
      <c r="H17" s="103">
        <v>1.0285462224237207</v>
      </c>
      <c r="I17" s="103">
        <v>1.6667265162814717</v>
      </c>
      <c r="J17" s="103">
        <v>1.9599922746224205</v>
      </c>
      <c r="K17" s="103">
        <v>2.3808241975292219</v>
      </c>
      <c r="L17" s="103">
        <v>2.7262830899241286</v>
      </c>
      <c r="M17" s="103">
        <v>2.9611443303222744</v>
      </c>
      <c r="N17" s="103">
        <v>3.3790984655147769</v>
      </c>
      <c r="O17" s="103">
        <v>4.136430854782712</v>
      </c>
      <c r="P17" s="103">
        <v>5.4544445181057482</v>
      </c>
      <c r="Q17" s="103">
        <v>7.542891540811195</v>
      </c>
    </row>
    <row r="18" spans="1:17" ht="12" customHeight="1" x14ac:dyDescent="0.25">
      <c r="A18" s="88" t="s">
        <v>100</v>
      </c>
      <c r="B18" s="103">
        <v>224.42254006226409</v>
      </c>
      <c r="C18" s="103">
        <v>258.06936327488296</v>
      </c>
      <c r="D18" s="103">
        <v>300.80157295585661</v>
      </c>
      <c r="E18" s="103">
        <v>343.71323905318116</v>
      </c>
      <c r="F18" s="103">
        <v>390.44422067117205</v>
      </c>
      <c r="G18" s="103">
        <v>450.43695885715829</v>
      </c>
      <c r="H18" s="103">
        <v>522.11566826024875</v>
      </c>
      <c r="I18" s="103">
        <v>622.8768765152696</v>
      </c>
      <c r="J18" s="103">
        <v>694.66115584725082</v>
      </c>
      <c r="K18" s="103">
        <v>761.14798047331089</v>
      </c>
      <c r="L18" s="103">
        <v>813.19131200220261</v>
      </c>
      <c r="M18" s="103">
        <v>802.03914428479595</v>
      </c>
      <c r="N18" s="103">
        <v>804.80757640308434</v>
      </c>
      <c r="O18" s="103">
        <v>795.42125906739989</v>
      </c>
      <c r="P18" s="103">
        <v>789.68302667941589</v>
      </c>
      <c r="Q18" s="103">
        <v>782.70172852734947</v>
      </c>
    </row>
    <row r="19" spans="1:17" ht="12.95" customHeight="1" x14ac:dyDescent="0.25">
      <c r="A19" s="90" t="s">
        <v>47</v>
      </c>
      <c r="B19" s="101">
        <f t="shared" ref="B19" si="6">SUM(B20:B27)</f>
        <v>881.87417884494016</v>
      </c>
      <c r="C19" s="101">
        <f t="shared" ref="C19:Q19" si="7">SUM(C20:C27)</f>
        <v>924.58283908485873</v>
      </c>
      <c r="D19" s="101">
        <f t="shared" si="7"/>
        <v>966.72635752797214</v>
      </c>
      <c r="E19" s="101">
        <f t="shared" si="7"/>
        <v>991.82493632564058</v>
      </c>
      <c r="F19" s="101">
        <f t="shared" si="7"/>
        <v>1059.9371887237321</v>
      </c>
      <c r="G19" s="101">
        <f t="shared" si="7"/>
        <v>1091.1674696643768</v>
      </c>
      <c r="H19" s="101">
        <f t="shared" si="7"/>
        <v>1135.5283758290486</v>
      </c>
      <c r="I19" s="101">
        <f t="shared" si="7"/>
        <v>1155.1650350899802</v>
      </c>
      <c r="J19" s="101">
        <f t="shared" si="7"/>
        <v>1169.9692457953047</v>
      </c>
      <c r="K19" s="101">
        <f t="shared" si="7"/>
        <v>1156.7587189754172</v>
      </c>
      <c r="L19" s="101">
        <f t="shared" si="7"/>
        <v>1178.4358724390354</v>
      </c>
      <c r="M19" s="101">
        <f t="shared" si="7"/>
        <v>1185.6978912535753</v>
      </c>
      <c r="N19" s="101">
        <f t="shared" si="7"/>
        <v>1201.824743340901</v>
      </c>
      <c r="O19" s="101">
        <f t="shared" si="7"/>
        <v>1204.4106202919759</v>
      </c>
      <c r="P19" s="101">
        <f t="shared" si="7"/>
        <v>1206.8599101769753</v>
      </c>
      <c r="Q19" s="101">
        <f t="shared" si="7"/>
        <v>1224.5922485884189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51.324717544367658</v>
      </c>
      <c r="C21" s="100">
        <v>50.244351303658931</v>
      </c>
      <c r="D21" s="100">
        <v>50.628967524921137</v>
      </c>
      <c r="E21" s="100">
        <v>50.85943786611179</v>
      </c>
      <c r="F21" s="100">
        <v>46.444349576593694</v>
      </c>
      <c r="G21" s="100">
        <v>46.237945853368757</v>
      </c>
      <c r="H21" s="100">
        <v>47.025917886446166</v>
      </c>
      <c r="I21" s="100">
        <v>46.767101933148787</v>
      </c>
      <c r="J21" s="100">
        <v>46.383528176309767</v>
      </c>
      <c r="K21" s="100">
        <v>46.175404789634385</v>
      </c>
      <c r="L21" s="100">
        <v>46.609875397989356</v>
      </c>
      <c r="M21" s="100">
        <v>46.691298224853398</v>
      </c>
      <c r="N21" s="100">
        <v>46.787905399609123</v>
      </c>
      <c r="O21" s="100">
        <v>47.017089269718078</v>
      </c>
      <c r="P21" s="100">
        <v>46.46622412706607</v>
      </c>
      <c r="Q21" s="100">
        <v>47.102093209438699</v>
      </c>
    </row>
    <row r="22" spans="1:17" ht="12" customHeight="1" x14ac:dyDescent="0.25">
      <c r="A22" s="88" t="s">
        <v>99</v>
      </c>
      <c r="B22" s="100">
        <v>241.35648248177699</v>
      </c>
      <c r="C22" s="100">
        <v>252.38669714227856</v>
      </c>
      <c r="D22" s="100">
        <v>259.09795482441967</v>
      </c>
      <c r="E22" s="100">
        <v>254.19486915914641</v>
      </c>
      <c r="F22" s="100">
        <v>258.26508817713574</v>
      </c>
      <c r="G22" s="100">
        <v>249.23745935020483</v>
      </c>
      <c r="H22" s="100">
        <v>243.2608795590518</v>
      </c>
      <c r="I22" s="100">
        <v>226.70747191792466</v>
      </c>
      <c r="J22" s="100">
        <v>218.13568870699112</v>
      </c>
      <c r="K22" s="100">
        <v>213.08271435832782</v>
      </c>
      <c r="L22" s="100">
        <v>212.33460619242908</v>
      </c>
      <c r="M22" s="100">
        <v>210.60617529665106</v>
      </c>
      <c r="N22" s="100">
        <v>208.19390481956052</v>
      </c>
      <c r="O22" s="100">
        <v>202.30001927297766</v>
      </c>
      <c r="P22" s="100">
        <v>196.18680401041979</v>
      </c>
      <c r="Q22" s="100">
        <v>193.75639544528755</v>
      </c>
    </row>
    <row r="23" spans="1:17" ht="12" customHeight="1" x14ac:dyDescent="0.25">
      <c r="A23" s="88" t="s">
        <v>98</v>
      </c>
      <c r="B23" s="100">
        <v>137.60924295873363</v>
      </c>
      <c r="C23" s="100">
        <v>130.98628850438337</v>
      </c>
      <c r="D23" s="100">
        <v>111.10058891243953</v>
      </c>
      <c r="E23" s="100">
        <v>57.256244375745375</v>
      </c>
      <c r="F23" s="100">
        <v>92.523388744535694</v>
      </c>
      <c r="G23" s="100">
        <v>105.95351797204933</v>
      </c>
      <c r="H23" s="100">
        <v>230.88634282153157</v>
      </c>
      <c r="I23" s="100">
        <v>242.85822713528634</v>
      </c>
      <c r="J23" s="100">
        <v>245.08712780792933</v>
      </c>
      <c r="K23" s="100">
        <v>250.8077237243418</v>
      </c>
      <c r="L23" s="100">
        <v>254.50153104316161</v>
      </c>
      <c r="M23" s="100">
        <v>256.02561743517634</v>
      </c>
      <c r="N23" s="100">
        <v>279.17141811231642</v>
      </c>
      <c r="O23" s="100">
        <v>317.97278890227386</v>
      </c>
      <c r="P23" s="100">
        <v>396.22305025688837</v>
      </c>
      <c r="Q23" s="100">
        <v>481.41265187853094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445.77978960746123</v>
      </c>
      <c r="C26" s="22">
        <v>483.34392213453793</v>
      </c>
      <c r="D26" s="22">
        <v>536.19864626619176</v>
      </c>
      <c r="E26" s="22">
        <v>617.21426492463695</v>
      </c>
      <c r="F26" s="22">
        <v>648.00079222546708</v>
      </c>
      <c r="G26" s="22">
        <v>672.08783597435115</v>
      </c>
      <c r="H26" s="22">
        <v>593.76610556201888</v>
      </c>
      <c r="I26" s="22">
        <v>615.55675410362028</v>
      </c>
      <c r="J26" s="22">
        <v>632.70301110407456</v>
      </c>
      <c r="K26" s="22">
        <v>613.83752610311319</v>
      </c>
      <c r="L26" s="22">
        <v>628.66128753055136</v>
      </c>
      <c r="M26" s="22">
        <v>635.59253002243611</v>
      </c>
      <c r="N26" s="22">
        <v>628.90677706794077</v>
      </c>
      <c r="O26" s="22">
        <v>592.31975508416917</v>
      </c>
      <c r="P26" s="22">
        <v>516.47152878936095</v>
      </c>
      <c r="Q26" s="22">
        <v>450.01378925795029</v>
      </c>
    </row>
    <row r="27" spans="1:17" ht="12" customHeight="1" x14ac:dyDescent="0.25">
      <c r="A27" s="93" t="s">
        <v>33</v>
      </c>
      <c r="B27" s="102">
        <v>5.8039462526006504</v>
      </c>
      <c r="C27" s="102">
        <v>7.6215799999999989</v>
      </c>
      <c r="D27" s="102">
        <v>9.7001999999999988</v>
      </c>
      <c r="E27" s="102">
        <v>12.30012</v>
      </c>
      <c r="F27" s="102">
        <v>14.703569999999997</v>
      </c>
      <c r="G27" s="102">
        <v>17.650710514402867</v>
      </c>
      <c r="H27" s="102">
        <v>20.589130000000001</v>
      </c>
      <c r="I27" s="102">
        <v>23.275479999999998</v>
      </c>
      <c r="J27" s="102">
        <v>27.659889999999994</v>
      </c>
      <c r="K27" s="102">
        <v>32.855349999999994</v>
      </c>
      <c r="L27" s="102">
        <v>36.328572274903998</v>
      </c>
      <c r="M27" s="102">
        <v>36.782270274458504</v>
      </c>
      <c r="N27" s="102">
        <v>38.764737941474408</v>
      </c>
      <c r="O27" s="102">
        <v>44.800967762837281</v>
      </c>
      <c r="P27" s="102">
        <v>51.51230299324007</v>
      </c>
      <c r="Q27" s="102">
        <v>52.307318797211366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1164.8897435246859</v>
      </c>
      <c r="C29" s="101">
        <f t="shared" ref="C29:Q29" si="9">SUM(C30:C33)</f>
        <v>1231.0557682952542</v>
      </c>
      <c r="D29" s="101">
        <f t="shared" si="9"/>
        <v>1273.4187572645005</v>
      </c>
      <c r="E29" s="101">
        <f t="shared" si="9"/>
        <v>1306.2858056646126</v>
      </c>
      <c r="F29" s="101">
        <f t="shared" si="9"/>
        <v>1379.8756510045655</v>
      </c>
      <c r="G29" s="101">
        <f t="shared" si="9"/>
        <v>1429.8552299391158</v>
      </c>
      <c r="H29" s="101">
        <f t="shared" si="9"/>
        <v>1464.0087534350816</v>
      </c>
      <c r="I29" s="101">
        <f t="shared" si="9"/>
        <v>1503.240452255081</v>
      </c>
      <c r="J29" s="101">
        <f t="shared" si="9"/>
        <v>1526.0284083469928</v>
      </c>
      <c r="K29" s="101">
        <f t="shared" si="9"/>
        <v>1510.9310785234711</v>
      </c>
      <c r="L29" s="101">
        <f t="shared" si="9"/>
        <v>1528.573251394497</v>
      </c>
      <c r="M29" s="101">
        <f t="shared" si="9"/>
        <v>1530.5399260012427</v>
      </c>
      <c r="N29" s="101">
        <f t="shared" si="9"/>
        <v>1540.3306045103009</v>
      </c>
      <c r="O29" s="101">
        <f t="shared" si="9"/>
        <v>1546.0194080379026</v>
      </c>
      <c r="P29" s="101">
        <f t="shared" si="9"/>
        <v>1573.8716571394154</v>
      </c>
      <c r="Q29" s="101">
        <f t="shared" si="9"/>
        <v>1738.3565712012028</v>
      </c>
    </row>
    <row r="30" spans="1:17" ht="12" customHeight="1" x14ac:dyDescent="0.25">
      <c r="A30" s="88" t="s">
        <v>66</v>
      </c>
      <c r="B30" s="100">
        <v>172.80799696260223</v>
      </c>
      <c r="C30" s="100">
        <v>190.35815869634104</v>
      </c>
      <c r="D30" s="100">
        <v>189.96877247507879</v>
      </c>
      <c r="E30" s="100">
        <v>186.4583021338882</v>
      </c>
      <c r="F30" s="100">
        <v>196.3618504234062</v>
      </c>
      <c r="G30" s="100">
        <v>178.99365997434265</v>
      </c>
      <c r="H30" s="100">
        <v>160.67930211355369</v>
      </c>
      <c r="I30" s="100">
        <v>165.24259806685126</v>
      </c>
      <c r="J30" s="100">
        <v>172.21716182369019</v>
      </c>
      <c r="K30" s="100">
        <v>152.70284521036561</v>
      </c>
      <c r="L30" s="100">
        <v>150.0567779290617</v>
      </c>
      <c r="M30" s="100">
        <v>137.88881222719374</v>
      </c>
      <c r="N30" s="100">
        <v>129.00281400746908</v>
      </c>
      <c r="O30" s="100">
        <v>121.08509804602362</v>
      </c>
      <c r="P30" s="100">
        <v>83.179855671002642</v>
      </c>
      <c r="Q30" s="100">
        <v>134.18228616481952</v>
      </c>
    </row>
    <row r="31" spans="1:17" ht="12" customHeight="1" x14ac:dyDescent="0.25">
      <c r="A31" s="88" t="s">
        <v>98</v>
      </c>
      <c r="B31" s="100">
        <v>174.34540327440652</v>
      </c>
      <c r="C31" s="100">
        <v>172.28060418517555</v>
      </c>
      <c r="D31" s="100">
        <v>170.6458938331912</v>
      </c>
      <c r="E31" s="100">
        <v>165.06756440652109</v>
      </c>
      <c r="F31" s="100">
        <v>166.52202356709495</v>
      </c>
      <c r="G31" s="100">
        <v>164.53230089097954</v>
      </c>
      <c r="H31" s="100">
        <v>164.06543515940118</v>
      </c>
      <c r="I31" s="100">
        <v>170.71852105689067</v>
      </c>
      <c r="J31" s="100">
        <v>181.31147213823576</v>
      </c>
      <c r="K31" s="100">
        <v>182.86349848699703</v>
      </c>
      <c r="L31" s="100">
        <v>206.82502256493655</v>
      </c>
      <c r="M31" s="100">
        <v>237.17280020055392</v>
      </c>
      <c r="N31" s="100">
        <v>255.05357526804173</v>
      </c>
      <c r="O31" s="100">
        <v>305.89389370258249</v>
      </c>
      <c r="P31" s="100">
        <v>481.08164277148177</v>
      </c>
      <c r="Q31" s="100">
        <v>644.56918675051338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817.73634328767719</v>
      </c>
      <c r="C33" s="18">
        <v>868.41700541373757</v>
      </c>
      <c r="D33" s="18">
        <v>912.80409095623065</v>
      </c>
      <c r="E33" s="18">
        <v>954.75993912420324</v>
      </c>
      <c r="F33" s="18">
        <v>1016.9917770140644</v>
      </c>
      <c r="G33" s="18">
        <v>1086.3292690737937</v>
      </c>
      <c r="H33" s="18">
        <v>1139.2640161621268</v>
      </c>
      <c r="I33" s="18">
        <v>1167.2793331313389</v>
      </c>
      <c r="J33" s="18">
        <v>1172.499774385067</v>
      </c>
      <c r="K33" s="18">
        <v>1175.3647348261086</v>
      </c>
      <c r="L33" s="18">
        <v>1171.6914509004987</v>
      </c>
      <c r="M33" s="18">
        <v>1155.4783135734951</v>
      </c>
      <c r="N33" s="18">
        <v>1156.2742152347901</v>
      </c>
      <c r="O33" s="18">
        <v>1119.0404162892964</v>
      </c>
      <c r="P33" s="18">
        <v>1009.6101586969311</v>
      </c>
      <c r="Q33" s="18">
        <v>959.60509828586976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2561.7099206304115</v>
      </c>
      <c r="C3" s="106">
        <f t="shared" ref="C3:Q3" si="1">SUM(C4,C16,C19,C29)</f>
        <v>2763.3919730509579</v>
      </c>
      <c r="D3" s="106">
        <f t="shared" si="1"/>
        <v>2899.9281347453998</v>
      </c>
      <c r="E3" s="106">
        <f t="shared" si="1"/>
        <v>2957.8630925190705</v>
      </c>
      <c r="F3" s="106">
        <f t="shared" si="1"/>
        <v>3318.3863287761615</v>
      </c>
      <c r="G3" s="106">
        <f t="shared" si="1"/>
        <v>3770.1646477690942</v>
      </c>
      <c r="H3" s="106">
        <f t="shared" si="1"/>
        <v>5138.5982660001137</v>
      </c>
      <c r="I3" s="106">
        <f t="shared" si="1"/>
        <v>4636.3441430085331</v>
      </c>
      <c r="J3" s="106">
        <f t="shared" si="1"/>
        <v>4927.78704701878</v>
      </c>
      <c r="K3" s="106">
        <f t="shared" si="1"/>
        <v>5311.0745033861376</v>
      </c>
      <c r="L3" s="106">
        <f t="shared" si="1"/>
        <v>5903.318326756902</v>
      </c>
      <c r="M3" s="106">
        <f t="shared" si="1"/>
        <v>5922.9687219911066</v>
      </c>
      <c r="N3" s="106">
        <f t="shared" si="1"/>
        <v>5729.7285665444942</v>
      </c>
      <c r="O3" s="106">
        <f t="shared" si="1"/>
        <v>5532.2389373942979</v>
      </c>
      <c r="P3" s="106">
        <f t="shared" si="1"/>
        <v>5057.9729116948056</v>
      </c>
      <c r="Q3" s="106">
        <f t="shared" si="1"/>
        <v>6139.815388974348</v>
      </c>
    </row>
    <row r="4" spans="1:17" ht="12.95" customHeight="1" x14ac:dyDescent="0.25">
      <c r="A4" s="90" t="s">
        <v>44</v>
      </c>
      <c r="B4" s="101">
        <f t="shared" ref="B4" si="2">SUM(B5:B15)</f>
        <v>1114.1154643654991</v>
      </c>
      <c r="C4" s="101">
        <f t="shared" ref="C4:Q4" si="3">SUM(C5:C15)</f>
        <v>1172.5475681043392</v>
      </c>
      <c r="D4" s="101">
        <f t="shared" si="3"/>
        <v>1154.9033237601325</v>
      </c>
      <c r="E4" s="101">
        <f t="shared" si="3"/>
        <v>1062.6275877970663</v>
      </c>
      <c r="F4" s="101">
        <f t="shared" si="3"/>
        <v>1229.6963813599389</v>
      </c>
      <c r="G4" s="101">
        <f t="shared" si="3"/>
        <v>1487.1980023636238</v>
      </c>
      <c r="H4" s="101">
        <f t="shared" si="3"/>
        <v>2646.3391555231033</v>
      </c>
      <c r="I4" s="101">
        <f t="shared" si="3"/>
        <v>1878.6847527556613</v>
      </c>
      <c r="J4" s="101">
        <f t="shared" si="3"/>
        <v>1972.6717763655406</v>
      </c>
      <c r="K4" s="101">
        <f t="shared" si="3"/>
        <v>2204.0253599158314</v>
      </c>
      <c r="L4" s="101">
        <f t="shared" si="3"/>
        <v>2630.7062100333837</v>
      </c>
      <c r="M4" s="101">
        <f t="shared" si="3"/>
        <v>2616.4090662839885</v>
      </c>
      <c r="N4" s="101">
        <f t="shared" si="3"/>
        <v>2335.2959187801939</v>
      </c>
      <c r="O4" s="101">
        <f t="shared" si="3"/>
        <v>2088.9628273230978</v>
      </c>
      <c r="P4" s="101">
        <f t="shared" si="3"/>
        <v>1542.7350467085917</v>
      </c>
      <c r="Q4" s="101">
        <f t="shared" si="3"/>
        <v>2439.4157213592448</v>
      </c>
    </row>
    <row r="5" spans="1:17" ht="12" customHeight="1" x14ac:dyDescent="0.25">
      <c r="A5" s="88" t="s">
        <v>38</v>
      </c>
      <c r="B5" s="100">
        <v>9.2363359262006774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657.29135060462556</v>
      </c>
      <c r="C7" s="100">
        <v>735.01079055777507</v>
      </c>
      <c r="D7" s="100">
        <v>719.13484534085535</v>
      </c>
      <c r="E7" s="100">
        <v>830.19182154956366</v>
      </c>
      <c r="F7" s="100">
        <v>921.63831134718055</v>
      </c>
      <c r="G7" s="100">
        <v>946.86737178589124</v>
      </c>
      <c r="H7" s="100">
        <v>707.73051351699496</v>
      </c>
      <c r="I7" s="100">
        <v>650.66780963874214</v>
      </c>
      <c r="J7" s="100">
        <v>613.73606517119174</v>
      </c>
      <c r="K7" s="100">
        <v>608.20208327531122</v>
      </c>
      <c r="L7" s="100">
        <v>604.169811713998</v>
      </c>
      <c r="M7" s="100">
        <v>572.49254277265914</v>
      </c>
      <c r="N7" s="100">
        <v>625.07892024038927</v>
      </c>
      <c r="O7" s="100">
        <v>695.56863685043345</v>
      </c>
      <c r="P7" s="100">
        <v>551.40363759373747</v>
      </c>
      <c r="Q7" s="100">
        <v>433.35355401003676</v>
      </c>
    </row>
    <row r="8" spans="1:17" ht="12" customHeight="1" x14ac:dyDescent="0.25">
      <c r="A8" s="88" t="s">
        <v>101</v>
      </c>
      <c r="B8" s="100">
        <v>3.7739973041353111E-2</v>
      </c>
      <c r="C8" s="100">
        <v>5.4314804601318316E-2</v>
      </c>
      <c r="D8" s="100">
        <v>6.7945424355531803E-2</v>
      </c>
      <c r="E8" s="100">
        <v>6.1347313029233394E-2</v>
      </c>
      <c r="F8" s="100">
        <v>0.10996517964137148</v>
      </c>
      <c r="G8" s="100">
        <v>0.30428783427163331</v>
      </c>
      <c r="H8" s="100">
        <v>1.076398010967595</v>
      </c>
      <c r="I8" s="100">
        <v>0.85149682906744717</v>
      </c>
      <c r="J8" s="100">
        <v>0.94980816680803837</v>
      </c>
      <c r="K8" s="100">
        <v>1.1322830281545104</v>
      </c>
      <c r="L8" s="100">
        <v>1.5653090766554205</v>
      </c>
      <c r="M8" s="100">
        <v>2.7573107936174659</v>
      </c>
      <c r="N8" s="100">
        <v>4.1245195749760395</v>
      </c>
      <c r="O8" s="100">
        <v>6.6767773467506766</v>
      </c>
      <c r="P8" s="100">
        <v>8.6980808691167262</v>
      </c>
      <c r="Q8" s="100">
        <v>13.669911768397681</v>
      </c>
    </row>
    <row r="9" spans="1:17" ht="12" customHeight="1" x14ac:dyDescent="0.25">
      <c r="A9" s="88" t="s">
        <v>106</v>
      </c>
      <c r="B9" s="100">
        <v>187.98427325598925</v>
      </c>
      <c r="C9" s="100">
        <v>262.91020255413275</v>
      </c>
      <c r="D9" s="100">
        <v>318.18331333609126</v>
      </c>
      <c r="E9" s="100">
        <v>83.866111697806033</v>
      </c>
      <c r="F9" s="100">
        <v>143.69598867448909</v>
      </c>
      <c r="G9" s="100">
        <v>383.01870741569763</v>
      </c>
      <c r="H9" s="100">
        <v>1316.1231697782016</v>
      </c>
      <c r="I9" s="100">
        <v>725.26657043394709</v>
      </c>
      <c r="J9" s="100">
        <v>616.41019477478687</v>
      </c>
      <c r="K9" s="100">
        <v>808.41175101354042</v>
      </c>
      <c r="L9" s="100">
        <v>1110.9783609247256</v>
      </c>
      <c r="M9" s="100">
        <v>1249.3184810709595</v>
      </c>
      <c r="N9" s="100">
        <v>943.84711114639083</v>
      </c>
      <c r="O9" s="100">
        <v>814.14201048353368</v>
      </c>
      <c r="P9" s="100">
        <v>597.28956958121898</v>
      </c>
      <c r="Q9" s="100">
        <v>1217.6286025099448</v>
      </c>
    </row>
    <row r="10" spans="1:17" ht="12" customHeight="1" x14ac:dyDescent="0.25">
      <c r="A10" s="88" t="s">
        <v>34</v>
      </c>
      <c r="B10" s="100">
        <v>18.810721814917905</v>
      </c>
      <c r="C10" s="100">
        <v>19.327072708520671</v>
      </c>
      <c r="D10" s="100">
        <v>19.604517525649126</v>
      </c>
      <c r="E10" s="100">
        <v>19.85492319484749</v>
      </c>
      <c r="F10" s="100">
        <v>20.093494666248219</v>
      </c>
      <c r="G10" s="100">
        <v>20.455883241032478</v>
      </c>
      <c r="H10" s="100">
        <v>31.645398476019764</v>
      </c>
      <c r="I10" s="100">
        <v>33.861716011763882</v>
      </c>
      <c r="J10" s="100">
        <v>39.323820950841665</v>
      </c>
      <c r="K10" s="100">
        <v>29.906232196093839</v>
      </c>
      <c r="L10" s="100">
        <v>31.106742989797272</v>
      </c>
      <c r="M10" s="100">
        <v>33.347160943852124</v>
      </c>
      <c r="N10" s="100">
        <v>35.888599395458549</v>
      </c>
      <c r="O10" s="100">
        <v>38.018420730440191</v>
      </c>
      <c r="P10" s="100">
        <v>39.099142236505777</v>
      </c>
      <c r="Q10" s="100">
        <v>45.17423816301045</v>
      </c>
    </row>
    <row r="11" spans="1:17" ht="12" customHeight="1" x14ac:dyDescent="0.25">
      <c r="A11" s="88" t="s">
        <v>61</v>
      </c>
      <c r="B11" s="100">
        <v>0.64589212417385378</v>
      </c>
      <c r="C11" s="100">
        <v>0.64927227811071331</v>
      </c>
      <c r="D11" s="100">
        <v>0.6578225926513368</v>
      </c>
      <c r="E11" s="100">
        <v>0.67587032258738833</v>
      </c>
      <c r="F11" s="100">
        <v>0.67596367925292655</v>
      </c>
      <c r="G11" s="100">
        <v>0.68267733972680567</v>
      </c>
      <c r="H11" s="100">
        <v>0.70573524283532962</v>
      </c>
      <c r="I11" s="100">
        <v>0.73140318308831165</v>
      </c>
      <c r="J11" s="100">
        <v>0.89047536491760793</v>
      </c>
      <c r="K11" s="100">
        <v>1.2787629913934015</v>
      </c>
      <c r="L11" s="100">
        <v>1.95399343433762</v>
      </c>
      <c r="M11" s="100">
        <v>2.0845634392209451</v>
      </c>
      <c r="N11" s="100">
        <v>2.2582380117019469</v>
      </c>
      <c r="O11" s="100">
        <v>2.4494139497701761</v>
      </c>
      <c r="P11" s="100">
        <v>2.8902141759525146</v>
      </c>
      <c r="Q11" s="100">
        <v>2.920060849535894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8.5597926335301331</v>
      </c>
      <c r="C13" s="100">
        <v>11.491603835473699</v>
      </c>
      <c r="D13" s="100">
        <v>11.392752021675744</v>
      </c>
      <c r="E13" s="100">
        <v>13.465339721028855</v>
      </c>
      <c r="F13" s="100">
        <v>16.094144271003621</v>
      </c>
      <c r="G13" s="100">
        <v>29.577341705067383</v>
      </c>
      <c r="H13" s="100">
        <v>64.195647229682066</v>
      </c>
      <c r="I13" s="100">
        <v>70.480996172425293</v>
      </c>
      <c r="J13" s="100">
        <v>109.28138786591495</v>
      </c>
      <c r="K13" s="100">
        <v>142.38761579117104</v>
      </c>
      <c r="L13" s="100">
        <v>190.67434213303468</v>
      </c>
      <c r="M13" s="100">
        <v>215.09909390914359</v>
      </c>
      <c r="N13" s="100">
        <v>270.57151684037547</v>
      </c>
      <c r="O13" s="100">
        <v>283.41221386082736</v>
      </c>
      <c r="P13" s="100">
        <v>246.64857923588983</v>
      </c>
      <c r="Q13" s="100">
        <v>433.3894553473836</v>
      </c>
    </row>
    <row r="14" spans="1:17" ht="12" customHeight="1" x14ac:dyDescent="0.25">
      <c r="A14" s="51" t="s">
        <v>104</v>
      </c>
      <c r="B14" s="22">
        <v>213.87847539586002</v>
      </c>
      <c r="C14" s="22">
        <v>122.57483650918127</v>
      </c>
      <c r="D14" s="22">
        <v>64.586397684060259</v>
      </c>
      <c r="E14" s="22">
        <v>95.916196192006694</v>
      </c>
      <c r="F14" s="22">
        <v>105.66781299872775</v>
      </c>
      <c r="G14" s="22">
        <v>79.408500674887492</v>
      </c>
      <c r="H14" s="22">
        <v>485.48099128979271</v>
      </c>
      <c r="I14" s="22">
        <v>369.52325496751155</v>
      </c>
      <c r="J14" s="22">
        <v>567.36187637525359</v>
      </c>
      <c r="K14" s="22">
        <v>584.34396118356415</v>
      </c>
      <c r="L14" s="22">
        <v>655.93875585891374</v>
      </c>
      <c r="M14" s="22">
        <v>504.84859555193998</v>
      </c>
      <c r="N14" s="22">
        <v>421.84788470587603</v>
      </c>
      <c r="O14" s="22">
        <v>217.95310658597975</v>
      </c>
      <c r="P14" s="22">
        <v>72.973960854736688</v>
      </c>
      <c r="Q14" s="22">
        <v>259.62969449614542</v>
      </c>
    </row>
    <row r="15" spans="1:17" ht="12" customHeight="1" x14ac:dyDescent="0.25">
      <c r="A15" s="105" t="s">
        <v>108</v>
      </c>
      <c r="B15" s="104">
        <v>17.670882637160222</v>
      </c>
      <c r="C15" s="104">
        <v>20.529474856543935</v>
      </c>
      <c r="D15" s="104">
        <v>21.275729834793825</v>
      </c>
      <c r="E15" s="104">
        <v>18.595977806196963</v>
      </c>
      <c r="F15" s="104">
        <v>21.720700543395495</v>
      </c>
      <c r="G15" s="104">
        <v>26.883232367049327</v>
      </c>
      <c r="H15" s="104">
        <v>39.381301978609201</v>
      </c>
      <c r="I15" s="104">
        <v>27.301505519115661</v>
      </c>
      <c r="J15" s="104">
        <v>24.718147695826069</v>
      </c>
      <c r="K15" s="104">
        <v>28.362670436602443</v>
      </c>
      <c r="L15" s="104">
        <v>34.318893901920887</v>
      </c>
      <c r="M15" s="104">
        <v>36.461317802595673</v>
      </c>
      <c r="N15" s="104">
        <v>31.679128865026055</v>
      </c>
      <c r="O15" s="104">
        <v>30.742247515363172</v>
      </c>
      <c r="P15" s="104">
        <v>23.731862161433646</v>
      </c>
      <c r="Q15" s="104">
        <v>33.650204214790065</v>
      </c>
    </row>
    <row r="16" spans="1:17" ht="12.95" customHeight="1" x14ac:dyDescent="0.25">
      <c r="A16" s="90" t="s">
        <v>102</v>
      </c>
      <c r="B16" s="101">
        <f t="shared" ref="B16:Q16" si="4">SUM(B17:B18)</f>
        <v>357.95369946991013</v>
      </c>
      <c r="C16" s="101">
        <f t="shared" si="4"/>
        <v>427.27685667626605</v>
      </c>
      <c r="D16" s="101">
        <f t="shared" si="4"/>
        <v>513.95256745510324</v>
      </c>
      <c r="E16" s="101">
        <f t="shared" si="4"/>
        <v>601.50128271646304</v>
      </c>
      <c r="F16" s="101">
        <f t="shared" si="4"/>
        <v>697.33078138859594</v>
      </c>
      <c r="G16" s="101">
        <f t="shared" si="4"/>
        <v>820.33402645021147</v>
      </c>
      <c r="H16" s="101">
        <f t="shared" si="4"/>
        <v>968.50017543587865</v>
      </c>
      <c r="I16" s="101">
        <f t="shared" si="4"/>
        <v>1178.7808502070607</v>
      </c>
      <c r="J16" s="101">
        <f t="shared" si="4"/>
        <v>1335.0328878202217</v>
      </c>
      <c r="K16" s="101">
        <f t="shared" si="4"/>
        <v>1485.8513390749313</v>
      </c>
      <c r="L16" s="101">
        <f t="shared" si="4"/>
        <v>1611.2525264182532</v>
      </c>
      <c r="M16" s="101">
        <f t="shared" si="4"/>
        <v>1625.486209791871</v>
      </c>
      <c r="N16" s="101">
        <f t="shared" si="4"/>
        <v>1682.8919516453075</v>
      </c>
      <c r="O16" s="101">
        <f t="shared" si="4"/>
        <v>1721.7846799562028</v>
      </c>
      <c r="P16" s="101">
        <f t="shared" si="4"/>
        <v>1787.7043050736709</v>
      </c>
      <c r="Q16" s="101">
        <f t="shared" si="4"/>
        <v>1889.7112276729072</v>
      </c>
    </row>
    <row r="17" spans="1:17" ht="12.95" customHeight="1" x14ac:dyDescent="0.25">
      <c r="A17" s="88" t="s">
        <v>101</v>
      </c>
      <c r="B17" s="103">
        <v>0.47317294596891074</v>
      </c>
      <c r="C17" s="103">
        <v>0.57714068885392089</v>
      </c>
      <c r="D17" s="103">
        <v>0.78984682184852695</v>
      </c>
      <c r="E17" s="103">
        <v>0.99622595343675102</v>
      </c>
      <c r="F17" s="103">
        <v>1.2126106931394078</v>
      </c>
      <c r="G17" s="103">
        <v>1.5715086669717053</v>
      </c>
      <c r="H17" s="103">
        <v>1.8785843040568364</v>
      </c>
      <c r="I17" s="103">
        <v>3.1480917706943599</v>
      </c>
      <c r="J17" s="103">
        <v>3.7550024007439262</v>
      </c>
      <c r="K17" s="103">
        <v>4.6375589956021042</v>
      </c>
      <c r="L17" s="103">
        <v>5.4012013081784991</v>
      </c>
      <c r="M17" s="103">
        <v>5.9957090266922659</v>
      </c>
      <c r="N17" s="103">
        <v>7.1260302620106479</v>
      </c>
      <c r="O17" s="103">
        <v>9.1378875643550064</v>
      </c>
      <c r="P17" s="103">
        <v>12.736092864175051</v>
      </c>
      <c r="Q17" s="103">
        <v>18.935946289585594</v>
      </c>
    </row>
    <row r="18" spans="1:17" ht="12" customHeight="1" x14ac:dyDescent="0.25">
      <c r="A18" s="88" t="s">
        <v>100</v>
      </c>
      <c r="B18" s="103">
        <v>357.48052652394125</v>
      </c>
      <c r="C18" s="103">
        <v>426.69971598741211</v>
      </c>
      <c r="D18" s="103">
        <v>513.16272063325471</v>
      </c>
      <c r="E18" s="103">
        <v>600.50505676302623</v>
      </c>
      <c r="F18" s="103">
        <v>696.11817069545657</v>
      </c>
      <c r="G18" s="103">
        <v>818.76251778323979</v>
      </c>
      <c r="H18" s="103">
        <v>966.62159113182179</v>
      </c>
      <c r="I18" s="103">
        <v>1175.6327584363662</v>
      </c>
      <c r="J18" s="103">
        <v>1331.2778854194778</v>
      </c>
      <c r="K18" s="103">
        <v>1481.2137800793291</v>
      </c>
      <c r="L18" s="103">
        <v>1605.8513251100746</v>
      </c>
      <c r="M18" s="103">
        <v>1619.4905007651787</v>
      </c>
      <c r="N18" s="103">
        <v>1675.7659213832969</v>
      </c>
      <c r="O18" s="103">
        <v>1712.6467923918478</v>
      </c>
      <c r="P18" s="103">
        <v>1774.9682122094957</v>
      </c>
      <c r="Q18" s="103">
        <v>1870.7752813833215</v>
      </c>
    </row>
    <row r="19" spans="1:17" ht="12.95" customHeight="1" x14ac:dyDescent="0.25">
      <c r="A19" s="90" t="s">
        <v>47</v>
      </c>
      <c r="B19" s="101">
        <f t="shared" ref="B19" si="5">SUM(B20:B27)</f>
        <v>488.99830838667771</v>
      </c>
      <c r="C19" s="101">
        <f t="shared" ref="C19:Q19" si="6">SUM(C20:C27)</f>
        <v>520.88682929851734</v>
      </c>
      <c r="D19" s="101">
        <f t="shared" si="6"/>
        <v>555.98801559918229</v>
      </c>
      <c r="E19" s="101">
        <f t="shared" si="6"/>
        <v>589.49477435477775</v>
      </c>
      <c r="F19" s="101">
        <f t="shared" si="6"/>
        <v>636.81261343302845</v>
      </c>
      <c r="G19" s="101">
        <f t="shared" si="6"/>
        <v>665.06149609212275</v>
      </c>
      <c r="H19" s="101">
        <f t="shared" si="6"/>
        <v>691.79205012776993</v>
      </c>
      <c r="I19" s="101">
        <f t="shared" si="6"/>
        <v>714.36878282305065</v>
      </c>
      <c r="J19" s="101">
        <f t="shared" si="6"/>
        <v>734.06818657830797</v>
      </c>
      <c r="K19" s="101">
        <f t="shared" si="6"/>
        <v>732.09532493439929</v>
      </c>
      <c r="L19" s="101">
        <f t="shared" si="6"/>
        <v>754.17014239182663</v>
      </c>
      <c r="M19" s="101">
        <f t="shared" si="6"/>
        <v>765.39734975096655</v>
      </c>
      <c r="N19" s="101">
        <f t="shared" si="6"/>
        <v>780.7600543916177</v>
      </c>
      <c r="O19" s="101">
        <f t="shared" si="6"/>
        <v>786.73048185568859</v>
      </c>
      <c r="P19" s="101">
        <f t="shared" si="6"/>
        <v>789.14467537658868</v>
      </c>
      <c r="Q19" s="101">
        <f t="shared" si="6"/>
        <v>795.94983200388083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24.826444895887711</v>
      </c>
      <c r="C21" s="100">
        <v>24.366558825964525</v>
      </c>
      <c r="D21" s="100">
        <v>24.716374325757219</v>
      </c>
      <c r="E21" s="100">
        <v>25.039080783951665</v>
      </c>
      <c r="F21" s="100">
        <v>22.916728665651572</v>
      </c>
      <c r="G21" s="100">
        <v>23.076862628290243</v>
      </c>
      <c r="H21" s="100">
        <v>23.840731600315731</v>
      </c>
      <c r="I21" s="100">
        <v>24.019965908478245</v>
      </c>
      <c r="J21" s="100">
        <v>24.131384223560318</v>
      </c>
      <c r="K21" s="100">
        <v>24.337129484440684</v>
      </c>
      <c r="L21" s="100">
        <v>24.902360530698356</v>
      </c>
      <c r="M21" s="100">
        <v>25.280910735795274</v>
      </c>
      <c r="N21" s="100">
        <v>25.667450048543948</v>
      </c>
      <c r="O21" s="100">
        <v>26.141299982751697</v>
      </c>
      <c r="P21" s="100">
        <v>26.171794363114117</v>
      </c>
      <c r="Q21" s="100">
        <v>26.880354921465511</v>
      </c>
    </row>
    <row r="22" spans="1:17" ht="12" customHeight="1" x14ac:dyDescent="0.25">
      <c r="A22" s="88" t="s">
        <v>99</v>
      </c>
      <c r="B22" s="100">
        <v>113.50434247921157</v>
      </c>
      <c r="C22" s="100">
        <v>119.9036337501495</v>
      </c>
      <c r="D22" s="100">
        <v>124.10871758417751</v>
      </c>
      <c r="E22" s="100">
        <v>122.42543720337463</v>
      </c>
      <c r="F22" s="100">
        <v>125.29078205920108</v>
      </c>
      <c r="G22" s="100">
        <v>121.63321541147424</v>
      </c>
      <c r="H22" s="100">
        <v>119.81892638529219</v>
      </c>
      <c r="I22" s="100">
        <v>112.15450041341568</v>
      </c>
      <c r="J22" s="100">
        <v>108.89849239768337</v>
      </c>
      <c r="K22" s="100">
        <v>107.55758894446829</v>
      </c>
      <c r="L22" s="100">
        <v>108.55913901246181</v>
      </c>
      <c r="M22" s="100">
        <v>109.0694799634644</v>
      </c>
      <c r="N22" s="100">
        <v>109.22473986582945</v>
      </c>
      <c r="O22" s="100">
        <v>107.43995909334464</v>
      </c>
      <c r="P22" s="100">
        <v>105.60566961220505</v>
      </c>
      <c r="Q22" s="100">
        <v>105.79192675454212</v>
      </c>
    </row>
    <row r="23" spans="1:17" ht="12" customHeight="1" x14ac:dyDescent="0.25">
      <c r="A23" s="88" t="s">
        <v>98</v>
      </c>
      <c r="B23" s="100">
        <v>69.336886846287456</v>
      </c>
      <c r="C23" s="100">
        <v>66.008904615523377</v>
      </c>
      <c r="D23" s="100">
        <v>55.99185961084234</v>
      </c>
      <c r="E23" s="100">
        <v>28.86143626425585</v>
      </c>
      <c r="F23" s="100">
        <v>49.592543655613696</v>
      </c>
      <c r="G23" s="100">
        <v>58.054508079938707</v>
      </c>
      <c r="H23" s="100">
        <v>131.63213736137536</v>
      </c>
      <c r="I23" s="100">
        <v>139.47213418242808</v>
      </c>
      <c r="J23" s="100">
        <v>141.62551948024435</v>
      </c>
      <c r="K23" s="100">
        <v>145.86864814836306</v>
      </c>
      <c r="L23" s="100">
        <v>148.46881890640637</v>
      </c>
      <c r="M23" s="100">
        <v>149.61023411177459</v>
      </c>
      <c r="N23" s="100">
        <v>163.74782557359305</v>
      </c>
      <c r="O23" s="100">
        <v>187.31923092346483</v>
      </c>
      <c r="P23" s="100">
        <v>234.6564005934149</v>
      </c>
      <c r="Q23" s="100">
        <v>286.11272696192367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275.52668791269031</v>
      </c>
      <c r="C26" s="22">
        <v>302.9861521068799</v>
      </c>
      <c r="D26" s="22">
        <v>341.47086407840516</v>
      </c>
      <c r="E26" s="22">
        <v>400.86870010319564</v>
      </c>
      <c r="F26" s="22">
        <v>424.30898905256208</v>
      </c>
      <c r="G26" s="22">
        <v>444.64619945801672</v>
      </c>
      <c r="H26" s="22">
        <v>395.91112478078674</v>
      </c>
      <c r="I26" s="22">
        <v>415.44670231872857</v>
      </c>
      <c r="J26" s="22">
        <v>431.75290047682</v>
      </c>
      <c r="K26" s="22">
        <v>421.47660835712719</v>
      </c>
      <c r="L26" s="22">
        <v>435.91125166735605</v>
      </c>
      <c r="M26" s="22">
        <v>444.65445466547385</v>
      </c>
      <c r="N26" s="22">
        <v>443.35530096217678</v>
      </c>
      <c r="O26" s="22">
        <v>421.02902409329016</v>
      </c>
      <c r="P26" s="22">
        <v>371.19850781461452</v>
      </c>
      <c r="Q26" s="22">
        <v>324.85750456873819</v>
      </c>
    </row>
    <row r="27" spans="1:17" ht="12" customHeight="1" x14ac:dyDescent="0.25">
      <c r="A27" s="93" t="s">
        <v>33</v>
      </c>
      <c r="B27" s="107">
        <v>5.8039462526006504</v>
      </c>
      <c r="C27" s="107">
        <v>7.6215799999999989</v>
      </c>
      <c r="D27" s="107">
        <v>9.7002000000000006</v>
      </c>
      <c r="E27" s="107">
        <v>12.300120000000003</v>
      </c>
      <c r="F27" s="107">
        <v>14.703569999999996</v>
      </c>
      <c r="G27" s="107">
        <v>17.650710514402864</v>
      </c>
      <c r="H27" s="107">
        <v>20.589129999999997</v>
      </c>
      <c r="I27" s="107">
        <v>23.275479999999995</v>
      </c>
      <c r="J27" s="107">
        <v>27.659890000000004</v>
      </c>
      <c r="K27" s="107">
        <v>32.855349999999994</v>
      </c>
      <c r="L27" s="107">
        <v>36.328572274904005</v>
      </c>
      <c r="M27" s="107">
        <v>36.782270274458504</v>
      </c>
      <c r="N27" s="107">
        <v>38.764737941474408</v>
      </c>
      <c r="O27" s="107">
        <v>44.80096776283726</v>
      </c>
      <c r="P27" s="107">
        <v>51.51230299324007</v>
      </c>
      <c r="Q27" s="107">
        <v>52.307318797211344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600.64244840832453</v>
      </c>
      <c r="C29" s="101">
        <f t="shared" ref="C29:Q29" si="8">SUM(C30:C33)</f>
        <v>642.68071897183495</v>
      </c>
      <c r="D29" s="101">
        <f t="shared" si="8"/>
        <v>675.08422793098191</v>
      </c>
      <c r="E29" s="101">
        <f t="shared" si="8"/>
        <v>704.2394476507634</v>
      </c>
      <c r="F29" s="101">
        <f t="shared" si="8"/>
        <v>754.54655259459844</v>
      </c>
      <c r="G29" s="101">
        <f t="shared" si="8"/>
        <v>797.57112286313577</v>
      </c>
      <c r="H29" s="101">
        <f t="shared" si="8"/>
        <v>831.9668849133617</v>
      </c>
      <c r="I29" s="101">
        <f t="shared" si="8"/>
        <v>864.50975722276075</v>
      </c>
      <c r="J29" s="101">
        <f t="shared" si="8"/>
        <v>886.01419625470965</v>
      </c>
      <c r="K29" s="101">
        <f t="shared" si="8"/>
        <v>889.10247946097581</v>
      </c>
      <c r="L29" s="101">
        <f t="shared" si="8"/>
        <v>907.1894479134379</v>
      </c>
      <c r="M29" s="101">
        <f t="shared" si="8"/>
        <v>915.67609616428001</v>
      </c>
      <c r="N29" s="101">
        <f t="shared" si="8"/>
        <v>930.7806417273755</v>
      </c>
      <c r="O29" s="101">
        <f t="shared" si="8"/>
        <v>934.76094825930909</v>
      </c>
      <c r="P29" s="101">
        <f t="shared" si="8"/>
        <v>938.38888453595393</v>
      </c>
      <c r="Q29" s="101">
        <f t="shared" si="8"/>
        <v>1014.7386079383145</v>
      </c>
    </row>
    <row r="30" spans="1:17" ht="12" customHeight="1" x14ac:dyDescent="0.25">
      <c r="A30" s="88" t="s">
        <v>66</v>
      </c>
      <c r="B30" s="100">
        <v>66.590715231011629</v>
      </c>
      <c r="C30" s="100">
        <v>74.665303032501853</v>
      </c>
      <c r="D30" s="100">
        <v>75.182084440283774</v>
      </c>
      <c r="E30" s="100">
        <v>74.541282662492961</v>
      </c>
      <c r="F30" s="100">
        <v>79.374001127023973</v>
      </c>
      <c r="G30" s="100">
        <v>72.681785040935239</v>
      </c>
      <c r="H30" s="100">
        <v>65.595047959148118</v>
      </c>
      <c r="I30" s="100">
        <v>68.4936393575951</v>
      </c>
      <c r="J30" s="100">
        <v>72.52073222133869</v>
      </c>
      <c r="K30" s="100">
        <v>65.156652163844683</v>
      </c>
      <c r="L30" s="100">
        <v>65.107463488573359</v>
      </c>
      <c r="M30" s="100">
        <v>60.642381079637339</v>
      </c>
      <c r="N30" s="100">
        <v>57.687548652862489</v>
      </c>
      <c r="O30" s="100">
        <v>55.269354847695901</v>
      </c>
      <c r="P30" s="100">
        <v>38.408401481735304</v>
      </c>
      <c r="Q30" s="100">
        <v>62.114699536075776</v>
      </c>
    </row>
    <row r="31" spans="1:17" ht="12" customHeight="1" x14ac:dyDescent="0.25">
      <c r="A31" s="88" t="s">
        <v>98</v>
      </c>
      <c r="B31" s="100">
        <v>72.35108162496644</v>
      </c>
      <c r="C31" s="100">
        <v>71.91732701993746</v>
      </c>
      <c r="D31" s="100">
        <v>71.89658278339482</v>
      </c>
      <c r="E31" s="100">
        <v>70.171311988398188</v>
      </c>
      <c r="F31" s="100">
        <v>71.619007133882562</v>
      </c>
      <c r="G31" s="100">
        <v>71.611141516646498</v>
      </c>
      <c r="H31" s="100">
        <v>72.505223043438747</v>
      </c>
      <c r="I31" s="100">
        <v>76.938442868895194</v>
      </c>
      <c r="J31" s="100">
        <v>83.423411535665892</v>
      </c>
      <c r="K31" s="100">
        <v>85.403359182924092</v>
      </c>
      <c r="L31" s="100">
        <v>98.609983743945236</v>
      </c>
      <c r="M31" s="100">
        <v>115.04079316140967</v>
      </c>
      <c r="N31" s="100">
        <v>125.25120002650824</v>
      </c>
      <c r="O31" s="100">
        <v>150.76092191494146</v>
      </c>
      <c r="P31" s="100">
        <v>238.75453513509385</v>
      </c>
      <c r="Q31" s="100">
        <v>320.76874787601554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461.70065155234641</v>
      </c>
      <c r="C33" s="18">
        <v>496.09808891939559</v>
      </c>
      <c r="D33" s="18">
        <v>528.00556070730329</v>
      </c>
      <c r="E33" s="18">
        <v>559.52685299987218</v>
      </c>
      <c r="F33" s="18">
        <v>603.55354433369189</v>
      </c>
      <c r="G33" s="18">
        <v>653.27819630555405</v>
      </c>
      <c r="H33" s="18">
        <v>693.86661391077484</v>
      </c>
      <c r="I33" s="18">
        <v>719.0776749962705</v>
      </c>
      <c r="J33" s="18">
        <v>730.07005249770509</v>
      </c>
      <c r="K33" s="18">
        <v>738.54246811420705</v>
      </c>
      <c r="L33" s="18">
        <v>743.47200068091934</v>
      </c>
      <c r="M33" s="18">
        <v>739.99292192323298</v>
      </c>
      <c r="N33" s="18">
        <v>747.84189304800475</v>
      </c>
      <c r="O33" s="18">
        <v>728.73067149667168</v>
      </c>
      <c r="P33" s="18">
        <v>661.22594791912479</v>
      </c>
      <c r="Q33" s="18">
        <v>631.85516052622324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0.60216216616702689</v>
      </c>
      <c r="C3" s="115">
        <f>IF(SER_hh_tes!C3=0,"",SER_hh_tes!C3/SER_hh_fec!C3)</f>
        <v>0.61662950400387762</v>
      </c>
      <c r="D3" s="115">
        <f>IF(SER_hh_tes!D3=0,"",SER_hh_tes!D3/SER_hh_fec!D3)</f>
        <v>0.63594695879117813</v>
      </c>
      <c r="E3" s="115">
        <f>IF(SER_hh_tes!E3=0,"",SER_hh_tes!E3/SER_hh_fec!E3)</f>
        <v>0.66125812288549102</v>
      </c>
      <c r="F3" s="115">
        <f>IF(SER_hh_tes!F3=0,"",SER_hh_tes!F3/SER_hh_fec!F3)</f>
        <v>0.67345083633034786</v>
      </c>
      <c r="G3" s="115">
        <f>IF(SER_hh_tes!G3=0,"",SER_hh_tes!G3/SER_hh_fec!G3)</f>
        <v>0.69281950245049384</v>
      </c>
      <c r="H3" s="115">
        <f>IF(SER_hh_tes!H3=0,"",SER_hh_tes!H3/SER_hh_fec!H3)</f>
        <v>0.71653211550998264</v>
      </c>
      <c r="I3" s="115">
        <f>IF(SER_hh_tes!I3=0,"",SER_hh_tes!I3/SER_hh_fec!I3)</f>
        <v>0.75199198404755341</v>
      </c>
      <c r="J3" s="115">
        <f>IF(SER_hh_tes!J3=0,"",SER_hh_tes!J3/SER_hh_fec!J3)</f>
        <v>0.77419199548320805</v>
      </c>
      <c r="K3" s="115">
        <f>IF(SER_hh_tes!K3=0,"",SER_hh_tes!K3/SER_hh_fec!K3)</f>
        <v>0.79129920094875883</v>
      </c>
      <c r="L3" s="115">
        <f>IF(SER_hh_tes!L3=0,"",SER_hh_tes!L3/SER_hh_fec!L3)</f>
        <v>0.79885214369233226</v>
      </c>
      <c r="M3" s="115">
        <f>IF(SER_hh_tes!M3=0,"",SER_hh_tes!M3/SER_hh_fec!M3)</f>
        <v>0.80718157998091244</v>
      </c>
      <c r="N3" s="115">
        <f>IF(SER_hh_tes!N3=0,"",SER_hh_tes!N3/SER_hh_fec!N3)</f>
        <v>0.83213042308094542</v>
      </c>
      <c r="O3" s="115">
        <f>IF(SER_hh_tes!O3=0,"",SER_hh_tes!O3/SER_hh_fec!O3)</f>
        <v>0.85019613312794973</v>
      </c>
      <c r="P3" s="115">
        <f>IF(SER_hh_tes!P3=0,"",SER_hh_tes!P3/SER_hh_fec!P3)</f>
        <v>0.88302089751838242</v>
      </c>
      <c r="Q3" s="115">
        <f>IF(SER_hh_tes!Q3=0,"",SER_hh_tes!Q3/SER_hh_fec!Q3)</f>
        <v>0.87915470594055545</v>
      </c>
    </row>
    <row r="4" spans="1:17" ht="12.95" customHeight="1" x14ac:dyDescent="0.25">
      <c r="A4" s="90" t="s">
        <v>44</v>
      </c>
      <c r="B4" s="110">
        <f>IF(SER_hh_tes!B4=0,"",SER_hh_tes!B4/SER_hh_fec!B4)</f>
        <v>0.56191759162673871</v>
      </c>
      <c r="C4" s="110">
        <f>IF(SER_hh_tes!C4=0,"",SER_hh_tes!C4/SER_hh_fec!C4)</f>
        <v>0.56716467991447561</v>
      </c>
      <c r="D4" s="110">
        <f>IF(SER_hh_tes!D4=0,"",SER_hh_tes!D4/SER_hh_fec!D4)</f>
        <v>0.5721306506272158</v>
      </c>
      <c r="E4" s="110">
        <f>IF(SER_hh_tes!E4=0,"",SER_hh_tes!E4/SER_hh_fec!E4)</f>
        <v>0.5804541937993043</v>
      </c>
      <c r="F4" s="110">
        <f>IF(SER_hh_tes!F4=0,"",SER_hh_tes!F4/SER_hh_fec!F4)</f>
        <v>0.58654988905225292</v>
      </c>
      <c r="G4" s="110">
        <f>IF(SER_hh_tes!G4=0,"",SER_hh_tes!G4/SER_hh_fec!G4)</f>
        <v>0.60224168500820141</v>
      </c>
      <c r="H4" s="110">
        <f>IF(SER_hh_tes!H4=0,"",SER_hh_tes!H4/SER_hh_fec!H4)</f>
        <v>0.65361038474128075</v>
      </c>
      <c r="I4" s="110">
        <f>IF(SER_hh_tes!I4=0,"",SER_hh_tes!I4/SER_hh_fec!I4)</f>
        <v>0.65176259663214631</v>
      </c>
      <c r="J4" s="110">
        <f>IF(SER_hh_tes!J4=0,"",SER_hh_tes!J4/SER_hh_fec!J4)</f>
        <v>0.66365129563700409</v>
      </c>
      <c r="K4" s="110">
        <f>IF(SER_hh_tes!K4=0,"",SER_hh_tes!K4/SER_hh_fec!K4)</f>
        <v>0.67183144599098354</v>
      </c>
      <c r="L4" s="110">
        <f>IF(SER_hh_tes!L4=0,"",SER_hh_tes!L4/SER_hh_fec!L4)</f>
        <v>0.68032734481302592</v>
      </c>
      <c r="M4" s="110">
        <f>IF(SER_hh_tes!M4=0,"",SER_hh_tes!M4/SER_hh_fec!M4)</f>
        <v>0.68553378552208943</v>
      </c>
      <c r="N4" s="110">
        <f>IF(SER_hh_tes!N4=0,"",SER_hh_tes!N4/SER_hh_fec!N4)</f>
        <v>0.70018163666679867</v>
      </c>
      <c r="O4" s="110">
        <f>IF(SER_hh_tes!O4=0,"",SER_hh_tes!O4/SER_hh_fec!O4)</f>
        <v>0.70644017555388872</v>
      </c>
      <c r="P4" s="110">
        <f>IF(SER_hh_tes!P4=0,"",SER_hh_tes!P4/SER_hh_fec!P4)</f>
        <v>0.71682967313973078</v>
      </c>
      <c r="Q4" s="110">
        <f>IF(SER_hh_tes!Q4=0,"",SER_hh_tes!Q4/SER_hh_fec!Q4)</f>
        <v>0.75510197851113892</v>
      </c>
    </row>
    <row r="5" spans="1:17" ht="12" customHeight="1" x14ac:dyDescent="0.25">
      <c r="A5" s="88" t="s">
        <v>38</v>
      </c>
      <c r="B5" s="109">
        <f>IF(SER_hh_tes!B5=0,"",SER_hh_tes!B5/SER_hh_fec!B5)</f>
        <v>0.46256414330768814</v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0.53372785766271713</v>
      </c>
      <c r="C7" s="109">
        <f>IF(SER_hh_tes!C7=0,"",SER_hh_tes!C7/SER_hh_fec!C7)</f>
        <v>0.54172785418243674</v>
      </c>
      <c r="D7" s="109">
        <f>IF(SER_hh_tes!D7=0,"",SER_hh_tes!D7/SER_hh_fec!D7)</f>
        <v>0.546420206985749</v>
      </c>
      <c r="E7" s="109">
        <f>IF(SER_hh_tes!E7=0,"",SER_hh_tes!E7/SER_hh_fec!E7)</f>
        <v>0.56076057842533544</v>
      </c>
      <c r="F7" s="109">
        <f>IF(SER_hh_tes!F7=0,"",SER_hh_tes!F7/SER_hh_fec!F7)</f>
        <v>0.56354493866996214</v>
      </c>
      <c r="G7" s="109">
        <f>IF(SER_hh_tes!G7=0,"",SER_hh_tes!G7/SER_hh_fec!G7)</f>
        <v>0.56719644912617861</v>
      </c>
      <c r="H7" s="109">
        <f>IF(SER_hh_tes!H7=0,"",SER_hh_tes!H7/SER_hh_fec!H7)</f>
        <v>0.59534665191333735</v>
      </c>
      <c r="I7" s="109">
        <f>IF(SER_hh_tes!I7=0,"",SER_hh_tes!I7/SER_hh_fec!I7)</f>
        <v>0.59547999881760938</v>
      </c>
      <c r="J7" s="109">
        <f>IF(SER_hh_tes!J7=0,"",SER_hh_tes!J7/SER_hh_fec!J7)</f>
        <v>0.59548714642369482</v>
      </c>
      <c r="K7" s="109">
        <f>IF(SER_hh_tes!K7=0,"",SER_hh_tes!K7/SER_hh_fec!K7)</f>
        <v>0.59642888388557358</v>
      </c>
      <c r="L7" s="109">
        <f>IF(SER_hh_tes!L7=0,"",SER_hh_tes!L7/SER_hh_fec!L7)</f>
        <v>0.59763066877443027</v>
      </c>
      <c r="M7" s="109">
        <f>IF(SER_hh_tes!M7=0,"",SER_hh_tes!M7/SER_hh_fec!M7)</f>
        <v>0.59780269029423672</v>
      </c>
      <c r="N7" s="109">
        <f>IF(SER_hh_tes!N7=0,"",SER_hh_tes!N7/SER_hh_fec!N7)</f>
        <v>0.6049016790625571</v>
      </c>
      <c r="O7" s="109">
        <f>IF(SER_hh_tes!O7=0,"",SER_hh_tes!O7/SER_hh_fec!O7)</f>
        <v>0.61121683454350384</v>
      </c>
      <c r="P7" s="109">
        <f>IF(SER_hh_tes!P7=0,"",SER_hh_tes!P7/SER_hh_fec!P7)</f>
        <v>0.61338122068045919</v>
      </c>
      <c r="Q7" s="109">
        <f>IF(SER_hh_tes!Q7=0,"",SER_hh_tes!Q7/SER_hh_fec!Q7)</f>
        <v>0.62963319136600804</v>
      </c>
    </row>
    <row r="8" spans="1:17" ht="12" customHeight="1" x14ac:dyDescent="0.25">
      <c r="A8" s="88" t="s">
        <v>101</v>
      </c>
      <c r="B8" s="109">
        <f>IF(SER_hh_tes!B8=0,"",SER_hh_tes!B8/SER_hh_fec!B8)</f>
        <v>0.86751956547082909</v>
      </c>
      <c r="C8" s="109">
        <f>IF(SER_hh_tes!C8=0,"",SER_hh_tes!C8/SER_hh_fec!C8)</f>
        <v>0.87945268333285898</v>
      </c>
      <c r="D8" s="109">
        <f>IF(SER_hh_tes!D8=0,"",SER_hh_tes!D8/SER_hh_fec!D8)</f>
        <v>0.88813090363659963</v>
      </c>
      <c r="E8" s="109">
        <f>IF(SER_hh_tes!E8=0,"",SER_hh_tes!E8/SER_hh_fec!E8)</f>
        <v>0.89072055032384334</v>
      </c>
      <c r="F8" s="109">
        <f>IF(SER_hh_tes!F8=0,"",SER_hh_tes!F8/SER_hh_fec!F8)</f>
        <v>0.9046258243009716</v>
      </c>
      <c r="G8" s="109">
        <f>IF(SER_hh_tes!G8=0,"",SER_hh_tes!G8/SER_hh_fec!G8)</f>
        <v>0.92143534122156623</v>
      </c>
      <c r="H8" s="109">
        <f>IF(SER_hh_tes!H8=0,"",SER_hh_tes!H8/SER_hh_fec!H8)</f>
        <v>0.93182043858816233</v>
      </c>
      <c r="I8" s="109">
        <f>IF(SER_hh_tes!I8=0,"",SER_hh_tes!I8/SER_hh_fec!I8)</f>
        <v>0.93416906858784343</v>
      </c>
      <c r="J8" s="109">
        <f>IF(SER_hh_tes!J8=0,"",SER_hh_tes!J8/SER_hh_fec!J8)</f>
        <v>0.93611098684532024</v>
      </c>
      <c r="K8" s="109">
        <f>IF(SER_hh_tes!K8=0,"",SER_hh_tes!K8/SER_hh_fec!K8)</f>
        <v>0.93787692280027424</v>
      </c>
      <c r="L8" s="109">
        <f>IF(SER_hh_tes!L8=0,"",SER_hh_tes!L8/SER_hh_fec!L8)</f>
        <v>0.9423308627111544</v>
      </c>
      <c r="M8" s="109">
        <f>IF(SER_hh_tes!M8=0,"",SER_hh_tes!M8/SER_hh_fec!M8)</f>
        <v>0.95542629361424913</v>
      </c>
      <c r="N8" s="109">
        <f>IF(SER_hh_tes!N8=0,"",SER_hh_tes!N8/SER_hh_fec!N8)</f>
        <v>0.9659286147342081</v>
      </c>
      <c r="O8" s="109">
        <f>IF(SER_hh_tes!O8=0,"",SER_hh_tes!O8/SER_hh_fec!O8)</f>
        <v>0.97766701998319949</v>
      </c>
      <c r="P8" s="109">
        <f>IF(SER_hh_tes!P8=0,"",SER_hh_tes!P8/SER_hh_fec!P8)</f>
        <v>0.99043852221670692</v>
      </c>
      <c r="Q8" s="109">
        <f>IF(SER_hh_tes!Q8=0,"",SER_hh_tes!Q8/SER_hh_fec!Q8)</f>
        <v>0.99169144811936327</v>
      </c>
    </row>
    <row r="9" spans="1:17" ht="12" customHeight="1" x14ac:dyDescent="0.25">
      <c r="A9" s="88" t="s">
        <v>106</v>
      </c>
      <c r="B9" s="109">
        <f>IF(SER_hh_tes!B9=0,"",SER_hh_tes!B9/SER_hh_fec!B9)</f>
        <v>0.5702130225988038</v>
      </c>
      <c r="C9" s="109">
        <f>IF(SER_hh_tes!C9=0,"",SER_hh_tes!C9/SER_hh_fec!C9)</f>
        <v>0.59131518062356048</v>
      </c>
      <c r="D9" s="109">
        <f>IF(SER_hh_tes!D9=0,"",SER_hh_tes!D9/SER_hh_fec!D9)</f>
        <v>0.60493814427371773</v>
      </c>
      <c r="E9" s="109">
        <f>IF(SER_hh_tes!E9=0,"",SER_hh_tes!E9/SER_hh_fec!E9)</f>
        <v>0.64394793716482157</v>
      </c>
      <c r="F9" s="109">
        <f>IF(SER_hh_tes!F9=0,"",SER_hh_tes!F9/SER_hh_fec!F9)</f>
        <v>0.64782510835479057</v>
      </c>
      <c r="G9" s="109">
        <f>IF(SER_hh_tes!G9=0,"",SER_hh_tes!G9/SER_hh_fec!G9)</f>
        <v>0.65529254542163806</v>
      </c>
      <c r="H9" s="109">
        <f>IF(SER_hh_tes!H9=0,"",SER_hh_tes!H9/SER_hh_fec!H9)</f>
        <v>0.6602258449036924</v>
      </c>
      <c r="I9" s="109">
        <f>IF(SER_hh_tes!I9=0,"",SER_hh_tes!I9/SER_hh_fec!I9)</f>
        <v>0.66116392253050604</v>
      </c>
      <c r="J9" s="109">
        <f>IF(SER_hh_tes!J9=0,"",SER_hh_tes!J9/SER_hh_fec!J9)</f>
        <v>0.66459417227479489</v>
      </c>
      <c r="K9" s="109">
        <f>IF(SER_hh_tes!K9=0,"",SER_hh_tes!K9/SER_hh_fec!K9)</f>
        <v>0.6669279044051496</v>
      </c>
      <c r="L9" s="109">
        <f>IF(SER_hh_tes!L9=0,"",SER_hh_tes!L9/SER_hh_fec!L9)</f>
        <v>0.66948896552573356</v>
      </c>
      <c r="M9" s="109">
        <f>IF(SER_hh_tes!M9=0,"",SER_hh_tes!M9/SER_hh_fec!M9)</f>
        <v>0.67175643987366707</v>
      </c>
      <c r="N9" s="109">
        <f>IF(SER_hh_tes!N9=0,"",SER_hh_tes!N9/SER_hh_fec!N9)</f>
        <v>0.67343961324233403</v>
      </c>
      <c r="O9" s="109">
        <f>IF(SER_hh_tes!O9=0,"",SER_hh_tes!O9/SER_hh_fec!O9)</f>
        <v>0.67378485460213589</v>
      </c>
      <c r="P9" s="109">
        <f>IF(SER_hh_tes!P9=0,"",SER_hh_tes!P9/SER_hh_fec!P9)</f>
        <v>0.67391186847185469</v>
      </c>
      <c r="Q9" s="109">
        <f>IF(SER_hh_tes!Q9=0,"",SER_hh_tes!Q9/SER_hh_fec!Q9)</f>
        <v>0.68094584049301921</v>
      </c>
    </row>
    <row r="10" spans="1:17" ht="12" customHeight="1" x14ac:dyDescent="0.25">
      <c r="A10" s="88" t="s">
        <v>34</v>
      </c>
      <c r="B10" s="109">
        <f>IF(SER_hh_tes!B10=0,"",SER_hh_tes!B10/SER_hh_fec!B10)</f>
        <v>0.44121502900117959</v>
      </c>
      <c r="C10" s="109">
        <f>IF(SER_hh_tes!C10=0,"",SER_hh_tes!C10/SER_hh_fec!C10)</f>
        <v>0.44534159759955327</v>
      </c>
      <c r="D10" s="109">
        <f>IF(SER_hh_tes!D10=0,"",SER_hh_tes!D10/SER_hh_fec!D10)</f>
        <v>0.45175228031980202</v>
      </c>
      <c r="E10" s="109">
        <f>IF(SER_hh_tes!E10=0,"",SER_hh_tes!E10/SER_hh_fec!E10)</f>
        <v>0.45748997734425062</v>
      </c>
      <c r="F10" s="109">
        <f>IF(SER_hh_tes!F10=0,"",SER_hh_tes!F10/SER_hh_fec!F10)</f>
        <v>0.46085679837634658</v>
      </c>
      <c r="G10" s="109">
        <f>IF(SER_hh_tes!G10=0,"",SER_hh_tes!G10/SER_hh_fec!G10)</f>
        <v>0.46344538421118314</v>
      </c>
      <c r="H10" s="109">
        <f>IF(SER_hh_tes!H10=0,"",SER_hh_tes!H10/SER_hh_fec!H10)</f>
        <v>0.46504537645378696</v>
      </c>
      <c r="I10" s="109">
        <f>IF(SER_hh_tes!I10=0,"",SER_hh_tes!I10/SER_hh_fec!I10)</f>
        <v>0.4865316307375262</v>
      </c>
      <c r="J10" s="109">
        <f>IF(SER_hh_tes!J10=0,"",SER_hh_tes!J10/SER_hh_fec!J10)</f>
        <v>0.49377914986375537</v>
      </c>
      <c r="K10" s="109">
        <f>IF(SER_hh_tes!K10=0,"",SER_hh_tes!K10/SER_hh_fec!K10)</f>
        <v>0.51615241438391046</v>
      </c>
      <c r="L10" s="109">
        <f>IF(SER_hh_tes!L10=0,"",SER_hh_tes!L10/SER_hh_fec!L10)</f>
        <v>0.51825398410089074</v>
      </c>
      <c r="M10" s="109">
        <f>IF(SER_hh_tes!M10=0,"",SER_hh_tes!M10/SER_hh_fec!M10)</f>
        <v>0.5194140327634208</v>
      </c>
      <c r="N10" s="109">
        <f>IF(SER_hh_tes!N10=0,"",SER_hh_tes!N10/SER_hh_fec!N10)</f>
        <v>0.52209424518337222</v>
      </c>
      <c r="O10" s="109">
        <f>IF(SER_hh_tes!O10=0,"",SER_hh_tes!O10/SER_hh_fec!O10)</f>
        <v>0.52421264284844205</v>
      </c>
      <c r="P10" s="109">
        <f>IF(SER_hh_tes!P10=0,"",SER_hh_tes!P10/SER_hh_fec!P10)</f>
        <v>0.52763917650770276</v>
      </c>
      <c r="Q10" s="109">
        <f>IF(SER_hh_tes!Q10=0,"",SER_hh_tes!Q10/SER_hh_fec!Q10)</f>
        <v>0.53172578098534296</v>
      </c>
    </row>
    <row r="11" spans="1:17" ht="12" customHeight="1" x14ac:dyDescent="0.25">
      <c r="A11" s="88" t="s">
        <v>61</v>
      </c>
      <c r="B11" s="109">
        <f>IF(SER_hh_tes!B11=0,"",SER_hh_tes!B11/SER_hh_fec!B11)</f>
        <v>0.64386217749788099</v>
      </c>
      <c r="C11" s="109">
        <f>IF(SER_hh_tes!C11=0,"",SER_hh_tes!C11/SER_hh_fec!C11)</f>
        <v>0.64929175686341911</v>
      </c>
      <c r="D11" s="109">
        <f>IF(SER_hh_tes!D11=0,"",SER_hh_tes!D11/SER_hh_fec!D11)</f>
        <v>0.65782917094304594</v>
      </c>
      <c r="E11" s="109">
        <f>IF(SER_hh_tes!E11=0,"",SER_hh_tes!E11/SER_hh_fec!E11)</f>
        <v>0.67266842090388557</v>
      </c>
      <c r="F11" s="109">
        <f>IF(SER_hh_tes!F11=0,"",SER_hh_tes!F11/SER_hh_fec!F11)</f>
        <v>0.67597043895731612</v>
      </c>
      <c r="G11" s="109">
        <f>IF(SER_hh_tes!G11=0,"",SER_hh_tes!G11/SER_hh_fec!G11)</f>
        <v>0.68053491807920297</v>
      </c>
      <c r="H11" s="109">
        <f>IF(SER_hh_tes!H11=0,"",SER_hh_tes!H11/SER_hh_fec!H11)</f>
        <v>0.70455862992335794</v>
      </c>
      <c r="I11" s="109">
        <f>IF(SER_hh_tes!I11=0,"",SER_hh_tes!I11/SER_hh_fec!I11)</f>
        <v>0.72997243711157278</v>
      </c>
      <c r="J11" s="109">
        <f>IF(SER_hh_tes!J11=0,"",SER_hh_tes!J11/SER_hh_fec!J11)</f>
        <v>0.74260118996072821</v>
      </c>
      <c r="K11" s="109">
        <f>IF(SER_hh_tes!K11=0,"",SER_hh_tes!K11/SER_hh_fec!K11)</f>
        <v>0.7529265901197022</v>
      </c>
      <c r="L11" s="109">
        <f>IF(SER_hh_tes!L11=0,"",SER_hh_tes!L11/SER_hh_fec!L11)</f>
        <v>0.75749596858841584</v>
      </c>
      <c r="M11" s="109">
        <f>IF(SER_hh_tes!M11=0,"",SER_hh_tes!M11/SER_hh_fec!M11)</f>
        <v>0.75892610498524016</v>
      </c>
      <c r="N11" s="109">
        <f>IF(SER_hh_tes!N11=0,"",SER_hh_tes!N11/SER_hh_fec!N11)</f>
        <v>0.76248245205801501</v>
      </c>
      <c r="O11" s="109">
        <f>IF(SER_hh_tes!O11=0,"",SER_hh_tes!O11/SER_hh_fec!O11)</f>
        <v>0.76542894460151756</v>
      </c>
      <c r="P11" s="109">
        <f>IF(SER_hh_tes!P11=0,"",SER_hh_tes!P11/SER_hh_fec!P11)</f>
        <v>0.77084968562246825</v>
      </c>
      <c r="Q11" s="109">
        <f>IF(SER_hh_tes!Q11=0,"",SER_hh_tes!Q11/SER_hh_fec!Q11)</f>
        <v>0.77870887595891691</v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 t="str">
        <f>IF(SER_hh_tes!F12=0,"",SER_hh_tes!F12/SER_hh_fec!F12)</f>
        <v/>
      </c>
      <c r="G12" s="109" t="str">
        <f>IF(SER_hh_tes!G12=0,"",SER_hh_tes!G12/SER_hh_fec!G12)</f>
        <v/>
      </c>
      <c r="H12" s="109" t="str">
        <f>IF(SER_hh_tes!H12=0,"",SER_hh_tes!H12/SER_hh_fec!H12)</f>
        <v/>
      </c>
      <c r="I12" s="109" t="str">
        <f>IF(SER_hh_tes!I12=0,"",SER_hh_tes!I12/SER_hh_fec!I12)</f>
        <v/>
      </c>
      <c r="J12" s="109" t="str">
        <f>IF(SER_hh_tes!J12=0,"",SER_hh_tes!J12/SER_hh_fec!J12)</f>
        <v/>
      </c>
      <c r="K12" s="109" t="str">
        <f>IF(SER_hh_tes!K12=0,"",SER_hh_tes!K12/SER_hh_fec!K12)</f>
        <v/>
      </c>
      <c r="L12" s="109" t="str">
        <f>IF(SER_hh_tes!L12=0,"",SER_hh_tes!L12/SER_hh_fec!L12)</f>
        <v/>
      </c>
      <c r="M12" s="109" t="str">
        <f>IF(SER_hh_tes!M12=0,"",SER_hh_tes!M12/SER_hh_fec!M12)</f>
        <v/>
      </c>
      <c r="N12" s="109" t="str">
        <f>IF(SER_hh_tes!N12=0,"",SER_hh_tes!N12/SER_hh_fec!N12)</f>
        <v/>
      </c>
      <c r="O12" s="109" t="str">
        <f>IF(SER_hh_tes!O12=0,"",SER_hh_tes!O12/SER_hh_fec!O12)</f>
        <v/>
      </c>
      <c r="P12" s="109" t="str">
        <f>IF(SER_hh_tes!P12=0,"",SER_hh_tes!P12/SER_hh_fec!P12)</f>
        <v/>
      </c>
      <c r="Q12" s="109" t="str">
        <f>IF(SER_hh_tes!Q12=0,"",SER_hh_tes!Q12/SER_hh_fec!Q12)</f>
        <v/>
      </c>
    </row>
    <row r="13" spans="1:17" ht="12" customHeight="1" x14ac:dyDescent="0.25">
      <c r="A13" s="88" t="s">
        <v>105</v>
      </c>
      <c r="B13" s="109">
        <f>IF(SER_hh_tes!B13=0,"",SER_hh_tes!B13/SER_hh_fec!B13)</f>
        <v>1.0674557153254338</v>
      </c>
      <c r="C13" s="109">
        <f>IF(SER_hh_tes!C13=0,"",SER_hh_tes!C13/SER_hh_fec!C13)</f>
        <v>1.0829196382343198</v>
      </c>
      <c r="D13" s="109">
        <f>IF(SER_hh_tes!D13=0,"",SER_hh_tes!D13/SER_hh_fec!D13)</f>
        <v>1.0870506990019986</v>
      </c>
      <c r="E13" s="109">
        <f>IF(SER_hh_tes!E13=0,"",SER_hh_tes!E13/SER_hh_fec!E13)</f>
        <v>1.0975034865181166</v>
      </c>
      <c r="F13" s="109">
        <f>IF(SER_hh_tes!F13=0,"",SER_hh_tes!F13/SER_hh_fec!F13)</f>
        <v>1.1007857630605042</v>
      </c>
      <c r="G13" s="109">
        <f>IF(SER_hh_tes!G13=0,"",SER_hh_tes!G13/SER_hh_fec!G13)</f>
        <v>1.1092863520827507</v>
      </c>
      <c r="H13" s="109">
        <f>IF(SER_hh_tes!H13=0,"",SER_hh_tes!H13/SER_hh_fec!H13)</f>
        <v>1.1128138232354257</v>
      </c>
      <c r="I13" s="109">
        <f>IF(SER_hh_tes!I13=0,"",SER_hh_tes!I13/SER_hh_fec!I13)</f>
        <v>1.1162836966912149</v>
      </c>
      <c r="J13" s="109">
        <f>IF(SER_hh_tes!J13=0,"",SER_hh_tes!J13/SER_hh_fec!J13)</f>
        <v>1.1181520372247946</v>
      </c>
      <c r="K13" s="109">
        <f>IF(SER_hh_tes!K13=0,"",SER_hh_tes!K13/SER_hh_fec!K13)</f>
        <v>1.1188185893158094</v>
      </c>
      <c r="L13" s="109">
        <f>IF(SER_hh_tes!L13=0,"",SER_hh_tes!L13/SER_hh_fec!L13)</f>
        <v>1.15785646267514</v>
      </c>
      <c r="M13" s="109">
        <f>IF(SER_hh_tes!M13=0,"",SER_hh_tes!M13/SER_hh_fec!M13)</f>
        <v>1.2206451239926368</v>
      </c>
      <c r="N13" s="109">
        <f>IF(SER_hh_tes!N13=0,"",SER_hh_tes!N13/SER_hh_fec!N13)</f>
        <v>1.3937371560787186</v>
      </c>
      <c r="O13" s="109">
        <f>IF(SER_hh_tes!O13=0,"",SER_hh_tes!O13/SER_hh_fec!O13)</f>
        <v>1.4926429521994815</v>
      </c>
      <c r="P13" s="109">
        <f>IF(SER_hh_tes!P13=0,"",SER_hh_tes!P13/SER_hh_fec!P13)</f>
        <v>1.604968028370606</v>
      </c>
      <c r="Q13" s="109">
        <f>IF(SER_hh_tes!Q13=0,"",SER_hh_tes!Q13/SER_hh_fec!Q13)</f>
        <v>1.6744648837886182</v>
      </c>
    </row>
    <row r="14" spans="1:17" ht="12" customHeight="1" x14ac:dyDescent="0.25">
      <c r="A14" s="51" t="s">
        <v>104</v>
      </c>
      <c r="B14" s="112">
        <f>IF(SER_hh_tes!B14=0,"",SER_hh_tes!B14/SER_hh_fec!B14)</f>
        <v>0.64386217749788066</v>
      </c>
      <c r="C14" s="112">
        <f>IF(SER_hh_tes!C14=0,"",SER_hh_tes!C14/SER_hh_fec!C14)</f>
        <v>0.64386217749788077</v>
      </c>
      <c r="D14" s="112">
        <f>IF(SER_hh_tes!D14=0,"",SER_hh_tes!D14/SER_hh_fec!D14)</f>
        <v>0.64386217749788055</v>
      </c>
      <c r="E14" s="112">
        <f>IF(SER_hh_tes!E14=0,"",SER_hh_tes!E14/SER_hh_fec!E14)</f>
        <v>0.66317175932835126</v>
      </c>
      <c r="F14" s="112">
        <f>IF(SER_hh_tes!F14=0,"",SER_hh_tes!F14/SER_hh_fec!F14)</f>
        <v>0.66800321661042605</v>
      </c>
      <c r="G14" s="112">
        <f>IF(SER_hh_tes!G14=0,"",SER_hh_tes!G14/SER_hh_fec!G14)</f>
        <v>0.68140500870017562</v>
      </c>
      <c r="H14" s="112">
        <f>IF(SER_hh_tes!H14=0,"",SER_hh_tes!H14/SER_hh_fec!H14)</f>
        <v>0.694224554074657</v>
      </c>
      <c r="I14" s="112">
        <f>IF(SER_hh_tes!I14=0,"",SER_hh_tes!I14/SER_hh_fec!I14)</f>
        <v>0.69605315652003796</v>
      </c>
      <c r="J14" s="112">
        <f>IF(SER_hh_tes!J14=0,"",SER_hh_tes!J14/SER_hh_fec!J14)</f>
        <v>0.70044337820931146</v>
      </c>
      <c r="K14" s="112">
        <f>IF(SER_hh_tes!K14=0,"",SER_hh_tes!K14/SER_hh_fec!K14)</f>
        <v>0.70211261803842517</v>
      </c>
      <c r="L14" s="112">
        <f>IF(SER_hh_tes!L14=0,"",SER_hh_tes!L14/SER_hh_fec!L14)</f>
        <v>0.70290736282188648</v>
      </c>
      <c r="M14" s="112">
        <f>IF(SER_hh_tes!M14=0,"",SER_hh_tes!M14/SER_hh_fec!M14)</f>
        <v>0.70445840714335028</v>
      </c>
      <c r="N14" s="112">
        <f>IF(SER_hh_tes!N14=0,"",SER_hh_tes!N14/SER_hh_fec!N14)</f>
        <v>0.70472522440172281</v>
      </c>
      <c r="O14" s="112">
        <f>IF(SER_hh_tes!O14=0,"",SER_hh_tes!O14/SER_hh_fec!O14)</f>
        <v>0.70869796385416117</v>
      </c>
      <c r="P14" s="112">
        <f>IF(SER_hh_tes!P14=0,"",SER_hh_tes!P14/SER_hh_fec!P14)</f>
        <v>0.70944363799567622</v>
      </c>
      <c r="Q14" s="112">
        <f>IF(SER_hh_tes!Q14=0,"",SER_hh_tes!Q14/SER_hh_fec!Q14)</f>
        <v>0.72278718013867527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1.0000000000000002</v>
      </c>
      <c r="C15" s="114">
        <f>IF(SER_hh_tes!C15=0,"",SER_hh_tes!C15/SER_hh_fec!C15)</f>
        <v>1</v>
      </c>
      <c r="D15" s="114">
        <f>IF(SER_hh_tes!D15=0,"",SER_hh_tes!D15/SER_hh_fec!D15)</f>
        <v>1</v>
      </c>
      <c r="E15" s="114">
        <f>IF(SER_hh_tes!E15=0,"",SER_hh_tes!E15/SER_hh_fec!E15)</f>
        <v>1</v>
      </c>
      <c r="F15" s="114">
        <f>IF(SER_hh_tes!F15=0,"",SER_hh_tes!F15/SER_hh_fec!F15)</f>
        <v>0.99999999999999956</v>
      </c>
      <c r="G15" s="114">
        <f>IF(SER_hh_tes!G15=0,"",SER_hh_tes!G15/SER_hh_fec!G15)</f>
        <v>1.0000000000000004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1</v>
      </c>
      <c r="K15" s="114">
        <f>IF(SER_hh_tes!K15=0,"",SER_hh_tes!K15/SER_hh_fec!K15)</f>
        <v>0.99999999999999967</v>
      </c>
      <c r="L15" s="114">
        <f>IF(SER_hh_tes!L15=0,"",SER_hh_tes!L15/SER_hh_fec!L15)</f>
        <v>1</v>
      </c>
      <c r="M15" s="114">
        <f>IF(SER_hh_tes!M15=0,"",SER_hh_tes!M15/SER_hh_fec!M15)</f>
        <v>1.0000000000000002</v>
      </c>
      <c r="N15" s="114">
        <f>IF(SER_hh_tes!N15=0,"",SER_hh_tes!N15/SER_hh_fec!N15)</f>
        <v>1</v>
      </c>
      <c r="O15" s="114">
        <f>IF(SER_hh_tes!O15=0,"",SER_hh_tes!O15/SER_hh_fec!O15)</f>
        <v>1</v>
      </c>
      <c r="P15" s="114">
        <f>IF(SER_hh_tes!P15=0,"",SER_hh_tes!P15/SER_hh_fec!P15)</f>
        <v>0.99999999999999989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1.5928904753718649</v>
      </c>
      <c r="C16" s="110">
        <f>IF(SER_hh_tes!C16=0,"",SER_hh_tes!C16/SER_hh_fec!C16)</f>
        <v>1.6534013084403445</v>
      </c>
      <c r="D16" s="110">
        <f>IF(SER_hh_tes!D16=0,"",SER_hh_tes!D16/SER_hh_fec!D16)</f>
        <v>1.7059537627588695</v>
      </c>
      <c r="E16" s="110">
        <f>IF(SER_hh_tes!E16=0,"",SER_hh_tes!E16/SER_hh_fec!E16)</f>
        <v>1.7470760628703654</v>
      </c>
      <c r="F16" s="110">
        <f>IF(SER_hh_tes!F16=0,"",SER_hh_tes!F16/SER_hh_fec!F16)</f>
        <v>1.7828477196064321</v>
      </c>
      <c r="G16" s="110">
        <f>IF(SER_hh_tes!G16=0,"",SER_hh_tes!G16/SER_hh_fec!G16)</f>
        <v>1.8176709961276816</v>
      </c>
      <c r="H16" s="110">
        <f>IF(SER_hh_tes!H16=0,"",SER_hh_tes!H16/SER_hh_fec!H16)</f>
        <v>1.8513062911220577</v>
      </c>
      <c r="I16" s="110">
        <f>IF(SER_hh_tes!I16=0,"",SER_hh_tes!I16/SER_hh_fec!I16)</f>
        <v>1.8874276263262122</v>
      </c>
      <c r="J16" s="110">
        <f>IF(SER_hh_tes!J16=0,"",SER_hh_tes!J16/SER_hh_fec!J16)</f>
        <v>1.9164403656414102</v>
      </c>
      <c r="K16" s="110">
        <f>IF(SER_hh_tes!K16=0,"",SER_hh_tes!K16/SER_hh_fec!K16)</f>
        <v>1.9460318065085793</v>
      </c>
      <c r="L16" s="110">
        <f>IF(SER_hh_tes!L16=0,"",SER_hh_tes!L16/SER_hh_fec!L16)</f>
        <v>1.9747735998220799</v>
      </c>
      <c r="M16" s="110">
        <f>IF(SER_hh_tes!M16=0,"",SER_hh_tes!M16/SER_hh_fec!M16)</f>
        <v>2.0192368037386363</v>
      </c>
      <c r="N16" s="110">
        <f>IF(SER_hh_tes!N16=0,"",SER_hh_tes!N16/SER_hh_fec!N16)</f>
        <v>2.082305986941599</v>
      </c>
      <c r="O16" s="110">
        <f>IF(SER_hh_tes!O16=0,"",SER_hh_tes!O16/SER_hh_fec!O16)</f>
        <v>2.1534214499566335</v>
      </c>
      <c r="P16" s="110">
        <f>IF(SER_hh_tes!P16=0,"",SER_hh_tes!P16/SER_hh_fec!P16)</f>
        <v>2.2482958857180857</v>
      </c>
      <c r="Q16" s="110">
        <f>IF(SER_hh_tes!Q16=0,"",SER_hh_tes!Q16/SER_hh_fec!Q16)</f>
        <v>2.3912990733298694</v>
      </c>
    </row>
    <row r="17" spans="1:17" ht="12.95" customHeight="1" x14ac:dyDescent="0.25">
      <c r="A17" s="88" t="s">
        <v>101</v>
      </c>
      <c r="B17" s="113">
        <f>IF(SER_hh_tes!B17=0,"",SER_hh_tes!B17/SER_hh_fec!B17)</f>
        <v>1.5928904753718649</v>
      </c>
      <c r="C17" s="113">
        <f>IF(SER_hh_tes!C17=0,"",SER_hh_tes!C17/SER_hh_fec!C17)</f>
        <v>1.63221014652985</v>
      </c>
      <c r="D17" s="113">
        <f>IF(SER_hh_tes!D17=0,"",SER_hh_tes!D17/SER_hh_fec!D17)</f>
        <v>1.6864271162366551</v>
      </c>
      <c r="E17" s="113">
        <f>IF(SER_hh_tes!E17=0,"",SER_hh_tes!E17/SER_hh_fec!E17)</f>
        <v>1.7264802865354525</v>
      </c>
      <c r="F17" s="113">
        <f>IF(SER_hh_tes!F17=0,"",SER_hh_tes!F17/SER_hh_fec!F17)</f>
        <v>1.7602285061337015</v>
      </c>
      <c r="G17" s="113">
        <f>IF(SER_hh_tes!G17=0,"",SER_hh_tes!G17/SER_hh_fec!G17)</f>
        <v>1.7989862718331822</v>
      </c>
      <c r="H17" s="113">
        <f>IF(SER_hh_tes!H17=0,"",SER_hh_tes!H17/SER_hh_fec!H17)</f>
        <v>1.8264461655695365</v>
      </c>
      <c r="I17" s="113">
        <f>IF(SER_hh_tes!I17=0,"",SER_hh_tes!I17/SER_hh_fec!I17)</f>
        <v>1.8887872365034839</v>
      </c>
      <c r="J17" s="113">
        <f>IF(SER_hh_tes!J17=0,"",SER_hh_tes!J17/SER_hh_fec!J17)</f>
        <v>1.9158251026613369</v>
      </c>
      <c r="K17" s="113">
        <f>IF(SER_hh_tes!K17=0,"",SER_hh_tes!K17/SER_hh_fec!K17)</f>
        <v>1.9478796462228847</v>
      </c>
      <c r="L17" s="113">
        <f>IF(SER_hh_tes!L17=0,"",SER_hh_tes!L17/SER_hh_fec!L17)</f>
        <v>1.9811593770802476</v>
      </c>
      <c r="M17" s="113">
        <f>IF(SER_hh_tes!M17=0,"",SER_hh_tes!M17/SER_hh_fec!M17)</f>
        <v>2.0247945921770474</v>
      </c>
      <c r="N17" s="113">
        <f>IF(SER_hh_tes!N17=0,"",SER_hh_tes!N17/SER_hh_fec!N17)</f>
        <v>2.1088554638862997</v>
      </c>
      <c r="O17" s="113">
        <f>IF(SER_hh_tes!O17=0,"",SER_hh_tes!O17/SER_hh_fec!O17)</f>
        <v>2.2091237313418168</v>
      </c>
      <c r="P17" s="113">
        <f>IF(SER_hh_tes!P17=0,"",SER_hh_tes!P17/SER_hh_fec!P17)</f>
        <v>2.3349935675206237</v>
      </c>
      <c r="Q17" s="113">
        <f>IF(SER_hh_tes!Q17=0,"",SER_hh_tes!Q17/SER_hh_fec!Q17)</f>
        <v>2.5104359763270758</v>
      </c>
    </row>
    <row r="18" spans="1:17" ht="12" customHeight="1" x14ac:dyDescent="0.25">
      <c r="A18" s="88" t="s">
        <v>100</v>
      </c>
      <c r="B18" s="113">
        <f>IF(SER_hh_tes!B18=0,"",SER_hh_tes!B18/SER_hh_fec!B18)</f>
        <v>1.5928904753718649</v>
      </c>
      <c r="C18" s="113">
        <f>IF(SER_hh_tes!C18=0,"",SER_hh_tes!C18/SER_hh_fec!C18)</f>
        <v>1.6534303435813582</v>
      </c>
      <c r="D18" s="113">
        <f>IF(SER_hh_tes!D18=0,"",SER_hh_tes!D18/SER_hh_fec!D18)</f>
        <v>1.7059841662083417</v>
      </c>
      <c r="E18" s="113">
        <f>IF(SER_hh_tes!E18=0,"",SER_hh_tes!E18/SER_hh_fec!E18)</f>
        <v>1.747110639139835</v>
      </c>
      <c r="F18" s="113">
        <f>IF(SER_hh_tes!F18=0,"",SER_hh_tes!F18/SER_hh_fec!F18)</f>
        <v>1.7828876286062891</v>
      </c>
      <c r="G18" s="113">
        <f>IF(SER_hh_tes!G18=0,"",SER_hh_tes!G18/SER_hh_fec!G18)</f>
        <v>1.8177072322408698</v>
      </c>
      <c r="H18" s="113">
        <f>IF(SER_hh_tes!H18=0,"",SER_hh_tes!H18/SER_hh_fec!H18)</f>
        <v>1.8513552645388318</v>
      </c>
      <c r="I18" s="113">
        <f>IF(SER_hh_tes!I18=0,"",SER_hh_tes!I18/SER_hh_fec!I18)</f>
        <v>1.8874239882102062</v>
      </c>
      <c r="J18" s="113">
        <f>IF(SER_hh_tes!J18=0,"",SER_hh_tes!J18/SER_hh_fec!J18)</f>
        <v>1.9164421016110662</v>
      </c>
      <c r="K18" s="113">
        <f>IF(SER_hh_tes!K18=0,"",SER_hh_tes!K18/SER_hh_fec!K18)</f>
        <v>1.9460260265792912</v>
      </c>
      <c r="L18" s="113">
        <f>IF(SER_hh_tes!L18=0,"",SER_hh_tes!L18/SER_hh_fec!L18)</f>
        <v>1.9747521910388106</v>
      </c>
      <c r="M18" s="113">
        <f>IF(SER_hh_tes!M18=0,"",SER_hh_tes!M18/SER_hh_fec!M18)</f>
        <v>2.0192162842741674</v>
      </c>
      <c r="N18" s="113">
        <f>IF(SER_hh_tes!N18=0,"",SER_hh_tes!N18/SER_hh_fec!N18)</f>
        <v>2.0821945152066972</v>
      </c>
      <c r="O18" s="113">
        <f>IF(SER_hh_tes!O18=0,"",SER_hh_tes!O18/SER_hh_fec!O18)</f>
        <v>2.1531317812650101</v>
      </c>
      <c r="P18" s="113">
        <f>IF(SER_hh_tes!P18=0,"",SER_hh_tes!P18/SER_hh_fec!P18)</f>
        <v>2.247697053428086</v>
      </c>
      <c r="Q18" s="113">
        <f>IF(SER_hh_tes!Q18=0,"",SER_hh_tes!Q18/SER_hh_fec!Q18)</f>
        <v>2.3901509517593356</v>
      </c>
    </row>
    <row r="19" spans="1:17" ht="12.95" customHeight="1" x14ac:dyDescent="0.25">
      <c r="A19" s="90" t="s">
        <v>47</v>
      </c>
      <c r="B19" s="110">
        <f>IF(SER_hh_tes!B19=0,"",SER_hh_tes!B19/SER_hh_fec!B19)</f>
        <v>0.55449895247773007</v>
      </c>
      <c r="C19" s="110">
        <f>IF(SER_hh_tes!C19=0,"",SER_hh_tes!C19/SER_hh_fec!C19)</f>
        <v>0.56337497007200033</v>
      </c>
      <c r="D19" s="110">
        <f>IF(SER_hh_tes!D19=0,"",SER_hh_tes!D19/SER_hh_fec!D19)</f>
        <v>0.57512450267819948</v>
      </c>
      <c r="E19" s="110">
        <f>IF(SER_hh_tes!E19=0,"",SER_hh_tes!E19/SER_hh_fec!E19)</f>
        <v>0.59435365331572187</v>
      </c>
      <c r="F19" s="110">
        <f>IF(SER_hh_tes!F19=0,"",SER_hh_tes!F19/SER_hh_fec!F19)</f>
        <v>0.60080221753499663</v>
      </c>
      <c r="G19" s="110">
        <f>IF(SER_hh_tes!G19=0,"",SER_hh_tes!G19/SER_hh_fec!G19)</f>
        <v>0.60949534748931211</v>
      </c>
      <c r="H19" s="110">
        <f>IF(SER_hh_tes!H19=0,"",SER_hh_tes!H19/SER_hh_fec!H19)</f>
        <v>0.60922480217431196</v>
      </c>
      <c r="I19" s="110">
        <f>IF(SER_hh_tes!I19=0,"",SER_hh_tes!I19/SER_hh_fec!I19)</f>
        <v>0.6184127472031784</v>
      </c>
      <c r="J19" s="110">
        <f>IF(SER_hh_tes!J19=0,"",SER_hh_tes!J19/SER_hh_fec!J19)</f>
        <v>0.62742519875324909</v>
      </c>
      <c r="K19" s="110">
        <f>IF(SER_hh_tes!K19=0,"",SER_hh_tes!K19/SER_hh_fec!K19)</f>
        <v>0.63288507181760645</v>
      </c>
      <c r="L19" s="110">
        <f>IF(SER_hh_tes!L19=0,"",SER_hh_tes!L19/SER_hh_fec!L19)</f>
        <v>0.63997554727428962</v>
      </c>
      <c r="M19" s="110">
        <f>IF(SER_hh_tes!M19=0,"",SER_hh_tes!M19/SER_hh_fec!M19)</f>
        <v>0.64552476258665914</v>
      </c>
      <c r="N19" s="110">
        <f>IF(SER_hh_tes!N19=0,"",SER_hh_tes!N19/SER_hh_fec!N19)</f>
        <v>0.64964551505339818</v>
      </c>
      <c r="O19" s="110">
        <f>IF(SER_hh_tes!O19=0,"",SER_hh_tes!O19/SER_hh_fec!O19)</f>
        <v>0.65320785835064099</v>
      </c>
      <c r="P19" s="110">
        <f>IF(SER_hh_tes!P19=0,"",SER_hh_tes!P19/SER_hh_fec!P19)</f>
        <v>0.65388258299247637</v>
      </c>
      <c r="Q19" s="110">
        <f>IF(SER_hh_tes!Q19=0,"",SER_hh_tes!Q19/SER_hh_fec!Q19)</f>
        <v>0.64997131324436197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0.48371322987654997</v>
      </c>
      <c r="C21" s="109">
        <f>IF(SER_hh_tes!C21=0,"",SER_hh_tes!C21/SER_hh_fec!C21)</f>
        <v>0.4849611586922824</v>
      </c>
      <c r="D21" s="109">
        <f>IF(SER_hh_tes!D21=0,"",SER_hh_tes!D21/SER_hh_fec!D21)</f>
        <v>0.48818641844890592</v>
      </c>
      <c r="E21" s="109">
        <f>IF(SER_hh_tes!E21=0,"",SER_hh_tes!E21/SER_hh_fec!E21)</f>
        <v>0.49231925940407384</v>
      </c>
      <c r="F21" s="109">
        <f>IF(SER_hh_tes!F21=0,"",SER_hh_tes!F21/SER_hh_fec!F21)</f>
        <v>0.4934233954091326</v>
      </c>
      <c r="G21" s="109">
        <f>IF(SER_hh_tes!G21=0,"",SER_hh_tes!G21/SER_hh_fec!G21)</f>
        <v>0.49908926969792999</v>
      </c>
      <c r="H21" s="109">
        <f>IF(SER_hh_tes!H21=0,"",SER_hh_tes!H21/SER_hh_fec!H21)</f>
        <v>0.50697004273014135</v>
      </c>
      <c r="I21" s="109">
        <f>IF(SER_hh_tes!I21=0,"",SER_hh_tes!I21/SER_hh_fec!I21)</f>
        <v>0.51360817573886819</v>
      </c>
      <c r="J21" s="109">
        <f>IF(SER_hh_tes!J21=0,"",SER_hh_tes!J21/SER_hh_fec!J21)</f>
        <v>0.52025762533272191</v>
      </c>
      <c r="K21" s="109">
        <f>IF(SER_hh_tes!K21=0,"",SER_hh_tes!K21/SER_hh_fec!K21)</f>
        <v>0.52705828124984766</v>
      </c>
      <c r="L21" s="109">
        <f>IF(SER_hh_tes!L21=0,"",SER_hh_tes!L21/SER_hh_fec!L21)</f>
        <v>0.53427219699824791</v>
      </c>
      <c r="M21" s="109">
        <f>IF(SER_hh_tes!M21=0,"",SER_hh_tes!M21/SER_hh_fec!M21)</f>
        <v>0.54144801487525251</v>
      </c>
      <c r="N21" s="109">
        <f>IF(SER_hh_tes!N21=0,"",SER_hh_tes!N21/SER_hh_fec!N21)</f>
        <v>0.54859156077455817</v>
      </c>
      <c r="O21" s="109">
        <f>IF(SER_hh_tes!O21=0,"",SER_hh_tes!O21/SER_hh_fec!O21)</f>
        <v>0.55599571110813784</v>
      </c>
      <c r="P21" s="109">
        <f>IF(SER_hh_tes!P21=0,"",SER_hh_tes!P21/SER_hh_fec!P21)</f>
        <v>0.56324340646971849</v>
      </c>
      <c r="Q21" s="109">
        <f>IF(SER_hh_tes!Q21=0,"",SER_hh_tes!Q21/SER_hh_fec!Q21)</f>
        <v>0.5706828102509679</v>
      </c>
    </row>
    <row r="22" spans="1:17" ht="12" customHeight="1" x14ac:dyDescent="0.25">
      <c r="A22" s="88" t="s">
        <v>99</v>
      </c>
      <c r="B22" s="109">
        <f>IF(SER_hh_tes!B22=0,"",SER_hh_tes!B22/SER_hh_fec!B22)</f>
        <v>0.47027675126886814</v>
      </c>
      <c r="C22" s="109">
        <f>IF(SER_hh_tes!C22=0,"",SER_hh_tes!C22/SER_hh_fec!C22)</f>
        <v>0.47507905570219466</v>
      </c>
      <c r="D22" s="109">
        <f>IF(SER_hh_tes!D22=0,"",SER_hh_tes!D22/SER_hh_fec!D22)</f>
        <v>0.47900307691846133</v>
      </c>
      <c r="E22" s="109">
        <f>IF(SER_hh_tes!E22=0,"",SER_hh_tes!E22/SER_hh_fec!E22)</f>
        <v>0.48162041038966241</v>
      </c>
      <c r="F22" s="109">
        <f>IF(SER_hh_tes!F22=0,"",SER_hh_tes!F22/SER_hh_fec!F22)</f>
        <v>0.48512473344158752</v>
      </c>
      <c r="G22" s="109">
        <f>IF(SER_hh_tes!G22=0,"",SER_hh_tes!G22/SER_hh_fec!G22)</f>
        <v>0.48802140628695301</v>
      </c>
      <c r="H22" s="109">
        <f>IF(SER_hh_tes!H22=0,"",SER_hh_tes!H22/SER_hh_fec!H22)</f>
        <v>0.4925532070856713</v>
      </c>
      <c r="I22" s="109">
        <f>IF(SER_hh_tes!I22=0,"",SER_hh_tes!I22/SER_hh_fec!I22)</f>
        <v>0.49471020723136633</v>
      </c>
      <c r="J22" s="109">
        <f>IF(SER_hh_tes!J22=0,"",SER_hh_tes!J22/SER_hh_fec!J22)</f>
        <v>0.49922363939245323</v>
      </c>
      <c r="K22" s="109">
        <f>IF(SER_hh_tes!K22=0,"",SER_hh_tes!K22/SER_hh_fec!K22)</f>
        <v>0.50476918913091862</v>
      </c>
      <c r="L22" s="109">
        <f>IF(SER_hh_tes!L22=0,"",SER_hh_tes!L22/SER_hh_fec!L22)</f>
        <v>0.5112644658312534</v>
      </c>
      <c r="M22" s="109">
        <f>IF(SER_hh_tes!M22=0,"",SER_hh_tes!M22/SER_hh_fec!M22)</f>
        <v>0.5178835796710789</v>
      </c>
      <c r="N22" s="109">
        <f>IF(SER_hh_tes!N22=0,"",SER_hh_tes!N22/SER_hh_fec!N22)</f>
        <v>0.52462986349429097</v>
      </c>
      <c r="O22" s="109">
        <f>IF(SER_hh_tes!O22=0,"",SER_hh_tes!O22/SER_hh_fec!O22)</f>
        <v>0.53109218417012771</v>
      </c>
      <c r="P22" s="109">
        <f>IF(SER_hh_tes!P22=0,"",SER_hh_tes!P22/SER_hh_fec!P22)</f>
        <v>0.53829140112092433</v>
      </c>
      <c r="Q22" s="109">
        <f>IF(SER_hh_tes!Q22=0,"",SER_hh_tes!Q22/SER_hh_fec!Q22)</f>
        <v>0.5460048248286874</v>
      </c>
    </row>
    <row r="23" spans="1:17" ht="12" customHeight="1" x14ac:dyDescent="0.25">
      <c r="A23" s="88" t="s">
        <v>98</v>
      </c>
      <c r="B23" s="109">
        <f>IF(SER_hh_tes!B23=0,"",SER_hh_tes!B23/SER_hh_fec!B23)</f>
        <v>0.50386794778807309</v>
      </c>
      <c r="C23" s="109">
        <f>IF(SER_hh_tes!C23=0,"",SER_hh_tes!C23/SER_hh_fec!C23)</f>
        <v>0.50393751414152355</v>
      </c>
      <c r="D23" s="109">
        <f>IF(SER_hh_tes!D23=0,"",SER_hh_tes!D23/SER_hh_fec!D23)</f>
        <v>0.50397446277238533</v>
      </c>
      <c r="E23" s="109">
        <f>IF(SER_hh_tes!E23=0,"",SER_hh_tes!E23/SER_hh_fec!E23)</f>
        <v>0.50407491058707998</v>
      </c>
      <c r="F23" s="109">
        <f>IF(SER_hh_tes!F23=0,"",SER_hh_tes!F23/SER_hh_fec!F23)</f>
        <v>0.53600007877513633</v>
      </c>
      <c r="G23" s="109">
        <f>IF(SER_hh_tes!G23=0,"",SER_hh_tes!G23/SER_hh_fec!G23)</f>
        <v>0.54792430861289154</v>
      </c>
      <c r="H23" s="109">
        <f>IF(SER_hh_tes!H23=0,"",SER_hh_tes!H23/SER_hh_fec!H23)</f>
        <v>0.57011660262262964</v>
      </c>
      <c r="I23" s="109">
        <f>IF(SER_hh_tes!I23=0,"",SER_hh_tes!I23/SER_hh_fec!I23)</f>
        <v>0.57429445906616905</v>
      </c>
      <c r="J23" s="109">
        <f>IF(SER_hh_tes!J23=0,"",SER_hh_tes!J23/SER_hh_fec!J23)</f>
        <v>0.57785784486908631</v>
      </c>
      <c r="K23" s="109">
        <f>IF(SER_hh_tes!K23=0,"",SER_hh_tes!K23/SER_hh_fec!K23)</f>
        <v>0.58159551860007563</v>
      </c>
      <c r="L23" s="109">
        <f>IF(SER_hh_tes!L23=0,"",SER_hh_tes!L23/SER_hh_fec!L23)</f>
        <v>0.58337102451940515</v>
      </c>
      <c r="M23" s="109">
        <f>IF(SER_hh_tes!M23=0,"",SER_hh_tes!M23/SER_hh_fec!M23)</f>
        <v>0.58435650155068841</v>
      </c>
      <c r="N23" s="109">
        <f>IF(SER_hh_tes!N23=0,"",SER_hh_tes!N23/SER_hh_fec!N23)</f>
        <v>0.58654939205744161</v>
      </c>
      <c r="O23" s="109">
        <f>IF(SER_hh_tes!O23=0,"",SER_hh_tes!O23/SER_hh_fec!O23)</f>
        <v>0.58910459467346354</v>
      </c>
      <c r="P23" s="109">
        <f>IF(SER_hh_tes!P23=0,"",SER_hh_tes!P23/SER_hh_fec!P23)</f>
        <v>0.59223308800756824</v>
      </c>
      <c r="Q23" s="109">
        <f>IF(SER_hh_tes!Q23=0,"",SER_hh_tes!Q23/SER_hh_fec!Q23)</f>
        <v>0.59431908539477907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 t="str">
        <f>IF(SER_hh_tes!F25=0,"",SER_hh_tes!F25/SER_hh_fec!F25)</f>
        <v/>
      </c>
      <c r="G25" s="109" t="str">
        <f>IF(SER_hh_tes!G25=0,"",SER_hh_tes!G25/SER_hh_fec!G25)</f>
        <v/>
      </c>
      <c r="H25" s="109" t="str">
        <f>IF(SER_hh_tes!H25=0,"",SER_hh_tes!H25/SER_hh_fec!H25)</f>
        <v/>
      </c>
      <c r="I25" s="109" t="str">
        <f>IF(SER_hh_tes!I25=0,"",SER_hh_tes!I25/SER_hh_fec!I25)</f>
        <v/>
      </c>
      <c r="J25" s="109" t="str">
        <f>IF(SER_hh_tes!J25=0,"",SER_hh_tes!J25/SER_hh_fec!J25)</f>
        <v/>
      </c>
      <c r="K25" s="109" t="str">
        <f>IF(SER_hh_tes!K25=0,"",SER_hh_tes!K25/SER_hh_fec!K25)</f>
        <v/>
      </c>
      <c r="L25" s="109" t="str">
        <f>IF(SER_hh_tes!L25=0,"",SER_hh_tes!L25/SER_hh_fec!L25)</f>
        <v/>
      </c>
      <c r="M25" s="109" t="str">
        <f>IF(SER_hh_tes!M25=0,"",SER_hh_tes!M25/SER_hh_fec!M25)</f>
        <v/>
      </c>
      <c r="N25" s="109" t="str">
        <f>IF(SER_hh_tes!N25=0,"",SER_hh_tes!N25/SER_hh_fec!N25)</f>
        <v/>
      </c>
      <c r="O25" s="109" t="str">
        <f>IF(SER_hh_tes!O25=0,"",SER_hh_tes!O25/SER_hh_fec!O25)</f>
        <v/>
      </c>
      <c r="P25" s="109" t="str">
        <f>IF(SER_hh_tes!P25=0,"",SER_hh_tes!P25/SER_hh_fec!P25)</f>
        <v/>
      </c>
      <c r="Q25" s="109" t="str">
        <f>IF(SER_hh_tes!Q25=0,"",SER_hh_tes!Q25/SER_hh_fec!Q25)</f>
        <v/>
      </c>
    </row>
    <row r="26" spans="1:17" ht="12" customHeight="1" x14ac:dyDescent="0.25">
      <c r="A26" s="88" t="s">
        <v>30</v>
      </c>
      <c r="B26" s="112">
        <f>IF(SER_hh_tes!B26=0,"",SER_hh_tes!B26/SER_hh_fec!B26)</f>
        <v>0.61807801595336997</v>
      </c>
      <c r="C26" s="112">
        <f>IF(SER_hh_tes!C26=0,"",SER_hh_tes!C26/SER_hh_fec!C26)</f>
        <v>0.6268541678745766</v>
      </c>
      <c r="D26" s="112">
        <f>IF(SER_hh_tes!D26=0,"",SER_hh_tes!D26/SER_hh_fec!D26)</f>
        <v>0.63683649046156776</v>
      </c>
      <c r="E26" s="112">
        <f>IF(SER_hh_tes!E26=0,"",SER_hh_tes!E26/SER_hh_fec!E26)</f>
        <v>0.6494806145676858</v>
      </c>
      <c r="F26" s="112">
        <f>IF(SER_hh_tes!F26=0,"",SER_hh_tes!F26/SER_hh_fec!F26)</f>
        <v>0.65479702207667501</v>
      </c>
      <c r="G26" s="112">
        <f>IF(SER_hh_tes!G26=0,"",SER_hh_tes!G26/SER_hh_fec!G26)</f>
        <v>0.66158941682584738</v>
      </c>
      <c r="H26" s="112">
        <f>IF(SER_hh_tes!H26=0,"",SER_hh_tes!H26/SER_hh_fec!H26)</f>
        <v>0.66677959734000647</v>
      </c>
      <c r="I26" s="112">
        <f>IF(SER_hh_tes!I26=0,"",SER_hh_tes!I26/SER_hh_fec!I26)</f>
        <v>0.67491210119805456</v>
      </c>
      <c r="J26" s="112">
        <f>IF(SER_hh_tes!J26=0,"",SER_hh_tes!J26/SER_hh_fec!J26)</f>
        <v>0.68239425591385416</v>
      </c>
      <c r="K26" s="112">
        <f>IF(SER_hh_tes!K26=0,"",SER_hh_tes!K26/SER_hh_fec!K26)</f>
        <v>0.68662567932728025</v>
      </c>
      <c r="L26" s="112">
        <f>IF(SER_hh_tes!L26=0,"",SER_hh_tes!L26/SER_hh_fec!L26)</f>
        <v>0.69339604698686308</v>
      </c>
      <c r="M26" s="112">
        <f>IF(SER_hh_tes!M26=0,"",SER_hh_tes!M26/SER_hh_fec!M26)</f>
        <v>0.69959043516414166</v>
      </c>
      <c r="N26" s="112">
        <f>IF(SER_hh_tes!N26=0,"",SER_hh_tes!N26/SER_hh_fec!N26)</f>
        <v>0.70496187531825749</v>
      </c>
      <c r="O26" s="112">
        <f>IF(SER_hh_tes!O26=0,"",SER_hh_tes!O26/SER_hh_fec!O26)</f>
        <v>0.71081374625680271</v>
      </c>
      <c r="P26" s="112">
        <f>IF(SER_hh_tes!P26=0,"",SER_hh_tes!P26/SER_hh_fec!P26)</f>
        <v>0.71872017550459211</v>
      </c>
      <c r="Q26" s="112">
        <f>IF(SER_hh_tes!Q26=0,"",SER_hh_tes!Q26/SER_hh_fec!Q26)</f>
        <v>0.72188344518156122</v>
      </c>
    </row>
    <row r="27" spans="1:17" ht="12" customHeight="1" x14ac:dyDescent="0.25">
      <c r="A27" s="93" t="s">
        <v>33</v>
      </c>
      <c r="B27" s="111">
        <f>IF(SER_hh_tes!B27=0,"",SER_hh_tes!B27/SER_hh_fec!B27)</f>
        <v>1</v>
      </c>
      <c r="C27" s="111">
        <f>IF(SER_hh_tes!C27=0,"",SER_hh_tes!C27/SER_hh_fec!C27)</f>
        <v>1</v>
      </c>
      <c r="D27" s="111">
        <f>IF(SER_hh_tes!D27=0,"",SER_hh_tes!D27/SER_hh_fec!D27)</f>
        <v>1.0000000000000002</v>
      </c>
      <c r="E27" s="111">
        <f>IF(SER_hh_tes!E27=0,"",SER_hh_tes!E27/SER_hh_fec!E27)</f>
        <v>1.0000000000000002</v>
      </c>
      <c r="F27" s="111">
        <f>IF(SER_hh_tes!F27=0,"",SER_hh_tes!F27/SER_hh_fec!F27)</f>
        <v>0.99999999999999989</v>
      </c>
      <c r="G27" s="111">
        <f>IF(SER_hh_tes!G27=0,"",SER_hh_tes!G27/SER_hh_fec!G27)</f>
        <v>0.99999999999999978</v>
      </c>
      <c r="H27" s="111">
        <f>IF(SER_hh_tes!H27=0,"",SER_hh_tes!H27/SER_hh_fec!H27)</f>
        <v>0.99999999999999978</v>
      </c>
      <c r="I27" s="111">
        <f>IF(SER_hh_tes!I27=0,"",SER_hh_tes!I27/SER_hh_fec!I27)</f>
        <v>0.99999999999999989</v>
      </c>
      <c r="J27" s="111">
        <f>IF(SER_hh_tes!J27=0,"",SER_hh_tes!J27/SER_hh_fec!J27)</f>
        <v>1.0000000000000004</v>
      </c>
      <c r="K27" s="111">
        <f>IF(SER_hh_tes!K27=0,"",SER_hh_tes!K27/SER_hh_fec!K27)</f>
        <v>1</v>
      </c>
      <c r="L27" s="111">
        <f>IF(SER_hh_tes!L27=0,"",SER_hh_tes!L27/SER_hh_fec!L27)</f>
        <v>1.0000000000000002</v>
      </c>
      <c r="M27" s="111">
        <f>IF(SER_hh_tes!M27=0,"",SER_hh_tes!M27/SER_hh_fec!M27)</f>
        <v>1</v>
      </c>
      <c r="N27" s="111">
        <f>IF(SER_hh_tes!N27=0,"",SER_hh_tes!N27/SER_hh_fec!N27)</f>
        <v>1</v>
      </c>
      <c r="O27" s="111">
        <f>IF(SER_hh_tes!O27=0,"",SER_hh_tes!O27/SER_hh_fec!O27)</f>
        <v>0.99999999999999956</v>
      </c>
      <c r="P27" s="111">
        <f>IF(SER_hh_tes!P27=0,"",SER_hh_tes!P27/SER_hh_fec!P27)</f>
        <v>1</v>
      </c>
      <c r="Q27" s="111">
        <f>IF(SER_hh_tes!Q27=0,"",SER_hh_tes!Q27/SER_hh_fec!Q27)</f>
        <v>0.99999999999999956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0.51562171591529338</v>
      </c>
      <c r="C29" s="110">
        <f>IF(SER_hh_tes!C29=0,"",SER_hh_tes!C29/SER_hh_fec!C29)</f>
        <v>0.52205654327245354</v>
      </c>
      <c r="D29" s="110">
        <f>IF(SER_hh_tes!D29=0,"",SER_hh_tes!D29/SER_hh_fec!D29)</f>
        <v>0.53013529452100006</v>
      </c>
      <c r="E29" s="110">
        <f>IF(SER_hh_tes!E29=0,"",SER_hh_tes!E29/SER_hh_fec!E29)</f>
        <v>0.53911589990251807</v>
      </c>
      <c r="F29" s="110">
        <f>IF(SER_hh_tes!F29=0,"",SER_hh_tes!F29/SER_hh_fec!F29)</f>
        <v>0.54682213723046691</v>
      </c>
      <c r="G29" s="110">
        <f>IF(SER_hh_tes!G29=0,"",SER_hh_tes!G29/SER_hh_fec!G29)</f>
        <v>0.55779851425734683</v>
      </c>
      <c r="H29" s="110">
        <f>IF(SER_hh_tes!H29=0,"",SER_hh_tes!H29/SER_hh_fec!H29)</f>
        <v>0.5682799935186682</v>
      </c>
      <c r="I29" s="110">
        <f>IF(SER_hh_tes!I29=0,"",SER_hh_tes!I29/SER_hh_fec!I29)</f>
        <v>0.57509745425348913</v>
      </c>
      <c r="J29" s="110">
        <f>IF(SER_hh_tes!J29=0,"",SER_hh_tes!J29/SER_hh_fec!J29)</f>
        <v>0.5806013776732033</v>
      </c>
      <c r="K29" s="110">
        <f>IF(SER_hh_tes!K29=0,"",SER_hh_tes!K29/SER_hh_fec!K29)</f>
        <v>0.58844674790185292</v>
      </c>
      <c r="L29" s="110">
        <f>IF(SER_hh_tes!L29=0,"",SER_hh_tes!L29/SER_hh_fec!L29)</f>
        <v>0.59348771613386608</v>
      </c>
      <c r="M29" s="110">
        <f>IF(SER_hh_tes!M29=0,"",SER_hh_tes!M29/SER_hh_fec!M29)</f>
        <v>0.59826998342775439</v>
      </c>
      <c r="N29" s="110">
        <f>IF(SER_hh_tes!N29=0,"",SER_hh_tes!N29/SER_hh_fec!N29)</f>
        <v>0.60427328977423489</v>
      </c>
      <c r="O29" s="110">
        <f>IF(SER_hh_tes!O29=0,"",SER_hh_tes!O29/SER_hh_fec!O29)</f>
        <v>0.60462432968137247</v>
      </c>
      <c r="P29" s="110">
        <f>IF(SER_hh_tes!P29=0,"",SER_hh_tes!P29/SER_hh_fec!P29)</f>
        <v>0.59622961013321707</v>
      </c>
      <c r="Q29" s="110">
        <f>IF(SER_hh_tes!Q29=0,"",SER_hh_tes!Q29/SER_hh_fec!Q29)</f>
        <v>0.5837344447906514</v>
      </c>
    </row>
    <row r="30" spans="1:17" ht="12" customHeight="1" x14ac:dyDescent="0.25">
      <c r="A30" s="88" t="s">
        <v>66</v>
      </c>
      <c r="B30" s="109">
        <f>IF(SER_hh_tes!B30=0,"",SER_hh_tes!B30/SER_hh_fec!B30)</f>
        <v>0.38534510208704448</v>
      </c>
      <c r="C30" s="109">
        <f>IF(SER_hh_tes!C30=0,"",SER_hh_tes!C30/SER_hh_fec!C30)</f>
        <v>0.39223589650080509</v>
      </c>
      <c r="D30" s="109">
        <f>IF(SER_hh_tes!D30=0,"",SER_hh_tes!D30/SER_hh_fec!D30)</f>
        <v>0.39576022659275012</v>
      </c>
      <c r="E30" s="109">
        <f>IF(SER_hh_tes!E30=0,"",SER_hh_tes!E30/SER_hh_fec!E30)</f>
        <v>0.39977454374205268</v>
      </c>
      <c r="F30" s="109">
        <f>IF(SER_hh_tes!F30=0,"",SER_hh_tes!F30/SER_hh_fec!F30)</f>
        <v>0.40422312661992843</v>
      </c>
      <c r="G30" s="109">
        <f>IF(SER_hh_tes!G30=0,"",SER_hh_tes!G30/SER_hh_fec!G30)</f>
        <v>0.40605787406857657</v>
      </c>
      <c r="H30" s="109">
        <f>IF(SER_hh_tes!H30=0,"",SER_hh_tes!H30/SER_hh_fec!H30)</f>
        <v>0.40823582811426101</v>
      </c>
      <c r="I30" s="109">
        <f>IF(SER_hh_tes!I30=0,"",SER_hh_tes!I30/SER_hh_fec!I30)</f>
        <v>0.41450352487126241</v>
      </c>
      <c r="J30" s="109">
        <f>IF(SER_hh_tes!J30=0,"",SER_hh_tes!J30/SER_hh_fec!J30)</f>
        <v>0.42110049575420849</v>
      </c>
      <c r="K30" s="109">
        <f>IF(SER_hh_tes!K30=0,"",SER_hh_tes!K30/SER_hh_fec!K30)</f>
        <v>0.42668918234027631</v>
      </c>
      <c r="L30" s="109">
        <f>IF(SER_hh_tes!L30=0,"",SER_hh_tes!L30/SER_hh_fec!L30)</f>
        <v>0.43388552244772616</v>
      </c>
      <c r="M30" s="109">
        <f>IF(SER_hh_tes!M30=0,"",SER_hh_tes!M30/SER_hh_fec!M30)</f>
        <v>0.4397918881172127</v>
      </c>
      <c r="N30" s="109">
        <f>IF(SER_hh_tes!N30=0,"",SER_hh_tes!N30/SER_hh_fec!N30)</f>
        <v>0.44718054483309533</v>
      </c>
      <c r="O30" s="109">
        <f>IF(SER_hh_tes!O30=0,"",SER_hh_tes!O30/SER_hh_fec!O30)</f>
        <v>0.45645051075309362</v>
      </c>
      <c r="P30" s="109">
        <f>IF(SER_hh_tes!P30=0,"",SER_hh_tes!P30/SER_hh_fec!P30)</f>
        <v>0.46175123979116101</v>
      </c>
      <c r="Q30" s="109">
        <f>IF(SER_hh_tes!Q30=0,"",SER_hh_tes!Q30/SER_hh_fec!Q30)</f>
        <v>0.46291281294595554</v>
      </c>
    </row>
    <row r="31" spans="1:17" ht="12" customHeight="1" x14ac:dyDescent="0.25">
      <c r="A31" s="88" t="s">
        <v>98</v>
      </c>
      <c r="B31" s="109">
        <f>IF(SER_hh_tes!B31=0,"",SER_hh_tes!B31/SER_hh_fec!B31)</f>
        <v>0.41498703301681716</v>
      </c>
      <c r="C31" s="109">
        <f>IF(SER_hh_tes!C31=0,"",SER_hh_tes!C31/SER_hh_fec!C31)</f>
        <v>0.41744296962551414</v>
      </c>
      <c r="D31" s="109">
        <f>IF(SER_hh_tes!D31=0,"",SER_hh_tes!D31/SER_hh_fec!D31)</f>
        <v>0.42132032109530138</v>
      </c>
      <c r="E31" s="109">
        <f>IF(SER_hh_tes!E31=0,"",SER_hh_tes!E31/SER_hh_fec!E31)</f>
        <v>0.42510660553264956</v>
      </c>
      <c r="F31" s="109">
        <f>IF(SER_hh_tes!F31=0,"",SER_hh_tes!F31/SER_hh_fec!F31)</f>
        <v>0.43008729776230398</v>
      </c>
      <c r="G31" s="109">
        <f>IF(SER_hh_tes!G31=0,"",SER_hh_tes!G31/SER_hh_fec!G31)</f>
        <v>0.43524062526844887</v>
      </c>
      <c r="H31" s="109">
        <f>IF(SER_hh_tes!H31=0,"",SER_hh_tes!H31/SER_hh_fec!H31)</f>
        <v>0.44192869127488549</v>
      </c>
      <c r="I31" s="109">
        <f>IF(SER_hh_tes!I31=0,"",SER_hh_tes!I31/SER_hh_fec!I31)</f>
        <v>0.45067425837912478</v>
      </c>
      <c r="J31" s="109">
        <f>IF(SER_hh_tes!J31=0,"",SER_hh_tes!J31/SER_hh_fec!J31)</f>
        <v>0.46011104841762079</v>
      </c>
      <c r="K31" s="109">
        <f>IF(SER_hh_tes!K31=0,"",SER_hh_tes!K31/SER_hh_fec!K31)</f>
        <v>0.46703338768834129</v>
      </c>
      <c r="L31" s="109">
        <f>IF(SER_hh_tes!L31=0,"",SER_hh_tes!L31/SER_hh_fec!L31)</f>
        <v>0.47677975576182907</v>
      </c>
      <c r="M31" s="109">
        <f>IF(SER_hh_tes!M31=0,"",SER_hh_tes!M31/SER_hh_fec!M31)</f>
        <v>0.48505053304649975</v>
      </c>
      <c r="N31" s="109">
        <f>IF(SER_hh_tes!N31=0,"",SER_hh_tes!N31/SER_hh_fec!N31)</f>
        <v>0.49107800153312436</v>
      </c>
      <c r="O31" s="109">
        <f>IF(SER_hh_tes!O31=0,"",SER_hh_tes!O31/SER_hh_fec!O31)</f>
        <v>0.49285364964337852</v>
      </c>
      <c r="P31" s="109">
        <f>IF(SER_hh_tes!P31=0,"",SER_hh_tes!P31/SER_hh_fec!P31)</f>
        <v>0.49628693740971624</v>
      </c>
      <c r="Q31" s="109">
        <f>IF(SER_hh_tes!Q31=0,"",SER_hh_tes!Q31/SER_hh_fec!Q31)</f>
        <v>0.49764828116143273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0.56460820818614577</v>
      </c>
      <c r="C33" s="108">
        <f>IF(SER_hh_tes!C33=0,"",SER_hh_tes!C33/SER_hh_fec!C33)</f>
        <v>0.57126712838038096</v>
      </c>
      <c r="D33" s="108">
        <f>IF(SER_hh_tes!D33=0,"",SER_hh_tes!D33/SER_hh_fec!D33)</f>
        <v>0.5784434644176254</v>
      </c>
      <c r="E33" s="108">
        <f>IF(SER_hh_tes!E33=0,"",SER_hh_tes!E33/SER_hh_fec!E33)</f>
        <v>0.58603930692056838</v>
      </c>
      <c r="F33" s="108">
        <f>IF(SER_hh_tes!F33=0,"",SER_hh_tes!F33/SER_hh_fec!F33)</f>
        <v>0.5934694438786452</v>
      </c>
      <c r="G33" s="108">
        <f>IF(SER_hh_tes!G33=0,"",SER_hh_tes!G33/SER_hh_fec!G33)</f>
        <v>0.60136297060516486</v>
      </c>
      <c r="H33" s="108">
        <f>IF(SER_hh_tes!H33=0,"",SER_hh_tes!H33/SER_hh_fec!H33)</f>
        <v>0.60904812586657864</v>
      </c>
      <c r="I33" s="108">
        <f>IF(SER_hh_tes!I33=0,"",SER_hh_tes!I33/SER_hh_fec!I33)</f>
        <v>0.61602878984182441</v>
      </c>
      <c r="J33" s="108">
        <f>IF(SER_hh_tes!J33=0,"",SER_hh_tes!J33/SER_hh_fec!J33)</f>
        <v>0.62266114539817286</v>
      </c>
      <c r="K33" s="108">
        <f>IF(SER_hh_tes!K33=0,"",SER_hh_tes!K33/SER_hh_fec!K33)</f>
        <v>0.62835173306732917</v>
      </c>
      <c r="L33" s="108">
        <f>IF(SER_hh_tes!L33=0,"",SER_hh_tes!L33/SER_hh_fec!L33)</f>
        <v>0.63452882592044768</v>
      </c>
      <c r="M33" s="108">
        <f>IF(SER_hh_tes!M33=0,"",SER_hh_tes!M33/SER_hh_fec!M33)</f>
        <v>0.64042129846183837</v>
      </c>
      <c r="N33" s="108">
        <f>IF(SER_hh_tes!N33=0,"",SER_hh_tes!N33/SER_hh_fec!N33)</f>
        <v>0.64676863255672434</v>
      </c>
      <c r="O33" s="108">
        <f>IF(SER_hh_tes!O33=0,"",SER_hh_tes!O33/SER_hh_fec!O33)</f>
        <v>0.65121032349583952</v>
      </c>
      <c r="P33" s="108">
        <f>IF(SER_hh_tes!P33=0,"",SER_hh_tes!P33/SER_hh_fec!P33)</f>
        <v>0.65493194796350529</v>
      </c>
      <c r="Q33" s="108">
        <f>IF(SER_hh_tes!Q33=0,"",SER_hh_tes!Q33/SER_hh_fec!Q33)</f>
        <v>0.65845331757292447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6752.8909903484646</v>
      </c>
      <c r="C3" s="106">
        <f t="shared" ref="C3:Q3" si="1">SUM(C4,C16,C19,C29)</f>
        <v>7401.3039353864879</v>
      </c>
      <c r="D3" s="106">
        <f t="shared" si="1"/>
        <v>7426.2629941108553</v>
      </c>
      <c r="E3" s="106">
        <f t="shared" si="1"/>
        <v>6845.6492960397491</v>
      </c>
      <c r="F3" s="106">
        <f t="shared" si="1"/>
        <v>7649.3032579052278</v>
      </c>
      <c r="G3" s="106">
        <f t="shared" si="1"/>
        <v>8550.4240278205707</v>
      </c>
      <c r="H3" s="106">
        <f t="shared" si="1"/>
        <v>10520.982582627781</v>
      </c>
      <c r="I3" s="106">
        <f t="shared" si="1"/>
        <v>8115.6725718973557</v>
      </c>
      <c r="J3" s="106">
        <f t="shared" si="1"/>
        <v>7622.3160664524357</v>
      </c>
      <c r="K3" s="106">
        <f t="shared" si="1"/>
        <v>8229.2914909710344</v>
      </c>
      <c r="L3" s="106">
        <f t="shared" si="1"/>
        <v>9304.0854684962633</v>
      </c>
      <c r="M3" s="106">
        <f t="shared" si="1"/>
        <v>9621.4276091373467</v>
      </c>
      <c r="N3" s="106">
        <f t="shared" si="1"/>
        <v>8821.664373990794</v>
      </c>
      <c r="O3" s="106">
        <f t="shared" si="1"/>
        <v>8805.3644035635898</v>
      </c>
      <c r="P3" s="106">
        <f t="shared" si="1"/>
        <v>7812.1603929520779</v>
      </c>
      <c r="Q3" s="106">
        <f t="shared" si="1"/>
        <v>10082.461603146687</v>
      </c>
    </row>
    <row r="4" spans="1:17" ht="12.95" customHeight="1" x14ac:dyDescent="0.25">
      <c r="A4" s="90" t="s">
        <v>44</v>
      </c>
      <c r="B4" s="101">
        <f t="shared" ref="B4" si="2">SUM(B5:B15)</f>
        <v>4691.0489204046426</v>
      </c>
      <c r="C4" s="101">
        <f t="shared" ref="C4:Q4" si="3">SUM(C5:C15)</f>
        <v>5273.9821342553632</v>
      </c>
      <c r="D4" s="101">
        <f t="shared" si="3"/>
        <v>5329.7966555250914</v>
      </c>
      <c r="E4" s="101">
        <f t="shared" si="3"/>
        <v>4923.4713586050939</v>
      </c>
      <c r="F4" s="101">
        <f t="shared" si="3"/>
        <v>5611.2264674594626</v>
      </c>
      <c r="G4" s="101">
        <f t="shared" si="3"/>
        <v>6553.2245032761721</v>
      </c>
      <c r="H4" s="101">
        <f t="shared" si="3"/>
        <v>8301.564221775754</v>
      </c>
      <c r="I4" s="101">
        <f t="shared" si="3"/>
        <v>5903.6566034791067</v>
      </c>
      <c r="J4" s="101">
        <f t="shared" si="3"/>
        <v>5369.2549647647393</v>
      </c>
      <c r="K4" s="101">
        <f t="shared" si="3"/>
        <v>6018.5600713212243</v>
      </c>
      <c r="L4" s="101">
        <f t="shared" si="3"/>
        <v>7036.855610356597</v>
      </c>
      <c r="M4" s="101">
        <f t="shared" si="3"/>
        <v>7321.7911392198348</v>
      </c>
      <c r="N4" s="101">
        <f t="shared" si="3"/>
        <v>6463.0035455616644</v>
      </c>
      <c r="O4" s="101">
        <f t="shared" si="3"/>
        <v>6301.1720717370408</v>
      </c>
      <c r="P4" s="101">
        <f t="shared" si="3"/>
        <v>4838.4911437521359</v>
      </c>
      <c r="Q4" s="101">
        <f t="shared" si="3"/>
        <v>6352.785087486749</v>
      </c>
    </row>
    <row r="5" spans="1:17" ht="12" customHeight="1" x14ac:dyDescent="0.25">
      <c r="A5" s="88" t="s">
        <v>38</v>
      </c>
      <c r="B5" s="100">
        <v>79.086272590024279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3858.5574057829926</v>
      </c>
      <c r="C7" s="100">
        <v>4246.0756733872749</v>
      </c>
      <c r="D7" s="100">
        <v>4117.9229253224394</v>
      </c>
      <c r="E7" s="100">
        <v>4631.1419200078235</v>
      </c>
      <c r="F7" s="100">
        <v>5106.9833148099524</v>
      </c>
      <c r="G7" s="100">
        <v>5206.6126209851463</v>
      </c>
      <c r="H7" s="100">
        <v>3702.7727047124258</v>
      </c>
      <c r="I7" s="100">
        <v>3402.7347271449189</v>
      </c>
      <c r="J7" s="100">
        <v>3209.9823932596892</v>
      </c>
      <c r="K7" s="100">
        <v>3175.2366503061598</v>
      </c>
      <c r="L7" s="100">
        <v>3147.1308107083378</v>
      </c>
      <c r="M7" s="100">
        <v>2977.4152634192874</v>
      </c>
      <c r="N7" s="100">
        <v>3190.6179201606628</v>
      </c>
      <c r="O7" s="100">
        <v>3528.8589055332609</v>
      </c>
      <c r="P7" s="100">
        <v>2787.40520571555</v>
      </c>
      <c r="Q7" s="100">
        <v>2128.4141419120183</v>
      </c>
    </row>
    <row r="8" spans="1:17" ht="12" customHeight="1" x14ac:dyDescent="0.25">
      <c r="A8" s="88" t="s">
        <v>101</v>
      </c>
      <c r="B8" s="100">
        <v>9.9405234349532426E-2</v>
      </c>
      <c r="C8" s="100">
        <v>0.1427613369434281</v>
      </c>
      <c r="D8" s="100">
        <v>0.17624264842360893</v>
      </c>
      <c r="E8" s="100">
        <v>0.1545116625618746</v>
      </c>
      <c r="F8" s="100">
        <v>0.27618584035466953</v>
      </c>
      <c r="G8" s="100">
        <v>0.76038249058137231</v>
      </c>
      <c r="H8" s="100">
        <v>2.6633532443260388</v>
      </c>
      <c r="I8" s="100">
        <v>2.0763876757591575</v>
      </c>
      <c r="J8" s="100">
        <v>2.3595430560188624</v>
      </c>
      <c r="K8" s="100">
        <v>2.8291068039099891</v>
      </c>
      <c r="L8" s="100">
        <v>3.889724799648258</v>
      </c>
      <c r="M8" s="100">
        <v>6.7310248936754764</v>
      </c>
      <c r="N8" s="100">
        <v>9.9395948273771122</v>
      </c>
      <c r="O8" s="100">
        <v>15.580866367562688</v>
      </c>
      <c r="P8" s="100">
        <v>20.124071925023337</v>
      </c>
      <c r="Q8" s="100">
        <v>32.244871946572253</v>
      </c>
    </row>
    <row r="9" spans="1:17" ht="12" customHeight="1" x14ac:dyDescent="0.25">
      <c r="A9" s="88" t="s">
        <v>106</v>
      </c>
      <c r="B9" s="100">
        <v>753.30583679727602</v>
      </c>
      <c r="C9" s="100">
        <v>1027.7636995311452</v>
      </c>
      <c r="D9" s="100">
        <v>1211.697487554228</v>
      </c>
      <c r="E9" s="100">
        <v>292.1749269347082</v>
      </c>
      <c r="F9" s="100">
        <v>503.96696680915539</v>
      </c>
      <c r="G9" s="100">
        <v>1345.8514998004448</v>
      </c>
      <c r="H9" s="100">
        <v>4596.1281638190021</v>
      </c>
      <c r="I9" s="100">
        <v>2498.8454886584291</v>
      </c>
      <c r="J9" s="100">
        <v>2156.9130284490311</v>
      </c>
      <c r="K9" s="100">
        <v>2840.4943142111547</v>
      </c>
      <c r="L9" s="100">
        <v>3885.8350748486114</v>
      </c>
      <c r="M9" s="100">
        <v>4337.6448509068723</v>
      </c>
      <c r="N9" s="100">
        <v>3262.4460305736243</v>
      </c>
      <c r="O9" s="100">
        <v>2756.7322998362174</v>
      </c>
      <c r="P9" s="100">
        <v>2030.9618661115626</v>
      </c>
      <c r="Q9" s="100">
        <v>4182.8643736281583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9.2617000000000047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0.67876733847865511</v>
      </c>
      <c r="C16" s="101">
        <f t="shared" ref="C16:Q16" si="5">SUM(C17:C18)</f>
        <v>0.81735454788791839</v>
      </c>
      <c r="D16" s="101">
        <f t="shared" si="5"/>
        <v>1.0789543629174168</v>
      </c>
      <c r="E16" s="101">
        <f t="shared" si="5"/>
        <v>1.2945040695978831</v>
      </c>
      <c r="F16" s="101">
        <f t="shared" si="5"/>
        <v>1.5651917360152341</v>
      </c>
      <c r="G16" s="101">
        <f t="shared" si="5"/>
        <v>2.0114132897659074</v>
      </c>
      <c r="H16" s="101">
        <f t="shared" si="5"/>
        <v>2.3714388494630692</v>
      </c>
      <c r="I16" s="101">
        <f t="shared" si="5"/>
        <v>3.7967782712153815</v>
      </c>
      <c r="J16" s="101">
        <f t="shared" si="5"/>
        <v>4.557993579883231</v>
      </c>
      <c r="K16" s="101">
        <f t="shared" si="5"/>
        <v>5.5791433868630369</v>
      </c>
      <c r="L16" s="101">
        <f t="shared" si="5"/>
        <v>6.3840038050908126</v>
      </c>
      <c r="M16" s="101">
        <f t="shared" si="5"/>
        <v>6.9064081578318666</v>
      </c>
      <c r="N16" s="101">
        <f t="shared" si="5"/>
        <v>7.865769058500474</v>
      </c>
      <c r="O16" s="101">
        <f t="shared" si="5"/>
        <v>9.437162712838715</v>
      </c>
      <c r="P16" s="101">
        <f t="shared" si="5"/>
        <v>12.49886196281876</v>
      </c>
      <c r="Q16" s="101">
        <f t="shared" si="5"/>
        <v>17.644500820182724</v>
      </c>
    </row>
    <row r="17" spans="1:17" ht="12.95" customHeight="1" x14ac:dyDescent="0.25">
      <c r="A17" s="88" t="s">
        <v>101</v>
      </c>
      <c r="B17" s="103">
        <v>0.67876733847865511</v>
      </c>
      <c r="C17" s="103">
        <v>0.81735454788791839</v>
      </c>
      <c r="D17" s="103">
        <v>1.0789543629174168</v>
      </c>
      <c r="E17" s="103">
        <v>1.2945040695978831</v>
      </c>
      <c r="F17" s="103">
        <v>1.5651917360152341</v>
      </c>
      <c r="G17" s="103">
        <v>2.0114132897659074</v>
      </c>
      <c r="H17" s="103">
        <v>2.3714388494630692</v>
      </c>
      <c r="I17" s="103">
        <v>3.7967782712153815</v>
      </c>
      <c r="J17" s="103">
        <v>4.557993579883231</v>
      </c>
      <c r="K17" s="103">
        <v>5.5791433868630369</v>
      </c>
      <c r="L17" s="103">
        <v>6.3840038050908126</v>
      </c>
      <c r="M17" s="103">
        <v>6.9064081578318666</v>
      </c>
      <c r="N17" s="103">
        <v>7.865769058500474</v>
      </c>
      <c r="O17" s="103">
        <v>9.437162712838715</v>
      </c>
      <c r="P17" s="103">
        <v>12.49886196281876</v>
      </c>
      <c r="Q17" s="103">
        <v>17.644500820182724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1206.2469744258369</v>
      </c>
      <c r="C19" s="101">
        <f t="shared" ref="C19:Q19" si="7">SUM(C20:C27)</f>
        <v>1225.3661140671747</v>
      </c>
      <c r="D19" s="101">
        <f t="shared" si="7"/>
        <v>1200.395806698363</v>
      </c>
      <c r="E19" s="101">
        <f t="shared" si="7"/>
        <v>1057.9717090956444</v>
      </c>
      <c r="F19" s="101">
        <f t="shared" si="7"/>
        <v>1139.4049326544241</v>
      </c>
      <c r="G19" s="101">
        <f t="shared" si="7"/>
        <v>1143.4632470485494</v>
      </c>
      <c r="H19" s="101">
        <f t="shared" si="7"/>
        <v>1414.2800807020342</v>
      </c>
      <c r="I19" s="101">
        <f t="shared" si="7"/>
        <v>1382.7753377552974</v>
      </c>
      <c r="J19" s="101">
        <f t="shared" si="7"/>
        <v>1371.8848704378104</v>
      </c>
      <c r="K19" s="101">
        <f t="shared" si="7"/>
        <v>1373.2149135046932</v>
      </c>
      <c r="L19" s="101">
        <f t="shared" si="7"/>
        <v>1380.1031921281246</v>
      </c>
      <c r="M19" s="101">
        <f t="shared" si="7"/>
        <v>1375.2770018195174</v>
      </c>
      <c r="N19" s="101">
        <f t="shared" si="7"/>
        <v>1416.2798518574991</v>
      </c>
      <c r="O19" s="101">
        <f t="shared" si="7"/>
        <v>1476.9747775897972</v>
      </c>
      <c r="P19" s="101">
        <f t="shared" si="7"/>
        <v>1639.0211637480866</v>
      </c>
      <c r="Q19" s="101">
        <f t="shared" si="7"/>
        <v>1849.7490739545356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135.59327259871264</v>
      </c>
      <c r="C21" s="100">
        <v>132.7390845740785</v>
      </c>
      <c r="D21" s="100">
        <v>133.75519093823743</v>
      </c>
      <c r="E21" s="100">
        <v>134.36406380289506</v>
      </c>
      <c r="F21" s="100">
        <v>122.69997097139529</v>
      </c>
      <c r="G21" s="100">
        <v>122.15467900199603</v>
      </c>
      <c r="H21" s="100">
        <v>124.23639930739989</v>
      </c>
      <c r="I21" s="100">
        <v>123.55264099780938</v>
      </c>
      <c r="J21" s="100">
        <v>122.53928868997005</v>
      </c>
      <c r="K21" s="100">
        <v>121.98945359191529</v>
      </c>
      <c r="L21" s="100">
        <v>123.1372688055865</v>
      </c>
      <c r="M21" s="100">
        <v>123.35237739433205</v>
      </c>
      <c r="N21" s="100">
        <v>123.60760106838973</v>
      </c>
      <c r="O21" s="100">
        <v>124.21307524266157</v>
      </c>
      <c r="P21" s="100">
        <v>122.75776070755137</v>
      </c>
      <c r="Q21" s="100">
        <v>124.43764466889442</v>
      </c>
    </row>
    <row r="22" spans="1:17" ht="12" customHeight="1" x14ac:dyDescent="0.25">
      <c r="A22" s="88" t="s">
        <v>99</v>
      </c>
      <c r="B22" s="100">
        <v>756.21604454171597</v>
      </c>
      <c r="C22" s="100">
        <v>789.84457876552108</v>
      </c>
      <c r="D22" s="100">
        <v>810.6970959623751</v>
      </c>
      <c r="E22" s="100">
        <v>795.15884567507749</v>
      </c>
      <c r="F22" s="100">
        <v>806.48849447464261</v>
      </c>
      <c r="G22" s="100">
        <v>777.34343345272691</v>
      </c>
      <c r="H22" s="100">
        <v>757.70703843152739</v>
      </c>
      <c r="I22" s="100">
        <v>705.99525916302491</v>
      </c>
      <c r="J22" s="100">
        <v>679.39152145657431</v>
      </c>
      <c r="K22" s="100">
        <v>663.49107169419608</v>
      </c>
      <c r="L22" s="100">
        <v>661.01213239534684</v>
      </c>
      <c r="M22" s="100">
        <v>654.78472997235394</v>
      </c>
      <c r="N22" s="100">
        <v>642.82498382850292</v>
      </c>
      <c r="O22" s="100">
        <v>627.31480078554614</v>
      </c>
      <c r="P22" s="100">
        <v>608.31811269816956</v>
      </c>
      <c r="Q22" s="100">
        <v>599.18017246478996</v>
      </c>
    </row>
    <row r="23" spans="1:17" ht="12" customHeight="1" x14ac:dyDescent="0.25">
      <c r="A23" s="88" t="s">
        <v>98</v>
      </c>
      <c r="B23" s="100">
        <v>314.43765728540836</v>
      </c>
      <c r="C23" s="100">
        <v>302.78245072757534</v>
      </c>
      <c r="D23" s="100">
        <v>255.94351979775041</v>
      </c>
      <c r="E23" s="100">
        <v>128.44879961767191</v>
      </c>
      <c r="F23" s="100">
        <v>210.21646720838632</v>
      </c>
      <c r="G23" s="100">
        <v>243.96513459382658</v>
      </c>
      <c r="H23" s="100">
        <v>532.3366429631069</v>
      </c>
      <c r="I23" s="100">
        <v>553.22743759446314</v>
      </c>
      <c r="J23" s="100">
        <v>569.95406029126605</v>
      </c>
      <c r="K23" s="100">
        <v>587.73438821858178</v>
      </c>
      <c r="L23" s="100">
        <v>595.95379092719122</v>
      </c>
      <c r="M23" s="100">
        <v>597.1398944528313</v>
      </c>
      <c r="N23" s="100">
        <v>649.84726696060648</v>
      </c>
      <c r="O23" s="100">
        <v>725.44690156158936</v>
      </c>
      <c r="P23" s="100">
        <v>907.94529034236564</v>
      </c>
      <c r="Q23" s="100">
        <v>1126.1312568208511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854.91632817950665</v>
      </c>
      <c r="C29" s="101">
        <f t="shared" ref="C29:Q29" si="9">SUM(C30:C33)</f>
        <v>901.13833251606229</v>
      </c>
      <c r="D29" s="101">
        <f t="shared" si="9"/>
        <v>894.99157752448309</v>
      </c>
      <c r="E29" s="101">
        <f t="shared" si="9"/>
        <v>862.91172426941318</v>
      </c>
      <c r="F29" s="101">
        <f t="shared" si="9"/>
        <v>897.10666605532515</v>
      </c>
      <c r="G29" s="101">
        <f t="shared" si="9"/>
        <v>851.72486420608391</v>
      </c>
      <c r="H29" s="101">
        <f t="shared" si="9"/>
        <v>802.76684130052979</v>
      </c>
      <c r="I29" s="101">
        <f t="shared" si="9"/>
        <v>825.44385239173585</v>
      </c>
      <c r="J29" s="101">
        <f t="shared" si="9"/>
        <v>876.61823767000294</v>
      </c>
      <c r="K29" s="101">
        <f t="shared" si="9"/>
        <v>831.93736275825518</v>
      </c>
      <c r="L29" s="101">
        <f t="shared" si="9"/>
        <v>880.74266220644995</v>
      </c>
      <c r="M29" s="101">
        <f t="shared" si="9"/>
        <v>917.45305994016235</v>
      </c>
      <c r="N29" s="101">
        <f t="shared" si="9"/>
        <v>934.51520751312978</v>
      </c>
      <c r="O29" s="101">
        <f t="shared" si="9"/>
        <v>1017.7803915239133</v>
      </c>
      <c r="P29" s="101">
        <f t="shared" si="9"/>
        <v>1322.1492234890366</v>
      </c>
      <c r="Q29" s="101">
        <f t="shared" si="9"/>
        <v>1862.2829408852199</v>
      </c>
    </row>
    <row r="30" spans="1:17" ht="12" customHeight="1" x14ac:dyDescent="0.25">
      <c r="A30" s="88" t="s">
        <v>66</v>
      </c>
      <c r="B30" s="100">
        <v>456.53640118198769</v>
      </c>
      <c r="C30" s="100">
        <v>502.90166100162958</v>
      </c>
      <c r="D30" s="100">
        <v>501.87295291375455</v>
      </c>
      <c r="E30" s="100">
        <v>492.59874382509707</v>
      </c>
      <c r="F30" s="100">
        <v>518.76263886756465</v>
      </c>
      <c r="G30" s="100">
        <v>472.87812367134472</v>
      </c>
      <c r="H30" s="100">
        <v>424.49395641817591</v>
      </c>
      <c r="I30" s="100">
        <v>436.54959474895094</v>
      </c>
      <c r="J30" s="100">
        <v>454.97549108088197</v>
      </c>
      <c r="K30" s="100">
        <v>403.42118783818484</v>
      </c>
      <c r="L30" s="100">
        <v>396.43061995287269</v>
      </c>
      <c r="M30" s="100">
        <v>364.28442666970619</v>
      </c>
      <c r="N30" s="100">
        <v>340.80876744416361</v>
      </c>
      <c r="O30" s="100">
        <v>319.89118484292698</v>
      </c>
      <c r="P30" s="100">
        <v>219.75043184543637</v>
      </c>
      <c r="Q30" s="100">
        <v>354.49226369608073</v>
      </c>
    </row>
    <row r="31" spans="1:17" ht="12" customHeight="1" x14ac:dyDescent="0.25">
      <c r="A31" s="88" t="s">
        <v>98</v>
      </c>
      <c r="B31" s="100">
        <v>398.37992699751896</v>
      </c>
      <c r="C31" s="100">
        <v>398.23667151443271</v>
      </c>
      <c r="D31" s="100">
        <v>393.11862461072855</v>
      </c>
      <c r="E31" s="100">
        <v>370.31298044431611</v>
      </c>
      <c r="F31" s="100">
        <v>378.3440271877605</v>
      </c>
      <c r="G31" s="100">
        <v>378.84674053473918</v>
      </c>
      <c r="H31" s="100">
        <v>378.27288488235388</v>
      </c>
      <c r="I31" s="100">
        <v>388.89425764278496</v>
      </c>
      <c r="J31" s="100">
        <v>421.64274658912097</v>
      </c>
      <c r="K31" s="100">
        <v>428.5161749200704</v>
      </c>
      <c r="L31" s="100">
        <v>484.31204225357732</v>
      </c>
      <c r="M31" s="100">
        <v>553.16863327045621</v>
      </c>
      <c r="N31" s="100">
        <v>593.70644006896612</v>
      </c>
      <c r="O31" s="100">
        <v>697.88920668098626</v>
      </c>
      <c r="P31" s="100">
        <v>1102.3987916436001</v>
      </c>
      <c r="Q31" s="100">
        <v>1507.7906771891392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46248.657696429218</v>
      </c>
      <c r="C3" s="106">
        <f>IF(SER_hh_fec!C3=0,0,1000000/0.086*SER_hh_fec!C3/SER_hh_num!C3)</f>
        <v>47255.719746014001</v>
      </c>
      <c r="D3" s="106">
        <f>IF(SER_hh_fec!D3=0,0,1000000/0.086*SER_hh_fec!D3/SER_hh_num!D3)</f>
        <v>46674.345477827454</v>
      </c>
      <c r="E3" s="106">
        <f>IF(SER_hh_fec!E3=0,0,1000000/0.086*SER_hh_fec!E3/SER_hh_num!E3)</f>
        <v>44214.124472874624</v>
      </c>
      <c r="F3" s="106">
        <f>IF(SER_hh_fec!F3=0,0,1000000/0.086*SER_hh_fec!F3/SER_hh_num!F3)</f>
        <v>47072.685840746264</v>
      </c>
      <c r="G3" s="106">
        <f>IF(SER_hh_fec!G3=0,0,1000000/0.086*SER_hh_fec!G3/SER_hh_num!G3)</f>
        <v>50197.439368521424</v>
      </c>
      <c r="H3" s="106">
        <f>IF(SER_hh_fec!H3=0,0,1000000/0.086*SER_hh_fec!H3/SER_hh_num!H3)</f>
        <v>63854.012756960386</v>
      </c>
      <c r="I3" s="106">
        <f>IF(SER_hh_fec!I3=0,0,1000000/0.086*SER_hh_fec!I3/SER_hh_num!I3)</f>
        <v>53131.044925440154</v>
      </c>
      <c r="J3" s="106">
        <f>IF(SER_hh_fec!J3=0,0,1000000/0.086*SER_hh_fec!J3/SER_hh_num!J3)</f>
        <v>53408.60208456454</v>
      </c>
      <c r="K3" s="106">
        <f>IF(SER_hh_fec!K3=0,0,1000000/0.086*SER_hh_fec!K3/SER_hh_num!K3)</f>
        <v>56637.059648566421</v>
      </c>
      <c r="L3" s="106">
        <f>IF(SER_hh_fec!L3=0,0,1000000/0.086*SER_hh_fec!L3/SER_hh_num!L3)</f>
        <v>61402.932243062984</v>
      </c>
      <c r="M3" s="106">
        <f>IF(SER_hh_fec!M3=0,0,1000000/0.086*SER_hh_fec!M3/SER_hh_num!M3)</f>
        <v>60749.745399433894</v>
      </c>
      <c r="N3" s="106">
        <f>IF(SER_hh_fec!N3=0,0,1000000/0.086*SER_hh_fec!N3/SER_hh_num!N3)</f>
        <v>56441.398752885383</v>
      </c>
      <c r="O3" s="106">
        <f>IF(SER_hh_fec!O3=0,0,1000000/0.086*SER_hh_fec!O3/SER_hh_num!O3)</f>
        <v>53412.435397825771</v>
      </c>
      <c r="P3" s="106">
        <f>IF(SER_hh_fec!P3=0,0,1000000/0.086*SER_hh_fec!P3/SER_hh_num!P3)</f>
        <v>46753.011356187388</v>
      </c>
      <c r="Q3" s="106">
        <f>IF(SER_hh_fec!Q3=0,0,1000000/0.086*SER_hh_fec!Q3/SER_hh_num!Q3)</f>
        <v>56429.800225746039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21554.612593110443</v>
      </c>
      <c r="C4" s="101">
        <f>IF(SER_hh_fec!C4=0,0,1000000/0.086*SER_hh_fec!C4/SER_hh_num!C4)</f>
        <v>21800.049716225185</v>
      </c>
      <c r="D4" s="101">
        <f>IF(SER_hh_fec!D4=0,0,1000000/0.086*SER_hh_fec!D4/SER_hh_num!D4)</f>
        <v>20661.522108261746</v>
      </c>
      <c r="E4" s="101">
        <f>IF(SER_hh_fec!E4=0,0,1000000/0.086*SER_hh_fec!E4/SER_hh_num!E4)</f>
        <v>18095.35528877801</v>
      </c>
      <c r="F4" s="101">
        <f>IF(SER_hh_fec!F4=0,0,1000000/0.086*SER_hh_fec!F4/SER_hh_num!F4)</f>
        <v>20028.151497497387</v>
      </c>
      <c r="G4" s="101">
        <f>IF(SER_hh_fec!G4=0,0,1000000/0.086*SER_hh_fec!G4/SER_hh_num!G4)</f>
        <v>22779.245345684743</v>
      </c>
      <c r="H4" s="101">
        <f>IF(SER_hh_fec!H4=0,0,1000000/0.086*SER_hh_fec!H4/SER_hh_num!H4)</f>
        <v>36050.039772803815</v>
      </c>
      <c r="I4" s="101">
        <f>IF(SER_hh_fec!I4=0,0,1000000/0.086*SER_hh_fec!I4/SER_hh_num!I4)</f>
        <v>24839.930742100511</v>
      </c>
      <c r="J4" s="101">
        <f>IF(SER_hh_fec!J4=0,0,1000000/0.086*SER_hh_fec!J4/SER_hh_num!J4)</f>
        <v>24941.515605849858</v>
      </c>
      <c r="K4" s="101">
        <f>IF(SER_hh_fec!K4=0,0,1000000/0.086*SER_hh_fec!K4/SER_hh_num!K4)</f>
        <v>27683.13633685981</v>
      </c>
      <c r="L4" s="101">
        <f>IF(SER_hh_fec!L4=0,0,1000000/0.086*SER_hh_fec!L4/SER_hh_num!L4)</f>
        <v>32130.222740609264</v>
      </c>
      <c r="M4" s="101">
        <f>IF(SER_hh_fec!M4=0,0,1000000/0.086*SER_hh_fec!M4/SER_hh_num!M4)</f>
        <v>31597.523662447536</v>
      </c>
      <c r="N4" s="101">
        <f>IF(SER_hh_fec!N4=0,0,1000000/0.086*SER_hh_fec!N4/SER_hh_num!N4)</f>
        <v>27339.232822528818</v>
      </c>
      <c r="O4" s="101">
        <f>IF(SER_hh_fec!O4=0,0,1000000/0.086*SER_hh_fec!O4/SER_hh_num!O4)</f>
        <v>24272.577642994198</v>
      </c>
      <c r="P4" s="101">
        <f>IF(SER_hh_fec!P4=0,0,1000000/0.086*SER_hh_fec!P4/SER_hh_num!P4)</f>
        <v>17566.265501469254</v>
      </c>
      <c r="Q4" s="101">
        <f>IF(SER_hh_fec!Q4=0,0,1000000/0.086*SER_hh_fec!Q4/SER_hh_num!Q4)</f>
        <v>26103.498371542049</v>
      </c>
    </row>
    <row r="5" spans="1:17" ht="12" customHeight="1" x14ac:dyDescent="0.25">
      <c r="A5" s="88" t="s">
        <v>38</v>
      </c>
      <c r="B5" s="100">
        <f>IF(SER_hh_fec!B5=0,0,1000000/0.086*SER_hh_fec!B5/SER_hh_num!B5)</f>
        <v>25915.394689891542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22239.812567207588</v>
      </c>
      <c r="C7" s="100">
        <f>IF(SER_hh_fec!C7=0,0,1000000/0.086*SER_hh_fec!C7/SER_hh_num!C7)</f>
        <v>22298.611852246624</v>
      </c>
      <c r="D7" s="100">
        <f>IF(SER_hh_fec!D7=0,0,1000000/0.086*SER_hh_fec!D7/SER_hh_num!D7)</f>
        <v>21024.760744962889</v>
      </c>
      <c r="E7" s="100">
        <f>IF(SER_hh_fec!E7=0,0,1000000/0.086*SER_hh_fec!E7/SER_hh_num!E7)</f>
        <v>18302.26033394878</v>
      </c>
      <c r="F7" s="100">
        <f>IF(SER_hh_fec!F7=0,0,1000000/0.086*SER_hh_fec!F7/SER_hh_num!F7)</f>
        <v>20303.373925140302</v>
      </c>
      <c r="G7" s="100">
        <f>IF(SER_hh_fec!G7=0,0,1000000/0.086*SER_hh_fec!G7/SER_hh_num!G7)</f>
        <v>23262.918830277718</v>
      </c>
      <c r="H7" s="100">
        <f>IF(SER_hh_fec!H7=0,0,1000000/0.086*SER_hh_fec!H7/SER_hh_num!H7)</f>
        <v>30748.528338441592</v>
      </c>
      <c r="I7" s="100">
        <f>IF(SER_hh_fec!I7=0,0,1000000/0.086*SER_hh_fec!I7/SER_hh_num!I7)</f>
        <v>28791.723046620631</v>
      </c>
      <c r="J7" s="100">
        <f>IF(SER_hh_fec!J7=0,0,1000000/0.086*SER_hh_fec!J7/SER_hh_num!J7)</f>
        <v>27183.916750899913</v>
      </c>
      <c r="K7" s="100">
        <f>IF(SER_hh_fec!K7=0,0,1000000/0.086*SER_hh_fec!K7/SER_hh_num!K7)</f>
        <v>30380.930586522143</v>
      </c>
      <c r="L7" s="100">
        <f>IF(SER_hh_fec!L7=0,0,1000000/0.086*SER_hh_fec!L7/SER_hh_num!L7)</f>
        <v>35444.622299706738</v>
      </c>
      <c r="M7" s="100">
        <f>IF(SER_hh_fec!M7=0,0,1000000/0.086*SER_hh_fec!M7/SER_hh_num!M7)</f>
        <v>34766.74586797825</v>
      </c>
      <c r="N7" s="100">
        <f>IF(SER_hh_fec!N7=0,0,1000000/0.086*SER_hh_fec!N7/SER_hh_num!N7)</f>
        <v>30287.871886351073</v>
      </c>
      <c r="O7" s="100">
        <f>IF(SER_hh_fec!O7=0,0,1000000/0.086*SER_hh_fec!O7/SER_hh_num!O7)</f>
        <v>26805.772249084457</v>
      </c>
      <c r="P7" s="100">
        <f>IF(SER_hh_fec!P7=0,0,1000000/0.086*SER_hh_fec!P7/SER_hh_num!P7)</f>
        <v>19539.560137937133</v>
      </c>
      <c r="Q7" s="100">
        <f>IF(SER_hh_fec!Q7=0,0,1000000/0.086*SER_hh_fec!Q7/SER_hh_num!Q7)</f>
        <v>29938.830376217025</v>
      </c>
    </row>
    <row r="8" spans="1:17" ht="12" customHeight="1" x14ac:dyDescent="0.25">
      <c r="A8" s="88" t="s">
        <v>101</v>
      </c>
      <c r="B8" s="100">
        <f>IF(SER_hh_fec!B8=0,0,1000000/0.086*SER_hh_fec!B8/SER_hh_num!B8)</f>
        <v>13886.916545871807</v>
      </c>
      <c r="C8" s="100">
        <f>IF(SER_hh_fec!C8=0,0,1000000/0.086*SER_hh_fec!C8/SER_hh_num!C8)</f>
        <v>13923.631817721625</v>
      </c>
      <c r="D8" s="100">
        <f>IF(SER_hh_fec!D8=0,0,1000000/0.086*SER_hh_fec!D8/SER_hh_num!D8)</f>
        <v>13128.217559383897</v>
      </c>
      <c r="E8" s="100">
        <f>IF(SER_hh_fec!E8=0,0,1000000/0.086*SER_hh_fec!E8/SER_hh_num!E8)</f>
        <v>11428.242081191196</v>
      </c>
      <c r="F8" s="100">
        <f>IF(SER_hh_fec!F8=0,0,1000000/0.086*SER_hh_fec!F8/SER_hh_num!F8)</f>
        <v>12677.771381661189</v>
      </c>
      <c r="G8" s="100">
        <f>IF(SER_hh_fec!G8=0,0,1000000/0.086*SER_hh_fec!G8/SER_hh_num!G8)</f>
        <v>14525.761466433911</v>
      </c>
      <c r="H8" s="100">
        <f>IF(SER_hh_fec!H8=0,0,1000000/0.086*SER_hh_fec!H8/SER_hh_num!H8)</f>
        <v>24005.924901457871</v>
      </c>
      <c r="I8" s="100">
        <f>IF(SER_hh_fec!I8=0,0,1000000/0.086*SER_hh_fec!I8/SER_hh_num!I8)</f>
        <v>16552.676661360932</v>
      </c>
      <c r="J8" s="100">
        <f>IF(SER_hh_fec!J8=0,0,1000000/0.086*SER_hh_fec!J8/SER_hh_num!J8)</f>
        <v>16974.09913725152</v>
      </c>
      <c r="K8" s="100">
        <f>IF(SER_hh_fec!K8=0,0,1000000/0.086*SER_hh_fec!K8/SER_hh_num!K8)</f>
        <v>18970.368853874301</v>
      </c>
      <c r="L8" s="100">
        <f>IF(SER_hh_fec!L8=0,0,1000000/0.086*SER_hh_fec!L8/SER_hh_num!L8)</f>
        <v>22132.223928979671</v>
      </c>
      <c r="M8" s="100">
        <f>IF(SER_hh_fec!M8=0,0,1000000/0.086*SER_hh_fec!M8/SER_hh_num!M8)</f>
        <v>21698.55651801209</v>
      </c>
      <c r="N8" s="100">
        <f>IF(SER_hh_fec!N8=0,0,1000000/0.086*SER_hh_fec!N8/SER_hh_num!N8)</f>
        <v>18842.664587808231</v>
      </c>
      <c r="O8" s="100">
        <f>IF(SER_hh_fec!O8=0,0,1000000/0.086*SER_hh_fec!O8/SER_hh_num!O8)</f>
        <v>16573.647801822579</v>
      </c>
      <c r="P8" s="100">
        <f>IF(SER_hh_fec!P8=0,0,1000000/0.086*SER_hh_fec!P8/SER_hh_num!P8)</f>
        <v>11971.142625979399</v>
      </c>
      <c r="Q8" s="100">
        <f>IF(SER_hh_fec!Q8=0,0,1000000/0.086*SER_hh_fec!Q8/SER_hh_num!Q8)</f>
        <v>18155.861392499348</v>
      </c>
    </row>
    <row r="9" spans="1:17" ht="12" customHeight="1" x14ac:dyDescent="0.25">
      <c r="A9" s="88" t="s">
        <v>106</v>
      </c>
      <c r="B9" s="100">
        <f>IF(SER_hh_fec!B9=0,0,1000000/0.086*SER_hh_fec!B9/SER_hh_num!B9)</f>
        <v>20816.794857152367</v>
      </c>
      <c r="C9" s="100">
        <f>IF(SER_hh_fec!C9=0,0,1000000/0.086*SER_hh_fec!C9/SER_hh_num!C9)</f>
        <v>20872.505978064888</v>
      </c>
      <c r="D9" s="100">
        <f>IF(SER_hh_fec!D9=0,0,1000000/0.086*SER_hh_fec!D9/SER_hh_num!D9)</f>
        <v>19679.488306207211</v>
      </c>
      <c r="E9" s="100">
        <f>IF(SER_hh_fec!E9=0,0,1000000/0.086*SER_hh_fec!E9/SER_hh_num!E9)</f>
        <v>16752.176839678235</v>
      </c>
      <c r="F9" s="100">
        <f>IF(SER_hh_fec!F9=0,0,1000000/0.086*SER_hh_fec!F9/SER_hh_num!F9)</f>
        <v>19004.259529187639</v>
      </c>
      <c r="G9" s="100">
        <f>IF(SER_hh_fec!G9=0,0,1000000/0.086*SER_hh_fec!G9/SER_hh_num!G9)</f>
        <v>21774.437514033467</v>
      </c>
      <c r="H9" s="100">
        <f>IF(SER_hh_fec!H9=0,0,1000000/0.086*SER_hh_fec!H9/SER_hh_num!H9)</f>
        <v>41829.959222055382</v>
      </c>
      <c r="I9" s="100">
        <f>IF(SER_hh_fec!I9=0,0,1000000/0.086*SER_hh_fec!I9/SER_hh_num!I9)</f>
        <v>23104.884292964503</v>
      </c>
      <c r="J9" s="100">
        <f>IF(SER_hh_fec!J9=0,0,1000000/0.086*SER_hh_fec!J9/SER_hh_num!J9)</f>
        <v>25444.549800378249</v>
      </c>
      <c r="K9" s="100">
        <f>IF(SER_hh_fec!K9=0,0,1000000/0.086*SER_hh_fec!K9/SER_hh_num!K9)</f>
        <v>28437.002230924136</v>
      </c>
      <c r="L9" s="100">
        <f>IF(SER_hh_fec!L9=0,0,1000000/0.086*SER_hh_fec!L9/SER_hh_num!L9)</f>
        <v>33176.692877807225</v>
      </c>
      <c r="M9" s="100">
        <f>IF(SER_hh_fec!M9=0,0,1000000/0.086*SER_hh_fec!M9/SER_hh_num!M9)</f>
        <v>32601.282977638013</v>
      </c>
      <c r="N9" s="100">
        <f>IF(SER_hh_fec!N9=0,0,1000000/0.086*SER_hh_fec!N9/SER_hh_num!N9)</f>
        <v>28426.232686059473</v>
      </c>
      <c r="O9" s="100">
        <f>IF(SER_hh_fec!O9=0,0,1000000/0.086*SER_hh_fec!O9/SER_hh_num!O9)</f>
        <v>25189.494562302971</v>
      </c>
      <c r="P9" s="100">
        <f>IF(SER_hh_fec!P9=0,0,1000000/0.086*SER_hh_fec!P9/SER_hh_num!P9)</f>
        <v>18384.917048030347</v>
      </c>
      <c r="Q9" s="100">
        <f>IF(SER_hh_fec!Q9=0,0,1000000/0.086*SER_hh_fec!Q9/SER_hh_num!Q9)</f>
        <v>28245.748508571978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27169.365400692743</v>
      </c>
      <c r="C10" s="100">
        <f>IF(SER_hh_fec!C10=0,0,1000000/0.086*SER_hh_fec!C10/SER_hh_num!C10)</f>
        <v>27241.197807359742</v>
      </c>
      <c r="D10" s="100">
        <f>IF(SER_hh_fec!D10=0,0,1000000/0.086*SER_hh_fec!D10/SER_hh_num!D10)</f>
        <v>25684.991967257454</v>
      </c>
      <c r="E10" s="100">
        <f>IF(SER_hh_fec!E10=0,0,1000000/0.086*SER_hh_fec!E10/SER_hh_num!E10)</f>
        <v>24532.964243514947</v>
      </c>
      <c r="F10" s="100">
        <f>IF(SER_hh_fec!F10=0,0,1000000/0.086*SER_hh_fec!F10/SER_hh_num!F10)</f>
        <v>24803.706567761645</v>
      </c>
      <c r="G10" s="100">
        <f>IF(SER_hh_fec!G10=0,0,1000000/0.086*SER_hh_fec!G10/SER_hh_num!G10)</f>
        <v>28419.247692689987</v>
      </c>
      <c r="H10" s="100">
        <f>IF(SER_hh_fec!H10=0,0,1000000/0.086*SER_hh_fec!H10/SER_hh_num!H10)</f>
        <v>46966.923382511908</v>
      </c>
      <c r="I10" s="100">
        <f>IF(SER_hh_fec!I10=0,0,1000000/0.086*SER_hh_fec!I10/SER_hh_num!I10)</f>
        <v>32384.850811660195</v>
      </c>
      <c r="J10" s="100">
        <f>IF(SER_hh_fec!J10=0,0,1000000/0.086*SER_hh_fec!J10/SER_hh_num!J10)</f>
        <v>33209.352146979276</v>
      </c>
      <c r="K10" s="100">
        <f>IF(SER_hh_fec!K10=0,0,1000000/0.086*SER_hh_fec!K10/SER_hh_num!K10)</f>
        <v>37114.998241279842</v>
      </c>
      <c r="L10" s="100">
        <f>IF(SER_hh_fec!L10=0,0,1000000/0.086*SER_hh_fec!L10/SER_hh_num!L10)</f>
        <v>43301.079621966921</v>
      </c>
      <c r="M10" s="100">
        <f>IF(SER_hh_fec!M10=0,0,1000000/0.086*SER_hh_fec!M10/SER_hh_num!M10)</f>
        <v>42309.790280812194</v>
      </c>
      <c r="N10" s="100">
        <f>IF(SER_hh_fec!N10=0,0,1000000/0.086*SER_hh_fec!N10/SER_hh_num!N10)</f>
        <v>36642.406299363014</v>
      </c>
      <c r="O10" s="100">
        <f>IF(SER_hh_fec!O10=0,0,1000000/0.086*SER_hh_fec!O10/SER_hh_num!O10)</f>
        <v>32244.355536566378</v>
      </c>
      <c r="P10" s="100">
        <f>IF(SER_hh_fec!P10=0,0,1000000/0.086*SER_hh_fec!P10/SER_hh_num!P10)</f>
        <v>23368.193545556078</v>
      </c>
      <c r="Q10" s="100">
        <f>IF(SER_hh_fec!Q10=0,0,1000000/0.086*SER_hh_fec!Q10/SER_hh_num!Q10)</f>
        <v>35636.062678323513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18710.792819700961</v>
      </c>
      <c r="C11" s="100">
        <f>IF(SER_hh_fec!C11=0,0,1000000/0.086*SER_hh_fec!C11/SER_hh_num!C11)</f>
        <v>18521.200398487206</v>
      </c>
      <c r="D11" s="100">
        <f>IF(SER_hh_fec!D11=0,0,1000000/0.086*SER_hh_fec!D11/SER_hh_num!D11)</f>
        <v>17688.545764222526</v>
      </c>
      <c r="E11" s="100">
        <f>IF(SER_hh_fec!E11=0,0,1000000/0.086*SER_hh_fec!E11/SER_hh_num!E11)</f>
        <v>15398.052488341838</v>
      </c>
      <c r="F11" s="100">
        <f>IF(SER_hh_fec!F11=0,0,1000000/0.086*SER_hh_fec!F11/SER_hh_num!F11)</f>
        <v>17081.628808975078</v>
      </c>
      <c r="G11" s="100">
        <f>IF(SER_hh_fec!G11=0,0,1000000/0.086*SER_hh_fec!G11/SER_hh_num!G11)</f>
        <v>19571.552291616212</v>
      </c>
      <c r="H11" s="100">
        <f>IF(SER_hh_fec!H11=0,0,1000000/0.086*SER_hh_fec!H11/SER_hh_num!H11)</f>
        <v>32344.825130385325</v>
      </c>
      <c r="I11" s="100">
        <f>IF(SER_hh_fec!I11=0,0,1000000/0.086*SER_hh_fec!I11/SER_hh_num!I11)</f>
        <v>22302.55381741263</v>
      </c>
      <c r="J11" s="100">
        <f>IF(SER_hh_fec!J11=0,0,1000000/0.086*SER_hh_fec!J11/SER_hh_num!J11)</f>
        <v>22870.365153349416</v>
      </c>
      <c r="K11" s="100">
        <f>IF(SER_hh_fec!K11=0,0,1000000/0.086*SER_hh_fec!K11/SER_hh_num!K11)</f>
        <v>25560.075929430655</v>
      </c>
      <c r="L11" s="100">
        <f>IF(SER_hh_fec!L11=0,0,1000000/0.086*SER_hh_fec!L11/SER_hh_num!L11)</f>
        <v>29820.259609572622</v>
      </c>
      <c r="M11" s="100">
        <f>IF(SER_hh_fec!M11=0,0,1000000/0.086*SER_hh_fec!M11/SER_hh_num!M11)</f>
        <v>29223.945851767716</v>
      </c>
      <c r="N11" s="100">
        <f>IF(SER_hh_fec!N11=0,0,1000000/0.086*SER_hh_fec!N11/SER_hh_num!N11)</f>
        <v>25454.890742676049</v>
      </c>
      <c r="O11" s="100">
        <f>IF(SER_hh_fec!O11=0,0,1000000/0.086*SER_hh_fec!O11/SER_hh_num!O11)</f>
        <v>22542.656018625014</v>
      </c>
      <c r="P11" s="100">
        <f>IF(SER_hh_fec!P11=0,0,1000000/0.086*SER_hh_fec!P11/SER_hh_num!P11)</f>
        <v>16443.415386442073</v>
      </c>
      <c r="Q11" s="100">
        <f>IF(SER_hh_fec!Q11=0,0,1000000/0.086*SER_hh_fec!Q11/SER_hh_num!Q11)</f>
        <v>25237.249340311373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0</v>
      </c>
      <c r="G12" s="100">
        <f>IF(SER_hh_fec!G12=0,0,1000000/0.086*SER_hh_fec!G12/SER_hh_num!G12)</f>
        <v>0</v>
      </c>
      <c r="H12" s="100">
        <f>IF(SER_hh_fec!H12=0,0,1000000/0.086*SER_hh_fec!H12/SER_hh_num!H12)</f>
        <v>0</v>
      </c>
      <c r="I12" s="100">
        <f>IF(SER_hh_fec!I12=0,0,1000000/0.086*SER_hh_fec!I12/SER_hh_num!I12)</f>
        <v>0</v>
      </c>
      <c r="J12" s="100">
        <f>IF(SER_hh_fec!J12=0,0,1000000/0.086*SER_hh_fec!J12/SER_hh_num!J12)</f>
        <v>0</v>
      </c>
      <c r="K12" s="100">
        <f>IF(SER_hh_fec!K12=0,0,1000000/0.086*SER_hh_fec!K12/SER_hh_num!K12)</f>
        <v>0</v>
      </c>
      <c r="L12" s="100">
        <f>IF(SER_hh_fec!L12=0,0,1000000/0.086*SER_hh_fec!L12/SER_hh_num!L12)</f>
        <v>0</v>
      </c>
      <c r="M12" s="100">
        <f>IF(SER_hh_fec!M12=0,0,1000000/0.086*SER_hh_fec!M12/SER_hh_num!M12)</f>
        <v>0</v>
      </c>
      <c r="N12" s="100">
        <f>IF(SER_hh_fec!N12=0,0,1000000/0.086*SER_hh_fec!N12/SER_hh_num!N12)</f>
        <v>0</v>
      </c>
      <c r="O12" s="100">
        <f>IF(SER_hh_fec!O12=0,0,1000000/0.086*SER_hh_fec!O12/SER_hh_num!O12)</f>
        <v>0</v>
      </c>
      <c r="P12" s="100">
        <f>IF(SER_hh_fec!P12=0,0,1000000/0.086*SER_hh_fec!P12/SER_hh_num!P12)</f>
        <v>0</v>
      </c>
      <c r="Q12" s="100">
        <f>IF(SER_hh_fec!Q12=0,0,1000000/0.086*SER_hh_fec!Q12/SER_hh_num!Q12)</f>
        <v>0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11338.900146073938</v>
      </c>
      <c r="C13" s="100">
        <f>IF(SER_hh_fec!C13=0,0,1000000/0.086*SER_hh_fec!C13/SER_hh_num!C13)</f>
        <v>11368.196704052487</v>
      </c>
      <c r="D13" s="100">
        <f>IF(SER_hh_fec!D13=0,0,1000000/0.086*SER_hh_fec!D13/SER_hh_num!D13)</f>
        <v>10718.644355781955</v>
      </c>
      <c r="E13" s="100">
        <f>IF(SER_hh_fec!E13=0,0,1000000/0.086*SER_hh_fec!E13/SER_hh_num!E13)</f>
        <v>9331.4179791709103</v>
      </c>
      <c r="F13" s="100">
        <f>IF(SER_hh_fec!F13=0,0,1000000/0.086*SER_hh_fec!F13/SER_hh_num!F13)</f>
        <v>10351.38723636107</v>
      </c>
      <c r="G13" s="100">
        <f>IF(SER_hh_fec!G13=0,0,1000000/0.086*SER_hh_fec!G13/SER_hh_num!G13)</f>
        <v>11859.520384918014</v>
      </c>
      <c r="H13" s="100">
        <f>IF(SER_hh_fec!H13=0,0,1000000/0.086*SER_hh_fec!H13/SER_hh_num!H13)</f>
        <v>19598.679294492442</v>
      </c>
      <c r="I13" s="100">
        <f>IF(SER_hh_fec!I13=0,0,1000000/0.086*SER_hh_fec!I13/SER_hh_num!I13)</f>
        <v>13515.365797177137</v>
      </c>
      <c r="J13" s="100">
        <f>IF(SER_hh_fec!J13=0,0,1000000/0.086*SER_hh_fec!J13/SER_hh_num!J13)</f>
        <v>13860.356648658875</v>
      </c>
      <c r="K13" s="100">
        <f>IF(SER_hh_fec!K13=0,0,1000000/0.086*SER_hh_fec!K13/SER_hh_num!K13)</f>
        <v>15489.919631560613</v>
      </c>
      <c r="L13" s="100">
        <f>IF(SER_hh_fec!L13=0,0,1000000/0.086*SER_hh_fec!L13/SER_hh_num!L13)</f>
        <v>18070.9269318814</v>
      </c>
      <c r="M13" s="100">
        <f>IF(SER_hh_fec!M13=0,0,1000000/0.086*SER_hh_fec!M13/SER_hh_num!M13)</f>
        <v>17470.042635174603</v>
      </c>
      <c r="N13" s="100">
        <f>IF(SER_hh_fec!N13=0,0,1000000/0.086*SER_hh_fec!N13/SER_hh_num!N13)</f>
        <v>14877.848361958859</v>
      </c>
      <c r="O13" s="100">
        <f>IF(SER_hh_fec!O13=0,0,1000000/0.086*SER_hh_fec!O13/SER_hh_num!O13)</f>
        <v>12564.444554425849</v>
      </c>
      <c r="P13" s="100">
        <f>IF(SER_hh_fec!P13=0,0,1000000/0.086*SER_hh_fec!P13/SER_hh_num!P13)</f>
        <v>8537.5506401273633</v>
      </c>
      <c r="Q13" s="100">
        <f>IF(SER_hh_fec!Q13=0,0,1000000/0.086*SER_hh_fec!Q13/SER_hh_num!Q13)</f>
        <v>12825.735345716043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18798.702873754166</v>
      </c>
      <c r="C14" s="22">
        <f>IF(SER_hh_fec!C14=0,0,1000000/0.086*SER_hh_fec!C14/SER_hh_num!C14)</f>
        <v>18847.273483034391</v>
      </c>
      <c r="D14" s="22">
        <f>IF(SER_hh_fec!D14=0,0,1000000/0.086*SER_hh_fec!D14/SER_hh_num!D14)</f>
        <v>17770.384063533242</v>
      </c>
      <c r="E14" s="22">
        <f>IF(SER_hh_fec!E14=0,0,1000000/0.086*SER_hh_fec!E14/SER_hh_num!E14)</f>
        <v>15470.508754941266</v>
      </c>
      <c r="F14" s="22">
        <f>IF(SER_hh_fec!F14=0,0,1000000/0.086*SER_hh_fec!F14/SER_hh_num!F14)</f>
        <v>17161.510418177564</v>
      </c>
      <c r="G14" s="22">
        <f>IF(SER_hh_fec!G14=0,0,1000000/0.086*SER_hh_fec!G14/SER_hh_num!G14)</f>
        <v>19661.836427627248</v>
      </c>
      <c r="H14" s="22">
        <f>IF(SER_hh_fec!H14=0,0,1000000/0.086*SER_hh_fec!H14/SER_hh_num!H14)</f>
        <v>32492.547251395368</v>
      </c>
      <c r="I14" s="22">
        <f>IF(SER_hh_fec!I14=0,0,1000000/0.086*SER_hh_fec!I14/SER_hh_num!I14)</f>
        <v>22407.053821635785</v>
      </c>
      <c r="J14" s="22">
        <f>IF(SER_hh_fec!J14=0,0,1000000/0.086*SER_hh_fec!J14/SER_hh_num!J14)</f>
        <v>22979.012338566048</v>
      </c>
      <c r="K14" s="22">
        <f>IF(SER_hh_fec!K14=0,0,1000000/0.086*SER_hh_fec!K14/SER_hh_num!K14)</f>
        <v>25680.656231271547</v>
      </c>
      <c r="L14" s="22">
        <f>IF(SER_hh_fec!L14=0,0,1000000/0.086*SER_hh_fec!L14/SER_hh_num!L14)</f>
        <v>29959.694650224446</v>
      </c>
      <c r="M14" s="22">
        <f>IF(SER_hh_fec!M14=0,0,1000000/0.086*SER_hh_fec!M14/SER_hh_num!M14)</f>
        <v>29412.735814372656</v>
      </c>
      <c r="N14" s="22">
        <f>IF(SER_hh_fec!N14=0,0,1000000/0.086*SER_hh_fec!N14/SER_hh_num!N14)</f>
        <v>25683.931881923603</v>
      </c>
      <c r="O14" s="22">
        <f>IF(SER_hh_fec!O14=0,0,1000000/0.086*SER_hh_fec!O14/SER_hh_num!O14)</f>
        <v>22800.941164916254</v>
      </c>
      <c r="P14" s="22">
        <f>IF(SER_hh_fec!P14=0,0,1000000/0.086*SER_hh_fec!P14/SER_hh_num!P14)</f>
        <v>16674.456441443253</v>
      </c>
      <c r="Q14" s="22">
        <f>IF(SER_hh_fec!Q14=0,0,1000000/0.086*SER_hh_fec!Q14/SER_hh_num!Q14)</f>
        <v>25670.570659674067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240.06912997570203</v>
      </c>
      <c r="C15" s="104">
        <f>IF(SER_hh_fec!C15=0,0,1000000/0.086*SER_hh_fec!C15/SER_hh_num!C15)</f>
        <v>244.98298738080257</v>
      </c>
      <c r="D15" s="104">
        <f>IF(SER_hh_fec!D15=0,0,1000000/0.086*SER_hh_fec!D15/SER_hh_num!D15)</f>
        <v>233.60429601265238</v>
      </c>
      <c r="E15" s="104">
        <f>IF(SER_hh_fec!E15=0,0,1000000/0.086*SER_hh_fec!E15/SER_hh_num!E15)</f>
        <v>205.46921316683756</v>
      </c>
      <c r="F15" s="104">
        <f>IF(SER_hh_fec!F15=0,0,1000000/0.086*SER_hh_fec!F15/SER_hh_num!F15)</f>
        <v>230.95492020599389</v>
      </c>
      <c r="G15" s="104">
        <f>IF(SER_hh_fec!G15=0,0,1000000/0.086*SER_hh_fec!G15/SER_hh_num!G15)</f>
        <v>268.21001116976777</v>
      </c>
      <c r="H15" s="104">
        <f>IF(SER_hh_fec!H15=0,0,1000000/0.086*SER_hh_fec!H15/SER_hh_num!H15)</f>
        <v>448.30504486712584</v>
      </c>
      <c r="I15" s="104">
        <f>IF(SER_hh_fec!I15=0,0,1000000/0.086*SER_hh_fec!I15/SER_hh_num!I15)</f>
        <v>311.38604334287606</v>
      </c>
      <c r="J15" s="104">
        <f>IF(SER_hh_fec!J15=0,0,1000000/0.086*SER_hh_fec!J15/SER_hh_num!J15)</f>
        <v>321.5333942183367</v>
      </c>
      <c r="K15" s="104">
        <f>IF(SER_hh_fec!K15=0,0,1000000/0.086*SER_hh_fec!K15/SER_hh_num!K15)</f>
        <v>364.17556860494665</v>
      </c>
      <c r="L15" s="104">
        <f>IF(SER_hh_fec!L15=0,0,1000000/0.086*SER_hh_fec!L15/SER_hh_num!L15)</f>
        <v>428.51609484425381</v>
      </c>
      <c r="M15" s="104">
        <f>IF(SER_hh_fec!M15=0,0,1000000/0.086*SER_hh_fec!M15/SER_hh_num!M15)</f>
        <v>422.31920869639561</v>
      </c>
      <c r="N15" s="104">
        <f>IF(SER_hh_fec!N15=0,0,1000000/0.086*SER_hh_fec!N15/SER_hh_num!N15)</f>
        <v>369.90644973730326</v>
      </c>
      <c r="O15" s="104">
        <f>IF(SER_hh_fec!O15=0,0,1000000/0.086*SER_hh_fec!O15/SER_hh_num!O15)</f>
        <v>329.76085396855353</v>
      </c>
      <c r="P15" s="104">
        <f>IF(SER_hh_fec!P15=0,0,1000000/0.086*SER_hh_fec!P15/SER_hh_num!P15)</f>
        <v>241.30535599018944</v>
      </c>
      <c r="Q15" s="104">
        <f>IF(SER_hh_fec!Q15=0,0,1000000/0.086*SER_hh_fec!Q15/SER_hh_num!Q15)</f>
        <v>375.61283435223663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12307.484432590159</v>
      </c>
      <c r="C16" s="101">
        <f>IF(SER_hh_fec!C16=0,0,1000000/0.086*SER_hh_fec!C16/SER_hh_num!C16)</f>
        <v>11939.603715234314</v>
      </c>
      <c r="D16" s="101">
        <f>IF(SER_hh_fec!D16=0,0,1000000/0.086*SER_hh_fec!D16/SER_hh_num!D16)</f>
        <v>11621.319373388262</v>
      </c>
      <c r="E16" s="101">
        <f>IF(SER_hh_fec!E16=0,0,1000000/0.086*SER_hh_fec!E16/SER_hh_num!E16)</f>
        <v>11405.828129543683</v>
      </c>
      <c r="F16" s="101">
        <f>IF(SER_hh_fec!F16=0,0,1000000/0.086*SER_hh_fec!F16/SER_hh_num!F16)</f>
        <v>11245.747484231537</v>
      </c>
      <c r="G16" s="101">
        <f>IF(SER_hh_fec!G16=0,0,1000000/0.086*SER_hh_fec!G16/SER_hh_num!G16)</f>
        <v>11112.736209780984</v>
      </c>
      <c r="H16" s="101">
        <f>IF(SER_hh_fec!H16=0,0,1000000/0.086*SER_hh_fec!H16/SER_hh_num!H16)</f>
        <v>10991.118341114012</v>
      </c>
      <c r="I16" s="101">
        <f>IF(SER_hh_fec!I16=0,0,1000000/0.086*SER_hh_fec!I16/SER_hh_num!I16)</f>
        <v>10884.283511331103</v>
      </c>
      <c r="J16" s="101">
        <f>IF(SER_hh_fec!J16=0,0,1000000/0.086*SER_hh_fec!J16/SER_hh_num!J16)</f>
        <v>10762.281523512247</v>
      </c>
      <c r="K16" s="101">
        <f>IF(SER_hh_fec!K16=0,0,1000000/0.086*SER_hh_fec!K16/SER_hh_num!K16)</f>
        <v>10612.619466766613</v>
      </c>
      <c r="L16" s="101">
        <f>IF(SER_hh_fec!L16=0,0,1000000/0.086*SER_hh_fec!L16/SER_hh_num!L16)</f>
        <v>10470.563232214032</v>
      </c>
      <c r="M16" s="101">
        <f>IF(SER_hh_fec!M16=0,0,1000000/0.086*SER_hh_fec!M16/SER_hh_num!M16)</f>
        <v>10207.052530131392</v>
      </c>
      <c r="N16" s="101">
        <f>IF(SER_hh_fec!N16=0,0,1000000/0.086*SER_hh_fec!N16/SER_hh_num!N16)</f>
        <v>10111.64232024716</v>
      </c>
      <c r="O16" s="101">
        <f>IF(SER_hh_fec!O16=0,0,1000000/0.086*SER_hh_fec!O16/SER_hh_num!O16)</f>
        <v>9974.2853779656361</v>
      </c>
      <c r="P16" s="101">
        <f>IF(SER_hh_fec!P16=0,0,1000000/0.086*SER_hh_fec!P16/SER_hh_num!P16)</f>
        <v>9821.5006288435034</v>
      </c>
      <c r="Q16" s="101">
        <f>IF(SER_hh_fec!Q16=0,0,1000000/0.086*SER_hh_fec!Q16/SER_hh_num!Q16)</f>
        <v>9611.7450193145432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3005.2917231742504</v>
      </c>
      <c r="C17" s="103">
        <f>IF(SER_hh_fec!C17=0,0,1000000/0.086*SER_hh_fec!C17/SER_hh_num!C17)</f>
        <v>3352.1740294047977</v>
      </c>
      <c r="D17" s="103">
        <f>IF(SER_hh_fec!D17=0,0,1000000/0.086*SER_hh_fec!D17/SER_hh_num!D17)</f>
        <v>3793.2528429257254</v>
      </c>
      <c r="E17" s="103">
        <f>IF(SER_hh_fec!E17=0,0,1000000/0.086*SER_hh_fec!E17/SER_hh_num!E17)</f>
        <v>4186.1324057318134</v>
      </c>
      <c r="F17" s="103">
        <f>IF(SER_hh_fec!F17=0,0,1000000/0.086*SER_hh_fec!F17/SER_hh_num!F17)</f>
        <v>4596.2094513470956</v>
      </c>
      <c r="G17" s="103">
        <f>IF(SER_hh_fec!G17=0,0,1000000/0.086*SER_hh_fec!G17/SER_hh_num!G17)</f>
        <v>5120.7068141102882</v>
      </c>
      <c r="H17" s="103">
        <f>IF(SER_hh_fec!H17=0,0,1000000/0.086*SER_hh_fec!H17/SER_hh_num!H17)</f>
        <v>5729.4277302127603</v>
      </c>
      <c r="I17" s="103">
        <f>IF(SER_hh_fec!I17=0,0,1000000/0.086*SER_hh_fec!I17/SER_hh_num!I17)</f>
        <v>6619.1484048232896</v>
      </c>
      <c r="J17" s="103">
        <f>IF(SER_hh_fec!J17=0,0,1000000/0.086*SER_hh_fec!J17/SER_hh_num!J17)</f>
        <v>7188.6323293963542</v>
      </c>
      <c r="K17" s="103">
        <f>IF(SER_hh_fec!K17=0,0,1000000/0.086*SER_hh_fec!K17/SER_hh_num!K17)</f>
        <v>7923.2129115975058</v>
      </c>
      <c r="L17" s="103">
        <f>IF(SER_hh_fec!L17=0,0,1000000/0.086*SER_hh_fec!L17/SER_hh_num!L17)</f>
        <v>8336.8946772717045</v>
      </c>
      <c r="M17" s="103">
        <f>IF(SER_hh_fec!M17=0,0,1000000/0.086*SER_hh_fec!M17/SER_hh_num!M17)</f>
        <v>8375.738457536967</v>
      </c>
      <c r="N17" s="103">
        <f>IF(SER_hh_fec!N17=0,0,1000000/0.086*SER_hh_fec!N17/SER_hh_num!N17)</f>
        <v>8604.9772186428272</v>
      </c>
      <c r="O17" s="103">
        <f>IF(SER_hh_fec!O17=0,0,1000000/0.086*SER_hh_fec!O17/SER_hh_num!O17)</f>
        <v>8841.3178833184174</v>
      </c>
      <c r="P17" s="103">
        <f>IF(SER_hh_fec!P17=0,0,1000000/0.086*SER_hh_fec!P17/SER_hh_num!P17)</f>
        <v>9108.5992205318253</v>
      </c>
      <c r="Q17" s="103">
        <f>IF(SER_hh_fec!Q17=0,0,1000000/0.086*SER_hh_fec!Q17/SER_hh_num!Q17)</f>
        <v>9368.9932612474531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12358.115661570982</v>
      </c>
      <c r="C18" s="103">
        <f>IF(SER_hh_fec!C18=0,0,1000000/0.086*SER_hh_fec!C18/SER_hh_num!C18)</f>
        <v>11981.659212249719</v>
      </c>
      <c r="D18" s="103">
        <f>IF(SER_hh_fec!D18=0,0,1000000/0.086*SER_hh_fec!D18/SER_hh_num!D18)</f>
        <v>11658.781382940388</v>
      </c>
      <c r="E18" s="103">
        <f>IF(SER_hh_fec!E18=0,0,1000000/0.086*SER_hh_fec!E18/SER_hh_num!E18)</f>
        <v>11438.948256783457</v>
      </c>
      <c r="F18" s="103">
        <f>IF(SER_hh_fec!F18=0,0,1000000/0.086*SER_hh_fec!F18/SER_hh_num!F18)</f>
        <v>11274.526990458397</v>
      </c>
      <c r="G18" s="103">
        <f>IF(SER_hh_fec!G18=0,0,1000000/0.086*SER_hh_fec!G18/SER_hh_num!G18)</f>
        <v>11138.012109496427</v>
      </c>
      <c r="H18" s="103">
        <f>IF(SER_hh_fec!H18=0,0,1000000/0.086*SER_hh_fec!H18/SER_hh_num!H18)</f>
        <v>11011.038804769973</v>
      </c>
      <c r="I18" s="103">
        <f>IF(SER_hh_fec!I18=0,0,1000000/0.086*SER_hh_fec!I18/SER_hh_num!I18)</f>
        <v>10903.082830538893</v>
      </c>
      <c r="J18" s="103">
        <f>IF(SER_hh_fec!J18=0,0,1000000/0.086*SER_hh_fec!J18/SER_hh_num!J18)</f>
        <v>10777.398360397965</v>
      </c>
      <c r="K18" s="103">
        <f>IF(SER_hh_fec!K18=0,0,1000000/0.086*SER_hh_fec!K18/SER_hh_num!K18)</f>
        <v>10623.899160321169</v>
      </c>
      <c r="L18" s="103">
        <f>IF(SER_hh_fec!L18=0,0,1000000/0.086*SER_hh_fec!L18/SER_hh_num!L18)</f>
        <v>10479.554971409951</v>
      </c>
      <c r="M18" s="103">
        <f>IF(SER_hh_fec!M18=0,0,1000000/0.086*SER_hh_fec!M18/SER_hh_num!M18)</f>
        <v>10215.298748067926</v>
      </c>
      <c r="N18" s="103">
        <f>IF(SER_hh_fec!N18=0,0,1000000/0.086*SER_hh_fec!N18/SER_hh_num!N18)</f>
        <v>10119.08136005666</v>
      </c>
      <c r="O18" s="103">
        <f>IF(SER_hh_fec!O18=0,0,1000000/0.086*SER_hh_fec!O18/SER_hh_num!O18)</f>
        <v>9980.9365826859084</v>
      </c>
      <c r="P18" s="103">
        <f>IF(SER_hh_fec!P18=0,0,1000000/0.086*SER_hh_fec!P18/SER_hh_num!P18)</f>
        <v>9826.8129986034564</v>
      </c>
      <c r="Q18" s="103">
        <f>IF(SER_hh_fec!Q18=0,0,1000000/0.086*SER_hh_fec!Q18/SER_hh_num!Q18)</f>
        <v>9614.1456299382589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9587.1445245324903</v>
      </c>
      <c r="C19" s="101">
        <f>IF(SER_hh_fec!C19=0,0,1000000/0.086*SER_hh_fec!C19/SER_hh_num!C19)</f>
        <v>9749.4927245127747</v>
      </c>
      <c r="D19" s="101">
        <f>IF(SER_hh_fec!D19=0,0,1000000/0.086*SER_hh_fec!D19/SER_hh_num!D19)</f>
        <v>9894.9921837317215</v>
      </c>
      <c r="E19" s="101">
        <f>IF(SER_hh_fec!E19=0,0,1000000/0.086*SER_hh_fec!E19/SER_hh_num!E19)</f>
        <v>9803.677224938685</v>
      </c>
      <c r="F19" s="101">
        <f>IF(SER_hh_fec!F19=0,0,1000000/0.086*SER_hh_fec!F19/SER_hh_num!F19)</f>
        <v>10125.770030514848</v>
      </c>
      <c r="G19" s="101">
        <f>IF(SER_hh_fec!G19=0,0,1000000/0.086*SER_hh_fec!G19/SER_hh_num!G19)</f>
        <v>10065.439933165861</v>
      </c>
      <c r="H19" s="101">
        <f>IF(SER_hh_fec!H19=0,0,1000000/0.086*SER_hh_fec!H19/SER_hh_num!H19)</f>
        <v>10110.605857212311</v>
      </c>
      <c r="I19" s="101">
        <f>IF(SER_hh_fec!I19=0,0,1000000/0.086*SER_hh_fec!I19/SER_hh_num!I19)</f>
        <v>9954.7403900141198</v>
      </c>
      <c r="J19" s="101">
        <f>IF(SER_hh_fec!J19=0,0,1000000/0.086*SER_hh_fec!J19/SER_hh_num!J19)</f>
        <v>9817.0816229822212</v>
      </c>
      <c r="K19" s="101">
        <f>IF(SER_hh_fec!K19=0,0,1000000/0.086*SER_hh_fec!K19/SER_hh_num!K19)</f>
        <v>9761.1685883793925</v>
      </c>
      <c r="L19" s="101">
        <f>IF(SER_hh_fec!L19=0,0,1000000/0.086*SER_hh_fec!L19/SER_hh_num!L19)</f>
        <v>9791.8616290997652</v>
      </c>
      <c r="M19" s="101">
        <f>IF(SER_hh_fec!M19=0,0,1000000/0.086*SER_hh_fec!M19/SER_hh_num!M19)</f>
        <v>9816.3562927709991</v>
      </c>
      <c r="N19" s="101">
        <f>IF(SER_hh_fec!N19=0,0,1000000/0.086*SER_hh_fec!N19/SER_hh_num!N19)</f>
        <v>9851.361608570136</v>
      </c>
      <c r="O19" s="101">
        <f>IF(SER_hh_fec!O19=0,0,1000000/0.086*SER_hh_fec!O19/SER_hh_num!O19)</f>
        <v>9886.3311479278454</v>
      </c>
      <c r="P19" s="101">
        <f>IF(SER_hh_fec!P19=0,0,1000000/0.086*SER_hh_fec!P19/SER_hh_num!P19)</f>
        <v>9850.5602697413451</v>
      </c>
      <c r="Q19" s="101">
        <f>IF(SER_hh_fec!Q19=0,0,1000000/0.086*SER_hh_fec!Q19/SER_hh_num!Q19)</f>
        <v>9894.8681367241334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10861.526930758573</v>
      </c>
      <c r="C21" s="100">
        <f>IF(SER_hh_fec!C21=0,0,1000000/0.086*SER_hh_fec!C21/SER_hh_num!C21)</f>
        <v>11070.856432366649</v>
      </c>
      <c r="D21" s="100">
        <f>IF(SER_hh_fec!D21=0,0,1000000/0.086*SER_hh_fec!D21/SER_hh_num!D21)</f>
        <v>11296.553767277259</v>
      </c>
      <c r="E21" s="100">
        <f>IF(SER_hh_fec!E21=0,0,1000000/0.086*SER_hh_fec!E21/SER_hh_num!E21)</f>
        <v>11376.449284396564</v>
      </c>
      <c r="F21" s="100">
        <f>IF(SER_hh_fec!F21=0,0,1000000/0.086*SER_hh_fec!F21/SER_hh_num!F21)</f>
        <v>11675.719904478759</v>
      </c>
      <c r="G21" s="100">
        <f>IF(SER_hh_fec!G21=0,0,1000000/0.086*SER_hh_fec!G21/SER_hh_num!G21)</f>
        <v>11604.658901634775</v>
      </c>
      <c r="H21" s="100">
        <f>IF(SER_hh_fec!H21=0,0,1000000/0.086*SER_hh_fec!H21/SER_hh_num!H21)</f>
        <v>11424.247154712908</v>
      </c>
      <c r="I21" s="100">
        <f>IF(SER_hh_fec!I21=0,0,1000000/0.086*SER_hh_fec!I21/SER_hh_num!I21)</f>
        <v>11262.721325506554</v>
      </c>
      <c r="J21" s="100">
        <f>IF(SER_hh_fec!J21=0,0,1000000/0.086*SER_hh_fec!J21/SER_hh_num!J21)</f>
        <v>11096.224660052865</v>
      </c>
      <c r="K21" s="100">
        <f>IF(SER_hh_fec!K21=0,0,1000000/0.086*SER_hh_fec!K21/SER_hh_num!K21)</f>
        <v>10962.852415211401</v>
      </c>
      <c r="L21" s="100">
        <f>IF(SER_hh_fec!L21=0,0,1000000/0.086*SER_hh_fec!L21/SER_hh_num!L21)</f>
        <v>10982.277657988987</v>
      </c>
      <c r="M21" s="100">
        <f>IF(SER_hh_fec!M21=0,0,1000000/0.086*SER_hh_fec!M21/SER_hh_num!M21)</f>
        <v>10983.495941672461</v>
      </c>
      <c r="N21" s="100">
        <f>IF(SER_hh_fec!N21=0,0,1000000/0.086*SER_hh_fec!N21/SER_hh_num!N21)</f>
        <v>10988.905794676395</v>
      </c>
      <c r="O21" s="100">
        <f>IF(SER_hh_fec!O21=0,0,1000000/0.086*SER_hh_fec!O21/SER_hh_num!O21)</f>
        <v>10864.087742722522</v>
      </c>
      <c r="P21" s="100">
        <f>IF(SER_hh_fec!P21=0,0,1000000/0.086*SER_hh_fec!P21/SER_hh_num!P21)</f>
        <v>10575.242812739594</v>
      </c>
      <c r="Q21" s="100">
        <f>IF(SER_hh_fec!Q21=0,0,1000000/0.086*SER_hh_fec!Q21/SER_hh_num!Q21)</f>
        <v>10426.633873197999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11171.856271637387</v>
      </c>
      <c r="C22" s="100">
        <f>IF(SER_hh_fec!C22=0,0,1000000/0.086*SER_hh_fec!C22/SER_hh_num!C22)</f>
        <v>11387.166616148552</v>
      </c>
      <c r="D22" s="100">
        <f>IF(SER_hh_fec!D22=0,0,1000000/0.086*SER_hh_fec!D22/SER_hh_num!D22)</f>
        <v>11619.312446342317</v>
      </c>
      <c r="E22" s="100">
        <f>IF(SER_hh_fec!E22=0,0,1000000/0.086*SER_hh_fec!E22/SER_hh_num!E22)</f>
        <v>11656.643306631739</v>
      </c>
      <c r="F22" s="100">
        <f>IF(SER_hh_fec!F22=0,0,1000000/0.086*SER_hh_fec!F22/SER_hh_num!F22)</f>
        <v>12009.311901749576</v>
      </c>
      <c r="G22" s="100">
        <f>IF(SER_hh_fec!G22=0,0,1000000/0.086*SER_hh_fec!G22/SER_hh_num!G22)</f>
        <v>11936.220584538616</v>
      </c>
      <c r="H22" s="100">
        <f>IF(SER_hh_fec!H22=0,0,1000000/0.086*SER_hh_fec!H22/SER_hh_num!H22)</f>
        <v>11750.65421627614</v>
      </c>
      <c r="I22" s="100">
        <f>IF(SER_hh_fec!I22=0,0,1000000/0.086*SER_hh_fec!I22/SER_hh_num!I22)</f>
        <v>11584.513363378168</v>
      </c>
      <c r="J22" s="100">
        <f>IF(SER_hh_fec!J22=0,0,1000000/0.086*SER_hh_fec!J22/SER_hh_num!J22)</f>
        <v>11413.259650340082</v>
      </c>
      <c r="K22" s="100">
        <f>IF(SER_hh_fec!K22=0,0,1000000/0.086*SER_hh_fec!K22/SER_hh_num!K22)</f>
        <v>11276.076769931728</v>
      </c>
      <c r="L22" s="100">
        <f>IF(SER_hh_fec!L22=0,0,1000000/0.086*SER_hh_fec!L22/SER_hh_num!L22)</f>
        <v>11296.057019645817</v>
      </c>
      <c r="M22" s="100">
        <f>IF(SER_hh_fec!M22=0,0,1000000/0.086*SER_hh_fec!M22/SER_hh_num!M22)</f>
        <v>11326.86187866354</v>
      </c>
      <c r="N22" s="100">
        <f>IF(SER_hh_fec!N22=0,0,1000000/0.086*SER_hh_fec!N22/SER_hh_num!N22)</f>
        <v>11318.563191116364</v>
      </c>
      <c r="O22" s="100">
        <f>IF(SER_hh_fec!O22=0,0,1000000/0.086*SER_hh_fec!O22/SER_hh_num!O22)</f>
        <v>11199.641058637826</v>
      </c>
      <c r="P22" s="100">
        <f>IF(SER_hh_fec!P22=0,0,1000000/0.086*SER_hh_fec!P22/SER_hh_num!P22)</f>
        <v>10911.35993328471</v>
      </c>
      <c r="Q22" s="100">
        <f>IF(SER_hh_fec!Q22=0,0,1000000/0.086*SER_hh_fec!Q22/SER_hh_num!Q22)</f>
        <v>10766.981235999221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10427.065853528227</v>
      </c>
      <c r="C23" s="100">
        <f>IF(SER_hh_fec!C23=0,0,1000000/0.086*SER_hh_fec!C23/SER_hh_num!C23)</f>
        <v>10628.022175071983</v>
      </c>
      <c r="D23" s="100">
        <f>IF(SER_hh_fec!D23=0,0,1000000/0.086*SER_hh_fec!D23/SER_hh_num!D23)</f>
        <v>10844.691616586166</v>
      </c>
      <c r="E23" s="100">
        <f>IF(SER_hh_fec!E23=0,0,1000000/0.086*SER_hh_fec!E23/SER_hh_num!E23)</f>
        <v>10879.533752856287</v>
      </c>
      <c r="F23" s="100">
        <f>IF(SER_hh_fec!F23=0,0,1000000/0.086*SER_hh_fec!F23/SER_hh_num!F23)</f>
        <v>11208.69110829961</v>
      </c>
      <c r="G23" s="100">
        <f>IF(SER_hh_fec!G23=0,0,1000000/0.086*SER_hh_fec!G23/SER_hh_num!G23)</f>
        <v>11140.472545569379</v>
      </c>
      <c r="H23" s="100">
        <f>IF(SER_hh_fec!H23=0,0,1000000/0.086*SER_hh_fec!H23/SER_hh_num!H23)</f>
        <v>10967.277268524396</v>
      </c>
      <c r="I23" s="100">
        <f>IF(SER_hh_fec!I23=0,0,1000000/0.086*SER_hh_fec!I23/SER_hh_num!I23)</f>
        <v>10812.212472486286</v>
      </c>
      <c r="J23" s="100">
        <f>IF(SER_hh_fec!J23=0,0,1000000/0.086*SER_hh_fec!J23/SER_hh_num!J23)</f>
        <v>10652.375673650746</v>
      </c>
      <c r="K23" s="100">
        <f>IF(SER_hh_fec!K23=0,0,1000000/0.086*SER_hh_fec!K23/SER_hh_num!K23)</f>
        <v>10524.33831860294</v>
      </c>
      <c r="L23" s="100">
        <f>IF(SER_hh_fec!L23=0,0,1000000/0.086*SER_hh_fec!L23/SER_hh_num!L23)</f>
        <v>10542.986551669421</v>
      </c>
      <c r="M23" s="100">
        <f>IF(SER_hh_fec!M23=0,0,1000000/0.086*SER_hh_fec!M23/SER_hh_num!M23)</f>
        <v>10580.141200949714</v>
      </c>
      <c r="N23" s="100">
        <f>IF(SER_hh_fec!N23=0,0,1000000/0.086*SER_hh_fec!N23/SER_hh_num!N23)</f>
        <v>10593.565601360673</v>
      </c>
      <c r="O23" s="100">
        <f>IF(SER_hh_fec!O23=0,0,1000000/0.086*SER_hh_fec!O23/SER_hh_num!O23)</f>
        <v>10508.430215642222</v>
      </c>
      <c r="P23" s="100">
        <f>IF(SER_hh_fec!P23=0,0,1000000/0.086*SER_hh_fec!P23/SER_hh_num!P23)</f>
        <v>10265.486956544291</v>
      </c>
      <c r="Q23" s="100">
        <f>IF(SER_hh_fec!Q23=0,0,1000000/0.086*SER_hh_fec!Q23/SER_hh_num!Q23)</f>
        <v>10172.511861983814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0</v>
      </c>
      <c r="G25" s="100">
        <f>IF(SER_hh_fec!G25=0,0,1000000/0.086*SER_hh_fec!G25/SER_hh_num!G25)</f>
        <v>0</v>
      </c>
      <c r="H25" s="100">
        <f>IF(SER_hh_fec!H25=0,0,1000000/0.086*SER_hh_fec!H25/SER_hh_num!H25)</f>
        <v>0</v>
      </c>
      <c r="I25" s="100">
        <f>IF(SER_hh_fec!I25=0,0,1000000/0.086*SER_hh_fec!I25/SER_hh_num!I25)</f>
        <v>0</v>
      </c>
      <c r="J25" s="100">
        <f>IF(SER_hh_fec!J25=0,0,1000000/0.086*SER_hh_fec!J25/SER_hh_num!J25)</f>
        <v>0</v>
      </c>
      <c r="K25" s="100">
        <f>IF(SER_hh_fec!K25=0,0,1000000/0.086*SER_hh_fec!K25/SER_hh_num!K25)</f>
        <v>0</v>
      </c>
      <c r="L25" s="100">
        <f>IF(SER_hh_fec!L25=0,0,1000000/0.086*SER_hh_fec!L25/SER_hh_num!L25)</f>
        <v>0</v>
      </c>
      <c r="M25" s="100">
        <f>IF(SER_hh_fec!M25=0,0,1000000/0.086*SER_hh_fec!M25/SER_hh_num!M25)</f>
        <v>0</v>
      </c>
      <c r="N25" s="100">
        <f>IF(SER_hh_fec!N25=0,0,1000000/0.086*SER_hh_fec!N25/SER_hh_num!N25)</f>
        <v>0</v>
      </c>
      <c r="O25" s="100">
        <f>IF(SER_hh_fec!O25=0,0,1000000/0.086*SER_hh_fec!O25/SER_hh_num!O25)</f>
        <v>0</v>
      </c>
      <c r="P25" s="100">
        <f>IF(SER_hh_fec!P25=0,0,1000000/0.086*SER_hh_fec!P25/SER_hh_num!P25)</f>
        <v>0</v>
      </c>
      <c r="Q25" s="100">
        <f>IF(SER_hh_fec!Q25=0,0,1000000/0.086*SER_hh_fec!Q25/SER_hh_num!Q25)</f>
        <v>0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8497.7741484226863</v>
      </c>
      <c r="C26" s="22">
        <f>IF(SER_hh_fec!C26=0,0,1000000/0.086*SER_hh_fec!C26/SER_hh_num!C26)</f>
        <v>8661.0284166220208</v>
      </c>
      <c r="D26" s="22">
        <f>IF(SER_hh_fec!D26=0,0,1000000/0.086*SER_hh_fec!D26/SER_hh_num!D26)</f>
        <v>8837.4967205585981</v>
      </c>
      <c r="E26" s="22">
        <f>IF(SER_hh_fec!E26=0,0,1000000/0.086*SER_hh_fec!E26/SER_hh_num!E26)</f>
        <v>8864.3962909135062</v>
      </c>
      <c r="F26" s="22">
        <f>IF(SER_hh_fec!F26=0,0,1000000/0.086*SER_hh_fec!F26/SER_hh_num!F26)</f>
        <v>9134.5783097296917</v>
      </c>
      <c r="G26" s="22">
        <f>IF(SER_hh_fec!G26=0,0,1000000/0.086*SER_hh_fec!G26/SER_hh_num!G26)</f>
        <v>9078.410015570249</v>
      </c>
      <c r="H26" s="22">
        <f>IF(SER_hh_fec!H26=0,0,1000000/0.086*SER_hh_fec!H26/SER_hh_num!H26)</f>
        <v>8936.8640041579201</v>
      </c>
      <c r="I26" s="22">
        <f>IF(SER_hh_fec!I26=0,0,1000000/0.086*SER_hh_fec!I26/SER_hh_num!I26)</f>
        <v>8811.5458850385639</v>
      </c>
      <c r="J26" s="22">
        <f>IF(SER_hh_fec!J26=0,0,1000000/0.086*SER_hh_fec!J26/SER_hh_num!J26)</f>
        <v>8681.8466013885463</v>
      </c>
      <c r="K26" s="22">
        <f>IF(SER_hh_fec!K26=0,0,1000000/0.086*SER_hh_fec!K26/SER_hh_num!K26)</f>
        <v>8577.2121590206953</v>
      </c>
      <c r="L26" s="22">
        <f>IF(SER_hh_fec!L26=0,0,1000000/0.086*SER_hh_fec!L26/SER_hh_num!L26)</f>
        <v>8592.0538353178927</v>
      </c>
      <c r="M26" s="22">
        <f>IF(SER_hh_fec!M26=0,0,1000000/0.086*SER_hh_fec!M26/SER_hh_num!M26)</f>
        <v>8618.819417416069</v>
      </c>
      <c r="N26" s="22">
        <f>IF(SER_hh_fec!N26=0,0,1000000/0.086*SER_hh_fec!N26/SER_hh_num!N26)</f>
        <v>8616.2100539539897</v>
      </c>
      <c r="O26" s="22">
        <f>IF(SER_hh_fec!O26=0,0,1000000/0.086*SER_hh_fec!O26/SER_hh_num!O26)</f>
        <v>8562.4813974020162</v>
      </c>
      <c r="P26" s="22">
        <f>IF(SER_hh_fec!P26=0,0,1000000/0.086*SER_hh_fec!P26/SER_hh_num!P26)</f>
        <v>8391.7200395262353</v>
      </c>
      <c r="Q26" s="22">
        <f>IF(SER_hh_fec!Q26=0,0,1000000/0.086*SER_hh_fec!Q26/SER_hh_num!Q26)</f>
        <v>8345.5533667956061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63.096610458854286</v>
      </c>
      <c r="C27" s="116">
        <f>IF(SER_hh_fec!C27=0,0,1000000/0.086*SER_hh_fec!C27/SER_hh_num!C19)</f>
        <v>80.367637834204018</v>
      </c>
      <c r="D27" s="116">
        <f>IF(SER_hh_fec!D27=0,0,1000000/0.086*SER_hh_fec!D27/SER_hh_num!D19)</f>
        <v>99.287044811806695</v>
      </c>
      <c r="E27" s="116">
        <f>IF(SER_hh_fec!E27=0,0,1000000/0.086*SER_hh_fec!E27/SER_hh_num!E19)</f>
        <v>121.58033327407823</v>
      </c>
      <c r="F27" s="116">
        <f>IF(SER_hh_fec!F27=0,0,1000000/0.086*SER_hh_fec!F27/SER_hh_num!F19)</f>
        <v>140.46584083614354</v>
      </c>
      <c r="G27" s="116">
        <f>IF(SER_hh_fec!G27=0,0,1000000/0.086*SER_hh_fec!G27/SER_hh_num!G19)</f>
        <v>162.81842283574196</v>
      </c>
      <c r="H27" s="116">
        <f>IF(SER_hh_fec!H27=0,0,1000000/0.086*SER_hh_fec!H27/SER_hh_num!H19)</f>
        <v>183.32309681025978</v>
      </c>
      <c r="I27" s="116">
        <f>IF(SER_hh_fec!I27=0,0,1000000/0.086*SER_hh_fec!I27/SER_hh_num!I19)</f>
        <v>200.57857865730648</v>
      </c>
      <c r="J27" s="116">
        <f>IF(SER_hh_fec!J27=0,0,1000000/0.086*SER_hh_fec!J27/SER_hh_num!J19)</f>
        <v>232.09105605859455</v>
      </c>
      <c r="K27" s="116">
        <f>IF(SER_hh_fec!K27=0,0,1000000/0.086*SER_hh_fec!K27/SER_hh_num!K19)</f>
        <v>277.24589849149544</v>
      </c>
      <c r="L27" s="116">
        <f>IF(SER_hh_fec!L27=0,0,1000000/0.086*SER_hh_fec!L27/SER_hh_num!L19)</f>
        <v>301.86144296707403</v>
      </c>
      <c r="M27" s="116">
        <f>IF(SER_hh_fec!M27=0,0,1000000/0.086*SER_hh_fec!M27/SER_hh_num!M19)</f>
        <v>304.51928179559002</v>
      </c>
      <c r="N27" s="116">
        <f>IF(SER_hh_fec!N27=0,0,1000000/0.086*SER_hh_fec!N27/SER_hh_num!N19)</f>
        <v>317.75469197059141</v>
      </c>
      <c r="O27" s="116">
        <f>IF(SER_hh_fec!O27=0,0,1000000/0.086*SER_hh_fec!O27/SER_hh_num!O19)</f>
        <v>367.74601252160704</v>
      </c>
      <c r="P27" s="116">
        <f>IF(SER_hh_fec!P27=0,0,1000000/0.086*SER_hh_fec!P27/SER_hh_num!P19)</f>
        <v>420.45065959120262</v>
      </c>
      <c r="Q27" s="116">
        <f>IF(SER_hh_fec!Q27=0,0,1000000/0.086*SER_hh_fec!Q27/SER_hh_num!Q19)</f>
        <v>422.65008837072327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3628.8258030072443</v>
      </c>
      <c r="C28" s="117">
        <f>IF(SER_hh_fec!C27=0,0,1000000/0.086*SER_hh_fec!C27/SER_hh_num!C27)</f>
        <v>3750.7042594595046</v>
      </c>
      <c r="D28" s="117">
        <f>IF(SER_hh_fec!D27=0,0,1000000/0.086*SER_hh_fec!D27/SER_hh_num!D27)</f>
        <v>3880.7907395165394</v>
      </c>
      <c r="E28" s="117">
        <f>IF(SER_hh_fec!E27=0,0,1000000/0.086*SER_hh_fec!E27/SER_hh_num!E27)</f>
        <v>3953.9329425095993</v>
      </c>
      <c r="F28" s="117">
        <f>IF(SER_hh_fec!F27=0,0,1000000/0.086*SER_hh_fec!F27/SER_hh_num!F27)</f>
        <v>4131.0221817462134</v>
      </c>
      <c r="G28" s="117">
        <f>IF(SER_hh_fec!G27=0,0,1000000/0.086*SER_hh_fec!G27/SER_hh_num!G27)</f>
        <v>4169.6826933621396</v>
      </c>
      <c r="H28" s="117">
        <f>IF(SER_hh_fec!H27=0,0,1000000/0.086*SER_hh_fec!H27/SER_hh_num!H27)</f>
        <v>4168.600757686314</v>
      </c>
      <c r="I28" s="117">
        <f>IF(SER_hh_fec!I27=0,0,1000000/0.086*SER_hh_fec!I27/SER_hh_num!I27)</f>
        <v>4169.3418234839846</v>
      </c>
      <c r="J28" s="117">
        <f>IF(SER_hh_fec!J27=0,0,1000000/0.086*SER_hh_fec!J27/SER_hh_num!J27)</f>
        <v>4173.279355293258</v>
      </c>
      <c r="K28" s="117">
        <f>IF(SER_hh_fec!K27=0,0,1000000/0.086*SER_hh_fec!K27/SER_hh_num!K27)</f>
        <v>4187.3304125335162</v>
      </c>
      <c r="L28" s="117">
        <f>IF(SER_hh_fec!L27=0,0,1000000/0.086*SER_hh_fec!L27/SER_hh_num!L27)</f>
        <v>4241.0768846054561</v>
      </c>
      <c r="M28" s="117">
        <f>IF(SER_hh_fec!M27=0,0,1000000/0.086*SER_hh_fec!M27/SER_hh_num!M27)</f>
        <v>4273.3950647676966</v>
      </c>
      <c r="N28" s="117">
        <f>IF(SER_hh_fec!N27=0,0,1000000/0.086*SER_hh_fec!N27/SER_hh_num!N27)</f>
        <v>4313.7871455078293</v>
      </c>
      <c r="O28" s="117">
        <f>IF(SER_hh_fec!O27=0,0,1000000/0.086*SER_hh_fec!O27/SER_hh_num!O27)</f>
        <v>4345.7138601712468</v>
      </c>
      <c r="P28" s="117">
        <f>IF(SER_hh_fec!P27=0,0,1000000/0.086*SER_hh_fec!P27/SER_hh_num!P27)</f>
        <v>4320.4558804548824</v>
      </c>
      <c r="Q28" s="117">
        <f>IF(SER_hh_fec!Q27=0,0,1000000/0.086*SER_hh_fec!Q27/SER_hh_num!Q27)</f>
        <v>4321.8442108336103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12663.899901167662</v>
      </c>
      <c r="C29" s="101">
        <f>IF(SER_hh_fec!C29=0,0,1000000/0.086*SER_hh_fec!C29/SER_hh_num!C29)</f>
        <v>12981.17242619782</v>
      </c>
      <c r="D29" s="101">
        <f>IF(SER_hh_fec!D29=0,0,1000000/0.086*SER_hh_fec!D29/SER_hh_num!D29)</f>
        <v>13034.162720017695</v>
      </c>
      <c r="E29" s="101">
        <f>IF(SER_hh_fec!E29=0,0,1000000/0.086*SER_hh_fec!E29/SER_hh_num!E29)</f>
        <v>12911.960501515543</v>
      </c>
      <c r="F29" s="101">
        <f>IF(SER_hh_fec!F29=0,0,1000000/0.086*SER_hh_fec!F29/SER_hh_num!F29)</f>
        <v>13182.199531656413</v>
      </c>
      <c r="G29" s="101">
        <f>IF(SER_hh_fec!G29=0,0,1000000/0.086*SER_hh_fec!G29/SER_hh_num!G29)</f>
        <v>13189.654503265185</v>
      </c>
      <c r="H29" s="101">
        <f>IF(SER_hh_fec!H29=0,0,1000000/0.086*SER_hh_fec!H29/SER_hh_num!H29)</f>
        <v>13035.3549876584</v>
      </c>
      <c r="I29" s="101">
        <f>IF(SER_hh_fec!I29=0,0,1000000/0.086*SER_hh_fec!I29/SER_hh_num!I29)</f>
        <v>12954.312147096032</v>
      </c>
      <c r="J29" s="101">
        <f>IF(SER_hh_fec!J29=0,0,1000000/0.086*SER_hh_fec!J29/SER_hh_num!J29)</f>
        <v>12804.734395858759</v>
      </c>
      <c r="K29" s="101">
        <f>IF(SER_hh_fec!K29=0,0,1000000/0.086*SER_hh_fec!K29/SER_hh_num!K29)</f>
        <v>12749.809222058631</v>
      </c>
      <c r="L29" s="101">
        <f>IF(SER_hh_fec!L29=0,0,1000000/0.086*SER_hh_fec!L29/SER_hh_num!L29)</f>
        <v>12701.223815106126</v>
      </c>
      <c r="M29" s="101">
        <f>IF(SER_hh_fec!M29=0,0,1000000/0.086*SER_hh_fec!M29/SER_hh_num!M29)</f>
        <v>12671.292868755236</v>
      </c>
      <c r="N29" s="101">
        <f>IF(SER_hh_fec!N29=0,0,1000000/0.086*SER_hh_fec!N29/SER_hh_num!N29)</f>
        <v>12626.095331999795</v>
      </c>
      <c r="O29" s="101">
        <f>IF(SER_hh_fec!O29=0,0,1000000/0.086*SER_hh_fec!O29/SER_hh_num!O29)</f>
        <v>12690.406055437135</v>
      </c>
      <c r="P29" s="101">
        <f>IF(SER_hh_fec!P29=0,0,1000000/0.086*SER_hh_fec!P29/SER_hh_num!P29)</f>
        <v>12846.161749805782</v>
      </c>
      <c r="Q29" s="101">
        <f>IF(SER_hh_fec!Q29=0,0,1000000/0.086*SER_hh_fec!Q29/SER_hh_num!Q29)</f>
        <v>14046.152151029113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16949.193592114902</v>
      </c>
      <c r="C30" s="100">
        <f>IF(SER_hh_fec!C30=0,0,1000000/0.086*SER_hh_fec!C30/SER_hh_num!C30)</f>
        <v>17385.709260197156</v>
      </c>
      <c r="D30" s="100">
        <f>IF(SER_hh_fec!D30=0,0,1000000/0.086*SER_hh_fec!D30/SER_hh_num!D30)</f>
        <v>17520.017291363016</v>
      </c>
      <c r="E30" s="100">
        <f>IF(SER_hh_fec!E30=0,0,1000000/0.086*SER_hh_fec!E30/SER_hh_num!E30)</f>
        <v>17292.736878310476</v>
      </c>
      <c r="F30" s="100">
        <f>IF(SER_hh_fec!F30=0,0,1000000/0.086*SER_hh_fec!F30/SER_hh_num!F30)</f>
        <v>18256.484823923809</v>
      </c>
      <c r="G30" s="100">
        <f>IF(SER_hh_fec!G30=0,0,1000000/0.086*SER_hh_fec!G30/SER_hh_num!G30)</f>
        <v>17973.753587299041</v>
      </c>
      <c r="H30" s="100">
        <f>IF(SER_hh_fec!H30=0,0,1000000/0.086*SER_hh_fec!H30/SER_hh_num!H30)</f>
        <v>17537.538645540495</v>
      </c>
      <c r="I30" s="100">
        <f>IF(SER_hh_fec!I30=0,0,1000000/0.086*SER_hh_fec!I30/SER_hh_num!I30)</f>
        <v>18085.79907431492</v>
      </c>
      <c r="J30" s="100">
        <f>IF(SER_hh_fec!J30=0,0,1000000/0.086*SER_hh_fec!J30/SER_hh_num!J30)</f>
        <v>18906.725869342823</v>
      </c>
      <c r="K30" s="100">
        <f>IF(SER_hh_fec!K30=0,0,1000000/0.086*SER_hh_fec!K30/SER_hh_num!K30)</f>
        <v>17486.541422040376</v>
      </c>
      <c r="L30" s="100">
        <f>IF(SER_hh_fec!L30=0,0,1000000/0.086*SER_hh_fec!L30/SER_hh_num!L30)</f>
        <v>17367.433319812815</v>
      </c>
      <c r="M30" s="100">
        <f>IF(SER_hh_fec!M30=0,0,1000000/0.086*SER_hh_fec!M30/SER_hh_num!M30)</f>
        <v>17256.03210154414</v>
      </c>
      <c r="N30" s="100">
        <f>IF(SER_hh_fec!N30=0,0,1000000/0.086*SER_hh_fec!N30/SER_hh_num!N30)</f>
        <v>17148.33171539813</v>
      </c>
      <c r="O30" s="100">
        <f>IF(SER_hh_fec!O30=0,0,1000000/0.086*SER_hh_fec!O30/SER_hh_num!O30)</f>
        <v>17045.015712492823</v>
      </c>
      <c r="P30" s="100">
        <f>IF(SER_hh_fec!P30=0,0,1000000/0.086*SER_hh_fec!P30/SER_hh_num!P30)</f>
        <v>16817.875880084757</v>
      </c>
      <c r="Q30" s="100">
        <f>IF(SER_hh_fec!Q30=0,0,1000000/0.086*SER_hh_fec!Q30/SER_hh_num!Q30)</f>
        <v>16618.59640812119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15738.536906963836</v>
      </c>
      <c r="C31" s="100">
        <f>IF(SER_hh_fec!C31=0,0,1000000/0.086*SER_hh_fec!C31/SER_hh_num!C31)</f>
        <v>16143.872884468788</v>
      </c>
      <c r="D31" s="100">
        <f>IF(SER_hh_fec!D31=0,0,1000000/0.086*SER_hh_fec!D31/SER_hh_num!D31)</f>
        <v>16268.587484837088</v>
      </c>
      <c r="E31" s="100">
        <f>IF(SER_hh_fec!E31=0,0,1000000/0.086*SER_hh_fec!E31/SER_hh_num!E31)</f>
        <v>16186.644671910557</v>
      </c>
      <c r="F31" s="100">
        <f>IF(SER_hh_fec!F31=0,0,1000000/0.086*SER_hh_fec!F31/SER_hh_num!F31)</f>
        <v>16555.333910499936</v>
      </c>
      <c r="G31" s="100">
        <f>IF(SER_hh_fec!G31=0,0,1000000/0.086*SER_hh_fec!G31/SER_hh_num!G31)</f>
        <v>16689.914045349109</v>
      </c>
      <c r="H31" s="100">
        <f>IF(SER_hh_fec!H31=0,0,1000000/0.086*SER_hh_fec!H31/SER_hh_num!H31)</f>
        <v>16596.42448063233</v>
      </c>
      <c r="I31" s="100">
        <f>IF(SER_hh_fec!I31=0,0,1000000/0.086*SER_hh_fec!I31/SER_hh_num!I31)</f>
        <v>16483.645126672491</v>
      </c>
      <c r="J31" s="100">
        <f>IF(SER_hh_fec!J31=0,0,1000000/0.086*SER_hh_fec!J31/SER_hh_num!J31)</f>
        <v>16251.986767135855</v>
      </c>
      <c r="K31" s="100">
        <f>IF(SER_hh_fec!K31=0,0,1000000/0.086*SER_hh_fec!K31/SER_hh_num!K31)</f>
        <v>16237.5027490375</v>
      </c>
      <c r="L31" s="100">
        <f>IF(SER_hh_fec!L31=0,0,1000000/0.086*SER_hh_fec!L31/SER_hh_num!L31)</f>
        <v>16126.90236839761</v>
      </c>
      <c r="M31" s="100">
        <f>IF(SER_hh_fec!M31=0,0,1000000/0.086*SER_hh_fec!M31/SER_hh_num!M31)</f>
        <v>16013.788218462871</v>
      </c>
      <c r="N31" s="100">
        <f>IF(SER_hh_fec!N31=0,0,1000000/0.086*SER_hh_fec!N31/SER_hh_num!N31)</f>
        <v>15904.176430550115</v>
      </c>
      <c r="O31" s="100">
        <f>IF(SER_hh_fec!O31=0,0,1000000/0.086*SER_hh_fec!O31/SER_hh_num!O31)</f>
        <v>15796.09496851133</v>
      </c>
      <c r="P31" s="100">
        <f>IF(SER_hh_fec!P31=0,0,1000000/0.086*SER_hh_fec!P31/SER_hh_num!P31)</f>
        <v>15571.598291709102</v>
      </c>
      <c r="Q31" s="100">
        <f>IF(SER_hh_fec!Q31=0,0,1000000/0.086*SER_hh_fec!Q31/SER_hh_num!Q31)</f>
        <v>15374.989775575659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11564.352676097449</v>
      </c>
      <c r="C33" s="18">
        <f>IF(SER_hh_fec!C33=0,0,1000000/0.086*SER_hh_fec!C33/SER_hh_num!C33)</f>
        <v>11861.473528783179</v>
      </c>
      <c r="D33" s="18">
        <f>IF(SER_hh_fec!D33=0,0,1000000/0.086*SER_hh_fec!D33/SER_hh_num!D33)</f>
        <v>11952.969435686879</v>
      </c>
      <c r="E33" s="18">
        <f>IF(SER_hh_fec!E33=0,0,1000000/0.086*SER_hh_fec!E33/SER_hh_num!E33)</f>
        <v>11906.453786030923</v>
      </c>
      <c r="F33" s="18">
        <f>IF(SER_hh_fec!F33=0,0,1000000/0.086*SER_hh_fec!F33/SER_hh_num!F33)</f>
        <v>12126.830468484792</v>
      </c>
      <c r="G33" s="18">
        <f>IF(SER_hh_fec!G33=0,0,1000000/0.086*SER_hh_fec!G33/SER_hh_num!G33)</f>
        <v>12262.363432000811</v>
      </c>
      <c r="H33" s="18">
        <f>IF(SER_hh_fec!H33=0,0,1000000/0.086*SER_hh_fec!H33/SER_hh_num!H33)</f>
        <v>12215.604734498491</v>
      </c>
      <c r="I33" s="18">
        <f>IF(SER_hh_fec!I33=0,0,1000000/0.086*SER_hh_fec!I33/SER_hh_num!I33)</f>
        <v>12090.111676563969</v>
      </c>
      <c r="J33" s="18">
        <f>IF(SER_hh_fec!J33=0,0,1000000/0.086*SER_hh_fec!J33/SER_hh_num!J33)</f>
        <v>11853.98735902833</v>
      </c>
      <c r="K33" s="18">
        <f>IF(SER_hh_fec!K33=0,0,1000000/0.086*SER_hh_fec!K33/SER_hh_num!K33)</f>
        <v>11931.21007880572</v>
      </c>
      <c r="L33" s="18">
        <f>IF(SER_hh_fec!L33=0,0,1000000/0.086*SER_hh_fec!L33/SER_hh_num!L33)</f>
        <v>11849.207071947656</v>
      </c>
      <c r="M33" s="18">
        <f>IF(SER_hh_fec!M33=0,0,1000000/0.086*SER_hh_fec!M33/SER_hh_num!M33)</f>
        <v>11792.196903682543</v>
      </c>
      <c r="N33" s="18">
        <f>IF(SER_hh_fec!N33=0,0,1000000/0.086*SER_hh_fec!N33/SER_hh_num!N33)</f>
        <v>11746.439366517479</v>
      </c>
      <c r="O33" s="18">
        <f>IF(SER_hh_fec!O33=0,0,1000000/0.086*SER_hh_fec!O33/SER_hh_num!O33)</f>
        <v>11735.292422359302</v>
      </c>
      <c r="P33" s="18">
        <f>IF(SER_hh_fec!P33=0,0,1000000/0.086*SER_hh_fec!P33/SER_hh_num!P33)</f>
        <v>11648.073940147502</v>
      </c>
      <c r="Q33" s="18">
        <f>IF(SER_hh_fec!Q33=0,0,1000000/0.086*SER_hh_fec!Q33/SER_hh_num!Q33)</f>
        <v>13009.32107317428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2018-07-16T15:39:11Z</dcterms:created>
  <dcterms:modified xsi:type="dcterms:W3CDTF">2018-07-16T15:39:11Z</dcterms:modified>
</cp:coreProperties>
</file>