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C14" i="32" l="1"/>
  <c r="B14" i="30" l="1"/>
  <c r="J14" i="30"/>
  <c r="F14" i="31"/>
  <c r="J14" i="31"/>
  <c r="N14" i="31"/>
  <c r="F14" i="32"/>
  <c r="J14" i="32"/>
  <c r="N14" i="32"/>
  <c r="F14" i="33"/>
  <c r="J14" i="33"/>
  <c r="N14" i="33"/>
  <c r="D10" i="33"/>
  <c r="L10" i="33"/>
  <c r="P10" i="33"/>
  <c r="F14" i="34"/>
  <c r="J14" i="34"/>
  <c r="N14" i="34"/>
  <c r="F14" i="35"/>
  <c r="J14" i="35"/>
  <c r="N14" i="35"/>
  <c r="E10" i="35"/>
  <c r="I10" i="35"/>
  <c r="M10" i="35"/>
  <c r="Q10" i="35"/>
  <c r="F14" i="30"/>
  <c r="N14" i="30"/>
  <c r="B14" i="33"/>
  <c r="C14" i="30"/>
  <c r="G14" i="30"/>
  <c r="K14" i="30"/>
  <c r="O14" i="30"/>
  <c r="G14" i="31"/>
  <c r="K14" i="31"/>
  <c r="O14" i="31"/>
  <c r="G14" i="32"/>
  <c r="K14" i="32"/>
  <c r="O14" i="32"/>
  <c r="G14" i="33"/>
  <c r="K14" i="33"/>
  <c r="O14" i="33"/>
  <c r="G14" i="34"/>
  <c r="K14" i="34"/>
  <c r="O14" i="34"/>
  <c r="G14" i="35"/>
  <c r="K14" i="35"/>
  <c r="O14" i="35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Q57" i="29" l="1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B55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L5" i="37" s="1"/>
  <c r="P9" i="37"/>
  <c r="D5" i="37"/>
  <c r="H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E5" i="37" s="1"/>
  <c r="I9" i="37"/>
  <c r="I5" i="37" s="1"/>
  <c r="M9" i="37"/>
  <c r="Q9" i="37"/>
  <c r="Q5" i="37" s="1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33" i="4"/>
  <c r="B34" i="4"/>
  <c r="B12" i="4"/>
  <c r="B43" i="4"/>
  <c r="B45" i="4"/>
  <c r="B44" i="4"/>
  <c r="B38" i="4"/>
  <c r="B39" i="4"/>
  <c r="B14" i="4"/>
  <c r="B20" i="4"/>
  <c r="B26" i="4"/>
  <c r="B37" i="4"/>
  <c r="B9" i="4"/>
  <c r="B21" i="4"/>
  <c r="B11" i="4"/>
  <c r="B17" i="4"/>
  <c r="B27" i="4"/>
  <c r="B36" i="4"/>
  <c r="B28" i="4"/>
  <c r="B4" i="4"/>
  <c r="B10" i="4"/>
  <c r="B16" i="4"/>
  <c r="B23" i="4"/>
  <c r="B22" i="4"/>
  <c r="B8" i="4"/>
  <c r="B29" i="4"/>
  <c r="B42" i="4"/>
  <c r="B7" i="4"/>
  <c r="B15" i="4"/>
  <c r="B25" i="4"/>
  <c r="B13" i="4"/>
  <c r="B24" i="4"/>
  <c r="B30" i="4"/>
  <c r="B35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<sst xmlns="http://schemas.openxmlformats.org/spreadsheetml/2006/main" count="1166" uniqueCount="231">
  <si>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</si>
  <si>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</si>
  <si>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</si>
  <si>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</si>
  <si>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</si>
  <si>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</si>
  <si>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</si>
  <si>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</si>
  <si>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</si>
  <si>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</si>
  <si>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</si>
  <si>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</si>
  <si>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</si>
  <si>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</si>
  <si>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</si>
  <si>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</si>
  <si>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</si>
  <si>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</si>
  <si>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</si>
  <si>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</si>
  <si>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</si>
  <si>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</si>
  <si>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</si>
  <si>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</si>
  <si>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</si>
  <si>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</si>
  <si>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</si>
  <si>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</si>
  <si>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</si>
  <si>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</si>
  <si>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</si>
  <si>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</si>
  <si>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</si>
  <si>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</si>
  <si>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</si>
  <si>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</si>
  <si>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</si>
  <si>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</si>
  <si>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</si>
  <si>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</si>
  <si>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</si>
  <si>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</si>
  <si>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</si>
  <si>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</si>
  <si>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</si>
  <si>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</si>
  <si>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</si>
  <si>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</si>
  <si>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</si>
  <si>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</si>
  <si>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</si>
  <si>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</si>
  <si>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</si>
  <si>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</si>
  <si>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</si>
  <si>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</si>
  <si>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</si>
  <si>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</si>
  <si>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</si>
  <si>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</si>
  <si>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</si>
  <si>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</si>
  <si>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</si>
  <si>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</si>
  <si>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</si>
  <si>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</si>
  <si>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</si>
  <si>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</si>
  <si>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</si>
  <si>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</si>
  <si>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</si>
  <si>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</si>
  <si>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</si>
  <si>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</si>
  <si>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</si>
  <si>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</si>
  <si>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</si>
  <si>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</si>
  <si>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</si>
  <si>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</si>
  <si>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</si>
  <si>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</si>
  <si>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</si>
  <si>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</si>
  <si>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</si>
  <si>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</si>
  <si>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</si>
  <si>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</si>
  <si>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</si>
  <si>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</si>
  <si>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</si>
  <si>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</si>
  <si>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</si>
  <si>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</si>
  <si>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</si>
  <si>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</si>
  <si>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</si>
  <si>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</si>
  <si>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</si>
  <si>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</si>
  <si>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</si>
  <si>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</si>
  <si>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</si>
  <si>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</si>
  <si>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</si>
  <si>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</si>
  <si>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</si>
  <si>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</si>
  <si>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</si>
  <si>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</si>
  <si>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</si>
  <si>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</si>
  <si>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</si>
  <si>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</si>
  <si>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</si>
  <si>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</si>
  <si>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</si>
  <si>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</si>
  <si>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</si>
  <si>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</si>
  <si>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</si>
  <si>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</si>
  <si>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</si>
  <si>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</si>
  <si>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</si>
  <si>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</si>
  <si>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</si>
  <si>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</si>
  <si>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</si>
  <si>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</si>
  <si>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</si>
  <si>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</si>
  <si>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</si>
  <si>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</si>
  <si>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</si>
  <si>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</si>
  <si>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</si>
  <si>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</si>
  <si>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</si>
  <si>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</si>
  <si>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</si>
  <si>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</si>
  <si>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</si>
  <si>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</si>
  <si>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</si>
  <si>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</si>
  <si>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</si>
  <si>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</si>
  <si>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</si>
  <si>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</si>
  <si>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</si>
  <si>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</si>
  <si>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</si>
  <si>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</si>
  <si>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</si>
  <si>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</si>
  <si>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</si>
  <si>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</si>
  <si>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</si>
  <si>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</si>
  <si>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</si>
  <si>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</si>
  <si>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</si>
  <si>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</si>
  <si>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</si>
  <si>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</si>
  <si>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</si>
  <si>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</si>
  <si>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</si>
  <si>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</si>
  <si>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</si>
  <si>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</si>
  <si>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</si>
  <si>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</si>
  <si>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</si>
  <si>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</si>
  <si>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</si>
  <si>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</si>
  <si>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</si>
  <si>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</si>
  <si>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</si>
  <si>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</si>
  <si>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</si>
  <si>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</si>
  <si>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</si>
  <si>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</si>
  <si>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</si>
  <si>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</si>
  <si>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</si>
  <si>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</si>
  <si>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</si>
  <si>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</si>
  <si>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</si>
  <si>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</si>
  <si>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</si>
  <si>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FI</t>
  </si>
  <si>
    <t>Finland</t>
  </si>
  <si>
    <t>FI - Services sector summary</t>
  </si>
  <si>
    <t>FI - Number of buildings</t>
  </si>
  <si>
    <t>FI - Final energy consumption</t>
  </si>
  <si>
    <t>FI - Thermal energy service</t>
  </si>
  <si>
    <t>FI - System efficiency indicators of total stock</t>
  </si>
  <si>
    <t>FI - CO2 emissions</t>
  </si>
  <si>
    <t>FI - Final energy consumption per building</t>
  </si>
  <si>
    <t>FI - Thermal energy service per building</t>
  </si>
  <si>
    <t>FI - CO2 emissions per building</t>
  </si>
  <si>
    <t>FI - Final energy consumption per useful surface area</t>
  </si>
  <si>
    <t>FI - Thermal energy service per useful surface area</t>
  </si>
  <si>
    <t>FI - CO2 emissions per useful surface area</t>
  </si>
  <si>
    <t>FI - Number of new and renovated buildings</t>
  </si>
  <si>
    <t>FI - Final energy consumption in new and renovated buildings</t>
  </si>
  <si>
    <t>FI - Thermal energy service in new and renovated buildings</t>
  </si>
  <si>
    <t>FI - System efficiency indicators in new and renovated buildings</t>
  </si>
  <si>
    <t>FI - CO2 emissions in new and renovated buildings</t>
  </si>
  <si>
    <t>FI - Final energy consumption in new and renovated buildings (per building)</t>
  </si>
  <si>
    <t>FI - Thermal energy service in new and renovated buildings (per building)</t>
  </si>
  <si>
    <t>FI - CO2 emissions in new and renovated buildings (per building)</t>
  </si>
  <si>
    <t>FI - Final energy consumption in new and renovated buildings (per surface area)</t>
  </si>
  <si>
    <t>FI - Thermal energy service in new and renovated buildings (per surface area)</t>
  </si>
  <si>
    <t>FI - CO2 emissions in new and renovated buildings (per surface area)</t>
  </si>
  <si>
    <t>FI - Specific electric uses in services</t>
  </si>
  <si>
    <t>FI - Ventilation and others</t>
  </si>
  <si>
    <t>FI - Street lighting</t>
  </si>
  <si>
    <t>FI - Building lighting</t>
  </si>
  <si>
    <t>FI - Commercial refrigeration</t>
  </si>
  <si>
    <t>FI - Miscellaneous building technologies</t>
  </si>
  <si>
    <t>FI - ICT and multimedia</t>
  </si>
  <si>
    <t>FI - Agriculture</t>
  </si>
  <si>
    <t>FI - Agriculture - final energy consumption</t>
  </si>
  <si>
    <t>FI - Agriculture - useful energy demand</t>
  </si>
  <si>
    <t>FI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</si>
</sst>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43297.735868055555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67343.616645874936</v>
      </c>
      <c r="C3" s="106">
        <f>IF(SER_hh_tes!C3=0,0,1000000/0.086*SER_hh_tes!C3/SER_hh_num!C3)</f>
        <v>74099.312166042204</v>
      </c>
      <c r="D3" s="106">
        <f>IF(SER_hh_tes!D3=0,0,1000000/0.086*SER_hh_tes!D3/SER_hh_num!D3)</f>
        <v>76271.228130151037</v>
      </c>
      <c r="E3" s="106">
        <f>IF(SER_hh_tes!E3=0,0,1000000/0.086*SER_hh_tes!E3/SER_hh_num!E3)</f>
        <v>76484.646525639095</v>
      </c>
      <c r="F3" s="106">
        <f>IF(SER_hh_tes!F3=0,0,1000000/0.086*SER_hh_tes!F3/SER_hh_num!F3)</f>
        <v>76086.395984829534</v>
      </c>
      <c r="G3" s="106">
        <f>IF(SER_hh_tes!G3=0,0,1000000/0.086*SER_hh_tes!G3/SER_hh_num!G3)</f>
        <v>75191.500440369826</v>
      </c>
      <c r="H3" s="106">
        <f>IF(SER_hh_tes!H3=0,0,1000000/0.086*SER_hh_tes!H3/SER_hh_num!H3)</f>
        <v>76166.483833804697</v>
      </c>
      <c r="I3" s="106">
        <f>IF(SER_hh_tes!I3=0,0,1000000/0.086*SER_hh_tes!I3/SER_hh_num!I3)</f>
        <v>79926.842244803382</v>
      </c>
      <c r="J3" s="106">
        <f>IF(SER_hh_tes!J3=0,0,1000000/0.086*SER_hh_tes!J3/SER_hh_num!J3)</f>
        <v>78729.565929295</v>
      </c>
      <c r="K3" s="106">
        <f>IF(SER_hh_tes!K3=0,0,1000000/0.086*SER_hh_tes!K3/SER_hh_num!K3)</f>
        <v>87811.411027357914</v>
      </c>
      <c r="L3" s="106">
        <f>IF(SER_hh_tes!L3=0,0,1000000/0.086*SER_hh_tes!L3/SER_hh_num!L3)</f>
        <v>93992.425543994104</v>
      </c>
      <c r="M3" s="106">
        <f>IF(SER_hh_tes!M3=0,0,1000000/0.086*SER_hh_tes!M3/SER_hh_num!M3)</f>
        <v>83511.480630530496</v>
      </c>
      <c r="N3" s="106">
        <f>IF(SER_hh_tes!N3=0,0,1000000/0.086*SER_hh_tes!N3/SER_hh_num!N3)</f>
        <v>91677.573976660409</v>
      </c>
      <c r="O3" s="106">
        <f>IF(SER_hh_tes!O3=0,0,1000000/0.086*SER_hh_tes!O3/SER_hh_num!O3)</f>
        <v>87989.496110843917</v>
      </c>
      <c r="P3" s="106">
        <f>IF(SER_hh_tes!P3=0,0,1000000/0.086*SER_hh_tes!P3/SER_hh_num!P3)</f>
        <v>92695.149278909637</v>
      </c>
      <c r="Q3" s="106">
        <f>IF(SER_hh_tes!Q3=0,0,1000000/0.086*SER_hh_tes!Q3/SER_hh_num!Q3)</f>
        <v>88456.95616973241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52486.799814461068</v>
      </c>
      <c r="C4" s="101">
        <f>IF(SER_hh_tes!C4=0,0,1000000/0.086*SER_hh_tes!C4/SER_hh_num!C4)</f>
        <v>59096.079570951311</v>
      </c>
      <c r="D4" s="101">
        <f>IF(SER_hh_tes!D4=0,0,1000000/0.086*SER_hh_tes!D4/SER_hh_num!D4)</f>
        <v>61109.649896434203</v>
      </c>
      <c r="E4" s="101">
        <f>IF(SER_hh_tes!E4=0,0,1000000/0.086*SER_hh_tes!E4/SER_hh_num!E4)</f>
        <v>61157.210429811414</v>
      </c>
      <c r="F4" s="101">
        <f>IF(SER_hh_tes!F4=0,0,1000000/0.086*SER_hh_tes!F4/SER_hh_num!F4)</f>
        <v>60590.028107670871</v>
      </c>
      <c r="G4" s="101">
        <f>IF(SER_hh_tes!G4=0,0,1000000/0.086*SER_hh_tes!G4/SER_hh_num!G4)</f>
        <v>59445.299246377384</v>
      </c>
      <c r="H4" s="101">
        <f>IF(SER_hh_tes!H4=0,0,1000000/0.086*SER_hh_tes!H4/SER_hh_num!H4)</f>
        <v>60261.550471425136</v>
      </c>
      <c r="I4" s="101">
        <f>IF(SER_hh_tes!I4=0,0,1000000/0.086*SER_hh_tes!I4/SER_hh_num!I4)</f>
        <v>63780.160143013156</v>
      </c>
      <c r="J4" s="101">
        <f>IF(SER_hh_tes!J4=0,0,1000000/0.086*SER_hh_tes!J4/SER_hh_num!J4)</f>
        <v>62298.226785920531</v>
      </c>
      <c r="K4" s="101">
        <f>IF(SER_hh_tes!K4=0,0,1000000/0.086*SER_hh_tes!K4/SER_hh_num!K4)</f>
        <v>71215.845143902377</v>
      </c>
      <c r="L4" s="101">
        <f>IF(SER_hh_tes!L4=0,0,1000000/0.086*SER_hh_tes!L4/SER_hh_num!L4)</f>
        <v>77192.558080289731</v>
      </c>
      <c r="M4" s="101">
        <f>IF(SER_hh_tes!M4=0,0,1000000/0.086*SER_hh_tes!M4/SER_hh_num!M4)</f>
        <v>66507.882338049283</v>
      </c>
      <c r="N4" s="101">
        <f>IF(SER_hh_tes!N4=0,0,1000000/0.086*SER_hh_tes!N4/SER_hh_num!N4)</f>
        <v>74485.086431749267</v>
      </c>
      <c r="O4" s="101">
        <f>IF(SER_hh_tes!O4=0,0,1000000/0.086*SER_hh_tes!O4/SER_hh_num!O4)</f>
        <v>70455.905682260927</v>
      </c>
      <c r="P4" s="101">
        <f>IF(SER_hh_tes!P4=0,0,1000000/0.086*SER_hh_tes!P4/SER_hh_num!P4)</f>
        <v>74939.717630188607</v>
      </c>
      <c r="Q4" s="101">
        <f>IF(SER_hh_tes!Q4=0,0,1000000/0.086*SER_hh_tes!Q4/SER_hh_num!Q4)</f>
        <v>70137.533316982634</v>
      </c>
    </row>
    <row r="5" spans="1:17" ht="12" customHeight="1" x14ac:dyDescent="0.25">
      <c r="A5" s="88" t="s">
        <v>38</v>
      </c>
      <c r="B5" s="100">
        <f>IF(SER_hh_tes!B5=0,0,1000000/0.086*SER_hh_tes!B5/SER_hh_num!B5)</f>
        <v>51968.879551146201</v>
      </c>
      <c r="C5" s="100">
        <f>IF(SER_hh_tes!C5=0,0,1000000/0.086*SER_hh_tes!C5/SER_hh_num!C5)</f>
        <v>58299.876333035012</v>
      </c>
      <c r="D5" s="100">
        <f>IF(SER_hh_tes!D5=0,0,1000000/0.086*SER_hh_tes!D5/SER_hh_num!D5)</f>
        <v>60172.50765598486</v>
      </c>
      <c r="E5" s="100">
        <f>IF(SER_hh_tes!E5=0,0,1000000/0.086*SER_hh_tes!E5/SER_hh_num!E5)</f>
        <v>60802.080778721713</v>
      </c>
      <c r="F5" s="100">
        <f>IF(SER_hh_tes!F5=0,0,1000000/0.086*SER_hh_tes!F5/SER_hh_num!F5)</f>
        <v>59470.854273805118</v>
      </c>
      <c r="G5" s="100">
        <f>IF(SER_hh_tes!G5=0,0,1000000/0.086*SER_hh_tes!G5/SER_hh_num!G5)</f>
        <v>58356.627881599357</v>
      </c>
      <c r="H5" s="100">
        <f>IF(SER_hh_tes!H5=0,0,1000000/0.086*SER_hh_tes!H5/SER_hh_num!H5)</f>
        <v>62279.621413455861</v>
      </c>
      <c r="I5" s="100">
        <f>IF(SER_hh_tes!I5=0,0,1000000/0.086*SER_hh_tes!I5/SER_hh_num!I5)</f>
        <v>53020.784729269668</v>
      </c>
      <c r="J5" s="100">
        <f>IF(SER_hh_tes!J5=0,0,1000000/0.086*SER_hh_tes!J5/SER_hh_num!J5)</f>
        <v>61570.495960291839</v>
      </c>
      <c r="K5" s="100">
        <f>IF(SER_hh_tes!K5=0,0,1000000/0.086*SER_hh_tes!K5/SER_hh_num!K5)</f>
        <v>70458.949715428898</v>
      </c>
      <c r="L5" s="100">
        <f>IF(SER_hh_tes!L5=0,0,1000000/0.086*SER_hh_tes!L5/SER_hh_num!L5)</f>
        <v>77262.090739442632</v>
      </c>
      <c r="M5" s="100">
        <f>IF(SER_hh_tes!M5=0,0,1000000/0.086*SER_hh_tes!M5/SER_hh_num!M5)</f>
        <v>62527.060919349344</v>
      </c>
      <c r="N5" s="100">
        <f>IF(SER_hh_tes!N5=0,0,1000000/0.086*SER_hh_tes!N5/SER_hh_num!N5)</f>
        <v>72738.581863173968</v>
      </c>
      <c r="O5" s="100">
        <f>IF(SER_hh_tes!O5=0,0,1000000/0.086*SER_hh_tes!O5/SER_hh_num!O5)</f>
        <v>68652.571808790919</v>
      </c>
      <c r="P5" s="100">
        <f>IF(SER_hh_tes!P5=0,0,1000000/0.086*SER_hh_tes!P5/SER_hh_num!P5)</f>
        <v>72618.665443218575</v>
      </c>
      <c r="Q5" s="100">
        <f>IF(SER_hh_tes!Q5=0,0,1000000/0.086*SER_hh_tes!Q5/SER_hh_num!Q5)</f>
        <v>67990.460654417868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51459.380732017344</v>
      </c>
      <c r="C7" s="100">
        <f>IF(SER_hh_tes!C7=0,0,1000000/0.086*SER_hh_tes!C7/SER_hh_num!C7)</f>
        <v>57728.308918005343</v>
      </c>
      <c r="D7" s="100">
        <f>IF(SER_hh_tes!D7=0,0,1000000/0.086*SER_hh_tes!D7/SER_hh_num!D7)</f>
        <v>59572.202131457634</v>
      </c>
      <c r="E7" s="100">
        <f>IF(SER_hh_tes!E7=0,0,1000000/0.086*SER_hh_tes!E7/SER_hh_num!E7)</f>
        <v>59838.998542415284</v>
      </c>
      <c r="F7" s="100">
        <f>IF(SER_hh_tes!F7=0,0,1000000/0.086*SER_hh_tes!F7/SER_hh_num!F7)</f>
        <v>59439.770597278759</v>
      </c>
      <c r="G7" s="100">
        <f>IF(SER_hh_tes!G7=0,0,1000000/0.086*SER_hh_tes!G7/SER_hh_num!G7)</f>
        <v>58428.298554813126</v>
      </c>
      <c r="H7" s="100">
        <f>IF(SER_hh_tes!H7=0,0,1000000/0.086*SER_hh_tes!H7/SER_hh_num!H7)</f>
        <v>59480.832397637307</v>
      </c>
      <c r="I7" s="100">
        <f>IF(SER_hh_tes!I7=0,0,1000000/0.086*SER_hh_tes!I7/SER_hh_num!I7)</f>
        <v>62900.291398794274</v>
      </c>
      <c r="J7" s="100">
        <f>IF(SER_hh_tes!J7=0,0,1000000/0.086*SER_hh_tes!J7/SER_hh_num!J7)</f>
        <v>60798.234887353159</v>
      </c>
      <c r="K7" s="100">
        <f>IF(SER_hh_tes!K7=0,0,1000000/0.086*SER_hh_tes!K7/SER_hh_num!K7)</f>
        <v>69756.579145644879</v>
      </c>
      <c r="L7" s="100">
        <f>IF(SER_hh_tes!L7=0,0,1000000/0.086*SER_hh_tes!L7/SER_hh_num!L7)</f>
        <v>80006.865115640423</v>
      </c>
      <c r="M7" s="100">
        <f>IF(SER_hh_tes!M7=0,0,1000000/0.086*SER_hh_tes!M7/SER_hh_num!M7)</f>
        <v>67823.836399999869</v>
      </c>
      <c r="N7" s="100">
        <f>IF(SER_hh_tes!N7=0,0,1000000/0.086*SER_hh_tes!N7/SER_hh_num!N7)</f>
        <v>77042.692618779431</v>
      </c>
      <c r="O7" s="100">
        <f>IF(SER_hh_tes!O7=0,0,1000000/0.086*SER_hh_tes!O7/SER_hh_num!O7)</f>
        <v>72187.748781513132</v>
      </c>
      <c r="P7" s="100">
        <f>IF(SER_hh_tes!P7=0,0,1000000/0.086*SER_hh_tes!P7/SER_hh_num!P7)</f>
        <v>76977.066846182206</v>
      </c>
      <c r="Q7" s="100">
        <f>IF(SER_hh_tes!Q7=0,0,1000000/0.086*SER_hh_tes!Q7/SER_hh_num!Q7)</f>
        <v>72380.145645074197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54226.869854511002</v>
      </c>
      <c r="C9" s="100">
        <f>IF(SER_hh_tes!C9=0,0,1000000/0.086*SER_hh_tes!C9/SER_hh_num!C9)</f>
        <v>52015.774178673251</v>
      </c>
      <c r="D9" s="100">
        <f>IF(SER_hh_tes!D9=0,0,1000000/0.086*SER_hh_tes!D9/SER_hh_num!D9)</f>
        <v>60645.403290835602</v>
      </c>
      <c r="E9" s="100">
        <f>IF(SER_hh_tes!E9=0,0,1000000/0.086*SER_hh_tes!E9/SER_hh_num!E9)</f>
        <v>61140.928860397798</v>
      </c>
      <c r="F9" s="100">
        <f>IF(SER_hh_tes!F9=0,0,1000000/0.086*SER_hh_tes!F9/SER_hh_num!F9)</f>
        <v>61504.983126273946</v>
      </c>
      <c r="G9" s="100">
        <f>IF(SER_hh_tes!G9=0,0,1000000/0.086*SER_hh_tes!G9/SER_hh_num!G9)</f>
        <v>60551.686365562164</v>
      </c>
      <c r="H9" s="100">
        <f>IF(SER_hh_tes!H9=0,0,1000000/0.086*SER_hh_tes!H9/SER_hh_num!H9)</f>
        <v>61292.653615840543</v>
      </c>
      <c r="I9" s="100">
        <f>IF(SER_hh_tes!I9=0,0,1000000/0.086*SER_hh_tes!I9/SER_hh_num!I9)</f>
        <v>64937.551388059386</v>
      </c>
      <c r="J9" s="100">
        <f>IF(SER_hh_tes!J9=0,0,1000000/0.086*SER_hh_tes!J9/SER_hh_num!J9)</f>
        <v>63709.211650126636</v>
      </c>
      <c r="K9" s="100">
        <f>IF(SER_hh_tes!K9=0,0,1000000/0.086*SER_hh_tes!K9/SER_hh_num!K9)</f>
        <v>73244.794794578091</v>
      </c>
      <c r="L9" s="100">
        <f>IF(SER_hh_tes!L9=0,0,1000000/0.086*SER_hh_tes!L9/SER_hh_num!L9)</f>
        <v>79808.14669752153</v>
      </c>
      <c r="M9" s="100">
        <f>IF(SER_hh_tes!M9=0,0,1000000/0.086*SER_hh_tes!M9/SER_hh_num!M9)</f>
        <v>70423.459288725833</v>
      </c>
      <c r="N9" s="100">
        <f>IF(SER_hh_tes!N9=0,0,1000000/0.086*SER_hh_tes!N9/SER_hh_num!N9)</f>
        <v>78412.803404183025</v>
      </c>
      <c r="O9" s="100">
        <f>IF(SER_hh_tes!O9=0,0,1000000/0.086*SER_hh_tes!O9/SER_hh_num!O9)</f>
        <v>74196.180106241867</v>
      </c>
      <c r="P9" s="100">
        <f>IF(SER_hh_tes!P9=0,0,1000000/0.086*SER_hh_tes!P9/SER_hh_num!P9)</f>
        <v>78564.705936885701</v>
      </c>
      <c r="Q9" s="100">
        <f>IF(SER_hh_tes!Q9=0,0,1000000/0.086*SER_hh_tes!Q9/SER_hh_num!Q9)</f>
        <v>73019.641085816707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51968.879551146216</v>
      </c>
      <c r="C10" s="100">
        <f>IF(SER_hh_tes!C10=0,0,1000000/0.086*SER_hh_tes!C10/SER_hh_num!C10)</f>
        <v>58994.233927734778</v>
      </c>
      <c r="D10" s="100">
        <f>IF(SER_hh_tes!D10=0,0,1000000/0.086*SER_hh_tes!D10/SER_hh_num!D10)</f>
        <v>61299.582658571009</v>
      </c>
      <c r="E10" s="100">
        <f>IF(SER_hh_tes!E10=0,0,1000000/0.086*SER_hh_tes!E10/SER_hh_num!E10)</f>
        <v>61751.201172938083</v>
      </c>
      <c r="F10" s="100">
        <f>IF(SER_hh_tes!F10=0,0,1000000/0.086*SER_hh_tes!F10/SER_hh_num!F10)</f>
        <v>61419.338937524808</v>
      </c>
      <c r="G10" s="100">
        <f>IF(SER_hh_tes!G10=0,0,1000000/0.086*SER_hh_tes!G10/SER_hh_num!G10)</f>
        <v>60644.919317781096</v>
      </c>
      <c r="H10" s="100">
        <f>IF(SER_hh_tes!H10=0,0,1000000/0.086*SER_hh_tes!H10/SER_hh_num!H10)</f>
        <v>63971.956855073753</v>
      </c>
      <c r="I10" s="100">
        <f>IF(SER_hh_tes!I10=0,0,1000000/0.086*SER_hh_tes!I10/SER_hh_num!I10)</f>
        <v>65441.092336284564</v>
      </c>
      <c r="J10" s="100">
        <f>IF(SER_hh_tes!J10=0,0,1000000/0.086*SER_hh_tes!J10/SER_hh_num!J10)</f>
        <v>64951.512977364051</v>
      </c>
      <c r="K10" s="100">
        <f>IF(SER_hh_tes!K10=0,0,1000000/0.086*SER_hh_tes!K10/SER_hh_num!K10)</f>
        <v>73936.868452622046</v>
      </c>
      <c r="L10" s="100">
        <f>IF(SER_hh_tes!L10=0,0,1000000/0.086*SER_hh_tes!L10/SER_hh_num!L10)</f>
        <v>80471.173456535151</v>
      </c>
      <c r="M10" s="100">
        <f>IF(SER_hh_tes!M10=0,0,1000000/0.086*SER_hh_tes!M10/SER_hh_num!M10)</f>
        <v>68823.777465971289</v>
      </c>
      <c r="N10" s="100">
        <f>IF(SER_hh_tes!N10=0,0,1000000/0.086*SER_hh_tes!N10/SER_hh_num!N10)</f>
        <v>76426.910554383372</v>
      </c>
      <c r="O10" s="100">
        <f>IF(SER_hh_tes!O10=0,0,1000000/0.086*SER_hh_tes!O10/SER_hh_num!O10)</f>
        <v>71806.523118103127</v>
      </c>
      <c r="P10" s="100">
        <f>IF(SER_hh_tes!P10=0,0,1000000/0.086*SER_hh_tes!P10/SER_hh_num!P10)</f>
        <v>75335.093060611907</v>
      </c>
      <c r="Q10" s="100">
        <f>IF(SER_hh_tes!Q10=0,0,1000000/0.086*SER_hh_tes!Q10/SER_hh_num!Q10)</f>
        <v>70020.975280848856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52227.431190704141</v>
      </c>
      <c r="C12" s="100">
        <f>IF(SER_hh_tes!C12=0,0,1000000/0.086*SER_hh_tes!C12/SER_hh_num!C12)</f>
        <v>58749.068680779608</v>
      </c>
      <c r="D12" s="100">
        <f>IF(SER_hh_tes!D12=0,0,1000000/0.086*SER_hh_tes!D12/SER_hh_num!D12)</f>
        <v>60632.151975239918</v>
      </c>
      <c r="E12" s="100">
        <f>IF(SER_hh_tes!E12=0,0,1000000/0.086*SER_hh_tes!E12/SER_hh_num!E12)</f>
        <v>61104.884238457809</v>
      </c>
      <c r="F12" s="100">
        <f>IF(SER_hh_tes!F12=0,0,1000000/0.086*SER_hh_tes!F12/SER_hh_num!F12)</f>
        <v>59622.517716189606</v>
      </c>
      <c r="G12" s="100">
        <f>IF(SER_hh_tes!G12=0,0,1000000/0.086*SER_hh_tes!G12/SER_hh_num!G12)</f>
        <v>58565.340404737537</v>
      </c>
      <c r="H12" s="100">
        <f>IF(SER_hh_tes!H12=0,0,1000000/0.086*SER_hh_tes!H12/SER_hh_num!H12)</f>
        <v>59291.961845751328</v>
      </c>
      <c r="I12" s="100">
        <f>IF(SER_hh_tes!I12=0,0,1000000/0.086*SER_hh_tes!I12/SER_hh_num!I12)</f>
        <v>62910.982239167635</v>
      </c>
      <c r="J12" s="100">
        <f>IF(SER_hh_tes!J12=0,0,1000000/0.086*SER_hh_tes!J12/SER_hh_num!J12)</f>
        <v>61358.325984943207</v>
      </c>
      <c r="K12" s="100">
        <f>IF(SER_hh_tes!K12=0,0,1000000/0.086*SER_hh_tes!K12/SER_hh_num!K12)</f>
        <v>70110.764485661333</v>
      </c>
      <c r="L12" s="100">
        <f>IF(SER_hh_tes!L12=0,0,1000000/0.086*SER_hh_tes!L12/SER_hh_num!L12)</f>
        <v>75548.067080069231</v>
      </c>
      <c r="M12" s="100">
        <f>IF(SER_hh_tes!M12=0,0,1000000/0.086*SER_hh_tes!M12/SER_hh_num!M12)</f>
        <v>64515.450080157774</v>
      </c>
      <c r="N12" s="100">
        <f>IF(SER_hh_tes!N12=0,0,1000000/0.086*SER_hh_tes!N12/SER_hh_num!N12)</f>
        <v>71809.294565586417</v>
      </c>
      <c r="O12" s="100">
        <f>IF(SER_hh_tes!O12=0,0,1000000/0.086*SER_hh_tes!O12/SER_hh_num!O12)</f>
        <v>67602.982557925585</v>
      </c>
      <c r="P12" s="100">
        <f>IF(SER_hh_tes!P12=0,0,1000000/0.086*SER_hh_tes!P12/SER_hh_num!P12)</f>
        <v>73805.374976689607</v>
      </c>
      <c r="Q12" s="100">
        <f>IF(SER_hh_tes!Q12=0,0,1000000/0.086*SER_hh_tes!Q12/SER_hh_num!Q12)</f>
        <v>67244.673729461705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52493.157925297652</v>
      </c>
      <c r="C13" s="100">
        <f>IF(SER_hh_tes!C13=0,0,1000000/0.086*SER_hh_tes!C13/SER_hh_num!C13)</f>
        <v>59334.894436640381</v>
      </c>
      <c r="D13" s="100">
        <f>IF(SER_hh_tes!D13=0,0,1000000/0.086*SER_hh_tes!D13/SER_hh_num!D13)</f>
        <v>61494.176015092176</v>
      </c>
      <c r="E13" s="100">
        <f>IF(SER_hh_tes!E13=0,0,1000000/0.086*SER_hh_tes!E13/SER_hh_num!E13)</f>
        <v>61606.700104627744</v>
      </c>
      <c r="F13" s="100">
        <f>IF(SER_hh_tes!F13=0,0,1000000/0.086*SER_hh_tes!F13/SER_hh_num!F13)</f>
        <v>60987.212136398448</v>
      </c>
      <c r="G13" s="100">
        <f>IF(SER_hh_tes!G13=0,0,1000000/0.086*SER_hh_tes!G13/SER_hh_num!G13)</f>
        <v>59750.502260777175</v>
      </c>
      <c r="H13" s="100">
        <f>IF(SER_hh_tes!H13=0,0,1000000/0.086*SER_hh_tes!H13/SER_hh_num!H13)</f>
        <v>60436.503650838058</v>
      </c>
      <c r="I13" s="100">
        <f>IF(SER_hh_tes!I13=0,0,1000000/0.086*SER_hh_tes!I13/SER_hh_num!I13)</f>
        <v>63852.4084086851</v>
      </c>
      <c r="J13" s="100">
        <f>IF(SER_hh_tes!J13=0,0,1000000/0.086*SER_hh_tes!J13/SER_hh_num!J13)</f>
        <v>62139.299156403249</v>
      </c>
      <c r="K13" s="100">
        <f>IF(SER_hh_tes!K13=0,0,1000000/0.086*SER_hh_tes!K13/SER_hh_num!K13)</f>
        <v>70798.892316410187</v>
      </c>
      <c r="L13" s="100">
        <f>IF(SER_hh_tes!L13=0,0,1000000/0.086*SER_hh_tes!L13/SER_hh_num!L13)</f>
        <v>78777.442299233808</v>
      </c>
      <c r="M13" s="100">
        <f>IF(SER_hh_tes!M13=0,0,1000000/0.086*SER_hh_tes!M13/SER_hh_num!M13)</f>
        <v>69984.550969641699</v>
      </c>
      <c r="N13" s="100">
        <f>IF(SER_hh_tes!N13=0,0,1000000/0.086*SER_hh_tes!N13/SER_hh_num!N13)</f>
        <v>80803.853431649826</v>
      </c>
      <c r="O13" s="100">
        <f>IF(SER_hh_tes!O13=0,0,1000000/0.086*SER_hh_tes!O13/SER_hh_num!O13)</f>
        <v>76183.941595341676</v>
      </c>
      <c r="P13" s="100">
        <f>IF(SER_hh_tes!P13=0,0,1000000/0.086*SER_hh_tes!P13/SER_hh_num!P13)</f>
        <v>82607.152395008088</v>
      </c>
      <c r="Q13" s="100">
        <f>IF(SER_hh_tes!Q13=0,0,1000000/0.086*SER_hh_tes!Q13/SER_hh_num!Q13)</f>
        <v>75767.703666201603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52265.445470383987</v>
      </c>
      <c r="C14" s="22">
        <f>IF(SER_hh_tes!C14=0,0,1000000/0.086*SER_hh_tes!C14/SER_hh_num!C14)</f>
        <v>59778.639760853272</v>
      </c>
      <c r="D14" s="22">
        <f>IF(SER_hh_tes!D14=0,0,1000000/0.086*SER_hh_tes!D14/SER_hh_num!D14)</f>
        <v>61540.109289649517</v>
      </c>
      <c r="E14" s="22">
        <f>IF(SER_hh_tes!E14=0,0,1000000/0.086*SER_hh_tes!E14/SER_hh_num!E14)</f>
        <v>60323.218276247419</v>
      </c>
      <c r="F14" s="22">
        <f>IF(SER_hh_tes!F14=0,0,1000000/0.086*SER_hh_tes!F14/SER_hh_num!F14)</f>
        <v>61620.648540589085</v>
      </c>
      <c r="G14" s="22">
        <f>IF(SER_hh_tes!G14=0,0,1000000/0.086*SER_hh_tes!G14/SER_hh_num!G14)</f>
        <v>60144.960178752481</v>
      </c>
      <c r="H14" s="22">
        <f>IF(SER_hh_tes!H14=0,0,1000000/0.086*SER_hh_tes!H14/SER_hh_num!H14)</f>
        <v>60791.874955383879</v>
      </c>
      <c r="I14" s="22">
        <f>IF(SER_hh_tes!I14=0,0,1000000/0.086*SER_hh_tes!I14/SER_hh_num!I14)</f>
        <v>64510.473965405341</v>
      </c>
      <c r="J14" s="22">
        <f>IF(SER_hh_tes!J14=0,0,1000000/0.086*SER_hh_tes!J14/SER_hh_num!J14)</f>
        <v>63482.05169186811</v>
      </c>
      <c r="K14" s="22">
        <f>IF(SER_hh_tes!K14=0,0,1000000/0.086*SER_hh_tes!K14/SER_hh_num!K14)</f>
        <v>72803.827047676517</v>
      </c>
      <c r="L14" s="22">
        <f>IF(SER_hh_tes!L14=0,0,1000000/0.086*SER_hh_tes!L14/SER_hh_num!L14)</f>
        <v>76849.676613813921</v>
      </c>
      <c r="M14" s="22">
        <f>IF(SER_hh_tes!M14=0,0,1000000/0.086*SER_hh_tes!M14/SER_hh_num!M14)</f>
        <v>66718.243500807759</v>
      </c>
      <c r="N14" s="22">
        <f>IF(SER_hh_tes!N14=0,0,1000000/0.086*SER_hh_tes!N14/SER_hh_num!N14)</f>
        <v>73724.637203683829</v>
      </c>
      <c r="O14" s="22">
        <f>IF(SER_hh_tes!O14=0,0,1000000/0.086*SER_hh_tes!O14/SER_hh_num!O14)</f>
        <v>70790.831032349219</v>
      </c>
      <c r="P14" s="22">
        <f>IF(SER_hh_tes!P14=0,0,1000000/0.086*SER_hh_tes!P14/SER_hh_num!P14)</f>
        <v>68537.035511397655</v>
      </c>
      <c r="Q14" s="22">
        <f>IF(SER_hh_tes!Q14=0,0,1000000/0.086*SER_hh_tes!Q14/SER_hh_num!Q14)</f>
        <v>69308.440359603192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485.87132450999684</v>
      </c>
      <c r="C15" s="104">
        <f>IF(SER_hh_tes!C15=0,0,1000000/0.086*SER_hh_tes!C15/SER_hh_num!C15)</f>
        <v>528.54677448094719</v>
      </c>
      <c r="D15" s="104">
        <f>IF(SER_hh_tes!D15=0,0,1000000/0.086*SER_hh_tes!D15/SER_hh_num!D15)</f>
        <v>542.28151069665228</v>
      </c>
      <c r="E15" s="104">
        <f>IF(SER_hh_tes!E15=0,0,1000000/0.086*SER_hh_tes!E15/SER_hh_num!E15)</f>
        <v>541.76134623097903</v>
      </c>
      <c r="F15" s="104">
        <f>IF(SER_hh_tes!F15=0,0,1000000/0.086*SER_hh_tes!F15/SER_hh_num!F15)</f>
        <v>534.57323181843299</v>
      </c>
      <c r="G15" s="104">
        <f>IF(SER_hh_tes!G15=0,0,1000000/0.086*SER_hh_tes!G15/SER_hh_num!G15)</f>
        <v>521.77059824061087</v>
      </c>
      <c r="H15" s="104">
        <f>IF(SER_hh_tes!H15=0,0,1000000/0.086*SER_hh_tes!H15/SER_hh_num!H15)</f>
        <v>523.68485788090766</v>
      </c>
      <c r="I15" s="104">
        <f>IF(SER_hh_tes!I15=0,0,1000000/0.086*SER_hh_tes!I15/SER_hh_num!I15)</f>
        <v>526.70894844097791</v>
      </c>
      <c r="J15" s="104">
        <f>IF(SER_hh_tes!J15=0,0,1000000/0.086*SER_hh_tes!J15/SER_hh_num!J15)</f>
        <v>488.07952861237612</v>
      </c>
      <c r="K15" s="104">
        <f>IF(SER_hh_tes!K15=0,0,1000000/0.086*SER_hh_tes!K15/SER_hh_num!K15)</f>
        <v>548.63696097406103</v>
      </c>
      <c r="L15" s="104">
        <f>IF(SER_hh_tes!L15=0,0,1000000/0.086*SER_hh_tes!L15/SER_hh_num!L15)</f>
        <v>606.03266321513502</v>
      </c>
      <c r="M15" s="104">
        <f>IF(SER_hh_tes!M15=0,0,1000000/0.086*SER_hh_tes!M15/SER_hh_num!M15)</f>
        <v>527.43474213595766</v>
      </c>
      <c r="N15" s="104">
        <f>IF(SER_hh_tes!N15=0,0,1000000/0.086*SER_hh_tes!N15/SER_hh_num!N15)</f>
        <v>587.72219358918915</v>
      </c>
      <c r="O15" s="104">
        <f>IF(SER_hh_tes!O15=0,0,1000000/0.086*SER_hh_tes!O15/SER_hh_num!O15)</f>
        <v>541.84630105072449</v>
      </c>
      <c r="P15" s="104">
        <f>IF(SER_hh_tes!P15=0,0,1000000/0.086*SER_hh_tes!P15/SER_hh_num!P15)</f>
        <v>571.13824422413541</v>
      </c>
      <c r="Q15" s="104">
        <f>IF(SER_hh_tes!Q15=0,0,1000000/0.086*SER_hh_tes!Q15/SER_hh_num!Q15)</f>
        <v>527.23795355611242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10573.078836854813</v>
      </c>
      <c r="C16" s="101">
        <f>IF(SER_hh_tes!C16=0,0,1000000/0.086*SER_hh_tes!C16/SER_hh_num!C16)</f>
        <v>10621.47915332053</v>
      </c>
      <c r="D16" s="101">
        <f>IF(SER_hh_tes!D16=0,0,1000000/0.086*SER_hh_tes!D16/SER_hh_num!D16)</f>
        <v>10662.259865463373</v>
      </c>
      <c r="E16" s="101">
        <f>IF(SER_hh_tes!E16=0,0,1000000/0.086*SER_hh_tes!E16/SER_hh_num!E16)</f>
        <v>10714.530050144749</v>
      </c>
      <c r="F16" s="101">
        <f>IF(SER_hh_tes!F16=0,0,1000000/0.086*SER_hh_tes!F16/SER_hh_num!F16)</f>
        <v>10783.917527329608</v>
      </c>
      <c r="G16" s="101">
        <f>IF(SER_hh_tes!G16=0,0,1000000/0.086*SER_hh_tes!G16/SER_hh_num!G16)</f>
        <v>10870.855475900273</v>
      </c>
      <c r="H16" s="101">
        <f>IF(SER_hh_tes!H16=0,0,1000000/0.086*SER_hh_tes!H16/SER_hh_num!H16)</f>
        <v>10938.851662777603</v>
      </c>
      <c r="I16" s="101">
        <f>IF(SER_hh_tes!I16=0,0,1000000/0.086*SER_hh_tes!I16/SER_hh_num!I16)</f>
        <v>11043.910749832807</v>
      </c>
      <c r="J16" s="101">
        <f>IF(SER_hh_tes!J16=0,0,1000000/0.086*SER_hh_tes!J16/SER_hh_num!J16)</f>
        <v>11189.60036279773</v>
      </c>
      <c r="K16" s="101">
        <f>IF(SER_hh_tes!K16=0,0,1000000/0.086*SER_hh_tes!K16/SER_hh_num!K16)</f>
        <v>11048.161659919846</v>
      </c>
      <c r="L16" s="101">
        <f>IF(SER_hh_tes!L16=0,0,1000000/0.086*SER_hh_tes!L16/SER_hh_num!L16)</f>
        <v>11168.773358554306</v>
      </c>
      <c r="M16" s="101">
        <f>IF(SER_hh_tes!M16=0,0,1000000/0.086*SER_hh_tes!M16/SER_hh_num!M16)</f>
        <v>11232.982886188676</v>
      </c>
      <c r="N16" s="101">
        <f>IF(SER_hh_tes!N16=0,0,1000000/0.086*SER_hh_tes!N16/SER_hh_num!N16)</f>
        <v>11398.770651317474</v>
      </c>
      <c r="O16" s="101">
        <f>IF(SER_hh_tes!O16=0,0,1000000/0.086*SER_hh_tes!O16/SER_hh_num!O16)</f>
        <v>11686.71365406067</v>
      </c>
      <c r="P16" s="101">
        <f>IF(SER_hh_tes!P16=0,0,1000000/0.086*SER_hh_tes!P16/SER_hh_num!P16)</f>
        <v>11979.286444780202</v>
      </c>
      <c r="Q16" s="101">
        <f>IF(SER_hh_tes!Q16=0,0,1000000/0.086*SER_hh_tes!Q16/SER_hh_num!Q16)</f>
        <v>12513.799046064045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10573.078836854813</v>
      </c>
      <c r="C18" s="103">
        <f>IF(SER_hh_tes!C18=0,0,1000000/0.086*SER_hh_tes!C18/SER_hh_num!C18)</f>
        <v>10621.47915332053</v>
      </c>
      <c r="D18" s="103">
        <f>IF(SER_hh_tes!D18=0,0,1000000/0.086*SER_hh_tes!D18/SER_hh_num!D18)</f>
        <v>10662.259865463373</v>
      </c>
      <c r="E18" s="103">
        <f>IF(SER_hh_tes!E18=0,0,1000000/0.086*SER_hh_tes!E18/SER_hh_num!E18)</f>
        <v>10714.530050144749</v>
      </c>
      <c r="F18" s="103">
        <f>IF(SER_hh_tes!F18=0,0,1000000/0.086*SER_hh_tes!F18/SER_hh_num!F18)</f>
        <v>10783.917527329608</v>
      </c>
      <c r="G18" s="103">
        <f>IF(SER_hh_tes!G18=0,0,1000000/0.086*SER_hh_tes!G18/SER_hh_num!G18)</f>
        <v>10870.855475900273</v>
      </c>
      <c r="H18" s="103">
        <f>IF(SER_hh_tes!H18=0,0,1000000/0.086*SER_hh_tes!H18/SER_hh_num!H18)</f>
        <v>10938.851662777603</v>
      </c>
      <c r="I18" s="103">
        <f>IF(SER_hh_tes!I18=0,0,1000000/0.086*SER_hh_tes!I18/SER_hh_num!I18)</f>
        <v>11043.910749832807</v>
      </c>
      <c r="J18" s="103">
        <f>IF(SER_hh_tes!J18=0,0,1000000/0.086*SER_hh_tes!J18/SER_hh_num!J18)</f>
        <v>11189.60036279773</v>
      </c>
      <c r="K18" s="103">
        <f>IF(SER_hh_tes!K18=0,0,1000000/0.086*SER_hh_tes!K18/SER_hh_num!K18)</f>
        <v>11048.161659919846</v>
      </c>
      <c r="L18" s="103">
        <f>IF(SER_hh_tes!L18=0,0,1000000/0.086*SER_hh_tes!L18/SER_hh_num!L18)</f>
        <v>11168.773358554306</v>
      </c>
      <c r="M18" s="103">
        <f>IF(SER_hh_tes!M18=0,0,1000000/0.086*SER_hh_tes!M18/SER_hh_num!M18)</f>
        <v>11232.982886188676</v>
      </c>
      <c r="N18" s="103">
        <f>IF(SER_hh_tes!N18=0,0,1000000/0.086*SER_hh_tes!N18/SER_hh_num!N18)</f>
        <v>11398.770651317474</v>
      </c>
      <c r="O18" s="103">
        <f>IF(SER_hh_tes!O18=0,0,1000000/0.086*SER_hh_tes!O18/SER_hh_num!O18)</f>
        <v>11686.71365406067</v>
      </c>
      <c r="P18" s="103">
        <f>IF(SER_hh_tes!P18=0,0,1000000/0.086*SER_hh_tes!P18/SER_hh_num!P18)</f>
        <v>11979.286444780202</v>
      </c>
      <c r="Q18" s="103">
        <f>IF(SER_hh_tes!Q18=0,0,1000000/0.086*SER_hh_tes!Q18/SER_hh_num!Q18)</f>
        <v>12513.799046064045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7191.6362663987757</v>
      </c>
      <c r="C19" s="101">
        <f>IF(SER_hh_tes!C19=0,0,1000000/0.086*SER_hh_tes!C19/SER_hh_num!C19)</f>
        <v>7198.5736511727673</v>
      </c>
      <c r="D19" s="101">
        <f>IF(SER_hh_tes!D19=0,0,1000000/0.086*SER_hh_tes!D19/SER_hh_num!D19)</f>
        <v>7210.7581948068191</v>
      </c>
      <c r="E19" s="101">
        <f>IF(SER_hh_tes!E19=0,0,1000000/0.086*SER_hh_tes!E19/SER_hh_num!E19)</f>
        <v>7222.8718813159594</v>
      </c>
      <c r="F19" s="101">
        <f>IF(SER_hh_tes!F19=0,0,1000000/0.086*SER_hh_tes!F19/SER_hh_num!F19)</f>
        <v>7235.2585256851526</v>
      </c>
      <c r="G19" s="101">
        <f>IF(SER_hh_tes!G19=0,0,1000000/0.086*SER_hh_tes!G19/SER_hh_num!G19)</f>
        <v>7244.1629600328151</v>
      </c>
      <c r="H19" s="101">
        <f>IF(SER_hh_tes!H19=0,0,1000000/0.086*SER_hh_tes!H19/SER_hh_num!H19)</f>
        <v>7252.0678937393068</v>
      </c>
      <c r="I19" s="101">
        <f>IF(SER_hh_tes!I19=0,0,1000000/0.086*SER_hh_tes!I19/SER_hh_num!I19)</f>
        <v>7268.5474302745961</v>
      </c>
      <c r="J19" s="101">
        <f>IF(SER_hh_tes!J19=0,0,1000000/0.086*SER_hh_tes!J19/SER_hh_num!J19)</f>
        <v>7285.2183494933934</v>
      </c>
      <c r="K19" s="101">
        <f>IF(SER_hh_tes!K19=0,0,1000000/0.086*SER_hh_tes!K19/SER_hh_num!K19)</f>
        <v>7322.0434538977906</v>
      </c>
      <c r="L19" s="101">
        <f>IF(SER_hh_tes!L19=0,0,1000000/0.086*SER_hh_tes!L19/SER_hh_num!L19)</f>
        <v>7353.9431484739398</v>
      </c>
      <c r="M19" s="101">
        <f>IF(SER_hh_tes!M19=0,0,1000000/0.086*SER_hh_tes!M19/SER_hh_num!M19)</f>
        <v>7433.655799474549</v>
      </c>
      <c r="N19" s="101">
        <f>IF(SER_hh_tes!N19=0,0,1000000/0.086*SER_hh_tes!N19/SER_hh_num!N19)</f>
        <v>7488.9356569140027</v>
      </c>
      <c r="O19" s="101">
        <f>IF(SER_hh_tes!O19=0,0,1000000/0.086*SER_hh_tes!O19/SER_hh_num!O19)</f>
        <v>7585.4807278940907</v>
      </c>
      <c r="P19" s="101">
        <f>IF(SER_hh_tes!P19=0,0,1000000/0.086*SER_hh_tes!P19/SER_hh_num!P19)</f>
        <v>7644.6907749118182</v>
      </c>
      <c r="Q19" s="101">
        <f>IF(SER_hh_tes!Q19=0,0,1000000/0.086*SER_hh_tes!Q19/SER_hh_num!Q19)</f>
        <v>7779.7062261950468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7191.3646094581627</v>
      </c>
      <c r="C22" s="100">
        <f>IF(SER_hh_tes!C22=0,0,1000000/0.086*SER_hh_tes!C22/SER_hh_num!C22)</f>
        <v>7239.4447461174886</v>
      </c>
      <c r="D22" s="100">
        <f>IF(SER_hh_tes!D22=0,0,1000000/0.086*SER_hh_tes!D22/SER_hh_num!D22)</f>
        <v>7308.7514438031376</v>
      </c>
      <c r="E22" s="100">
        <f>IF(SER_hh_tes!E22=0,0,1000000/0.086*SER_hh_tes!E22/SER_hh_num!E22)</f>
        <v>7360.5717988652987</v>
      </c>
      <c r="F22" s="100">
        <f>IF(SER_hh_tes!F22=0,0,1000000/0.086*SER_hh_tes!F22/SER_hh_num!F22)</f>
        <v>7393.6864651559608</v>
      </c>
      <c r="G22" s="100">
        <f>IF(SER_hh_tes!G22=0,0,1000000/0.086*SER_hh_tes!G22/SER_hh_num!G22)</f>
        <v>7418.3121756073124</v>
      </c>
      <c r="H22" s="100">
        <f>IF(SER_hh_tes!H22=0,0,1000000/0.086*SER_hh_tes!H22/SER_hh_num!H22)</f>
        <v>7461.6818795824665</v>
      </c>
      <c r="I22" s="100">
        <f>IF(SER_hh_tes!I22=0,0,1000000/0.086*SER_hh_tes!I22/SER_hh_num!I22)</f>
        <v>7510.8589921404237</v>
      </c>
      <c r="J22" s="100">
        <f>IF(SER_hh_tes!J22=0,0,1000000/0.086*SER_hh_tes!J22/SER_hh_num!J22)</f>
        <v>7544.4075124040528</v>
      </c>
      <c r="K22" s="100">
        <f>IF(SER_hh_tes!K22=0,0,1000000/0.086*SER_hh_tes!K22/SER_hh_num!K22)</f>
        <v>7602.2692589166581</v>
      </c>
      <c r="L22" s="100">
        <f>IF(SER_hh_tes!L22=0,0,1000000/0.086*SER_hh_tes!L22/SER_hh_num!L22)</f>
        <v>7659.7677681643681</v>
      </c>
      <c r="M22" s="100">
        <f>IF(SER_hh_tes!M22=0,0,1000000/0.086*SER_hh_tes!M22/SER_hh_num!M22)</f>
        <v>7744.7085080221714</v>
      </c>
      <c r="N22" s="100">
        <f>IF(SER_hh_tes!N22=0,0,1000000/0.086*SER_hh_tes!N22/SER_hh_num!N22)</f>
        <v>7799.5065835356563</v>
      </c>
      <c r="O22" s="100">
        <f>IF(SER_hh_tes!O22=0,0,1000000/0.086*SER_hh_tes!O22/SER_hh_num!O22)</f>
        <v>7850.3927381058256</v>
      </c>
      <c r="P22" s="100">
        <f>IF(SER_hh_tes!P22=0,0,1000000/0.086*SER_hh_tes!P22/SER_hh_num!P22)</f>
        <v>7903.0567064415964</v>
      </c>
      <c r="Q22" s="100">
        <f>IF(SER_hh_tes!Q22=0,0,1000000/0.086*SER_hh_tes!Q22/SER_hh_num!Q22)</f>
        <v>7955.8393767029993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7191.3646094581609</v>
      </c>
      <c r="C23" s="100">
        <f>IF(SER_hh_tes!C23=0,0,1000000/0.086*SER_hh_tes!C23/SER_hh_num!C23)</f>
        <v>7207.3405395910813</v>
      </c>
      <c r="D23" s="100">
        <f>IF(SER_hh_tes!D23=0,0,1000000/0.086*SER_hh_tes!D23/SER_hh_num!D23)</f>
        <v>7229.0216317352488</v>
      </c>
      <c r="E23" s="100">
        <f>IF(SER_hh_tes!E23=0,0,1000000/0.086*SER_hh_tes!E23/SER_hh_num!E23)</f>
        <v>7255.2069885432511</v>
      </c>
      <c r="F23" s="100">
        <f>IF(SER_hh_tes!F23=0,0,1000000/0.086*SER_hh_tes!F23/SER_hh_num!F23)</f>
        <v>7281.7258896880321</v>
      </c>
      <c r="G23" s="100">
        <f>IF(SER_hh_tes!G23=0,0,1000000/0.086*SER_hh_tes!G23/SER_hh_num!G23)</f>
        <v>7297.9744594811636</v>
      </c>
      <c r="H23" s="100">
        <f>IF(SER_hh_tes!H23=0,0,1000000/0.086*SER_hh_tes!H23/SER_hh_num!H23)</f>
        <v>7281.989494436426</v>
      </c>
      <c r="I23" s="100">
        <f>IF(SER_hh_tes!I23=0,0,1000000/0.086*SER_hh_tes!I23/SER_hh_num!I23)</f>
        <v>7311.3647957817439</v>
      </c>
      <c r="J23" s="100">
        <f>IF(SER_hh_tes!J23=0,0,1000000/0.086*SER_hh_tes!J23/SER_hh_num!J23)</f>
        <v>7326.7323480020314</v>
      </c>
      <c r="K23" s="100">
        <f>IF(SER_hh_tes!K23=0,0,1000000/0.086*SER_hh_tes!K23/SER_hh_num!K23)</f>
        <v>7349.2057160479935</v>
      </c>
      <c r="L23" s="100">
        <f>IF(SER_hh_tes!L23=0,0,1000000/0.086*SER_hh_tes!L23/SER_hh_num!L23)</f>
        <v>7360.6241686227513</v>
      </c>
      <c r="M23" s="100">
        <f>IF(SER_hh_tes!M23=0,0,1000000/0.086*SER_hh_tes!M23/SER_hh_num!M23)</f>
        <v>7433.6280955295606</v>
      </c>
      <c r="N23" s="100">
        <f>IF(SER_hh_tes!N23=0,0,1000000/0.086*SER_hh_tes!N23/SER_hh_num!N23)</f>
        <v>7491.6887651164516</v>
      </c>
      <c r="O23" s="100">
        <f>IF(SER_hh_tes!O23=0,0,1000000/0.086*SER_hh_tes!O23/SER_hh_num!O23)</f>
        <v>7548.8821686174952</v>
      </c>
      <c r="P23" s="100">
        <f>IF(SER_hh_tes!P23=0,0,1000000/0.086*SER_hh_tes!P23/SER_hh_num!P23)</f>
        <v>7616.5850818760655</v>
      </c>
      <c r="Q23" s="100">
        <f>IF(SER_hh_tes!Q23=0,0,1000000/0.086*SER_hh_tes!Q23/SER_hh_num!Q23)</f>
        <v>7681.4574681230488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7191.3646094581618</v>
      </c>
      <c r="C24" s="100">
        <f>IF(SER_hh_tes!C24=0,0,1000000/0.086*SER_hh_tes!C24/SER_hh_num!C24)</f>
        <v>7280.1930191876745</v>
      </c>
      <c r="D24" s="100">
        <f>IF(SER_hh_tes!D24=0,0,1000000/0.086*SER_hh_tes!D24/SER_hh_num!D24)</f>
        <v>7334.4627527429502</v>
      </c>
      <c r="E24" s="100">
        <f>IF(SER_hh_tes!E24=0,0,1000000/0.086*SER_hh_tes!E24/SER_hh_num!E24)</f>
        <v>7373.3736024231775</v>
      </c>
      <c r="F24" s="100">
        <f>IF(SER_hh_tes!F24=0,0,1000000/0.086*SER_hh_tes!F24/SER_hh_num!F24)</f>
        <v>7416.7219770441752</v>
      </c>
      <c r="G24" s="100">
        <f>IF(SER_hh_tes!G24=0,0,1000000/0.086*SER_hh_tes!G24/SER_hh_num!G24)</f>
        <v>7447.2123340011995</v>
      </c>
      <c r="H24" s="100">
        <f>IF(SER_hh_tes!H24=0,0,1000000/0.086*SER_hh_tes!H24/SER_hh_num!H24)</f>
        <v>7497.7169580500304</v>
      </c>
      <c r="I24" s="100">
        <f>IF(SER_hh_tes!I24=0,0,1000000/0.086*SER_hh_tes!I24/SER_hh_num!I24)</f>
        <v>7555.4656307944888</v>
      </c>
      <c r="J24" s="100">
        <f>IF(SER_hh_tes!J24=0,0,1000000/0.086*SER_hh_tes!J24/SER_hh_num!J24)</f>
        <v>7591.4544209868336</v>
      </c>
      <c r="K24" s="100">
        <f>IF(SER_hh_tes!K24=0,0,1000000/0.086*SER_hh_tes!K24/SER_hh_num!K24)</f>
        <v>7651.1967400437279</v>
      </c>
      <c r="L24" s="100">
        <f>IF(SER_hh_tes!L24=0,0,1000000/0.086*SER_hh_tes!L24/SER_hh_num!L24)</f>
        <v>7712.7333196551408</v>
      </c>
      <c r="M24" s="100">
        <f>IF(SER_hh_tes!M24=0,0,1000000/0.086*SER_hh_tes!M24/SER_hh_num!M24)</f>
        <v>7786.0782028383001</v>
      </c>
      <c r="N24" s="100">
        <f>IF(SER_hh_tes!N24=0,0,1000000/0.086*SER_hh_tes!N24/SER_hh_num!N24)</f>
        <v>7826.2219543851734</v>
      </c>
      <c r="O24" s="100">
        <f>IF(SER_hh_tes!O24=0,0,1000000/0.086*SER_hh_tes!O24/SER_hh_num!O24)</f>
        <v>7853.9152067651303</v>
      </c>
      <c r="P24" s="100">
        <f>IF(SER_hh_tes!P24=0,0,1000000/0.086*SER_hh_tes!P24/SER_hh_num!P24)</f>
        <v>7887.30096495413</v>
      </c>
      <c r="Q24" s="100">
        <f>IF(SER_hh_tes!Q24=0,0,1000000/0.086*SER_hh_tes!Q24/SER_hh_num!Q24)</f>
        <v>7917.0934874865861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7191.3646094581591</v>
      </c>
      <c r="C25" s="100">
        <f>IF(SER_hh_tes!C25=0,0,1000000/0.086*SER_hh_tes!C25/SER_hh_num!C25)</f>
        <v>7185.9183044301672</v>
      </c>
      <c r="D25" s="100">
        <f>IF(SER_hh_tes!D25=0,0,1000000/0.086*SER_hh_tes!D25/SER_hh_num!D25)</f>
        <v>7175.4083294102711</v>
      </c>
      <c r="E25" s="100">
        <f>IF(SER_hh_tes!E25=0,0,1000000/0.086*SER_hh_tes!E25/SER_hh_num!E25)</f>
        <v>7173.7516986309238</v>
      </c>
      <c r="F25" s="100">
        <f>IF(SER_hh_tes!F25=0,0,1000000/0.086*SER_hh_tes!F25/SER_hh_num!F25)</f>
        <v>7156.370989003005</v>
      </c>
      <c r="G25" s="100">
        <f>IF(SER_hh_tes!G25=0,0,1000000/0.086*SER_hh_tes!G25/SER_hh_num!G25)</f>
        <v>7141.2445845870516</v>
      </c>
      <c r="H25" s="100">
        <f>IF(SER_hh_tes!H25=0,0,1000000/0.086*SER_hh_tes!H25/SER_hh_num!H25)</f>
        <v>7137.300648169009</v>
      </c>
      <c r="I25" s="100">
        <f>IF(SER_hh_tes!I25=0,0,1000000/0.086*SER_hh_tes!I25/SER_hh_num!I25)</f>
        <v>7169.4182795381485</v>
      </c>
      <c r="J25" s="100">
        <f>IF(SER_hh_tes!J25=0,0,1000000/0.086*SER_hh_tes!J25/SER_hh_num!J25)</f>
        <v>7161.1619595196826</v>
      </c>
      <c r="K25" s="100">
        <f>IF(SER_hh_tes!K25=0,0,1000000/0.086*SER_hh_tes!K25/SER_hh_num!K25)</f>
        <v>7176.0007594421277</v>
      </c>
      <c r="L25" s="100">
        <f>IF(SER_hh_tes!L25=0,0,1000000/0.086*SER_hh_tes!L25/SER_hh_num!L25)</f>
        <v>7179.8929006923145</v>
      </c>
      <c r="M25" s="100">
        <f>IF(SER_hh_tes!M25=0,0,1000000/0.086*SER_hh_tes!M25/SER_hh_num!M25)</f>
        <v>7237.4584252770364</v>
      </c>
      <c r="N25" s="100">
        <f>IF(SER_hh_tes!N25=0,0,1000000/0.086*SER_hh_tes!N25/SER_hh_num!N25)</f>
        <v>7282.0810807620937</v>
      </c>
      <c r="O25" s="100">
        <f>IF(SER_hh_tes!O25=0,0,1000000/0.086*SER_hh_tes!O25/SER_hh_num!O25)</f>
        <v>7325.8270260371446</v>
      </c>
      <c r="P25" s="100">
        <f>IF(SER_hh_tes!P25=0,0,1000000/0.086*SER_hh_tes!P25/SER_hh_num!P25)</f>
        <v>7378.9035036865798</v>
      </c>
      <c r="Q25" s="100">
        <f>IF(SER_hh_tes!Q25=0,0,1000000/0.086*SER_hh_tes!Q25/SER_hh_num!Q25)</f>
        <v>7425.7430205472219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7191.9934193960908</v>
      </c>
      <c r="C26" s="22">
        <f>IF(SER_hh_tes!C26=0,0,1000000/0.086*SER_hh_tes!C26/SER_hh_num!C26)</f>
        <v>7199.7970390263208</v>
      </c>
      <c r="D26" s="22">
        <f>IF(SER_hh_tes!D26=0,0,1000000/0.086*SER_hh_tes!D26/SER_hh_num!D26)</f>
        <v>7222.3337966865156</v>
      </c>
      <c r="E26" s="22">
        <f>IF(SER_hh_tes!E26=0,0,1000000/0.086*SER_hh_tes!E26/SER_hh_num!E26)</f>
        <v>7240.4707617123231</v>
      </c>
      <c r="F26" s="22">
        <f>IF(SER_hh_tes!F26=0,0,1000000/0.086*SER_hh_tes!F26/SER_hh_num!F26)</f>
        <v>7278.7583673258368</v>
      </c>
      <c r="G26" s="22">
        <f>IF(SER_hh_tes!G26=0,0,1000000/0.086*SER_hh_tes!G26/SER_hh_num!G26)</f>
        <v>7309.3084609484731</v>
      </c>
      <c r="H26" s="22">
        <f>IF(SER_hh_tes!H26=0,0,1000000/0.086*SER_hh_tes!H26/SER_hh_num!H26)</f>
        <v>7325.2422067346479</v>
      </c>
      <c r="I26" s="22">
        <f>IF(SER_hh_tes!I26=0,0,1000000/0.086*SER_hh_tes!I26/SER_hh_num!I26)</f>
        <v>7327.2202280578967</v>
      </c>
      <c r="J26" s="22">
        <f>IF(SER_hh_tes!J26=0,0,1000000/0.086*SER_hh_tes!J26/SER_hh_num!J26)</f>
        <v>7371.4939467052618</v>
      </c>
      <c r="K26" s="22">
        <f>IF(SER_hh_tes!K26=0,0,1000000/0.086*SER_hh_tes!K26/SER_hh_num!K26)</f>
        <v>7431.80364923058</v>
      </c>
      <c r="L26" s="22">
        <f>IF(SER_hh_tes!L26=0,0,1000000/0.086*SER_hh_tes!L26/SER_hh_num!L26)</f>
        <v>7488.976187395172</v>
      </c>
      <c r="M26" s="22">
        <f>IF(SER_hh_tes!M26=0,0,1000000/0.086*SER_hh_tes!M26/SER_hh_num!M26)</f>
        <v>7590.7328853899153</v>
      </c>
      <c r="N26" s="22">
        <f>IF(SER_hh_tes!N26=0,0,1000000/0.086*SER_hh_tes!N26/SER_hh_num!N26)</f>
        <v>7657.9246100833734</v>
      </c>
      <c r="O26" s="22">
        <f>IF(SER_hh_tes!O26=0,0,1000000/0.086*SER_hh_tes!O26/SER_hh_num!O26)</f>
        <v>7832.2357775910277</v>
      </c>
      <c r="P26" s="22">
        <f>IF(SER_hh_tes!P26=0,0,1000000/0.086*SER_hh_tes!P26/SER_hh_num!P26)</f>
        <v>7897.7519031416987</v>
      </c>
      <c r="Q26" s="22">
        <f>IF(SER_hh_tes!Q26=0,0,1000000/0.086*SER_hh_tes!Q26/SER_hh_num!Q26)</f>
        <v>8154.1414747583958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6572.7165845724467</v>
      </c>
      <c r="C29" s="101">
        <f>IF(SER_hh_tes!C29=0,0,1000000/0.086*SER_hh_tes!C29/SER_hh_num!C29)</f>
        <v>6637.7406442284664</v>
      </c>
      <c r="D29" s="101">
        <f>IF(SER_hh_tes!D29=0,0,1000000/0.086*SER_hh_tes!D29/SER_hh_num!D29)</f>
        <v>6677.0924210067806</v>
      </c>
      <c r="E29" s="101">
        <f>IF(SER_hh_tes!E29=0,0,1000000/0.086*SER_hh_tes!E29/SER_hh_num!E29)</f>
        <v>6721.4362119632651</v>
      </c>
      <c r="F29" s="101">
        <f>IF(SER_hh_tes!F29=0,0,1000000/0.086*SER_hh_tes!F29/SER_hh_num!F29)</f>
        <v>6761.7202329005149</v>
      </c>
      <c r="G29" s="101">
        <f>IF(SER_hh_tes!G29=0,0,1000000/0.086*SER_hh_tes!G29/SER_hh_num!G29)</f>
        <v>6841.7752247143198</v>
      </c>
      <c r="H29" s="101">
        <f>IF(SER_hh_tes!H29=0,0,1000000/0.086*SER_hh_tes!H29/SER_hh_num!H29)</f>
        <v>6855.6828577188116</v>
      </c>
      <c r="I29" s="101">
        <f>IF(SER_hh_tes!I29=0,0,1000000/0.086*SER_hh_tes!I29/SER_hh_num!I29)</f>
        <v>6890.27494507957</v>
      </c>
      <c r="J29" s="101">
        <f>IF(SER_hh_tes!J29=0,0,1000000/0.086*SER_hh_tes!J29/SER_hh_num!J29)</f>
        <v>6947.8344738670703</v>
      </c>
      <c r="K29" s="101">
        <f>IF(SER_hh_tes!K29=0,0,1000000/0.086*SER_hh_tes!K29/SER_hh_num!K29)</f>
        <v>7018.0456298347563</v>
      </c>
      <c r="L29" s="101">
        <f>IF(SER_hh_tes!L29=0,0,1000000/0.086*SER_hh_tes!L29/SER_hh_num!L29)</f>
        <v>7061.9730333013558</v>
      </c>
      <c r="M29" s="101">
        <f>IF(SER_hh_tes!M29=0,0,1000000/0.086*SER_hh_tes!M29/SER_hh_num!M29)</f>
        <v>7116.4903783681993</v>
      </c>
      <c r="N29" s="101">
        <f>IF(SER_hh_tes!N29=0,0,1000000/0.086*SER_hh_tes!N29/SER_hh_num!N29)</f>
        <v>7190.5027547106547</v>
      </c>
      <c r="O29" s="101">
        <f>IF(SER_hh_tes!O29=0,0,1000000/0.086*SER_hh_tes!O29/SER_hh_num!O29)</f>
        <v>7324.7564312311406</v>
      </c>
      <c r="P29" s="101">
        <f>IF(SER_hh_tes!P29=0,0,1000000/0.086*SER_hh_tes!P29/SER_hh_num!P29)</f>
        <v>7343.2797864843478</v>
      </c>
      <c r="Q29" s="101">
        <f>IF(SER_hh_tes!Q29=0,0,1000000/0.086*SER_hh_tes!Q29/SER_hh_num!Q29)</f>
        <v>7533.8476419849785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0</v>
      </c>
      <c r="C30" s="100">
        <f>IF(SER_hh_tes!C30=0,0,1000000/0.086*SER_hh_tes!C30/SER_hh_num!C30)</f>
        <v>0</v>
      </c>
      <c r="D30" s="100">
        <f>IF(SER_hh_tes!D30=0,0,1000000/0.086*SER_hh_tes!D30/SER_hh_num!D30)</f>
        <v>0</v>
      </c>
      <c r="E30" s="100">
        <f>IF(SER_hh_tes!E30=0,0,1000000/0.086*SER_hh_tes!E30/SER_hh_num!E30)</f>
        <v>0</v>
      </c>
      <c r="F30" s="100">
        <f>IF(SER_hh_tes!F30=0,0,1000000/0.086*SER_hh_tes!F30/SER_hh_num!F30)</f>
        <v>0</v>
      </c>
      <c r="G30" s="100">
        <f>IF(SER_hh_tes!G30=0,0,1000000/0.086*SER_hh_tes!G30/SER_hh_num!G30)</f>
        <v>0</v>
      </c>
      <c r="H30" s="100">
        <f>IF(SER_hh_tes!H30=0,0,1000000/0.086*SER_hh_tes!H30/SER_hh_num!H30)</f>
        <v>0</v>
      </c>
      <c r="I30" s="100">
        <f>IF(SER_hh_tes!I30=0,0,1000000/0.086*SER_hh_tes!I30/SER_hh_num!I30)</f>
        <v>0</v>
      </c>
      <c r="J30" s="100">
        <f>IF(SER_hh_tes!J30=0,0,1000000/0.086*SER_hh_tes!J30/SER_hh_num!J30)</f>
        <v>0</v>
      </c>
      <c r="K30" s="100">
        <f>IF(SER_hh_tes!K30=0,0,1000000/0.086*SER_hh_tes!K30/SER_hh_num!K30)</f>
        <v>0</v>
      </c>
      <c r="L30" s="100">
        <f>IF(SER_hh_tes!L30=0,0,1000000/0.086*SER_hh_tes!L30/SER_hh_num!L30)</f>
        <v>0</v>
      </c>
      <c r="M30" s="100">
        <f>IF(SER_hh_tes!M30=0,0,1000000/0.086*SER_hh_tes!M30/SER_hh_num!M30)</f>
        <v>0</v>
      </c>
      <c r="N30" s="100">
        <f>IF(SER_hh_tes!N30=0,0,1000000/0.086*SER_hh_tes!N30/SER_hh_num!N30)</f>
        <v>0</v>
      </c>
      <c r="O30" s="100">
        <f>IF(SER_hh_tes!O30=0,0,1000000/0.086*SER_hh_tes!O30/SER_hh_num!O30)</f>
        <v>0</v>
      </c>
      <c r="P30" s="100">
        <f>IF(SER_hh_tes!P30=0,0,1000000/0.086*SER_hh_tes!P30/SER_hh_num!P30)</f>
        <v>0</v>
      </c>
      <c r="Q30" s="100">
        <f>IF(SER_hh_tes!Q30=0,0,1000000/0.086*SER_hh_tes!Q30/SER_hh_num!Q30)</f>
        <v>0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6574.0931588712974</v>
      </c>
      <c r="C31" s="100">
        <f>IF(SER_hh_tes!C31=0,0,1000000/0.086*SER_hh_tes!C31/SER_hh_num!C31)</f>
        <v>6656.4759760803991</v>
      </c>
      <c r="D31" s="100">
        <f>IF(SER_hh_tes!D31=0,0,1000000/0.086*SER_hh_tes!D31/SER_hh_num!D31)</f>
        <v>6735.2126131365985</v>
      </c>
      <c r="E31" s="100">
        <f>IF(SER_hh_tes!E31=0,0,1000000/0.086*SER_hh_tes!E31/SER_hh_num!E31)</f>
        <v>6812.4540648957391</v>
      </c>
      <c r="F31" s="100">
        <f>IF(SER_hh_tes!F31=0,0,1000000/0.086*SER_hh_tes!F31/SER_hh_num!F31)</f>
        <v>6884.8829118686281</v>
      </c>
      <c r="G31" s="100">
        <f>IF(SER_hh_tes!G31=0,0,1000000/0.086*SER_hh_tes!G31/SER_hh_num!G31)</f>
        <v>6982.4718608844332</v>
      </c>
      <c r="H31" s="100">
        <f>IF(SER_hh_tes!H31=0,0,1000000/0.086*SER_hh_tes!H31/SER_hh_num!H31)</f>
        <v>7011.5309343101508</v>
      </c>
      <c r="I31" s="100">
        <f>IF(SER_hh_tes!I31=0,0,1000000/0.086*SER_hh_tes!I31/SER_hh_num!I31)</f>
        <v>7056.9409755145098</v>
      </c>
      <c r="J31" s="100">
        <f>IF(SER_hh_tes!J31=0,0,1000000/0.086*SER_hh_tes!J31/SER_hh_num!J31)</f>
        <v>7128.169370469247</v>
      </c>
      <c r="K31" s="100">
        <f>IF(SER_hh_tes!K31=0,0,1000000/0.086*SER_hh_tes!K31/SER_hh_num!K31)</f>
        <v>7190.7368698247983</v>
      </c>
      <c r="L31" s="100">
        <f>IF(SER_hh_tes!L31=0,0,1000000/0.086*SER_hh_tes!L31/SER_hh_num!L31)</f>
        <v>7239.8320202856376</v>
      </c>
      <c r="M31" s="100">
        <f>IF(SER_hh_tes!M31=0,0,1000000/0.086*SER_hh_tes!M31/SER_hh_num!M31)</f>
        <v>7291.9083425193958</v>
      </c>
      <c r="N31" s="100">
        <f>IF(SER_hh_tes!N31=0,0,1000000/0.086*SER_hh_tes!N31/SER_hh_num!N31)</f>
        <v>7390.1468594512789</v>
      </c>
      <c r="O31" s="100">
        <f>IF(SER_hh_tes!O31=0,0,1000000/0.086*SER_hh_tes!O31/SER_hh_num!O31)</f>
        <v>7396.9540960002823</v>
      </c>
      <c r="P31" s="100">
        <f>IF(SER_hh_tes!P31=0,0,1000000/0.086*SER_hh_tes!P31/SER_hh_num!P31)</f>
        <v>7408.7943922041377</v>
      </c>
      <c r="Q31" s="100">
        <f>IF(SER_hh_tes!Q31=0,0,1000000/0.086*SER_hh_tes!Q31/SER_hh_num!Q31)</f>
        <v>7401.6385446217409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6572.6928007289744</v>
      </c>
      <c r="C33" s="18">
        <f>IF(SER_hh_tes!C33=0,0,1000000/0.086*SER_hh_tes!C33/SER_hh_num!C33)</f>
        <v>6637.4203075931655</v>
      </c>
      <c r="D33" s="18">
        <f>IF(SER_hh_tes!D33=0,0,1000000/0.086*SER_hh_tes!D33/SER_hh_num!D33)</f>
        <v>6676.0811076471455</v>
      </c>
      <c r="E33" s="18">
        <f>IF(SER_hh_tes!E33=0,0,1000000/0.086*SER_hh_tes!E33/SER_hh_num!E33)</f>
        <v>6719.8315446246415</v>
      </c>
      <c r="F33" s="18">
        <f>IF(SER_hh_tes!F33=0,0,1000000/0.086*SER_hh_tes!F33/SER_hh_num!F33)</f>
        <v>6759.5182336808748</v>
      </c>
      <c r="G33" s="18">
        <f>IF(SER_hh_tes!G33=0,0,1000000/0.086*SER_hh_tes!G33/SER_hh_num!G33)</f>
        <v>6839.2759262925865</v>
      </c>
      <c r="H33" s="18">
        <f>IF(SER_hh_tes!H33=0,0,1000000/0.086*SER_hh_tes!H33/SER_hh_num!H33)</f>
        <v>6852.9414046089923</v>
      </c>
      <c r="I33" s="18">
        <f>IF(SER_hh_tes!I33=0,0,1000000/0.086*SER_hh_tes!I33/SER_hh_num!I33)</f>
        <v>6887.4007890082203</v>
      </c>
      <c r="J33" s="18">
        <f>IF(SER_hh_tes!J33=0,0,1000000/0.086*SER_hh_tes!J33/SER_hh_num!J33)</f>
        <v>6944.7826640691774</v>
      </c>
      <c r="K33" s="18">
        <f>IF(SER_hh_tes!K33=0,0,1000000/0.086*SER_hh_tes!K33/SER_hh_num!K33)</f>
        <v>7015.3318531331033</v>
      </c>
      <c r="L33" s="18">
        <f>IF(SER_hh_tes!L33=0,0,1000000/0.086*SER_hh_tes!L33/SER_hh_num!L33)</f>
        <v>7059.355281304368</v>
      </c>
      <c r="M33" s="18">
        <f>IF(SER_hh_tes!M33=0,0,1000000/0.086*SER_hh_tes!M33/SER_hh_num!M33)</f>
        <v>7114.1094571441517</v>
      </c>
      <c r="N33" s="18">
        <f>IF(SER_hh_tes!N33=0,0,1000000/0.086*SER_hh_tes!N33/SER_hh_num!N33)</f>
        <v>7187.8638362678994</v>
      </c>
      <c r="O33" s="18">
        <f>IF(SER_hh_tes!O33=0,0,1000000/0.086*SER_hh_tes!O33/SER_hh_num!O33)</f>
        <v>7323.8069726523336</v>
      </c>
      <c r="P33" s="18">
        <f>IF(SER_hh_tes!P33=0,0,1000000/0.086*SER_hh_tes!P33/SER_hh_num!P33)</f>
        <v>7342.4580096476911</v>
      </c>
      <c r="Q33" s="18">
        <f>IF(SER_hh_tes!Q33=0,0,1000000/0.086*SER_hh_tes!Q33/SER_hh_num!Q33)</f>
        <v>7535.4559229777624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5281.1233354573669</v>
      </c>
      <c r="C3" s="106">
        <f>IF(SER_hh_emi!C3=0,0,1000000*SER_hh_emi!C3/SER_hh_num!C3)</f>
        <v>5425.4361233963664</v>
      </c>
      <c r="D3" s="106">
        <f>IF(SER_hh_emi!D3=0,0,1000000*SER_hh_emi!D3/SER_hh_num!D3)</f>
        <v>5296.8403852396787</v>
      </c>
      <c r="E3" s="106">
        <f>IF(SER_hh_emi!E3=0,0,1000000*SER_hh_emi!E3/SER_hh_num!E3)</f>
        <v>5158.8678826818632</v>
      </c>
      <c r="F3" s="106">
        <f>IF(SER_hh_emi!F3=0,0,1000000*SER_hh_emi!F3/SER_hh_num!F3)</f>
        <v>4942.3641349833215</v>
      </c>
      <c r="G3" s="106">
        <f>IF(SER_hh_emi!G3=0,0,1000000*SER_hh_emi!G3/SER_hh_num!G3)</f>
        <v>4645.4934557962697</v>
      </c>
      <c r="H3" s="106">
        <f>IF(SER_hh_emi!H3=0,0,1000000*SER_hh_emi!H3/SER_hh_num!H3)</f>
        <v>4511.6483804259142</v>
      </c>
      <c r="I3" s="106">
        <f>IF(SER_hh_emi!I3=0,0,1000000*SER_hh_emi!I3/SER_hh_num!I3)</f>
        <v>4228.4367106673972</v>
      </c>
      <c r="J3" s="106">
        <f>IF(SER_hh_emi!J3=0,0,1000000*SER_hh_emi!J3/SER_hh_num!J3)</f>
        <v>3486.0776846114122</v>
      </c>
      <c r="K3" s="106">
        <f>IF(SER_hh_emi!K3=0,0,1000000*SER_hh_emi!K3/SER_hh_num!K3)</f>
        <v>3759.267145176997</v>
      </c>
      <c r="L3" s="106">
        <f>IF(SER_hh_emi!L3=0,0,1000000*SER_hh_emi!L3/SER_hh_num!L3)</f>
        <v>4126.5656729948487</v>
      </c>
      <c r="M3" s="106">
        <f>IF(SER_hh_emi!M3=0,0,1000000*SER_hh_emi!M3/SER_hh_num!M3)</f>
        <v>3583.5178357680461</v>
      </c>
      <c r="N3" s="106">
        <f>IF(SER_hh_emi!N3=0,0,1000000*SER_hh_emi!N3/SER_hh_num!N3)</f>
        <v>3893.9966230683053</v>
      </c>
      <c r="O3" s="106">
        <f>IF(SER_hh_emi!O3=0,0,1000000*SER_hh_emi!O3/SER_hh_num!O3)</f>
        <v>3524.9744738511372</v>
      </c>
      <c r="P3" s="106">
        <f>IF(SER_hh_emi!P3=0,0,1000000*SER_hh_emi!P3/SER_hh_num!P3)</f>
        <v>3456.0816535797767</v>
      </c>
      <c r="Q3" s="106">
        <f>IF(SER_hh_emi!Q3=0,0,1000000*SER_hh_emi!Q3/SER_hh_num!Q3)</f>
        <v>3162.4443843990252</v>
      </c>
    </row>
    <row r="4" spans="1:17" ht="12.95" customHeight="1" x14ac:dyDescent="0.25">
      <c r="A4" s="90" t="s">
        <v>44</v>
      </c>
      <c r="B4" s="101">
        <f>IF(SER_hh_emi!B4=0,0,1000000*SER_hh_emi!B4/SER_hh_num!B4)</f>
        <v>4903.0183036396129</v>
      </c>
      <c r="C4" s="101">
        <f>IF(SER_hh_emi!C4=0,0,1000000*SER_hh_emi!C4/SER_hh_num!C4)</f>
        <v>5041.5478283871116</v>
      </c>
      <c r="D4" s="101">
        <f>IF(SER_hh_emi!D4=0,0,1000000*SER_hh_emi!D4/SER_hh_num!D4)</f>
        <v>4905.484808986952</v>
      </c>
      <c r="E4" s="101">
        <f>IF(SER_hh_emi!E4=0,0,1000000*SER_hh_emi!E4/SER_hh_num!E4)</f>
        <v>4766.7952682847435</v>
      </c>
      <c r="F4" s="101">
        <f>IF(SER_hh_emi!F4=0,0,1000000*SER_hh_emi!F4/SER_hh_num!F4)</f>
        <v>4554.7532004225968</v>
      </c>
      <c r="G4" s="101">
        <f>IF(SER_hh_emi!G4=0,0,1000000*SER_hh_emi!G4/SER_hh_num!G4)</f>
        <v>4261.6082147303323</v>
      </c>
      <c r="H4" s="101">
        <f>IF(SER_hh_emi!H4=0,0,1000000*SER_hh_emi!H4/SER_hh_num!H4)</f>
        <v>4128.3528018149946</v>
      </c>
      <c r="I4" s="101">
        <f>IF(SER_hh_emi!I4=0,0,1000000*SER_hh_emi!I4/SER_hh_num!I4)</f>
        <v>3853.0820388974053</v>
      </c>
      <c r="J4" s="101">
        <f>IF(SER_hh_emi!J4=0,0,1000000*SER_hh_emi!J4/SER_hh_num!J4)</f>
        <v>3116.1134023353075</v>
      </c>
      <c r="K4" s="101">
        <f>IF(SER_hh_emi!K4=0,0,1000000*SER_hh_emi!K4/SER_hh_num!K4)</f>
        <v>3396.742113412698</v>
      </c>
      <c r="L4" s="101">
        <f>IF(SER_hh_emi!L4=0,0,1000000*SER_hh_emi!L4/SER_hh_num!L4)</f>
        <v>3765.0861002829479</v>
      </c>
      <c r="M4" s="101">
        <f>IF(SER_hh_emi!M4=0,0,1000000*SER_hh_emi!M4/SER_hh_num!M4)</f>
        <v>3227.7588923947651</v>
      </c>
      <c r="N4" s="101">
        <f>IF(SER_hh_emi!N4=0,0,1000000*SER_hh_emi!N4/SER_hh_num!N4)</f>
        <v>3551.1575660943536</v>
      </c>
      <c r="O4" s="101">
        <f>IF(SER_hh_emi!O4=0,0,1000000*SER_hh_emi!O4/SER_hh_num!O4)</f>
        <v>3181.2527212757682</v>
      </c>
      <c r="P4" s="101">
        <f>IF(SER_hh_emi!P4=0,0,1000000*SER_hh_emi!P4/SER_hh_num!P4)</f>
        <v>3129.8798423479811</v>
      </c>
      <c r="Q4" s="101">
        <f>IF(SER_hh_emi!Q4=0,0,1000000*SER_hh_emi!Q4/SER_hh_num!Q4)</f>
        <v>2842.5451225679844</v>
      </c>
    </row>
    <row r="5" spans="1:17" ht="12" customHeight="1" x14ac:dyDescent="0.25">
      <c r="A5" s="88" t="s">
        <v>38</v>
      </c>
      <c r="B5" s="100">
        <f>IF(SER_hh_emi!B5=0,0,1000000*SER_hh_emi!B5/SER_hh_num!B5)</f>
        <v>39376.448156261293</v>
      </c>
      <c r="C5" s="100">
        <f>IF(SER_hh_emi!C5=0,0,1000000*SER_hh_emi!C5/SER_hh_num!C5)</f>
        <v>44173.399114462285</v>
      </c>
      <c r="D5" s="100">
        <f>IF(SER_hh_emi!D5=0,0,1000000*SER_hh_emi!D5/SER_hh_num!D5)</f>
        <v>45480.431000797129</v>
      </c>
      <c r="E5" s="100">
        <f>IF(SER_hh_emi!E5=0,0,1000000*SER_hh_emi!E5/SER_hh_num!E5)</f>
        <v>45772.324619216706</v>
      </c>
      <c r="F5" s="100">
        <f>IF(SER_hh_emi!F5=0,0,1000000*SER_hh_emi!F5/SER_hh_num!F5)</f>
        <v>44620.520763002758</v>
      </c>
      <c r="G5" s="100">
        <f>IF(SER_hh_emi!G5=0,0,1000000*SER_hh_emi!G5/SER_hh_num!G5)</f>
        <v>43534.915790225015</v>
      </c>
      <c r="H5" s="100">
        <f>IF(SER_hh_emi!H5=0,0,1000000*SER_hh_emi!H5/SER_hh_num!H5)</f>
        <v>46161.386997617512</v>
      </c>
      <c r="I5" s="100">
        <f>IF(SER_hh_emi!I5=0,0,1000000*SER_hh_emi!I5/SER_hh_num!I5)</f>
        <v>39043.716641539504</v>
      </c>
      <c r="J5" s="100">
        <f>IF(SER_hh_emi!J5=0,0,1000000*SER_hh_emi!J5/SER_hh_num!J5)</f>
        <v>44865.896648047499</v>
      </c>
      <c r="K5" s="100">
        <f>IF(SER_hh_emi!K5=0,0,1000000*SER_hh_emi!K5/SER_hh_num!K5)</f>
        <v>51004.68913642034</v>
      </c>
      <c r="L5" s="100">
        <f>IF(SER_hh_emi!L5=0,0,1000000*SER_hh_emi!L5/SER_hh_num!L5)</f>
        <v>55517.997240154924</v>
      </c>
      <c r="M5" s="100">
        <f>IF(SER_hh_emi!M5=0,0,1000000*SER_hh_emi!M5/SER_hh_num!M5)</f>
        <v>44611.497529451131</v>
      </c>
      <c r="N5" s="100">
        <f>IF(SER_hh_emi!N5=0,0,1000000*SER_hh_emi!N5/SER_hh_num!N5)</f>
        <v>51511.734356578854</v>
      </c>
      <c r="O5" s="100">
        <f>IF(SER_hh_emi!O5=0,0,1000000*SER_hh_emi!O5/SER_hh_num!O5)</f>
        <v>48354.270827762448</v>
      </c>
      <c r="P5" s="100">
        <f>IF(SER_hh_emi!P5=0,0,1000000*SER_hh_emi!P5/SER_hh_num!P5)</f>
        <v>50814.370912720842</v>
      </c>
      <c r="Q5" s="100">
        <f>IF(SER_hh_emi!Q5=0,0,1000000*SER_hh_emi!Q5/SER_hh_num!Q5)</f>
        <v>47283.741712407485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23719.570120966153</v>
      </c>
      <c r="C7" s="100">
        <f>IF(SER_hh_emi!C7=0,0,1000000*SER_hh_emi!C7/SER_hh_num!C7)</f>
        <v>26617.841316937636</v>
      </c>
      <c r="D7" s="100">
        <f>IF(SER_hh_emi!D7=0,0,1000000*SER_hh_emi!D7/SER_hh_num!D7)</f>
        <v>27407.952346054448</v>
      </c>
      <c r="E7" s="100">
        <f>IF(SER_hh_emi!E7=0,0,1000000*SER_hh_emi!E7/SER_hh_num!E7)</f>
        <v>27308.050039309885</v>
      </c>
      <c r="F7" s="100">
        <f>IF(SER_hh_emi!F7=0,0,1000000*SER_hh_emi!F7/SER_hh_num!F7)</f>
        <v>26896.013681049102</v>
      </c>
      <c r="G7" s="100">
        <f>IF(SER_hh_emi!G7=0,0,1000000*SER_hh_emi!G7/SER_hh_num!G7)</f>
        <v>26241.457561826399</v>
      </c>
      <c r="H7" s="100">
        <f>IF(SER_hh_emi!H7=0,0,1000000*SER_hh_emi!H7/SER_hh_num!H7)</f>
        <v>26453.673586251472</v>
      </c>
      <c r="I7" s="100">
        <f>IF(SER_hh_emi!I7=0,0,1000000*SER_hh_emi!I7/SER_hh_num!I7)</f>
        <v>27868.308402195456</v>
      </c>
      <c r="J7" s="100">
        <f>IF(SER_hh_emi!J7=0,0,1000000*SER_hh_emi!J7/SER_hh_num!J7)</f>
        <v>26762.170085186721</v>
      </c>
      <c r="K7" s="100">
        <f>IF(SER_hh_emi!K7=0,0,1000000*SER_hh_emi!K7/SER_hh_num!K7)</f>
        <v>29824.478582584739</v>
      </c>
      <c r="L7" s="100">
        <f>IF(SER_hh_emi!L7=0,0,1000000*SER_hh_emi!L7/SER_hh_num!L7)</f>
        <v>33389.340369289908</v>
      </c>
      <c r="M7" s="100">
        <f>IF(SER_hh_emi!M7=0,0,1000000*SER_hh_emi!M7/SER_hh_num!M7)</f>
        <v>27783.132061891181</v>
      </c>
      <c r="N7" s="100">
        <f>IF(SER_hh_emi!N7=0,0,1000000*SER_hh_emi!N7/SER_hh_num!N7)</f>
        <v>31282.69573691786</v>
      </c>
      <c r="O7" s="100">
        <f>IF(SER_hh_emi!O7=0,0,1000000*SER_hh_emi!O7/SER_hh_num!O7)</f>
        <v>28972.751466908881</v>
      </c>
      <c r="P7" s="100">
        <f>IF(SER_hh_emi!P7=0,0,1000000*SER_hh_emi!P7/SER_hh_num!P7)</f>
        <v>30320.109616237896</v>
      </c>
      <c r="Q7" s="100">
        <f>IF(SER_hh_emi!Q7=0,0,1000000*SER_hh_emi!Q7/SER_hh_num!Q7)</f>
        <v>28060.105625890978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13078.29729931741</v>
      </c>
      <c r="C9" s="100">
        <f>IF(SER_hh_emi!C9=0,0,1000000*SER_hh_emi!C9/SER_hh_num!C9)</f>
        <v>13468.862343277649</v>
      </c>
      <c r="D9" s="100">
        <f>IF(SER_hh_emi!D9=0,0,1000000*SER_hh_emi!D9/SER_hh_num!D9)</f>
        <v>14953.133495138887</v>
      </c>
      <c r="E9" s="100">
        <f>IF(SER_hh_emi!E9=0,0,1000000*SER_hh_emi!E9/SER_hh_num!E9)</f>
        <v>14278.552467206193</v>
      </c>
      <c r="F9" s="100">
        <f>IF(SER_hh_emi!F9=0,0,1000000*SER_hh_emi!F9/SER_hh_num!F9)</f>
        <v>13463.19134411366</v>
      </c>
      <c r="G9" s="100">
        <f>IF(SER_hh_emi!G9=0,0,1000000*SER_hh_emi!G9/SER_hh_num!G9)</f>
        <v>13401.149020930072</v>
      </c>
      <c r="H9" s="100">
        <f>IF(SER_hh_emi!H9=0,0,1000000*SER_hh_emi!H9/SER_hh_num!H9)</f>
        <v>13685.889584245537</v>
      </c>
      <c r="I9" s="100">
        <f>IF(SER_hh_emi!I9=0,0,1000000*SER_hh_emi!I9/SER_hh_num!I9)</f>
        <v>14151.348370558178</v>
      </c>
      <c r="J9" s="100">
        <f>IF(SER_hh_emi!J9=0,0,1000000*SER_hh_emi!J9/SER_hh_num!J9)</f>
        <v>13556.314915968449</v>
      </c>
      <c r="K9" s="100">
        <f>IF(SER_hh_emi!K9=0,0,1000000*SER_hh_emi!K9/SER_hh_num!K9)</f>
        <v>15659.060651302494</v>
      </c>
      <c r="L9" s="100">
        <f>IF(SER_hh_emi!L9=0,0,1000000*SER_hh_emi!L9/SER_hh_num!L9)</f>
        <v>17278.7372895349</v>
      </c>
      <c r="M9" s="100">
        <f>IF(SER_hh_emi!M9=0,0,1000000*SER_hh_emi!M9/SER_hh_num!M9)</f>
        <v>14395.957074611195</v>
      </c>
      <c r="N9" s="100">
        <f>IF(SER_hh_emi!N9=0,0,1000000*SER_hh_emi!N9/SER_hh_num!N9)</f>
        <v>13294.722435696423</v>
      </c>
      <c r="O9" s="100">
        <f>IF(SER_hh_emi!O9=0,0,1000000*SER_hh_emi!O9/SER_hh_num!O9)</f>
        <v>14522.626160318492</v>
      </c>
      <c r="P9" s="100">
        <f>IF(SER_hh_emi!P9=0,0,1000000*SER_hh_emi!P9/SER_hh_num!P9)</f>
        <v>14376.032629898287</v>
      </c>
      <c r="Q9" s="100">
        <f>IF(SER_hh_emi!Q9=0,0,1000000*SER_hh_emi!Q9/SER_hh_num!Q9)</f>
        <v>13971.140694872984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338.74276550010057</v>
      </c>
      <c r="C19" s="101">
        <f>IF(SER_hh_emi!C19=0,0,1000000*SER_hh_emi!C19/SER_hh_num!C19)</f>
        <v>341.6424457760487</v>
      </c>
      <c r="D19" s="101">
        <f>IF(SER_hh_emi!D19=0,0,1000000*SER_hh_emi!D19/SER_hh_num!D19)</f>
        <v>350.1190869928264</v>
      </c>
      <c r="E19" s="101">
        <f>IF(SER_hh_emi!E19=0,0,1000000*SER_hh_emi!E19/SER_hh_num!E19)</f>
        <v>352.14379786159606</v>
      </c>
      <c r="F19" s="101">
        <f>IF(SER_hh_emi!F19=0,0,1000000*SER_hh_emi!F19/SER_hh_num!F19)</f>
        <v>349.02161346602827</v>
      </c>
      <c r="G19" s="101">
        <f>IF(SER_hh_emi!G19=0,0,1000000*SER_hh_emi!G19/SER_hh_num!G19)</f>
        <v>344.7063854487634</v>
      </c>
      <c r="H19" s="101">
        <f>IF(SER_hh_emi!H19=0,0,1000000*SER_hh_emi!H19/SER_hh_num!H19)</f>
        <v>344.32354008324182</v>
      </c>
      <c r="I19" s="101">
        <f>IF(SER_hh_emi!I19=0,0,1000000*SER_hh_emi!I19/SER_hh_num!I19)</f>
        <v>338.06162078836775</v>
      </c>
      <c r="J19" s="101">
        <f>IF(SER_hh_emi!J19=0,0,1000000*SER_hh_emi!J19/SER_hh_num!J19)</f>
        <v>333.92178009568852</v>
      </c>
      <c r="K19" s="101">
        <f>IF(SER_hh_emi!K19=0,0,1000000*SER_hh_emi!K19/SER_hh_num!K19)</f>
        <v>328.49327725008777</v>
      </c>
      <c r="L19" s="101">
        <f>IF(SER_hh_emi!L19=0,0,1000000*SER_hh_emi!L19/SER_hh_num!L19)</f>
        <v>328.82903661702352</v>
      </c>
      <c r="M19" s="101">
        <f>IF(SER_hh_emi!M19=0,0,1000000*SER_hh_emi!M19/SER_hh_num!M19)</f>
        <v>326.39186181203598</v>
      </c>
      <c r="N19" s="101">
        <f>IF(SER_hh_emi!N19=0,0,1000000*SER_hh_emi!N19/SER_hh_num!N19)</f>
        <v>318.97498121709646</v>
      </c>
      <c r="O19" s="101">
        <f>IF(SER_hh_emi!O19=0,0,1000000*SER_hh_emi!O19/SER_hh_num!O19)</f>
        <v>316.15970341513395</v>
      </c>
      <c r="P19" s="101">
        <f>IF(SER_hh_emi!P19=0,0,1000000*SER_hh_emi!P19/SER_hh_num!P19)</f>
        <v>301.49203945711776</v>
      </c>
      <c r="Q19" s="101">
        <f>IF(SER_hh_emi!Q19=0,0,1000000*SER_hh_emi!Q19/SER_hh_num!Q19)</f>
        <v>294.96755293384626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3708.9981199694489</v>
      </c>
      <c r="C22" s="100">
        <f>IF(SER_hh_emi!C22=0,0,1000000*SER_hh_emi!C22/SER_hh_num!C22)</f>
        <v>3696.6370269473641</v>
      </c>
      <c r="D22" s="100">
        <f>IF(SER_hh_emi!D22=0,0,1000000*SER_hh_emi!D22/SER_hh_num!D22)</f>
        <v>3682.2605502337515</v>
      </c>
      <c r="E22" s="100">
        <f>IF(SER_hh_emi!E22=0,0,1000000*SER_hh_emi!E22/SER_hh_num!E22)</f>
        <v>3670.0291414042772</v>
      </c>
      <c r="F22" s="100">
        <f>IF(SER_hh_emi!F22=0,0,1000000*SER_hh_emi!F22/SER_hh_num!F22)</f>
        <v>3650.7811328255557</v>
      </c>
      <c r="G22" s="100">
        <f>IF(SER_hh_emi!G22=0,0,1000000*SER_hh_emi!G22/SER_hh_num!G22)</f>
        <v>3630.6593545058877</v>
      </c>
      <c r="H22" s="100">
        <f>IF(SER_hh_emi!H22=0,0,1000000*SER_hh_emi!H22/SER_hh_num!H22)</f>
        <v>3611.425897551198</v>
      </c>
      <c r="I22" s="100">
        <f>IF(SER_hh_emi!I22=0,0,1000000*SER_hh_emi!I22/SER_hh_num!I22)</f>
        <v>3602.0752574350336</v>
      </c>
      <c r="J22" s="100">
        <f>IF(SER_hh_emi!J22=0,0,1000000*SER_hh_emi!J22/SER_hh_num!J22)</f>
        <v>3587.8371693944978</v>
      </c>
      <c r="K22" s="100">
        <f>IF(SER_hh_emi!K22=0,0,1000000*SER_hh_emi!K22/SER_hh_num!K22)</f>
        <v>3538.8605176492515</v>
      </c>
      <c r="L22" s="100">
        <f>IF(SER_hh_emi!L22=0,0,1000000*SER_hh_emi!L22/SER_hh_num!L22)</f>
        <v>3507.7642114420942</v>
      </c>
      <c r="M22" s="100">
        <f>IF(SER_hh_emi!M22=0,0,1000000*SER_hh_emi!M22/SER_hh_num!M22)</f>
        <v>3517.6742049117324</v>
      </c>
      <c r="N22" s="100">
        <f>IF(SER_hh_emi!N22=0,0,1000000*SER_hh_emi!N22/SER_hh_num!N22)</f>
        <v>3550.2867653471794</v>
      </c>
      <c r="O22" s="100">
        <f>IF(SER_hh_emi!O22=0,0,1000000*SER_hh_emi!O22/SER_hh_num!O22)</f>
        <v>3563.4858376728916</v>
      </c>
      <c r="P22" s="100">
        <f>IF(SER_hh_emi!P22=0,0,1000000*SER_hh_emi!P22/SER_hh_num!P22)</f>
        <v>3559.6103199769259</v>
      </c>
      <c r="Q22" s="100">
        <f>IF(SER_hh_emi!Q22=0,0,1000000*SER_hh_emi!Q22/SER_hh_num!Q22)</f>
        <v>3550.4167175857492</v>
      </c>
    </row>
    <row r="23" spans="1:17" ht="12" customHeight="1" x14ac:dyDescent="0.25">
      <c r="A23" s="88" t="s">
        <v>98</v>
      </c>
      <c r="B23" s="100">
        <f>IF(SER_hh_emi!B23=0,0,1000000*SER_hh_emi!B23/SER_hh_num!B23)</f>
        <v>1935.1073442255363</v>
      </c>
      <c r="C23" s="100">
        <f>IF(SER_hh_emi!C23=0,0,1000000*SER_hh_emi!C23/SER_hh_num!C23)</f>
        <v>2089.0821859545899</v>
      </c>
      <c r="D23" s="100">
        <f>IF(SER_hh_emi!D23=0,0,1000000*SER_hh_emi!D23/SER_hh_num!D23)</f>
        <v>2003.1993571927662</v>
      </c>
      <c r="E23" s="100">
        <f>IF(SER_hh_emi!E23=0,0,1000000*SER_hh_emi!E23/SER_hh_num!E23)</f>
        <v>1913.4496617050954</v>
      </c>
      <c r="F23" s="100">
        <f>IF(SER_hh_emi!F23=0,0,1000000*SER_hh_emi!F23/SER_hh_num!F23)</f>
        <v>1822.216335589299</v>
      </c>
      <c r="G23" s="100">
        <f>IF(SER_hh_emi!G23=0,0,1000000*SER_hh_emi!G23/SER_hh_num!G23)</f>
        <v>1848.8157104083093</v>
      </c>
      <c r="H23" s="100">
        <f>IF(SER_hh_emi!H23=0,0,1000000*SER_hh_emi!H23/SER_hh_num!H23)</f>
        <v>1863.0297346160228</v>
      </c>
      <c r="I23" s="100">
        <f>IF(SER_hh_emi!I23=0,0,1000000*SER_hh_emi!I23/SER_hh_num!I23)</f>
        <v>1823.8706454208634</v>
      </c>
      <c r="J23" s="100">
        <f>IF(SER_hh_emi!J23=0,0,1000000*SER_hh_emi!J23/SER_hh_num!J23)</f>
        <v>1790.8544723305718</v>
      </c>
      <c r="K23" s="100">
        <f>IF(SER_hh_emi!K23=0,0,1000000*SER_hh_emi!K23/SER_hh_num!K23)</f>
        <v>1815.9642753423764</v>
      </c>
      <c r="L23" s="100">
        <f>IF(SER_hh_emi!L23=0,0,1000000*SER_hh_emi!L23/SER_hh_num!L23)</f>
        <v>1860.4545792813371</v>
      </c>
      <c r="M23" s="100">
        <f>IF(SER_hh_emi!M23=0,0,1000000*SER_hh_emi!M23/SER_hh_num!M23)</f>
        <v>1824.8880393350546</v>
      </c>
      <c r="N23" s="100">
        <f>IF(SER_hh_emi!N23=0,0,1000000*SER_hh_emi!N23/SER_hh_num!N23)</f>
        <v>1525.368554904222</v>
      </c>
      <c r="O23" s="100">
        <f>IF(SER_hh_emi!O23=0,0,1000000*SER_hh_emi!O23/SER_hh_num!O23)</f>
        <v>1776.9709691608039</v>
      </c>
      <c r="P23" s="100">
        <f>IF(SER_hh_emi!P23=0,0,1000000*SER_hh_emi!P23/SER_hh_num!P23)</f>
        <v>1678.2490169564119</v>
      </c>
      <c r="Q23" s="100">
        <f>IF(SER_hh_emi!Q23=0,0,1000000*SER_hh_emi!Q23/SER_hh_num!Q23)</f>
        <v>1756.0916808523566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39.362266317652598</v>
      </c>
      <c r="C29" s="101">
        <f>IF(SER_hh_emi!C29=0,0,1000000*SER_hh_emi!C29/SER_hh_num!C29)</f>
        <v>42.245849233205597</v>
      </c>
      <c r="D29" s="101">
        <f>IF(SER_hh_emi!D29=0,0,1000000*SER_hh_emi!D29/SER_hh_num!D29)</f>
        <v>41.236489259899074</v>
      </c>
      <c r="E29" s="101">
        <f>IF(SER_hh_emi!E29=0,0,1000000*SER_hh_emi!E29/SER_hh_num!E29)</f>
        <v>39.928816535523971</v>
      </c>
      <c r="F29" s="101">
        <f>IF(SER_hh_emi!F29=0,0,1000000*SER_hh_emi!F29/SER_hh_num!F29)</f>
        <v>38.589321094696331</v>
      </c>
      <c r="G29" s="101">
        <f>IF(SER_hh_emi!G29=0,0,1000000*SER_hh_emi!G29/SER_hh_num!G29)</f>
        <v>39.178855617173866</v>
      </c>
      <c r="H29" s="101">
        <f>IF(SER_hh_emi!H29=0,0,1000000*SER_hh_emi!H29/SER_hh_num!H29)</f>
        <v>38.972038527678336</v>
      </c>
      <c r="I29" s="101">
        <f>IF(SER_hh_emi!I29=0,0,1000000*SER_hh_emi!I29/SER_hh_num!I29)</f>
        <v>37.293050981624624</v>
      </c>
      <c r="J29" s="101">
        <f>IF(SER_hh_emi!J29=0,0,1000000*SER_hh_emi!J29/SER_hh_num!J29)</f>
        <v>36.042502180416292</v>
      </c>
      <c r="K29" s="101">
        <f>IF(SER_hh_emi!K29=0,0,1000000*SER_hh_emi!K29/SER_hh_num!K29)</f>
        <v>34.031754514211137</v>
      </c>
      <c r="L29" s="101">
        <f>IF(SER_hh_emi!L29=0,0,1000000*SER_hh_emi!L29/SER_hh_num!L29)</f>
        <v>32.65053609487736</v>
      </c>
      <c r="M29" s="101">
        <f>IF(SER_hh_emi!M29=0,0,1000000*SER_hh_emi!M29/SER_hh_num!M29)</f>
        <v>29.367081561244706</v>
      </c>
      <c r="N29" s="101">
        <f>IF(SER_hh_emi!N29=0,0,1000000*SER_hh_emi!N29/SER_hh_num!N29)</f>
        <v>23.86407575685568</v>
      </c>
      <c r="O29" s="101">
        <f>IF(SER_hh_emi!O29=0,0,1000000*SER_hh_emi!O29/SER_hh_num!O29)</f>
        <v>27.562049160234931</v>
      </c>
      <c r="P29" s="101">
        <f>IF(SER_hh_emi!P29=0,0,1000000*SER_hh_emi!P29/SER_hh_num!P29)</f>
        <v>24.70977177467725</v>
      </c>
      <c r="Q29" s="101">
        <f>IF(SER_hh_emi!Q29=0,0,1000000*SER_hh_emi!Q29/SER_hh_num!Q29)</f>
        <v>24.931708897194412</v>
      </c>
    </row>
    <row r="30" spans="1:17" ht="12" customHeight="1" x14ac:dyDescent="0.25">
      <c r="A30" s="88" t="s">
        <v>66</v>
      </c>
      <c r="B30" s="100">
        <f>IF(SER_hh_emi!B30=0,0,1000000*SER_hh_emi!B30/SER_hh_num!B30)</f>
        <v>0</v>
      </c>
      <c r="C30" s="100">
        <f>IF(SER_hh_emi!C30=0,0,1000000*SER_hh_emi!C30/SER_hh_num!C30)</f>
        <v>0</v>
      </c>
      <c r="D30" s="100">
        <f>IF(SER_hh_emi!D30=0,0,1000000*SER_hh_emi!D30/SER_hh_num!D30)</f>
        <v>0</v>
      </c>
      <c r="E30" s="100">
        <f>IF(SER_hh_emi!E30=0,0,1000000*SER_hh_emi!E30/SER_hh_num!E30)</f>
        <v>0</v>
      </c>
      <c r="F30" s="100">
        <f>IF(SER_hh_emi!F30=0,0,1000000*SER_hh_emi!F30/SER_hh_num!F30)</f>
        <v>0</v>
      </c>
      <c r="G30" s="100">
        <f>IF(SER_hh_emi!G30=0,0,1000000*SER_hh_emi!G30/SER_hh_num!G30)</f>
        <v>0</v>
      </c>
      <c r="H30" s="100">
        <f>IF(SER_hh_emi!H30=0,0,1000000*SER_hh_emi!H30/SER_hh_num!H30)</f>
        <v>0</v>
      </c>
      <c r="I30" s="100">
        <f>IF(SER_hh_emi!I30=0,0,1000000*SER_hh_emi!I30/SER_hh_num!I30)</f>
        <v>0</v>
      </c>
      <c r="J30" s="100">
        <f>IF(SER_hh_emi!J30=0,0,1000000*SER_hh_emi!J30/SER_hh_num!J30)</f>
        <v>0</v>
      </c>
      <c r="K30" s="100">
        <f>IF(SER_hh_emi!K30=0,0,1000000*SER_hh_emi!K30/SER_hh_num!K30)</f>
        <v>0</v>
      </c>
      <c r="L30" s="100">
        <f>IF(SER_hh_emi!L30=0,0,1000000*SER_hh_emi!L30/SER_hh_num!L30)</f>
        <v>0</v>
      </c>
      <c r="M30" s="100">
        <f>IF(SER_hh_emi!M30=0,0,1000000*SER_hh_emi!M30/SER_hh_num!M30)</f>
        <v>0</v>
      </c>
      <c r="N30" s="100">
        <f>IF(SER_hh_emi!N30=0,0,1000000*SER_hh_emi!N30/SER_hh_num!N30)</f>
        <v>0</v>
      </c>
      <c r="O30" s="100">
        <f>IF(SER_hh_emi!O30=0,0,1000000*SER_hh_emi!O30/SER_hh_num!O30)</f>
        <v>0</v>
      </c>
      <c r="P30" s="100">
        <f>IF(SER_hh_emi!P30=0,0,1000000*SER_hh_emi!P30/SER_hh_num!P30)</f>
        <v>0</v>
      </c>
      <c r="Q30" s="100">
        <f>IF(SER_hh_emi!Q30=0,0,1000000*SER_hh_emi!Q30/SER_hh_num!Q30)</f>
        <v>0</v>
      </c>
    </row>
    <row r="31" spans="1:17" ht="12" customHeight="1" x14ac:dyDescent="0.25">
      <c r="A31" s="88" t="s">
        <v>98</v>
      </c>
      <c r="B31" s="100">
        <f>IF(SER_hh_emi!B31=0,0,1000000*SER_hh_emi!B31/SER_hh_num!B31)</f>
        <v>2317.5930417808172</v>
      </c>
      <c r="C31" s="100">
        <f>IF(SER_hh_emi!C31=0,0,1000000*SER_hh_emi!C31/SER_hh_num!C31)</f>
        <v>2513.0528613814558</v>
      </c>
      <c r="D31" s="100">
        <f>IF(SER_hh_emi!D31=0,0,1000000*SER_hh_emi!D31/SER_hh_num!D31)</f>
        <v>2411.0980714366328</v>
      </c>
      <c r="E31" s="100">
        <f>IF(SER_hh_emi!E31=0,0,1000000*SER_hh_emi!E31/SER_hh_num!E31)</f>
        <v>2304.7191962763932</v>
      </c>
      <c r="F31" s="100">
        <f>IF(SER_hh_emi!F31=0,0,1000000*SER_hh_emi!F31/SER_hh_num!F31)</f>
        <v>2196.9752656463265</v>
      </c>
      <c r="G31" s="100">
        <f>IF(SER_hh_emi!G31=0,0,1000000*SER_hh_emi!G31/SER_hh_num!G31)</f>
        <v>2244.7310803521154</v>
      </c>
      <c r="H31" s="100">
        <f>IF(SER_hh_emi!H31=0,0,1000000*SER_hh_emi!H31/SER_hh_num!H31)</f>
        <v>2254.4822085268129</v>
      </c>
      <c r="I31" s="100">
        <f>IF(SER_hh_emi!I31=0,0,1000000*SER_hh_emi!I31/SER_hh_num!I31)</f>
        <v>2199.835590641494</v>
      </c>
      <c r="J31" s="100">
        <f>IF(SER_hh_emi!J31=0,0,1000000*SER_hh_emi!J31/SER_hh_num!J31)</f>
        <v>2165.8347678968257</v>
      </c>
      <c r="K31" s="100">
        <f>IF(SER_hh_emi!K31=0,0,1000000*SER_hh_emi!K31/SER_hh_num!K31)</f>
        <v>2199.6432001859803</v>
      </c>
      <c r="L31" s="100">
        <f>IF(SER_hh_emi!L31=0,0,1000000*SER_hh_emi!L31/SER_hh_num!L31)</f>
        <v>2251.039169169534</v>
      </c>
      <c r="M31" s="100">
        <f>IF(SER_hh_emi!M31=0,0,1000000*SER_hh_emi!M31/SER_hh_num!M31)</f>
        <v>2193.0311324768199</v>
      </c>
      <c r="N31" s="100">
        <f>IF(SER_hh_emi!N31=0,0,1000000*SER_hh_emi!N31/SER_hh_num!N31)</f>
        <v>1829.2711556992401</v>
      </c>
      <c r="O31" s="100">
        <f>IF(SER_hh_emi!O31=0,0,1000000*SER_hh_emi!O31/SER_hh_num!O31)</f>
        <v>2123.4044903558142</v>
      </c>
      <c r="P31" s="100">
        <f>IF(SER_hh_emi!P31=0,0,1000000*SER_hh_emi!P31/SER_hh_num!P31)</f>
        <v>1994.6496423487872</v>
      </c>
      <c r="Q31" s="100">
        <f>IF(SER_hh_emi!Q31=0,0,1000000*SER_hh_emi!Q31/SER_hh_num!Q31)</f>
        <v>2074.4483939856168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218.88264773976786</v>
      </c>
      <c r="C3" s="106">
        <f>IF(SER_hh_fech!C3=0,0,SER_hh_fech!C3/SER_summary!C$26)</f>
        <v>238.34967795429978</v>
      </c>
      <c r="D3" s="106">
        <f>IF(SER_hh_fech!D3=0,0,SER_hh_fech!D3/SER_summary!D$26)</f>
        <v>243.16119809431754</v>
      </c>
      <c r="E3" s="106">
        <f>IF(SER_hh_fech!E3=0,0,SER_hh_fech!E3/SER_summary!E$26)</f>
        <v>241.82020369000995</v>
      </c>
      <c r="F3" s="106">
        <f>IF(SER_hh_fech!F3=0,0,SER_hh_fech!F3/SER_summary!F$26)</f>
        <v>238.37643456205788</v>
      </c>
      <c r="G3" s="106">
        <f>IF(SER_hh_fech!G3=0,0,SER_hh_fech!G3/SER_summary!G$26)</f>
        <v>233.27992917613204</v>
      </c>
      <c r="H3" s="106">
        <f>IF(SER_hh_fech!H3=0,0,SER_hh_fech!H3/SER_summary!H$26)</f>
        <v>233.85103299387637</v>
      </c>
      <c r="I3" s="106">
        <f>IF(SER_hh_fech!I3=0,0,SER_hh_fech!I3/SER_summary!I$26)</f>
        <v>241.96736608115827</v>
      </c>
      <c r="J3" s="106">
        <f>IF(SER_hh_fech!J3=0,0,SER_hh_fech!J3/SER_summary!J$26)</f>
        <v>234.99234556668074</v>
      </c>
      <c r="K3" s="106">
        <f>IF(SER_hh_fech!K3=0,0,SER_hh_fech!K3/SER_summary!K$26)</f>
        <v>259.20903118635687</v>
      </c>
      <c r="L3" s="106">
        <f>IF(SER_hh_fech!L3=0,0,SER_hh_fech!L3/SER_summary!L$26)</f>
        <v>273.97731836909315</v>
      </c>
      <c r="M3" s="106">
        <f>IF(SER_hh_fech!M3=0,0,SER_hh_fech!M3/SER_summary!M$26)</f>
        <v>239.84261911702828</v>
      </c>
      <c r="N3" s="106">
        <f>IF(SER_hh_fech!N3=0,0,SER_hh_fech!N3/SER_summary!N$26)</f>
        <v>258.46643171029973</v>
      </c>
      <c r="O3" s="106">
        <f>IF(SER_hh_fech!O3=0,0,SER_hh_fech!O3/SER_summary!O$26)</f>
        <v>243.59831567007328</v>
      </c>
      <c r="P3" s="106">
        <f>IF(SER_hh_fech!P3=0,0,SER_hh_fech!P3/SER_summary!P$26)</f>
        <v>250.69366815775811</v>
      </c>
      <c r="Q3" s="106">
        <f>IF(SER_hh_fech!Q3=0,0,SER_hh_fech!Q3/SER_summary!Q$26)</f>
        <v>233.64272895004535</v>
      </c>
    </row>
    <row r="4" spans="1:17" ht="12.95" customHeight="1" x14ac:dyDescent="0.25">
      <c r="A4" s="90" t="s">
        <v>44</v>
      </c>
      <c r="B4" s="101">
        <f>IF(SER_hh_fech!B4=0,0,SER_hh_fech!B4/SER_summary!B$26)</f>
        <v>167.9759583944745</v>
      </c>
      <c r="C4" s="101">
        <f>IF(SER_hh_fech!C4=0,0,SER_hh_fech!C4/SER_summary!C$26)</f>
        <v>187.44583190782328</v>
      </c>
      <c r="D4" s="101">
        <f>IF(SER_hh_fech!D4=0,0,SER_hh_fech!D4/SER_summary!D$26)</f>
        <v>192.31259022495098</v>
      </c>
      <c r="E4" s="101">
        <f>IF(SER_hh_fech!E4=0,0,SER_hh_fech!E4/SER_summary!E$26)</f>
        <v>191.02278418317076</v>
      </c>
      <c r="F4" s="101">
        <f>IF(SER_hh_fech!F4=0,0,SER_hh_fech!F4/SER_summary!F$26)</f>
        <v>187.69739793354364</v>
      </c>
      <c r="G4" s="101">
        <f>IF(SER_hh_fech!G4=0,0,SER_hh_fech!G4/SER_summary!G$26)</f>
        <v>182.54520780211334</v>
      </c>
      <c r="H4" s="101">
        <f>IF(SER_hh_fech!H4=0,0,SER_hh_fech!H4/SER_summary!H$26)</f>
        <v>183.34715626490166</v>
      </c>
      <c r="I4" s="101">
        <f>IF(SER_hh_fech!I4=0,0,SER_hh_fech!I4/SER_summary!I$26)</f>
        <v>191.53678524482504</v>
      </c>
      <c r="J4" s="101">
        <f>IF(SER_hh_fech!J4=0,0,SER_hh_fech!J4/SER_summary!J$26)</f>
        <v>184.5521699278226</v>
      </c>
      <c r="K4" s="101">
        <f>IF(SER_hh_fech!K4=0,0,SER_hh_fech!K4/SER_summary!K$26)</f>
        <v>208.81769079885922</v>
      </c>
      <c r="L4" s="101">
        <f>IF(SER_hh_fech!L4=0,0,SER_hh_fech!L4/SER_summary!L$26)</f>
        <v>223.68086100234444</v>
      </c>
      <c r="M4" s="101">
        <f>IF(SER_hh_fech!M4=0,0,SER_hh_fech!M4/SER_summary!M$26)</f>
        <v>189.5521191190949</v>
      </c>
      <c r="N4" s="101">
        <f>IF(SER_hh_fech!N4=0,0,SER_hh_fech!N4/SER_summary!N$26)</f>
        <v>208.21783347139478</v>
      </c>
      <c r="O4" s="101">
        <f>IF(SER_hh_fech!O4=0,0,SER_hh_fech!O4/SER_summary!O$26)</f>
        <v>192.91124443611233</v>
      </c>
      <c r="P4" s="101">
        <f>IF(SER_hh_fech!P4=0,0,SER_hh_fech!P4/SER_summary!P$26)</f>
        <v>200.08458214122942</v>
      </c>
      <c r="Q4" s="101">
        <f>IF(SER_hh_fech!Q4=0,0,SER_hh_fech!Q4/SER_summary!Q$26)</f>
        <v>182.28480205421172</v>
      </c>
    </row>
    <row r="5" spans="1:17" ht="12" customHeight="1" x14ac:dyDescent="0.25">
      <c r="A5" s="88" t="s">
        <v>38</v>
      </c>
      <c r="B5" s="100">
        <f>IF(SER_hh_fech!B5=0,0,SER_hh_fech!B5/SER_summary!B$26)</f>
        <v>229.26485948730772</v>
      </c>
      <c r="C5" s="100">
        <f>IF(SER_hh_fech!C5=0,0,SER_hh_fech!C5/SER_summary!C$26)</f>
        <v>257.19455703227487</v>
      </c>
      <c r="D5" s="100">
        <f>IF(SER_hh_fech!D5=0,0,SER_hh_fech!D5/SER_summary!D$26)</f>
        <v>264.80460049218357</v>
      </c>
      <c r="E5" s="100">
        <f>IF(SER_hh_fech!E5=0,0,SER_hh_fech!E5/SER_summary!E$26)</f>
        <v>266.50411765398121</v>
      </c>
      <c r="F5" s="100">
        <f>IF(SER_hh_fech!F5=0,0,SER_hh_fech!F5/SER_summary!F$26)</f>
        <v>259.79787162072034</v>
      </c>
      <c r="G5" s="100">
        <f>IF(SER_hh_fech!G5=0,0,SER_hh_fech!G5/SER_summary!G$26)</f>
        <v>253.47706100431034</v>
      </c>
      <c r="H5" s="100">
        <f>IF(SER_hh_fech!H5=0,0,SER_hh_fech!H5/SER_summary!H$26)</f>
        <v>268.76938879174065</v>
      </c>
      <c r="I5" s="100">
        <f>IF(SER_hh_fech!I5=0,0,SER_hh_fech!I5/SER_summary!I$26)</f>
        <v>227.32756835157684</v>
      </c>
      <c r="J5" s="100">
        <f>IF(SER_hh_fech!J5=0,0,SER_hh_fech!J5/SER_summary!J$26)</f>
        <v>261.22654460775846</v>
      </c>
      <c r="K5" s="100">
        <f>IF(SER_hh_fech!K5=0,0,SER_hh_fech!K5/SER_summary!K$26)</f>
        <v>296.96896077702246</v>
      </c>
      <c r="L5" s="100">
        <f>IF(SER_hh_fech!L5=0,0,SER_hh_fech!L5/SER_summary!L$26)</f>
        <v>323.24718028832444</v>
      </c>
      <c r="M5" s="100">
        <f>IF(SER_hh_fech!M5=0,0,SER_hh_fech!M5/SER_summary!M$26)</f>
        <v>259.74533487682402</v>
      </c>
      <c r="N5" s="100">
        <f>IF(SER_hh_fech!N5=0,0,SER_hh_fech!N5/SER_summary!N$26)</f>
        <v>299.92117349798792</v>
      </c>
      <c r="O5" s="100">
        <f>IF(SER_hh_fech!O5=0,0,SER_hh_fech!O5/SER_summary!O$26)</f>
        <v>281.5372037352077</v>
      </c>
      <c r="P5" s="100">
        <f>IF(SER_hh_fech!P5=0,0,SER_hh_fech!P5/SER_summary!P$26)</f>
        <v>295.86085471724817</v>
      </c>
      <c r="Q5" s="100">
        <f>IF(SER_hh_fech!Q5=0,0,SER_hh_fech!Q5/SER_summary!Q$26)</f>
        <v>275.30417057195882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196.7482094815916</v>
      </c>
      <c r="C7" s="100">
        <f>IF(SER_hh_fech!C7=0,0,SER_hh_fech!C7/SER_summary!C$26)</f>
        <v>220.71663619828578</v>
      </c>
      <c r="D7" s="100">
        <f>IF(SER_hh_fech!D7=0,0,SER_hh_fech!D7/SER_summary!D$26)</f>
        <v>227.24734669688684</v>
      </c>
      <c r="E7" s="100">
        <f>IF(SER_hh_fech!E7=0,0,SER_hh_fech!E7/SER_summary!E$26)</f>
        <v>226.37108398863114</v>
      </c>
      <c r="F7" s="100">
        <f>IF(SER_hh_fech!F7=0,0,SER_hh_fech!F7/SER_summary!F$26)</f>
        <v>222.95072250850035</v>
      </c>
      <c r="G7" s="100">
        <f>IF(SER_hh_fech!G7=0,0,SER_hh_fech!G7/SER_summary!G$26)</f>
        <v>217.52639287494094</v>
      </c>
      <c r="H7" s="100">
        <f>IF(SER_hh_fech!H7=0,0,SER_hh_fech!H7/SER_summary!H$26)</f>
        <v>219.24412775392011</v>
      </c>
      <c r="I7" s="100">
        <f>IF(SER_hh_fech!I7=0,0,SER_hh_fech!I7/SER_summary!I$26)</f>
        <v>230.94706989356428</v>
      </c>
      <c r="J7" s="100">
        <f>IF(SER_hh_fech!J7=0,0,SER_hh_fech!J7/SER_summary!J$26)</f>
        <v>221.53574630503911</v>
      </c>
      <c r="K7" s="100">
        <f>IF(SER_hh_fech!K7=0,0,SER_hh_fech!K7/SER_summary!K$26)</f>
        <v>249.79361090763939</v>
      </c>
      <c r="L7" s="100">
        <f>IF(SER_hh_fech!L7=0,0,SER_hh_fech!L7/SER_summary!L$26)</f>
        <v>281.1477980137131</v>
      </c>
      <c r="M7" s="100">
        <f>IF(SER_hh_fech!M7=0,0,SER_hh_fech!M7/SER_summary!M$26)</f>
        <v>233.70450755029057</v>
      </c>
      <c r="N7" s="100">
        <f>IF(SER_hh_fech!N7=0,0,SER_hh_fech!N7/SER_summary!N$26)</f>
        <v>260.39141908202095</v>
      </c>
      <c r="O7" s="100">
        <f>IF(SER_hh_fech!O7=0,0,SER_hh_fech!O7/SER_summary!O$26)</f>
        <v>239.78136311510704</v>
      </c>
      <c r="P7" s="100">
        <f>IF(SER_hh_fech!P7=0,0,SER_hh_fech!P7/SER_summary!P$26)</f>
        <v>250.92550974677818</v>
      </c>
      <c r="Q7" s="100">
        <f>IF(SER_hh_fech!Q7=0,0,SER_hh_fech!Q7/SER_summary!Q$26)</f>
        <v>232.2188806862481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194.06334331102275</v>
      </c>
      <c r="C9" s="100">
        <f>IF(SER_hh_fech!C9=0,0,SER_hh_fech!C9/SER_summary!C$26)</f>
        <v>184.45108381986358</v>
      </c>
      <c r="D9" s="100">
        <f>IF(SER_hh_fech!D9=0,0,SER_hh_fech!D9/SER_summary!D$26)</f>
        <v>212.70689146888031</v>
      </c>
      <c r="E9" s="100">
        <f>IF(SER_hh_fech!E9=0,0,SER_hh_fech!E9/SER_summary!E$26)</f>
        <v>211.8866965601523</v>
      </c>
      <c r="F9" s="100">
        <f>IF(SER_hh_fech!F9=0,0,SER_hh_fech!F9/SER_summary!F$26)</f>
        <v>208.68518741730026</v>
      </c>
      <c r="G9" s="100">
        <f>IF(SER_hh_fech!G9=0,0,SER_hh_fech!G9/SER_summary!G$26)</f>
        <v>203.60793432093638</v>
      </c>
      <c r="H9" s="100">
        <f>IF(SER_hh_fech!H9=0,0,SER_hh_fech!H9/SER_summary!H$26)</f>
        <v>205.21575967857714</v>
      </c>
      <c r="I9" s="100">
        <f>IF(SER_hh_fech!I9=0,0,SER_hh_fech!I9/SER_summary!I$26)</f>
        <v>216.16988732735317</v>
      </c>
      <c r="J9" s="100">
        <f>IF(SER_hh_fech!J9=0,0,SER_hh_fech!J9/SER_summary!J$26)</f>
        <v>209.83278300073709</v>
      </c>
      <c r="K9" s="100">
        <f>IF(SER_hh_fech!K9=0,0,SER_hh_fech!K9/SER_summary!K$26)</f>
        <v>238.54322920454371</v>
      </c>
      <c r="L9" s="100">
        <f>IF(SER_hh_fech!L9=0,0,SER_hh_fech!L9/SER_summary!L$26)</f>
        <v>256.02769502216108</v>
      </c>
      <c r="M9" s="100">
        <f>IF(SER_hh_fech!M9=0,0,SER_hh_fech!M9/SER_summary!M$26)</f>
        <v>217.88435960940791</v>
      </c>
      <c r="N9" s="100">
        <f>IF(SER_hh_fech!N9=0,0,SER_hh_fech!N9/SER_summary!N$26)</f>
        <v>240.6411075909638</v>
      </c>
      <c r="O9" s="100">
        <f>IF(SER_hh_fech!O9=0,0,SER_hh_fech!O9/SER_summary!O$26)</f>
        <v>225.43094804381522</v>
      </c>
      <c r="P9" s="100">
        <f>IF(SER_hh_fech!P9=0,0,SER_hh_fech!P9/SER_summary!P$26)</f>
        <v>236.25380553871753</v>
      </c>
      <c r="Q9" s="100">
        <f>IF(SER_hh_fech!Q9=0,0,SER_hh_fech!Q9/SER_summary!Q$26)</f>
        <v>219.17396096683444</v>
      </c>
    </row>
    <row r="10" spans="1:17" ht="12" customHeight="1" x14ac:dyDescent="0.25">
      <c r="A10" s="88" t="s">
        <v>34</v>
      </c>
      <c r="B10" s="100">
        <f>IF(SER_hh_fech!B10=0,0,SER_hh_fech!B10/SER_summary!B$26)</f>
        <v>240.35832043024206</v>
      </c>
      <c r="C10" s="100">
        <f>IF(SER_hh_fech!C10=0,0,SER_hh_fech!C10/SER_summary!C$26)</f>
        <v>269.63945495319143</v>
      </c>
      <c r="D10" s="100">
        <f>IF(SER_hh_fech!D10=0,0,SER_hh_fech!D10/SER_summary!D$26)</f>
        <v>277.61772632245044</v>
      </c>
      <c r="E10" s="100">
        <f>IF(SER_hh_fech!E10=0,0,SER_hh_fech!E10/SER_summary!E$26)</f>
        <v>276.54723610875612</v>
      </c>
      <c r="F10" s="100">
        <f>IF(SER_hh_fech!F10=0,0,SER_hh_fech!F10/SER_summary!F$26)</f>
        <v>272.36873637656169</v>
      </c>
      <c r="G10" s="100">
        <f>IF(SER_hh_fech!G10=0,0,SER_hh_fech!G10/SER_summary!G$26)</f>
        <v>265.74208008516416</v>
      </c>
      <c r="H10" s="100">
        <f>IF(SER_hh_fech!H10=0,0,SER_hh_fech!H10/SER_summary!H$26)</f>
        <v>277.96468241370479</v>
      </c>
      <c r="I10" s="100">
        <f>IF(SER_hh_fech!I10=0,0,SER_hh_fech!I10/SER_summary!I$26)</f>
        <v>282.13750953142232</v>
      </c>
      <c r="J10" s="100">
        <f>IF(SER_hh_fech!J10=0,0,SER_hh_fech!J10/SER_summary!J$26)</f>
        <v>276.44094749887682</v>
      </c>
      <c r="K10" s="100">
        <f>IF(SER_hh_fech!K10=0,0,SER_hh_fech!K10/SER_summary!K$26)</f>
        <v>311.33842662107219</v>
      </c>
      <c r="L10" s="100">
        <f>IF(SER_hh_fech!L10=0,0,SER_hh_fech!L10/SER_summary!L$26)</f>
        <v>334.15855065527575</v>
      </c>
      <c r="M10" s="100">
        <f>IF(SER_hh_fech!M10=0,0,SER_hh_fech!M10/SER_summary!M$26)</f>
        <v>282.76853000251685</v>
      </c>
      <c r="N10" s="100">
        <f>IF(SER_hh_fech!N10=0,0,SER_hh_fech!N10/SER_summary!N$26)</f>
        <v>310.30531293506778</v>
      </c>
      <c r="O10" s="100">
        <f>IF(SER_hh_fech!O10=0,0,SER_hh_fech!O10/SER_summary!O$26)</f>
        <v>288.64887145259235</v>
      </c>
      <c r="P10" s="100">
        <f>IF(SER_hh_fech!P10=0,0,SER_hh_fech!P10/SER_summary!P$26)</f>
        <v>300.17003917655097</v>
      </c>
      <c r="Q10" s="100">
        <f>IF(SER_hh_fech!Q10=0,0,SER_hh_fech!Q10/SER_summary!Q$26)</f>
        <v>276.30881590879579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157.25174056327211</v>
      </c>
      <c r="C12" s="100">
        <f>IF(SER_hh_fech!C12=0,0,SER_hh_fech!C12/SER_summary!C$26)</f>
        <v>176.40859505101776</v>
      </c>
      <c r="D12" s="100">
        <f>IF(SER_hh_fech!D12=0,0,SER_hh_fech!D12/SER_summary!D$26)</f>
        <v>181.6282897853477</v>
      </c>
      <c r="E12" s="100">
        <f>IF(SER_hh_fech!E12=0,0,SER_hh_fech!E12/SER_summary!E$26)</f>
        <v>182.50260923465657</v>
      </c>
      <c r="F12" s="100">
        <f>IF(SER_hh_fech!F12=0,0,SER_hh_fech!F12/SER_summary!F$26)</f>
        <v>177.57368658975398</v>
      </c>
      <c r="G12" s="100">
        <f>IF(SER_hh_fech!G12=0,0,SER_hh_fech!G12/SER_summary!G$26)</f>
        <v>173.85878117094146</v>
      </c>
      <c r="H12" s="100">
        <f>IF(SER_hh_fech!H12=0,0,SER_hh_fech!H12/SER_summary!H$26)</f>
        <v>175.23168718242428</v>
      </c>
      <c r="I12" s="100">
        <f>IF(SER_hh_fech!I12=0,0,SER_hh_fech!I12/SER_summary!I$26)</f>
        <v>184.58530735522942</v>
      </c>
      <c r="J12" s="100">
        <f>IF(SER_hh_fech!J12=0,0,SER_hh_fech!J12/SER_summary!J$26)</f>
        <v>179.17411727536623</v>
      </c>
      <c r="K12" s="100">
        <f>IF(SER_hh_fech!K12=0,0,SER_hh_fech!K12/SER_summary!K$26)</f>
        <v>203.6896804851952</v>
      </c>
      <c r="L12" s="100">
        <f>IF(SER_hh_fech!L12=0,0,SER_hh_fech!L12/SER_summary!L$26)</f>
        <v>218.61949118542316</v>
      </c>
      <c r="M12" s="100">
        <f>IF(SER_hh_fech!M12=0,0,SER_hh_fech!M12/SER_summary!M$26)</f>
        <v>186.21296138240885</v>
      </c>
      <c r="N12" s="100">
        <f>IF(SER_hh_fech!N12=0,0,SER_hh_fech!N12/SER_summary!N$26)</f>
        <v>206.31049951248815</v>
      </c>
      <c r="O12" s="100">
        <f>IF(SER_hh_fech!O12=0,0,SER_hh_fech!O12/SER_summary!O$26)</f>
        <v>193.2505706206893</v>
      </c>
      <c r="P12" s="100">
        <f>IF(SER_hh_fech!P12=0,0,SER_hh_fech!P12/SER_summary!P$26)</f>
        <v>209.9210779280393</v>
      </c>
      <c r="Q12" s="100">
        <f>IF(SER_hh_fech!Q12=0,0,SER_hh_fech!Q12/SER_summary!Q$26)</f>
        <v>190.4863918441099</v>
      </c>
    </row>
    <row r="13" spans="1:17" ht="12" customHeight="1" x14ac:dyDescent="0.25">
      <c r="A13" s="88" t="s">
        <v>105</v>
      </c>
      <c r="B13" s="100">
        <f>IF(SER_hh_fech!B13=0,0,SER_hh_fech!B13/SER_summary!B$26)</f>
        <v>100.35036066233531</v>
      </c>
      <c r="C13" s="100">
        <f>IF(SER_hh_fech!C13=0,0,SER_hh_fech!C13/SER_summary!C$26)</f>
        <v>112.57528887233713</v>
      </c>
      <c r="D13" s="100">
        <f>IF(SER_hh_fech!D13=0,0,SER_hh_fech!D13/SER_summary!D$26)</f>
        <v>115.90595894331175</v>
      </c>
      <c r="E13" s="100">
        <f>IF(SER_hh_fech!E13=0,0,SER_hh_fech!E13/SER_summary!E$26)</f>
        <v>115.45919417320643</v>
      </c>
      <c r="F13" s="100">
        <f>IF(SER_hh_fech!F13=0,0,SER_hh_fech!F13/SER_summary!F$26)</f>
        <v>113.71411092094677</v>
      </c>
      <c r="G13" s="100">
        <f>IF(SER_hh_fech!G13=0,0,SER_hh_fech!G13/SER_summary!G$26)</f>
        <v>110.94706972726331</v>
      </c>
      <c r="H13" s="100">
        <f>IF(SER_hh_fech!H13=0,0,SER_hh_fech!H13/SER_summary!H$26)</f>
        <v>111.82310117368358</v>
      </c>
      <c r="I13" s="100">
        <f>IF(SER_hh_fech!I13=0,0,SER_hh_fech!I13/SER_summary!I$26)</f>
        <v>117.79241281924388</v>
      </c>
      <c r="J13" s="100">
        <f>IF(SER_hh_fech!J13=0,0,SER_hh_fech!J13/SER_summary!J$26)</f>
        <v>114.3383175580644</v>
      </c>
      <c r="K13" s="100">
        <f>IF(SER_hh_fech!K13=0,0,SER_hh_fech!K13/SER_summary!K$26)</f>
        <v>129.983371239478</v>
      </c>
      <c r="L13" s="100">
        <f>IF(SER_hh_fech!L13=0,0,SER_hh_fech!L13/SER_summary!L$26)</f>
        <v>139.51125071863584</v>
      </c>
      <c r="M13" s="100">
        <f>IF(SER_hh_fech!M13=0,0,SER_hh_fech!M13/SER_summary!M$26)</f>
        <v>116.83604540367757</v>
      </c>
      <c r="N13" s="100">
        <f>IF(SER_hh_fech!N13=0,0,SER_hh_fech!N13/SER_summary!N$26)</f>
        <v>126.24210476370045</v>
      </c>
      <c r="O13" s="100">
        <f>IF(SER_hh_fech!O13=0,0,SER_hh_fech!O13/SER_summary!O$26)</f>
        <v>111.65089426288091</v>
      </c>
      <c r="P13" s="100">
        <f>IF(SER_hh_fech!P13=0,0,SER_hh_fech!P13/SER_summary!P$26)</f>
        <v>114.20968164126636</v>
      </c>
      <c r="Q13" s="100">
        <f>IF(SER_hh_fech!Q13=0,0,SER_hh_fech!Q13/SER_summary!Q$26)</f>
        <v>98.272865501494934</v>
      </c>
    </row>
    <row r="14" spans="1:17" ht="12" customHeight="1" x14ac:dyDescent="0.25">
      <c r="A14" s="51" t="s">
        <v>104</v>
      </c>
      <c r="B14" s="22">
        <f>IF(SER_hh_fech!B14=0,0,SER_hh_fech!B14/SER_summary!B$26)</f>
        <v>165.64862934761504</v>
      </c>
      <c r="C14" s="22">
        <f>IF(SER_hh_fech!C14=0,0,SER_hh_fech!C14/SER_summary!C$26)</f>
        <v>188.21378237253791</v>
      </c>
      <c r="D14" s="22">
        <f>IF(SER_hh_fech!D14=0,0,SER_hh_fech!D14/SER_summary!D$26)</f>
        <v>192.1598793007538</v>
      </c>
      <c r="E14" s="22">
        <f>IF(SER_hh_fech!E14=0,0,SER_hh_fech!E14/SER_summary!E$26)</f>
        <v>187.53530029144775</v>
      </c>
      <c r="F14" s="22">
        <f>IF(SER_hh_fech!F14=0,0,SER_hh_fech!F14/SER_summary!F$26)</f>
        <v>189.98631528470708</v>
      </c>
      <c r="G14" s="22">
        <f>IF(SER_hh_fech!G14=0,0,SER_hh_fech!G14/SER_summary!G$26)</f>
        <v>183.93856296888387</v>
      </c>
      <c r="H14" s="22">
        <f>IF(SER_hh_fech!H14=0,0,SER_hh_fech!H14/SER_summary!H$26)</f>
        <v>184.68172994223292</v>
      </c>
      <c r="I14" s="22">
        <f>IF(SER_hh_fech!I14=0,0,SER_hh_fech!I14/SER_summary!I$26)</f>
        <v>195.40174106402293</v>
      </c>
      <c r="J14" s="22">
        <f>IF(SER_hh_fech!J14=0,0,SER_hh_fech!J14/SER_summary!J$26)</f>
        <v>190.43925477762991</v>
      </c>
      <c r="K14" s="22">
        <f>IF(SER_hh_fech!K14=0,0,SER_hh_fech!K14/SER_summary!K$26)</f>
        <v>217.62879715849277</v>
      </c>
      <c r="L14" s="22">
        <f>IF(SER_hh_fech!L14=0,0,SER_hh_fech!L14/SER_summary!L$26)</f>
        <v>228.08481359532794</v>
      </c>
      <c r="M14" s="22">
        <f>IF(SER_hh_fech!M14=0,0,SER_hh_fech!M14/SER_summary!M$26)</f>
        <v>196.11090769671824</v>
      </c>
      <c r="N14" s="22">
        <f>IF(SER_hh_fech!N14=0,0,SER_hh_fech!N14/SER_summary!N$26)</f>
        <v>215.60594823473295</v>
      </c>
      <c r="O14" s="22">
        <f>IF(SER_hh_fech!O14=0,0,SER_hh_fech!O14/SER_summary!O$26)</f>
        <v>205.83995158121579</v>
      </c>
      <c r="P14" s="22">
        <f>IF(SER_hh_fech!P14=0,0,SER_hh_fech!P14/SER_summary!P$26)</f>
        <v>197.97029367849117</v>
      </c>
      <c r="Q14" s="22">
        <f>IF(SER_hh_fech!Q14=0,0,SER_hh_fech!Q14/SER_summary!Q$26)</f>
        <v>198.72968618093233</v>
      </c>
    </row>
    <row r="15" spans="1:17" ht="12" customHeight="1" x14ac:dyDescent="0.25">
      <c r="A15" s="105" t="s">
        <v>108</v>
      </c>
      <c r="B15" s="104">
        <f>IF(SER_hh_fech!B15=0,0,SER_hh_fech!B15/SER_summary!B$26)</f>
        <v>1.0797140544666595</v>
      </c>
      <c r="C15" s="104">
        <f>IF(SER_hh_fech!C15=0,0,SER_hh_fech!C15/SER_summary!C$26)</f>
        <v>1.1745483877354381</v>
      </c>
      <c r="D15" s="104">
        <f>IF(SER_hh_fech!D15=0,0,SER_hh_fech!D15/SER_summary!D$26)</f>
        <v>1.2050700237703384</v>
      </c>
      <c r="E15" s="104">
        <f>IF(SER_hh_fech!E15=0,0,SER_hh_fech!E15/SER_summary!E$26)</f>
        <v>1.2039141027355085</v>
      </c>
      <c r="F15" s="104">
        <f>IF(SER_hh_fech!F15=0,0,SER_hh_fech!F15/SER_summary!F$26)</f>
        <v>1.1879405151520732</v>
      </c>
      <c r="G15" s="104">
        <f>IF(SER_hh_fech!G15=0,0,SER_hh_fech!G15/SER_summary!G$26)</f>
        <v>1.159490218312468</v>
      </c>
      <c r="H15" s="104">
        <f>IF(SER_hh_fech!H15=0,0,SER_hh_fech!H15/SER_summary!H$26)</f>
        <v>1.1637441286242391</v>
      </c>
      <c r="I15" s="104">
        <f>IF(SER_hh_fech!I15=0,0,SER_hh_fech!I15/SER_summary!I$26)</f>
        <v>1.1704643298688393</v>
      </c>
      <c r="J15" s="104">
        <f>IF(SER_hh_fech!J15=0,0,SER_hh_fech!J15/SER_summary!J$26)</f>
        <v>1.0846211746941696</v>
      </c>
      <c r="K15" s="104">
        <f>IF(SER_hh_fech!K15=0,0,SER_hh_fech!K15/SER_summary!K$26)</f>
        <v>1.2191932466090245</v>
      </c>
      <c r="L15" s="104">
        <f>IF(SER_hh_fech!L15=0,0,SER_hh_fech!L15/SER_summary!L$26)</f>
        <v>1.3467392515891889</v>
      </c>
      <c r="M15" s="104">
        <f>IF(SER_hh_fech!M15=0,0,SER_hh_fech!M15/SER_summary!M$26)</f>
        <v>1.1720772047465724</v>
      </c>
      <c r="N15" s="104">
        <f>IF(SER_hh_fech!N15=0,0,SER_hh_fech!N15/SER_summary!N$26)</f>
        <v>1.306049319087087</v>
      </c>
      <c r="O15" s="104">
        <f>IF(SER_hh_fech!O15=0,0,SER_hh_fech!O15/SER_summary!O$26)</f>
        <v>1.2041028912238325</v>
      </c>
      <c r="P15" s="104">
        <f>IF(SER_hh_fech!P15=0,0,SER_hh_fech!P15/SER_summary!P$26)</f>
        <v>1.2691960982758566</v>
      </c>
      <c r="Q15" s="104">
        <f>IF(SER_hh_fech!Q15=0,0,SER_hh_fech!Q15/SER_summary!Q$26)</f>
        <v>1.1716398967913608</v>
      </c>
    </row>
    <row r="16" spans="1:17" ht="12.95" customHeight="1" x14ac:dyDescent="0.25">
      <c r="A16" s="90" t="s">
        <v>102</v>
      </c>
      <c r="B16" s="101">
        <f>IF(SER_hh_fech!B16=0,0,SER_hh_fech!B16/SER_summary!B$26)</f>
        <v>14.317623543861428</v>
      </c>
      <c r="C16" s="101">
        <f>IF(SER_hh_fech!C16=0,0,SER_hh_fech!C16/SER_summary!C$26)</f>
        <v>14.023073934737729</v>
      </c>
      <c r="D16" s="101">
        <f>IF(SER_hh_fech!D16=0,0,SER_hh_fech!D16/SER_summary!D$26)</f>
        <v>13.719115925865388</v>
      </c>
      <c r="E16" s="101">
        <f>IF(SER_hh_fech!E16=0,0,SER_hh_fech!E16/SER_summary!E$26)</f>
        <v>13.477563840424795</v>
      </c>
      <c r="F16" s="101">
        <f>IF(SER_hh_fech!F16=0,0,SER_hh_fech!F16/SER_summary!F$26)</f>
        <v>13.277036809927303</v>
      </c>
      <c r="G16" s="101">
        <f>IF(SER_hh_fech!G16=0,0,SER_hh_fech!G16/SER_summary!G$26)</f>
        <v>13.098216627271746</v>
      </c>
      <c r="H16" s="101">
        <f>IF(SER_hh_fech!H16=0,0,SER_hh_fech!H16/SER_summary!H$26)</f>
        <v>12.92694528894981</v>
      </c>
      <c r="I16" s="101">
        <f>IF(SER_hh_fech!I16=0,0,SER_hh_fech!I16/SER_summary!I$26)</f>
        <v>12.787648839833286</v>
      </c>
      <c r="J16" s="101">
        <f>IF(SER_hh_fech!J16=0,0,SER_hh_fech!J16/SER_summary!J$26)</f>
        <v>12.7045606784918</v>
      </c>
      <c r="K16" s="101">
        <f>IF(SER_hh_fech!K16=0,0,SER_hh_fech!K16/SER_summary!K$26)</f>
        <v>12.345127777291367</v>
      </c>
      <c r="L16" s="101">
        <f>IF(SER_hh_fech!L16=0,0,SER_hh_fech!L16/SER_summary!L$26)</f>
        <v>12.255743532598931</v>
      </c>
      <c r="M16" s="101">
        <f>IF(SER_hh_fech!M16=0,0,SER_hh_fech!M16/SER_summary!M$26)</f>
        <v>12.030401313521157</v>
      </c>
      <c r="N16" s="101">
        <f>IF(SER_hh_fech!N16=0,0,SER_hh_fech!N16/SER_summary!N$26)</f>
        <v>11.816813791856635</v>
      </c>
      <c r="O16" s="101">
        <f>IF(SER_hh_fech!O16=0,0,SER_hh_fech!O16/SER_summary!O$26)</f>
        <v>11.632457798299072</v>
      </c>
      <c r="P16" s="101">
        <f>IF(SER_hh_fech!P16=0,0,SER_hh_fech!P16/SER_summary!P$26)</f>
        <v>11.272026583756231</v>
      </c>
      <c r="Q16" s="101">
        <f>IF(SER_hh_fech!Q16=0,0,SER_hh_fech!Q16/SER_summary!Q$26)</f>
        <v>10.825714604393525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14.317623543861428</v>
      </c>
      <c r="C18" s="103">
        <f>IF(SER_hh_fech!C18=0,0,SER_hh_fech!C18/SER_summary!C$26)</f>
        <v>14.023073934737729</v>
      </c>
      <c r="D18" s="103">
        <f>IF(SER_hh_fech!D18=0,0,SER_hh_fech!D18/SER_summary!D$26)</f>
        <v>13.719115925865388</v>
      </c>
      <c r="E18" s="103">
        <f>IF(SER_hh_fech!E18=0,0,SER_hh_fech!E18/SER_summary!E$26)</f>
        <v>13.477563840424795</v>
      </c>
      <c r="F18" s="103">
        <f>IF(SER_hh_fech!F18=0,0,SER_hh_fech!F18/SER_summary!F$26)</f>
        <v>13.277036809927303</v>
      </c>
      <c r="G18" s="103">
        <f>IF(SER_hh_fech!G18=0,0,SER_hh_fech!G18/SER_summary!G$26)</f>
        <v>13.098216627271746</v>
      </c>
      <c r="H18" s="103">
        <f>IF(SER_hh_fech!H18=0,0,SER_hh_fech!H18/SER_summary!H$26)</f>
        <v>12.92694528894981</v>
      </c>
      <c r="I18" s="103">
        <f>IF(SER_hh_fech!I18=0,0,SER_hh_fech!I18/SER_summary!I$26)</f>
        <v>12.787648839833286</v>
      </c>
      <c r="J18" s="103">
        <f>IF(SER_hh_fech!J18=0,0,SER_hh_fech!J18/SER_summary!J$26)</f>
        <v>12.7045606784918</v>
      </c>
      <c r="K18" s="103">
        <f>IF(SER_hh_fech!K18=0,0,SER_hh_fech!K18/SER_summary!K$26)</f>
        <v>12.345127777291367</v>
      </c>
      <c r="L18" s="103">
        <f>IF(SER_hh_fech!L18=0,0,SER_hh_fech!L18/SER_summary!L$26)</f>
        <v>12.255743532598931</v>
      </c>
      <c r="M18" s="103">
        <f>IF(SER_hh_fech!M18=0,0,SER_hh_fech!M18/SER_summary!M$26)</f>
        <v>12.030401313521157</v>
      </c>
      <c r="N18" s="103">
        <f>IF(SER_hh_fech!N18=0,0,SER_hh_fech!N18/SER_summary!N$26)</f>
        <v>11.816813791856635</v>
      </c>
      <c r="O18" s="103">
        <f>IF(SER_hh_fech!O18=0,0,SER_hh_fech!O18/SER_summary!O$26)</f>
        <v>11.632457798299072</v>
      </c>
      <c r="P18" s="103">
        <f>IF(SER_hh_fech!P18=0,0,SER_hh_fech!P18/SER_summary!P$26)</f>
        <v>11.272026583756231</v>
      </c>
      <c r="Q18" s="103">
        <f>IF(SER_hh_fech!Q18=0,0,SER_hh_fech!Q18/SER_summary!Q$26)</f>
        <v>10.825714604393525</v>
      </c>
    </row>
    <row r="19" spans="1:17" ht="12.95" customHeight="1" x14ac:dyDescent="0.25">
      <c r="A19" s="90" t="s">
        <v>47</v>
      </c>
      <c r="B19" s="101">
        <f>IF(SER_hh_fech!B19=0,0,SER_hh_fech!B19/SER_summary!B$26)</f>
        <v>24.001338383269747</v>
      </c>
      <c r="C19" s="101">
        <f>IF(SER_hh_fech!C19=0,0,SER_hh_fech!C19/SER_summary!C$26)</f>
        <v>23.919666970622057</v>
      </c>
      <c r="D19" s="101">
        <f>IF(SER_hh_fech!D19=0,0,SER_hh_fech!D19/SER_summary!D$26)</f>
        <v>23.849742154705854</v>
      </c>
      <c r="E19" s="101">
        <f>IF(SER_hh_fech!E19=0,0,SER_hh_fech!E19/SER_summary!E$26)</f>
        <v>23.76665497375577</v>
      </c>
      <c r="F19" s="101">
        <f>IF(SER_hh_fech!F19=0,0,SER_hh_fech!F19/SER_summary!F$26)</f>
        <v>23.648149949277055</v>
      </c>
      <c r="G19" s="101">
        <f>IF(SER_hh_fech!G19=0,0,SER_hh_fech!G19/SER_summary!G$26)</f>
        <v>23.51243101574801</v>
      </c>
      <c r="H19" s="101">
        <f>IF(SER_hh_fech!H19=0,0,SER_hh_fech!H19/SER_summary!H$26)</f>
        <v>23.381112810185336</v>
      </c>
      <c r="I19" s="101">
        <f>IF(SER_hh_fech!I19=0,0,SER_hh_fech!I19/SER_summary!I$26)</f>
        <v>23.281744996546653</v>
      </c>
      <c r="J19" s="101">
        <f>IF(SER_hh_fech!J19=0,0,SER_hh_fech!J19/SER_summary!J$26)</f>
        <v>23.159427854916366</v>
      </c>
      <c r="K19" s="101">
        <f>IF(SER_hh_fech!K19=0,0,SER_hh_fech!K19/SER_summary!K$26)</f>
        <v>23.108575154395659</v>
      </c>
      <c r="L19" s="101">
        <f>IF(SER_hh_fech!L19=0,0,SER_hh_fech!L19/SER_summary!L$26)</f>
        <v>23.040806210210143</v>
      </c>
      <c r="M19" s="101">
        <f>IF(SER_hh_fech!M19=0,0,SER_hh_fech!M19/SER_summary!M$26)</f>
        <v>23.108047657116327</v>
      </c>
      <c r="N19" s="101">
        <f>IF(SER_hh_fech!N19=0,0,SER_hh_fech!N19/SER_summary!N$26)</f>
        <v>23.097673673411631</v>
      </c>
      <c r="O19" s="101">
        <f>IF(SER_hh_fech!O19=0,0,SER_hh_fech!O19/SER_summary!O$26)</f>
        <v>23.204898767126547</v>
      </c>
      <c r="P19" s="101">
        <f>IF(SER_hh_fech!P19=0,0,SER_hh_fech!P19/SER_summary!P$26)</f>
        <v>23.190452236146331</v>
      </c>
      <c r="Q19" s="101">
        <f>IF(SER_hh_fech!Q19=0,0,SER_hh_fech!Q19/SER_summary!Q$26)</f>
        <v>23.404056630893557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30.76525988257896</v>
      </c>
      <c r="C22" s="100">
        <f>IF(SER_hh_fech!C22=0,0,SER_hh_fech!C22/SER_summary!C$26)</f>
        <v>30.652721988941654</v>
      </c>
      <c r="D22" s="100">
        <f>IF(SER_hh_fech!D22=0,0,SER_hh_fech!D22/SER_summary!D$26)</f>
        <v>30.53069887607634</v>
      </c>
      <c r="E22" s="100">
        <f>IF(SER_hh_fech!E22=0,0,SER_hh_fech!E22/SER_summary!E$26)</f>
        <v>30.422841389759903</v>
      </c>
      <c r="F22" s="100">
        <f>IF(SER_hh_fech!F22=0,0,SER_hh_fech!F22/SER_summary!F$26)</f>
        <v>30.262636721417319</v>
      </c>
      <c r="G22" s="100">
        <f>IF(SER_hh_fech!G22=0,0,SER_hh_fech!G22/SER_summary!G$26)</f>
        <v>30.096050544547566</v>
      </c>
      <c r="H22" s="100">
        <f>IF(SER_hh_fech!H22=0,0,SER_hh_fech!H22/SER_summary!H$26)</f>
        <v>29.930962831114581</v>
      </c>
      <c r="I22" s="100">
        <f>IF(SER_hh_fech!I22=0,0,SER_hh_fech!I22/SER_summary!I$26)</f>
        <v>29.850707629430126</v>
      </c>
      <c r="J22" s="100">
        <f>IF(SER_hh_fech!J22=0,0,SER_hh_fech!J22/SER_summary!J$26)</f>
        <v>29.699915306297306</v>
      </c>
      <c r="K22" s="100">
        <f>IF(SER_hh_fech!K22=0,0,SER_hh_fech!K22/SER_summary!K$26)</f>
        <v>29.639570889875181</v>
      </c>
      <c r="L22" s="100">
        <f>IF(SER_hh_fech!L22=0,0,SER_hh_fech!L22/SER_summary!L$26)</f>
        <v>29.536378170121573</v>
      </c>
      <c r="M22" s="100">
        <f>IF(SER_hh_fech!M22=0,0,SER_hh_fech!M22/SER_summary!M$26)</f>
        <v>29.589763888027843</v>
      </c>
      <c r="N22" s="100">
        <f>IF(SER_hh_fech!N22=0,0,SER_hh_fech!N22/SER_summary!N$26)</f>
        <v>29.551935573310455</v>
      </c>
      <c r="O22" s="100">
        <f>IF(SER_hh_fech!O22=0,0,SER_hh_fech!O22/SER_summary!O$26)</f>
        <v>29.491762029384759</v>
      </c>
      <c r="P22" s="100">
        <f>IF(SER_hh_fech!P22=0,0,SER_hh_fech!P22/SER_summary!P$26)</f>
        <v>29.458898577390087</v>
      </c>
      <c r="Q22" s="100">
        <f>IF(SER_hh_fech!Q22=0,0,SER_hh_fech!Q22/SER_summary!Q$26)</f>
        <v>29.382419550365707</v>
      </c>
    </row>
    <row r="23" spans="1:17" ht="12" customHeight="1" x14ac:dyDescent="0.25">
      <c r="A23" s="88" t="s">
        <v>98</v>
      </c>
      <c r="B23" s="100">
        <f>IF(SER_hh_fech!B23=0,0,SER_hh_fech!B23/SER_summary!B$26)</f>
        <v>28.714242557073675</v>
      </c>
      <c r="C23" s="100">
        <f>IF(SER_hh_fech!C23=0,0,SER_hh_fech!C23/SER_summary!C$26)</f>
        <v>28.60920718967888</v>
      </c>
      <c r="D23" s="100">
        <f>IF(SER_hh_fech!D23=0,0,SER_hh_fech!D23/SER_summary!D$26)</f>
        <v>28.495318951004588</v>
      </c>
      <c r="E23" s="100">
        <f>IF(SER_hh_fech!E23=0,0,SER_hh_fech!E23/SER_summary!E$26)</f>
        <v>28.39465196377591</v>
      </c>
      <c r="F23" s="100">
        <f>IF(SER_hh_fech!F23=0,0,SER_hh_fech!F23/SER_summary!F$26)</f>
        <v>28.245127606656158</v>
      </c>
      <c r="G23" s="100">
        <f>IF(SER_hh_fech!G23=0,0,SER_hh_fech!G23/SER_summary!G$26)</f>
        <v>28.08964717491105</v>
      </c>
      <c r="H23" s="100">
        <f>IF(SER_hh_fech!H23=0,0,SER_hh_fech!H23/SER_summary!H$26)</f>
        <v>27.93556530904026</v>
      </c>
      <c r="I23" s="100">
        <f>IF(SER_hh_fech!I23=0,0,SER_hh_fech!I23/SER_summary!I$26)</f>
        <v>27.860660454134774</v>
      </c>
      <c r="J23" s="100">
        <f>IF(SER_hh_fech!J23=0,0,SER_hh_fech!J23/SER_summary!J$26)</f>
        <v>27.719920952544136</v>
      </c>
      <c r="K23" s="100">
        <f>IF(SER_hh_fech!K23=0,0,SER_hh_fech!K23/SER_summary!K$26)</f>
        <v>27.66359949721684</v>
      </c>
      <c r="L23" s="100">
        <f>IF(SER_hh_fech!L23=0,0,SER_hh_fech!L23/SER_summary!L$26)</f>
        <v>27.567286292113458</v>
      </c>
      <c r="M23" s="100">
        <f>IF(SER_hh_fech!M23=0,0,SER_hh_fech!M23/SER_summary!M$26)</f>
        <v>27.619876868806593</v>
      </c>
      <c r="N23" s="100">
        <f>IF(SER_hh_fech!N23=0,0,SER_hh_fech!N23/SER_summary!N$26)</f>
        <v>27.609931708766183</v>
      </c>
      <c r="O23" s="100">
        <f>IF(SER_hh_fech!O23=0,0,SER_hh_fech!O23/SER_summary!O$26)</f>
        <v>27.583458102007075</v>
      </c>
      <c r="P23" s="100">
        <f>IF(SER_hh_fech!P23=0,0,SER_hh_fech!P23/SER_summary!P$26)</f>
        <v>27.580120823666302</v>
      </c>
      <c r="Q23" s="100">
        <f>IF(SER_hh_fech!Q23=0,0,SER_hh_fech!Q23/SER_summary!Q$26)</f>
        <v>27.548900832024461</v>
      </c>
    </row>
    <row r="24" spans="1:17" ht="12" customHeight="1" x14ac:dyDescent="0.25">
      <c r="A24" s="88" t="s">
        <v>34</v>
      </c>
      <c r="B24" s="100">
        <f>IF(SER_hh_fech!B24=0,0,SER_hh_fech!B24/SER_summary!B$26)</f>
        <v>35.892803196342115</v>
      </c>
      <c r="C24" s="100">
        <f>IF(SER_hh_fech!C24=0,0,SER_hh_fech!C24/SER_summary!C$26)</f>
        <v>35.761508987098587</v>
      </c>
      <c r="D24" s="100">
        <f>IF(SER_hh_fech!D24=0,0,SER_hh_fech!D24/SER_summary!D$26)</f>
        <v>35.619148688755743</v>
      </c>
      <c r="E24" s="100">
        <f>IF(SER_hh_fech!E24=0,0,SER_hh_fech!E24/SER_summary!E$26)</f>
        <v>35.493314954719857</v>
      </c>
      <c r="F24" s="100">
        <f>IF(SER_hh_fech!F24=0,0,SER_hh_fech!F24/SER_summary!F$26)</f>
        <v>35.306409508320201</v>
      </c>
      <c r="G24" s="100">
        <f>IF(SER_hh_fech!G24=0,0,SER_hh_fech!G24/SER_summary!G$26)</f>
        <v>35.112058968638834</v>
      </c>
      <c r="H24" s="100">
        <f>IF(SER_hh_fech!H24=0,0,SER_hh_fech!H24/SER_summary!H$26)</f>
        <v>34.919456636300353</v>
      </c>
      <c r="I24" s="100">
        <f>IF(SER_hh_fech!I24=0,0,SER_hh_fech!I24/SER_summary!I$26)</f>
        <v>34.825825567668495</v>
      </c>
      <c r="J24" s="100">
        <f>IF(SER_hh_fech!J24=0,0,SER_hh_fech!J24/SER_summary!J$26)</f>
        <v>34.649901190680183</v>
      </c>
      <c r="K24" s="100">
        <f>IF(SER_hh_fech!K24=0,0,SER_hh_fech!K24/SER_summary!K$26)</f>
        <v>34.579499371521045</v>
      </c>
      <c r="L24" s="100">
        <f>IF(SER_hh_fech!L24=0,0,SER_hh_fech!L24/SER_summary!L$26)</f>
        <v>34.459107865141796</v>
      </c>
      <c r="M24" s="100">
        <f>IF(SER_hh_fech!M24=0,0,SER_hh_fech!M24/SER_summary!M$26)</f>
        <v>34.445723926912343</v>
      </c>
      <c r="N24" s="100">
        <f>IF(SER_hh_fech!N24=0,0,SER_hh_fech!N24/SER_summary!N$26)</f>
        <v>34.293224234460247</v>
      </c>
      <c r="O24" s="100">
        <f>IF(SER_hh_fech!O24=0,0,SER_hh_fech!O24/SER_summary!O$26)</f>
        <v>34.116794287248297</v>
      </c>
      <c r="P24" s="100">
        <f>IF(SER_hh_fech!P24=0,0,SER_hh_fech!P24/SER_summary!P$26)</f>
        <v>33.967577708200885</v>
      </c>
      <c r="Q24" s="100">
        <f>IF(SER_hh_fech!Q24=0,0,SER_hh_fech!Q24/SER_summary!Q$26)</f>
        <v>33.796041824647837</v>
      </c>
    </row>
    <row r="25" spans="1:17" ht="12" customHeight="1" x14ac:dyDescent="0.25">
      <c r="A25" s="88" t="s">
        <v>42</v>
      </c>
      <c r="B25" s="100">
        <f>IF(SER_hh_fech!B25=0,0,SER_hh_fech!B25/SER_summary!B$26)</f>
        <v>22.612466013695528</v>
      </c>
      <c r="C25" s="100">
        <f>IF(SER_hh_fech!C25=0,0,SER_hh_fech!C25/SER_summary!C$26)</f>
        <v>22.529750661872111</v>
      </c>
      <c r="D25" s="100">
        <f>IF(SER_hh_fech!D25=0,0,SER_hh_fech!D25/SER_summary!D$26)</f>
        <v>22.440063673916114</v>
      </c>
      <c r="E25" s="100">
        <f>IF(SER_hh_fech!E25=0,0,SER_hh_fech!E25/SER_summary!E$26)</f>
        <v>22.360788421473526</v>
      </c>
      <c r="F25" s="100">
        <f>IF(SER_hh_fech!F25=0,0,SER_hh_fech!F25/SER_summary!F$26)</f>
        <v>22.243037990241724</v>
      </c>
      <c r="G25" s="100">
        <f>IF(SER_hh_fech!G25=0,0,SER_hh_fech!G25/SER_summary!G$26)</f>
        <v>22.120597150242471</v>
      </c>
      <c r="H25" s="100">
        <f>IF(SER_hh_fech!H25=0,0,SER_hh_fech!H25/SER_summary!H$26)</f>
        <v>21.999257680869217</v>
      </c>
      <c r="I25" s="100">
        <f>IF(SER_hh_fech!I25=0,0,SER_hh_fech!I25/SER_summary!I$26)</f>
        <v>21.940270107631154</v>
      </c>
      <c r="J25" s="100">
        <f>IF(SER_hh_fech!J25=0,0,SER_hh_fech!J25/SER_summary!J$26)</f>
        <v>21.829437750128523</v>
      </c>
      <c r="K25" s="100">
        <f>IF(SER_hh_fech!K25=0,0,SER_hh_fech!K25/SER_summary!K$26)</f>
        <v>21.785084604058262</v>
      </c>
      <c r="L25" s="100">
        <f>IF(SER_hh_fech!L25=0,0,SER_hh_fech!L25/SER_summary!L$26)</f>
        <v>21.709237955039356</v>
      </c>
      <c r="M25" s="100">
        <f>IF(SER_hh_fech!M25=0,0,SER_hh_fech!M25/SER_summary!M$26)</f>
        <v>21.797745104858844</v>
      </c>
      <c r="N25" s="100">
        <f>IF(SER_hh_fech!N25=0,0,SER_hh_fech!N25/SER_summary!N$26)</f>
        <v>21.839436726048323</v>
      </c>
      <c r="O25" s="100">
        <f>IF(SER_hh_fech!O25=0,0,SER_hh_fech!O25/SER_summary!O$26)</f>
        <v>21.875210006237527</v>
      </c>
      <c r="P25" s="100">
        <f>IF(SER_hh_fech!P25=0,0,SER_hh_fech!P25/SER_summary!P$26)</f>
        <v>21.93939696563011</v>
      </c>
      <c r="Q25" s="100">
        <f>IF(SER_hh_fech!Q25=0,0,SER_hh_fech!Q25/SER_summary!Q$26)</f>
        <v>21.984462253228749</v>
      </c>
    </row>
    <row r="26" spans="1:17" ht="12" customHeight="1" x14ac:dyDescent="0.25">
      <c r="A26" s="88" t="s">
        <v>30</v>
      </c>
      <c r="B26" s="22">
        <f>IF(SER_hh_fech!B26=0,0,SER_hh_fech!B26/SER_summary!B$26)</f>
        <v>23.410396727062533</v>
      </c>
      <c r="C26" s="22">
        <f>IF(SER_hh_fech!C26=0,0,SER_hh_fech!C26/SER_summary!C$26)</f>
        <v>23.324754652848306</v>
      </c>
      <c r="D26" s="22">
        <f>IF(SER_hh_fech!D26=0,0,SER_hh_fech!D26/SER_summary!D$26)</f>
        <v>23.231846293407891</v>
      </c>
      <c r="E26" s="22">
        <f>IF(SER_hh_fech!E26=0,0,SER_hh_fech!E26/SER_summary!E$26)</f>
        <v>23.149807359946983</v>
      </c>
      <c r="F26" s="22">
        <f>IF(SER_hh_fech!F26=0,0,SER_hh_fech!F26/SER_summary!F$26)</f>
        <v>23.027790894530941</v>
      </c>
      <c r="G26" s="22">
        <f>IF(SER_hh_fech!G26=0,0,SER_hh_fech!G26/SER_summary!G$26)</f>
        <v>22.900945978841239</v>
      </c>
      <c r="H26" s="22">
        <f>IF(SER_hh_fech!H26=0,0,SER_hh_fech!H26/SER_summary!H$26)</f>
        <v>22.775309450016394</v>
      </c>
      <c r="I26" s="22">
        <f>IF(SER_hh_fech!I26=0,0,SER_hh_fech!I26/SER_summary!I$26)</f>
        <v>22.714308952491269</v>
      </c>
      <c r="J26" s="22">
        <f>IF(SER_hh_fech!J26=0,0,SER_hh_fech!J26/SER_summary!J$26)</f>
        <v>22.599375790779188</v>
      </c>
      <c r="K26" s="22">
        <f>IF(SER_hh_fech!K26=0,0,SER_hh_fech!K26/SER_summary!K$26)</f>
        <v>22.553574906657236</v>
      </c>
      <c r="L26" s="22">
        <f>IF(SER_hh_fech!L26=0,0,SER_hh_fech!L26/SER_summary!L$26)</f>
        <v>22.475134630165655</v>
      </c>
      <c r="M26" s="22">
        <f>IF(SER_hh_fech!M26=0,0,SER_hh_fech!M26/SER_summary!M$26)</f>
        <v>22.524567371186027</v>
      </c>
      <c r="N26" s="22">
        <f>IF(SER_hh_fech!N26=0,0,SER_hh_fech!N26/SER_summary!N$26)</f>
        <v>22.491734933749441</v>
      </c>
      <c r="O26" s="22">
        <f>IF(SER_hh_fech!O26=0,0,SER_hh_fech!O26/SER_summary!O$26)</f>
        <v>22.779777019559528</v>
      </c>
      <c r="P26" s="22">
        <f>IF(SER_hh_fech!P26=0,0,SER_hh_fech!P26/SER_summary!P$26)</f>
        <v>22.747723235108062</v>
      </c>
      <c r="Q26" s="22">
        <f>IF(SER_hh_fech!Q26=0,0,SER_hh_fech!Q26/SER_summary!Q$26)</f>
        <v>23.271018410978794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25.425981683825857</v>
      </c>
      <c r="C29" s="101">
        <f>IF(SER_hh_fech!C29=0,0,SER_hh_fech!C29/SER_summary!C$26)</f>
        <v>25.443547930593393</v>
      </c>
      <c r="D29" s="101">
        <f>IF(SER_hh_fech!D29=0,0,SER_hh_fech!D29/SER_summary!D$26)</f>
        <v>25.359962042410825</v>
      </c>
      <c r="E29" s="101">
        <f>IF(SER_hh_fech!E29=0,0,SER_hh_fech!E29/SER_summary!E$26)</f>
        <v>25.290959253095984</v>
      </c>
      <c r="F29" s="101">
        <f>IF(SER_hh_fech!F29=0,0,SER_hh_fech!F29/SER_summary!F$26)</f>
        <v>25.184855821782349</v>
      </c>
      <c r="G29" s="101">
        <f>IF(SER_hh_fech!G29=0,0,SER_hh_fech!G29/SER_summary!G$26)</f>
        <v>25.221851239053997</v>
      </c>
      <c r="H29" s="101">
        <f>IF(SER_hh_fech!H29=0,0,SER_hh_fech!H29/SER_summary!H$26)</f>
        <v>24.998950377676369</v>
      </c>
      <c r="I29" s="101">
        <f>IF(SER_hh_fech!I29=0,0,SER_hh_fech!I29/SER_summary!I$26)</f>
        <v>24.847110237295993</v>
      </c>
      <c r="J29" s="101">
        <f>IF(SER_hh_fech!J29=0,0,SER_hh_fech!J29/SER_summary!J$26)</f>
        <v>24.784835415688626</v>
      </c>
      <c r="K29" s="101">
        <f>IF(SER_hh_fech!K29=0,0,SER_hh_fech!K29/SER_summary!K$26)</f>
        <v>24.762513434804326</v>
      </c>
      <c r="L29" s="101">
        <f>IF(SER_hh_fech!L29=0,0,SER_hh_fech!L29/SER_summary!L$26)</f>
        <v>24.639688367468661</v>
      </c>
      <c r="M29" s="101">
        <f>IF(SER_hh_fech!M29=0,0,SER_hh_fech!M29/SER_summary!M$26)</f>
        <v>24.554832069188333</v>
      </c>
      <c r="N29" s="101">
        <f>IF(SER_hh_fech!N29=0,0,SER_hh_fech!N29/SER_summary!N$26)</f>
        <v>24.54571084848596</v>
      </c>
      <c r="O29" s="101">
        <f>IF(SER_hh_fech!O29=0,0,SER_hh_fech!O29/SER_summary!O$26)</f>
        <v>24.870998179493679</v>
      </c>
      <c r="P29" s="101">
        <f>IF(SER_hh_fech!P29=0,0,SER_hh_fech!P29/SER_summary!P$26)</f>
        <v>24.81456424004428</v>
      </c>
      <c r="Q29" s="101">
        <f>IF(SER_hh_fech!Q29=0,0,SER_hh_fech!Q29/SER_summary!Q$26)</f>
        <v>25.35348650894672</v>
      </c>
    </row>
    <row r="30" spans="1:17" ht="12" customHeight="1" x14ac:dyDescent="0.25">
      <c r="A30" s="88" t="s">
        <v>66</v>
      </c>
      <c r="B30" s="100">
        <f>IF(SER_hh_fech!B30=0,0,SER_hh_fech!B30/SER_summary!B$26)</f>
        <v>0</v>
      </c>
      <c r="C30" s="100">
        <f>IF(SER_hh_fech!C30=0,0,SER_hh_fech!C30/SER_summary!C$26)</f>
        <v>0</v>
      </c>
      <c r="D30" s="100">
        <f>IF(SER_hh_fech!D30=0,0,SER_hh_fech!D30/SER_summary!D$26)</f>
        <v>0</v>
      </c>
      <c r="E30" s="100">
        <f>IF(SER_hh_fech!E30=0,0,SER_hh_fech!E30/SER_summary!E$26)</f>
        <v>0</v>
      </c>
      <c r="F30" s="100">
        <f>IF(SER_hh_fech!F30=0,0,SER_hh_fech!F30/SER_summary!F$26)</f>
        <v>0</v>
      </c>
      <c r="G30" s="100">
        <f>IF(SER_hh_fech!G30=0,0,SER_hh_fech!G30/SER_summary!G$26)</f>
        <v>0</v>
      </c>
      <c r="H30" s="100">
        <f>IF(SER_hh_fech!H30=0,0,SER_hh_fech!H30/SER_summary!H$26)</f>
        <v>0</v>
      </c>
      <c r="I30" s="100">
        <f>IF(SER_hh_fech!I30=0,0,SER_hh_fech!I30/SER_summary!I$26)</f>
        <v>0</v>
      </c>
      <c r="J30" s="100">
        <f>IF(SER_hh_fech!J30=0,0,SER_hh_fech!J30/SER_summary!J$26)</f>
        <v>0</v>
      </c>
      <c r="K30" s="100">
        <f>IF(SER_hh_fech!K30=0,0,SER_hh_fech!K30/SER_summary!K$26)</f>
        <v>0</v>
      </c>
      <c r="L30" s="100">
        <f>IF(SER_hh_fech!L30=0,0,SER_hh_fech!L30/SER_summary!L$26)</f>
        <v>0</v>
      </c>
      <c r="M30" s="100">
        <f>IF(SER_hh_fech!M30=0,0,SER_hh_fech!M30/SER_summary!M$26)</f>
        <v>0</v>
      </c>
      <c r="N30" s="100">
        <f>IF(SER_hh_fech!N30=0,0,SER_hh_fech!N30/SER_summary!N$26)</f>
        <v>0</v>
      </c>
      <c r="O30" s="100">
        <f>IF(SER_hh_fech!O30=0,0,SER_hh_fech!O30/SER_summary!O$26)</f>
        <v>0</v>
      </c>
      <c r="P30" s="100">
        <f>IF(SER_hh_fech!P30=0,0,SER_hh_fech!P30/SER_summary!P$26)</f>
        <v>0</v>
      </c>
      <c r="Q30" s="100">
        <f>IF(SER_hh_fech!Q30=0,0,SER_hh_fech!Q30/SER_summary!Q$26)</f>
        <v>0</v>
      </c>
    </row>
    <row r="31" spans="1:17" ht="12" customHeight="1" x14ac:dyDescent="0.25">
      <c r="A31" s="88" t="s">
        <v>98</v>
      </c>
      <c r="B31" s="100">
        <f>IF(SER_hh_fech!B31=0,0,SER_hh_fech!B31/SER_summary!B$26)</f>
        <v>34.389786669387185</v>
      </c>
      <c r="C31" s="100">
        <f>IF(SER_hh_fech!C31=0,0,SER_hh_fech!C31/SER_summary!C$26)</f>
        <v>34.41532864204904</v>
      </c>
      <c r="D31" s="100">
        <f>IF(SER_hh_fech!D31=0,0,SER_hh_fech!D31/SER_summary!D$26)</f>
        <v>34.297639084719151</v>
      </c>
      <c r="E31" s="100">
        <f>IF(SER_hh_fech!E31=0,0,SER_hh_fech!E31/SER_summary!E$26)</f>
        <v>34.200899434263526</v>
      </c>
      <c r="F31" s="100">
        <f>IF(SER_hh_fech!F31=0,0,SER_hh_fech!F31/SER_summary!F$26)</f>
        <v>34.054050287492231</v>
      </c>
      <c r="G31" s="100">
        <f>IF(SER_hh_fech!G31=0,0,SER_hh_fech!G31/SER_summary!G$26)</f>
        <v>34.104915754811763</v>
      </c>
      <c r="H31" s="100">
        <f>IF(SER_hh_fech!H31=0,0,SER_hh_fech!H31/SER_summary!H$26)</f>
        <v>33.805276321770876</v>
      </c>
      <c r="I31" s="100">
        <f>IF(SER_hh_fech!I31=0,0,SER_hh_fech!I31/SER_summary!I$26)</f>
        <v>33.603738620203025</v>
      </c>
      <c r="J31" s="100">
        <f>IF(SER_hh_fech!J31=0,0,SER_hh_fech!J31/SER_summary!J$26)</f>
        <v>33.52409114752998</v>
      </c>
      <c r="K31" s="100">
        <f>IF(SER_hh_fech!K31=0,0,SER_hh_fech!K31/SER_summary!K$26)</f>
        <v>33.508395155652956</v>
      </c>
      <c r="L31" s="100">
        <f>IF(SER_hh_fech!L31=0,0,SER_hh_fech!L31/SER_summary!L$26)</f>
        <v>33.354773571106804</v>
      </c>
      <c r="M31" s="100">
        <f>IF(SER_hh_fech!M31=0,0,SER_hh_fech!M31/SER_summary!M$26)</f>
        <v>33.191762202869143</v>
      </c>
      <c r="N31" s="100">
        <f>IF(SER_hh_fech!N31=0,0,SER_hh_fech!N31/SER_summary!N$26)</f>
        <v>33.110720371997637</v>
      </c>
      <c r="O31" s="100">
        <f>IF(SER_hh_fech!O31=0,0,SER_hh_fech!O31/SER_summary!O$26)</f>
        <v>32.961055532046245</v>
      </c>
      <c r="P31" s="100">
        <f>IF(SER_hh_fech!P31=0,0,SER_hh_fech!P31/SER_summary!P$26)</f>
        <v>32.779806560906302</v>
      </c>
      <c r="Q31" s="100">
        <f>IF(SER_hh_fech!Q31=0,0,SER_hh_fech!Q31/SER_summary!Q$26)</f>
        <v>32.543160308876232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25.271109015586426</v>
      </c>
      <c r="C33" s="18">
        <f>IF(SER_hh_fech!C33=0,0,SER_hh_fech!C33/SER_summary!C$26)</f>
        <v>25.290148456888645</v>
      </c>
      <c r="D33" s="18">
        <f>IF(SER_hh_fech!D33=0,0,SER_hh_fech!D33/SER_summary!D$26)</f>
        <v>25.204443076182812</v>
      </c>
      <c r="E33" s="18">
        <f>IF(SER_hh_fech!E33=0,0,SER_hh_fech!E33/SER_summary!E$26)</f>
        <v>25.13387479617726</v>
      </c>
      <c r="F33" s="18">
        <f>IF(SER_hh_fech!F33=0,0,SER_hh_fech!F33/SER_summary!F$26)</f>
        <v>25.026285389115976</v>
      </c>
      <c r="G33" s="18">
        <f>IF(SER_hh_fech!G33=0,0,SER_hh_fech!G33/SER_summary!G$26)</f>
        <v>25.064054793248797</v>
      </c>
      <c r="H33" s="18">
        <f>IF(SER_hh_fech!H33=0,0,SER_hh_fech!H33/SER_summary!H$26)</f>
        <v>24.844042276315374</v>
      </c>
      <c r="I33" s="18">
        <f>IF(SER_hh_fech!I33=0,0,SER_hh_fech!I33/SER_summary!I$26)</f>
        <v>24.696102161051513</v>
      </c>
      <c r="J33" s="18">
        <f>IF(SER_hh_fech!J33=0,0,SER_hh_fech!J33/SER_summary!J$26)</f>
        <v>24.636940877408783</v>
      </c>
      <c r="K33" s="18">
        <f>IF(SER_hh_fech!K33=0,0,SER_hh_fech!K33/SER_summary!K$26)</f>
        <v>24.625075252932358</v>
      </c>
      <c r="L33" s="18">
        <f>IF(SER_hh_fech!L33=0,0,SER_hh_fech!L33/SER_summary!L$26)</f>
        <v>24.511418595541041</v>
      </c>
      <c r="M33" s="18">
        <f>IF(SER_hh_fech!M33=0,0,SER_hh_fech!M33/SER_summary!M$26)</f>
        <v>24.437604336182719</v>
      </c>
      <c r="N33" s="18">
        <f>IF(SER_hh_fech!N33=0,0,SER_hh_fech!N33/SER_summary!N$26)</f>
        <v>24.432497580188713</v>
      </c>
      <c r="O33" s="18">
        <f>IF(SER_hh_fech!O33=0,0,SER_hh_fech!O33/SER_summary!O$26)</f>
        <v>24.764607281935096</v>
      </c>
      <c r="P33" s="18">
        <f>IF(SER_hh_fech!P33=0,0,SER_hh_fech!P33/SER_summary!P$26)</f>
        <v>24.7146529062932</v>
      </c>
      <c r="Q33" s="18">
        <f>IF(SER_hh_fech!Q33=0,0,SER_hh_fech!Q33/SER_summary!Q$26)</f>
        <v>25.26602644797244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149.65248143527762</v>
      </c>
      <c r="C3" s="106">
        <f>IF(SER_hh_tesh!C3=0,0,SER_hh_tesh!C3/SER_summary!C$26)</f>
        <v>164.66513814676048</v>
      </c>
      <c r="D3" s="106">
        <f>IF(SER_hh_tesh!D3=0,0,SER_hh_tesh!D3/SER_summary!D$26)</f>
        <v>169.49161806700229</v>
      </c>
      <c r="E3" s="106">
        <f>IF(SER_hh_tesh!E3=0,0,SER_hh_tesh!E3/SER_summary!E$26)</f>
        <v>169.96588116808687</v>
      </c>
      <c r="F3" s="106">
        <f>IF(SER_hh_tesh!F3=0,0,SER_hh_tesh!F3/SER_summary!F$26)</f>
        <v>169.08087996628785</v>
      </c>
      <c r="G3" s="106">
        <f>IF(SER_hh_tesh!G3=0,0,SER_hh_tesh!G3/SER_summary!G$26)</f>
        <v>167.09222320082185</v>
      </c>
      <c r="H3" s="106">
        <f>IF(SER_hh_tesh!H3=0,0,SER_hh_tesh!H3/SER_summary!H$26)</f>
        <v>169.25885296401043</v>
      </c>
      <c r="I3" s="106">
        <f>IF(SER_hh_tesh!I3=0,0,SER_hh_tesh!I3/SER_summary!I$26)</f>
        <v>177.61520498845195</v>
      </c>
      <c r="J3" s="106">
        <f>IF(SER_hh_tesh!J3=0,0,SER_hh_tesh!J3/SER_summary!J$26)</f>
        <v>174.95459095398888</v>
      </c>
      <c r="K3" s="106">
        <f>IF(SER_hh_tesh!K3=0,0,SER_hh_tesh!K3/SER_summary!K$26)</f>
        <v>195.13646894968426</v>
      </c>
      <c r="L3" s="106">
        <f>IF(SER_hh_tesh!L3=0,0,SER_hh_tesh!L3/SER_summary!L$26)</f>
        <v>208.87205676443133</v>
      </c>
      <c r="M3" s="106">
        <f>IF(SER_hh_tesh!M3=0,0,SER_hh_tesh!M3/SER_summary!M$26)</f>
        <v>185.58106806784554</v>
      </c>
      <c r="N3" s="106">
        <f>IF(SER_hh_tesh!N3=0,0,SER_hh_tesh!N3/SER_summary!N$26)</f>
        <v>203.72794217035647</v>
      </c>
      <c r="O3" s="106">
        <f>IF(SER_hh_tesh!O3=0,0,SER_hh_tesh!O3/SER_summary!O$26)</f>
        <v>195.53221357965316</v>
      </c>
      <c r="P3" s="106">
        <f>IF(SER_hh_tesh!P3=0,0,SER_hh_tesh!P3/SER_summary!P$26)</f>
        <v>205.9892206197992</v>
      </c>
      <c r="Q3" s="106">
        <f>IF(SER_hh_tesh!Q3=0,0,SER_hh_tesh!Q3/SER_summary!Q$26)</f>
        <v>196.57101371051647</v>
      </c>
    </row>
    <row r="4" spans="1:17" ht="12.95" customHeight="1" x14ac:dyDescent="0.25">
      <c r="A4" s="90" t="s">
        <v>44</v>
      </c>
      <c r="B4" s="101">
        <f>IF(SER_hh_tesh!B4=0,0,SER_hh_tesh!B4/SER_summary!B$26)</f>
        <v>116.63733292102458</v>
      </c>
      <c r="C4" s="101">
        <f>IF(SER_hh_tesh!C4=0,0,SER_hh_tesh!C4/SER_summary!C$26)</f>
        <v>131.3246212687807</v>
      </c>
      <c r="D4" s="101">
        <f>IF(SER_hh_tesh!D4=0,0,SER_hh_tesh!D4/SER_summary!D$26)</f>
        <v>135.79922199207601</v>
      </c>
      <c r="E4" s="101">
        <f>IF(SER_hh_tesh!E4=0,0,SER_hh_tesh!E4/SER_summary!E$26)</f>
        <v>135.90491206624759</v>
      </c>
      <c r="F4" s="101">
        <f>IF(SER_hh_tesh!F4=0,0,SER_hh_tesh!F4/SER_summary!F$26)</f>
        <v>134.64450690593526</v>
      </c>
      <c r="G4" s="101">
        <f>IF(SER_hh_tesh!G4=0,0,SER_hh_tesh!G4/SER_summary!G$26)</f>
        <v>132.10066499194974</v>
      </c>
      <c r="H4" s="101">
        <f>IF(SER_hh_tesh!H4=0,0,SER_hh_tesh!H4/SER_summary!H$26)</f>
        <v>133.91455660316697</v>
      </c>
      <c r="I4" s="101">
        <f>IF(SER_hh_tesh!I4=0,0,SER_hh_tesh!I4/SER_summary!I$26)</f>
        <v>141.73368920669591</v>
      </c>
      <c r="J4" s="101">
        <f>IF(SER_hh_tesh!J4=0,0,SER_hh_tesh!J4/SER_summary!J$26)</f>
        <v>138.44050396871228</v>
      </c>
      <c r="K4" s="101">
        <f>IF(SER_hh_tesh!K4=0,0,SER_hh_tesh!K4/SER_summary!K$26)</f>
        <v>158.25743365311641</v>
      </c>
      <c r="L4" s="101">
        <f>IF(SER_hh_tesh!L4=0,0,SER_hh_tesh!L4/SER_summary!L$26)</f>
        <v>171.53901795619942</v>
      </c>
      <c r="M4" s="101">
        <f>IF(SER_hh_tesh!M4=0,0,SER_hh_tesh!M4/SER_summary!M$26)</f>
        <v>147.79529408455397</v>
      </c>
      <c r="N4" s="101">
        <f>IF(SER_hh_tesh!N4=0,0,SER_hh_tesh!N4/SER_summary!N$26)</f>
        <v>165.52241429277615</v>
      </c>
      <c r="O4" s="101">
        <f>IF(SER_hh_tesh!O4=0,0,SER_hh_tesh!O4/SER_summary!O$26)</f>
        <v>156.56867929391316</v>
      </c>
      <c r="P4" s="101">
        <f>IF(SER_hh_tesh!P4=0,0,SER_hh_tesh!P4/SER_summary!P$26)</f>
        <v>166.53270584486356</v>
      </c>
      <c r="Q4" s="101">
        <f>IF(SER_hh_tesh!Q4=0,0,SER_hh_tesh!Q4/SER_summary!Q$26)</f>
        <v>155.8611851488503</v>
      </c>
    </row>
    <row r="5" spans="1:17" ht="12" customHeight="1" x14ac:dyDescent="0.25">
      <c r="A5" s="88" t="s">
        <v>38</v>
      </c>
      <c r="B5" s="100">
        <f>IF(SER_hh_tesh!B5=0,0,SER_hh_tesh!B5/SER_summary!B$26)</f>
        <v>115.4863990025471</v>
      </c>
      <c r="C5" s="100">
        <f>IF(SER_hh_tesh!C5=0,0,SER_hh_tesh!C5/SER_summary!C$26)</f>
        <v>129.55528074007782</v>
      </c>
      <c r="D5" s="100">
        <f>IF(SER_hh_tesh!D5=0,0,SER_hh_tesh!D5/SER_summary!D$26)</f>
        <v>133.71668367996637</v>
      </c>
      <c r="E5" s="100">
        <f>IF(SER_hh_tesh!E5=0,0,SER_hh_tesh!E5/SER_summary!E$26)</f>
        <v>135.11573506382604</v>
      </c>
      <c r="F5" s="100">
        <f>IF(SER_hh_tesh!F5=0,0,SER_hh_tesh!F5/SER_summary!F$26)</f>
        <v>132.15745394178916</v>
      </c>
      <c r="G5" s="100">
        <f>IF(SER_hh_tesh!G5=0,0,SER_hh_tesh!G5/SER_summary!G$26)</f>
        <v>129.68139529244303</v>
      </c>
      <c r="H5" s="100">
        <f>IF(SER_hh_tesh!H5=0,0,SER_hh_tesh!H5/SER_summary!H$26)</f>
        <v>138.39915869656858</v>
      </c>
      <c r="I5" s="100">
        <f>IF(SER_hh_tesh!I5=0,0,SER_hh_tesh!I5/SER_summary!I$26)</f>
        <v>117.82396606504371</v>
      </c>
      <c r="J5" s="100">
        <f>IF(SER_hh_tesh!J5=0,0,SER_hh_tesh!J5/SER_summary!J$26)</f>
        <v>136.8233243562041</v>
      </c>
      <c r="K5" s="100">
        <f>IF(SER_hh_tesh!K5=0,0,SER_hh_tesh!K5/SER_summary!K$26)</f>
        <v>156.57544381206421</v>
      </c>
      <c r="L5" s="100">
        <f>IF(SER_hh_tesh!L5=0,0,SER_hh_tesh!L5/SER_summary!L$26)</f>
        <v>171.69353497653918</v>
      </c>
      <c r="M5" s="100">
        <f>IF(SER_hh_tesh!M5=0,0,SER_hh_tesh!M5/SER_summary!M$26)</f>
        <v>138.94902426522077</v>
      </c>
      <c r="N5" s="100">
        <f>IF(SER_hh_tesh!N5=0,0,SER_hh_tesh!N5/SER_summary!N$26)</f>
        <v>161.64129302927549</v>
      </c>
      <c r="O5" s="100">
        <f>IF(SER_hh_tesh!O5=0,0,SER_hh_tesh!O5/SER_summary!O$26)</f>
        <v>152.56127068620205</v>
      </c>
      <c r="P5" s="100">
        <f>IF(SER_hh_tesh!P5=0,0,SER_hh_tesh!P5/SER_summary!P$26)</f>
        <v>161.37481209604127</v>
      </c>
      <c r="Q5" s="100">
        <f>IF(SER_hh_tesh!Q5=0,0,SER_hh_tesh!Q5/SER_summary!Q$26)</f>
        <v>151.08991256537303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114.35417940448298</v>
      </c>
      <c r="C7" s="100">
        <f>IF(SER_hh_tesh!C7=0,0,SER_hh_tesh!C7/SER_summary!C$26)</f>
        <v>128.28513092890077</v>
      </c>
      <c r="D7" s="100">
        <f>IF(SER_hh_tesh!D7=0,0,SER_hh_tesh!D7/SER_summary!D$26)</f>
        <v>132.38267140323919</v>
      </c>
      <c r="E7" s="100">
        <f>IF(SER_hh_tesh!E7=0,0,SER_hh_tesh!E7/SER_summary!E$26)</f>
        <v>132.9755523164784</v>
      </c>
      <c r="F7" s="100">
        <f>IF(SER_hh_tesh!F7=0,0,SER_hh_tesh!F7/SER_summary!F$26)</f>
        <v>132.08837910506392</v>
      </c>
      <c r="G7" s="100">
        <f>IF(SER_hh_tesh!G7=0,0,SER_hh_tesh!G7/SER_summary!G$26)</f>
        <v>129.84066345514029</v>
      </c>
      <c r="H7" s="100">
        <f>IF(SER_hh_tesh!H7=0,0,SER_hh_tesh!H7/SER_summary!H$26)</f>
        <v>132.17962755030513</v>
      </c>
      <c r="I7" s="100">
        <f>IF(SER_hh_tesh!I7=0,0,SER_hh_tesh!I7/SER_summary!I$26)</f>
        <v>139.77842533065393</v>
      </c>
      <c r="J7" s="100">
        <f>IF(SER_hh_tesh!J7=0,0,SER_hh_tesh!J7/SER_summary!J$26)</f>
        <v>135.10718863856258</v>
      </c>
      <c r="K7" s="100">
        <f>IF(SER_hh_tesh!K7=0,0,SER_hh_tesh!K7/SER_summary!K$26)</f>
        <v>155.01462032365529</v>
      </c>
      <c r="L7" s="100">
        <f>IF(SER_hh_tesh!L7=0,0,SER_hh_tesh!L7/SER_summary!L$26)</f>
        <v>177.79303359031206</v>
      </c>
      <c r="M7" s="100">
        <f>IF(SER_hh_tesh!M7=0,0,SER_hh_tesh!M7/SER_summary!M$26)</f>
        <v>150.71963644444415</v>
      </c>
      <c r="N7" s="100">
        <f>IF(SER_hh_tesh!N7=0,0,SER_hh_tesh!N7/SER_summary!N$26)</f>
        <v>171.20598359728763</v>
      </c>
      <c r="O7" s="100">
        <f>IF(SER_hh_tesh!O7=0,0,SER_hh_tesh!O7/SER_summary!O$26)</f>
        <v>160.41721951447363</v>
      </c>
      <c r="P7" s="100">
        <f>IF(SER_hh_tesh!P7=0,0,SER_hh_tesh!P7/SER_summary!P$26)</f>
        <v>171.06014854707158</v>
      </c>
      <c r="Q7" s="100">
        <f>IF(SER_hh_tesh!Q7=0,0,SER_hh_tesh!Q7/SER_summary!Q$26)</f>
        <v>160.84476810016488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120.50415523224666</v>
      </c>
      <c r="C9" s="100">
        <f>IF(SER_hh_tesh!C9=0,0,SER_hh_tesh!C9/SER_summary!C$26)</f>
        <v>115.59060928594057</v>
      </c>
      <c r="D9" s="100">
        <f>IF(SER_hh_tesh!D9=0,0,SER_hh_tesh!D9/SER_summary!D$26)</f>
        <v>134.76756286852356</v>
      </c>
      <c r="E9" s="100">
        <f>IF(SER_hh_tesh!E9=0,0,SER_hh_tesh!E9/SER_summary!E$26)</f>
        <v>135.86873080088401</v>
      </c>
      <c r="F9" s="100">
        <f>IF(SER_hh_tesh!F9=0,0,SER_hh_tesh!F9/SER_summary!F$26)</f>
        <v>136.67774028060876</v>
      </c>
      <c r="G9" s="100">
        <f>IF(SER_hh_tesh!G9=0,0,SER_hh_tesh!G9/SER_summary!G$26)</f>
        <v>134.5593030345826</v>
      </c>
      <c r="H9" s="100">
        <f>IF(SER_hh_tesh!H9=0,0,SER_hh_tesh!H9/SER_summary!H$26)</f>
        <v>136.2058969240901</v>
      </c>
      <c r="I9" s="100">
        <f>IF(SER_hh_tesh!I9=0,0,SER_hh_tesh!I9/SER_summary!I$26)</f>
        <v>144.30566975124307</v>
      </c>
      <c r="J9" s="100">
        <f>IF(SER_hh_tesh!J9=0,0,SER_hh_tesh!J9/SER_summary!J$26)</f>
        <v>141.5760258891703</v>
      </c>
      <c r="K9" s="100">
        <f>IF(SER_hh_tesh!K9=0,0,SER_hh_tesh!K9/SER_summary!K$26)</f>
        <v>162.76621065461799</v>
      </c>
      <c r="L9" s="100">
        <f>IF(SER_hh_tesh!L9=0,0,SER_hh_tesh!L9/SER_summary!L$26)</f>
        <v>177.3514371056034</v>
      </c>
      <c r="M9" s="100">
        <f>IF(SER_hh_tesh!M9=0,0,SER_hh_tesh!M9/SER_summary!M$26)</f>
        <v>156.49657619716851</v>
      </c>
      <c r="N9" s="100">
        <f>IF(SER_hh_tesh!N9=0,0,SER_hh_tesh!N9/SER_summary!N$26)</f>
        <v>174.25067423151782</v>
      </c>
      <c r="O9" s="100">
        <f>IF(SER_hh_tesh!O9=0,0,SER_hh_tesh!O9/SER_summary!O$26)</f>
        <v>164.88040023609304</v>
      </c>
      <c r="P9" s="100">
        <f>IF(SER_hh_tesh!P9=0,0,SER_hh_tesh!P9/SER_summary!P$26)</f>
        <v>174.58823541530157</v>
      </c>
      <c r="Q9" s="100">
        <f>IF(SER_hh_tesh!Q9=0,0,SER_hh_tesh!Q9/SER_summary!Q$26)</f>
        <v>162.26586907959268</v>
      </c>
    </row>
    <row r="10" spans="1:17" ht="12" customHeight="1" x14ac:dyDescent="0.25">
      <c r="A10" s="88" t="s">
        <v>34</v>
      </c>
      <c r="B10" s="100">
        <f>IF(SER_hh_tesh!B10=0,0,SER_hh_tesh!B10/SER_summary!B$26)</f>
        <v>115.48639900254713</v>
      </c>
      <c r="C10" s="100">
        <f>IF(SER_hh_tesh!C10=0,0,SER_hh_tesh!C10/SER_summary!C$26)</f>
        <v>131.09829761718842</v>
      </c>
      <c r="D10" s="100">
        <f>IF(SER_hh_tesh!D10=0,0,SER_hh_tesh!D10/SER_summary!D$26)</f>
        <v>136.22129479682445</v>
      </c>
      <c r="E10" s="100">
        <f>IF(SER_hh_tesh!E10=0,0,SER_hh_tesh!E10/SER_summary!E$26)</f>
        <v>137.22489149541795</v>
      </c>
      <c r="F10" s="100">
        <f>IF(SER_hh_tesh!F10=0,0,SER_hh_tesh!F10/SER_summary!F$26)</f>
        <v>136.48741986116625</v>
      </c>
      <c r="G10" s="100">
        <f>IF(SER_hh_tesh!G10=0,0,SER_hh_tesh!G10/SER_summary!G$26)</f>
        <v>134.76648737284688</v>
      </c>
      <c r="H10" s="100">
        <f>IF(SER_hh_tesh!H10=0,0,SER_hh_tesh!H10/SER_summary!H$26)</f>
        <v>142.15990412238611</v>
      </c>
      <c r="I10" s="100">
        <f>IF(SER_hh_tesh!I10=0,0,SER_hh_tesh!I10/SER_summary!I$26)</f>
        <v>145.42464963618792</v>
      </c>
      <c r="J10" s="100">
        <f>IF(SER_hh_tesh!J10=0,0,SER_hh_tesh!J10/SER_summary!J$26)</f>
        <v>144.33669550525346</v>
      </c>
      <c r="K10" s="100">
        <f>IF(SER_hh_tesh!K10=0,0,SER_hh_tesh!K10/SER_summary!K$26)</f>
        <v>164.30415211693787</v>
      </c>
      <c r="L10" s="100">
        <f>IF(SER_hh_tesh!L10=0,0,SER_hh_tesh!L10/SER_summary!L$26)</f>
        <v>178.82482990341146</v>
      </c>
      <c r="M10" s="100">
        <f>IF(SER_hh_tesh!M10=0,0,SER_hh_tesh!M10/SER_summary!M$26)</f>
        <v>152.94172770215843</v>
      </c>
      <c r="N10" s="100">
        <f>IF(SER_hh_tesh!N10=0,0,SER_hh_tesh!N10/SER_summary!N$26)</f>
        <v>169.83757900974084</v>
      </c>
      <c r="O10" s="100">
        <f>IF(SER_hh_tesh!O10=0,0,SER_hh_tesh!O10/SER_summary!O$26)</f>
        <v>159.57005137356251</v>
      </c>
      <c r="P10" s="100">
        <f>IF(SER_hh_tesh!P10=0,0,SER_hh_tesh!P10/SER_summary!P$26)</f>
        <v>167.41131791247091</v>
      </c>
      <c r="Q10" s="100">
        <f>IF(SER_hh_tesh!Q10=0,0,SER_hh_tesh!Q10/SER_summary!Q$26)</f>
        <v>155.60216729077524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116.06095820156474</v>
      </c>
      <c r="C12" s="100">
        <f>IF(SER_hh_tesh!C12=0,0,SER_hh_tesh!C12/SER_summary!C$26)</f>
        <v>130.55348595728805</v>
      </c>
      <c r="D12" s="100">
        <f>IF(SER_hh_tesh!D12=0,0,SER_hh_tesh!D12/SER_summary!D$26)</f>
        <v>134.73811550053316</v>
      </c>
      <c r="E12" s="100">
        <f>IF(SER_hh_tesh!E12=0,0,SER_hh_tesh!E12/SER_summary!E$26)</f>
        <v>135.78863164101736</v>
      </c>
      <c r="F12" s="100">
        <f>IF(SER_hh_tesh!F12=0,0,SER_hh_tesh!F12/SER_summary!F$26)</f>
        <v>132.49448381375467</v>
      </c>
      <c r="G12" s="100">
        <f>IF(SER_hh_tesh!G12=0,0,SER_hh_tesh!G12/SER_summary!G$26)</f>
        <v>130.14520089941675</v>
      </c>
      <c r="H12" s="100">
        <f>IF(SER_hh_tesh!H12=0,0,SER_hh_tesh!H12/SER_summary!H$26)</f>
        <v>131.75991521278073</v>
      </c>
      <c r="I12" s="100">
        <f>IF(SER_hh_tesh!I12=0,0,SER_hh_tesh!I12/SER_summary!I$26)</f>
        <v>139.80218275370586</v>
      </c>
      <c r="J12" s="100">
        <f>IF(SER_hh_tesh!J12=0,0,SER_hh_tesh!J12/SER_summary!J$26)</f>
        <v>136.35183552209602</v>
      </c>
      <c r="K12" s="100">
        <f>IF(SER_hh_tesh!K12=0,0,SER_hh_tesh!K12/SER_summary!K$26)</f>
        <v>155.80169885702517</v>
      </c>
      <c r="L12" s="100">
        <f>IF(SER_hh_tesh!L12=0,0,SER_hh_tesh!L12/SER_summary!L$26)</f>
        <v>167.88459351126497</v>
      </c>
      <c r="M12" s="100">
        <f>IF(SER_hh_tesh!M12=0,0,SER_hh_tesh!M12/SER_summary!M$26)</f>
        <v>143.36766684479505</v>
      </c>
      <c r="N12" s="100">
        <f>IF(SER_hh_tesh!N12=0,0,SER_hh_tesh!N12/SER_summary!N$26)</f>
        <v>159.57621014574758</v>
      </c>
      <c r="O12" s="100">
        <f>IF(SER_hh_tesh!O12=0,0,SER_hh_tesh!O12/SER_summary!O$26)</f>
        <v>150.22885012872351</v>
      </c>
      <c r="P12" s="100">
        <f>IF(SER_hh_tesh!P12=0,0,SER_hh_tesh!P12/SER_summary!P$26)</f>
        <v>164.01194439264358</v>
      </c>
      <c r="Q12" s="100">
        <f>IF(SER_hh_tesh!Q12=0,0,SER_hh_tesh!Q12/SER_summary!Q$26)</f>
        <v>149.43260828769269</v>
      </c>
    </row>
    <row r="13" spans="1:17" ht="12" customHeight="1" x14ac:dyDescent="0.25">
      <c r="A13" s="88" t="s">
        <v>105</v>
      </c>
      <c r="B13" s="100">
        <f>IF(SER_hh_tesh!B13=0,0,SER_hh_tesh!B13/SER_summary!B$26)</f>
        <v>116.65146205621699</v>
      </c>
      <c r="C13" s="100">
        <f>IF(SER_hh_tesh!C13=0,0,SER_hh_tesh!C13/SER_summary!C$26)</f>
        <v>131.85532097031196</v>
      </c>
      <c r="D13" s="100">
        <f>IF(SER_hh_tesh!D13=0,0,SER_hh_tesh!D13/SER_summary!D$26)</f>
        <v>136.65372447798262</v>
      </c>
      <c r="E13" s="100">
        <f>IF(SER_hh_tesh!E13=0,0,SER_hh_tesh!E13/SER_summary!E$26)</f>
        <v>136.90377801028387</v>
      </c>
      <c r="F13" s="100">
        <f>IF(SER_hh_tesh!F13=0,0,SER_hh_tesh!F13/SER_summary!F$26)</f>
        <v>135.52713808088544</v>
      </c>
      <c r="G13" s="100">
        <f>IF(SER_hh_tesh!G13=0,0,SER_hh_tesh!G13/SER_summary!G$26)</f>
        <v>132.77889391283816</v>
      </c>
      <c r="H13" s="100">
        <f>IF(SER_hh_tesh!H13=0,0,SER_hh_tesh!H13/SER_summary!H$26)</f>
        <v>134.3033414463068</v>
      </c>
      <c r="I13" s="100">
        <f>IF(SER_hh_tesh!I13=0,0,SER_hh_tesh!I13/SER_summary!I$26)</f>
        <v>141.89424090818912</v>
      </c>
      <c r="J13" s="100">
        <f>IF(SER_hh_tesh!J13=0,0,SER_hh_tesh!J13/SER_summary!J$26)</f>
        <v>138.08733145867387</v>
      </c>
      <c r="K13" s="100">
        <f>IF(SER_hh_tesh!K13=0,0,SER_hh_tesh!K13/SER_summary!K$26)</f>
        <v>157.33087181424486</v>
      </c>
      <c r="L13" s="100">
        <f>IF(SER_hh_tesh!L13=0,0,SER_hh_tesh!L13/SER_summary!L$26)</f>
        <v>175.06098288718624</v>
      </c>
      <c r="M13" s="100">
        <f>IF(SER_hh_tesh!M13=0,0,SER_hh_tesh!M13/SER_summary!M$26)</f>
        <v>155.52122437698156</v>
      </c>
      <c r="N13" s="100">
        <f>IF(SER_hh_tesh!N13=0,0,SER_hh_tesh!N13/SER_summary!N$26)</f>
        <v>179.5641187369996</v>
      </c>
      <c r="O13" s="100">
        <f>IF(SER_hh_tesh!O13=0,0,SER_hh_tesh!O13/SER_summary!O$26)</f>
        <v>169.29764798964817</v>
      </c>
      <c r="P13" s="100">
        <f>IF(SER_hh_tesh!P13=0,0,SER_hh_tesh!P13/SER_summary!P$26)</f>
        <v>183.57144976668465</v>
      </c>
      <c r="Q13" s="100">
        <f>IF(SER_hh_tesh!Q13=0,0,SER_hh_tesh!Q13/SER_summary!Q$26)</f>
        <v>168.37267481378134</v>
      </c>
    </row>
    <row r="14" spans="1:17" ht="12" customHeight="1" x14ac:dyDescent="0.25">
      <c r="A14" s="51" t="s">
        <v>104</v>
      </c>
      <c r="B14" s="22">
        <f>IF(SER_hh_tesh!B14=0,0,SER_hh_tesh!B14/SER_summary!B$26)</f>
        <v>116.14543437863107</v>
      </c>
      <c r="C14" s="22">
        <f>IF(SER_hh_tesh!C14=0,0,SER_hh_tesh!C14/SER_summary!C$26)</f>
        <v>132.84142169078507</v>
      </c>
      <c r="D14" s="22">
        <f>IF(SER_hh_tesh!D14=0,0,SER_hh_tesh!D14/SER_summary!D$26)</f>
        <v>136.75579842144336</v>
      </c>
      <c r="E14" s="22">
        <f>IF(SER_hh_tesh!E14=0,0,SER_hh_tesh!E14/SER_summary!E$26)</f>
        <v>134.05159616943871</v>
      </c>
      <c r="F14" s="22">
        <f>IF(SER_hh_tesh!F14=0,0,SER_hh_tesh!F14/SER_summary!F$26)</f>
        <v>136.9347745346424</v>
      </c>
      <c r="G14" s="22">
        <f>IF(SER_hh_tesh!G14=0,0,SER_hh_tesh!G14/SER_summary!G$26)</f>
        <v>133.65546706389441</v>
      </c>
      <c r="H14" s="22">
        <f>IF(SER_hh_tesh!H14=0,0,SER_hh_tesh!H14/SER_summary!H$26)</f>
        <v>135.09305545640862</v>
      </c>
      <c r="I14" s="22">
        <f>IF(SER_hh_tesh!I14=0,0,SER_hh_tesh!I14/SER_summary!I$26)</f>
        <v>143.35660881201187</v>
      </c>
      <c r="J14" s="22">
        <f>IF(SER_hh_tesh!J14=0,0,SER_hh_tesh!J14/SER_summary!J$26)</f>
        <v>141.07122598192913</v>
      </c>
      <c r="K14" s="22">
        <f>IF(SER_hh_tesh!K14=0,0,SER_hh_tesh!K14/SER_summary!K$26)</f>
        <v>161.78628232817005</v>
      </c>
      <c r="L14" s="22">
        <f>IF(SER_hh_tesh!L14=0,0,SER_hh_tesh!L14/SER_summary!L$26)</f>
        <v>170.77705914180871</v>
      </c>
      <c r="M14" s="22">
        <f>IF(SER_hh_tesh!M14=0,0,SER_hh_tesh!M14/SER_summary!M$26)</f>
        <v>148.26276333512834</v>
      </c>
      <c r="N14" s="22">
        <f>IF(SER_hh_tesh!N14=0,0,SER_hh_tesh!N14/SER_summary!N$26)</f>
        <v>163.8325271192974</v>
      </c>
      <c r="O14" s="22">
        <f>IF(SER_hh_tesh!O14=0,0,SER_hh_tesh!O14/SER_summary!O$26)</f>
        <v>157.31295784966494</v>
      </c>
      <c r="P14" s="22">
        <f>IF(SER_hh_tesh!P14=0,0,SER_hh_tesh!P14/SER_summary!P$26)</f>
        <v>152.30452335866144</v>
      </c>
      <c r="Q14" s="22">
        <f>IF(SER_hh_tesh!Q14=0,0,SER_hh_tesh!Q14/SER_summary!Q$26)</f>
        <v>154.01875635467377</v>
      </c>
    </row>
    <row r="15" spans="1:17" ht="12" customHeight="1" x14ac:dyDescent="0.25">
      <c r="A15" s="105" t="s">
        <v>108</v>
      </c>
      <c r="B15" s="104">
        <f>IF(SER_hh_tesh!B15=0,0,SER_hh_tesh!B15/SER_summary!B$26)</f>
        <v>1.0797140544666595</v>
      </c>
      <c r="C15" s="104">
        <f>IF(SER_hh_tesh!C15=0,0,SER_hh_tesh!C15/SER_summary!C$26)</f>
        <v>1.1745483877354383</v>
      </c>
      <c r="D15" s="104">
        <f>IF(SER_hh_tesh!D15=0,0,SER_hh_tesh!D15/SER_summary!D$26)</f>
        <v>1.2050700237703384</v>
      </c>
      <c r="E15" s="104">
        <f>IF(SER_hh_tesh!E15=0,0,SER_hh_tesh!E15/SER_summary!E$26)</f>
        <v>1.2039141027355089</v>
      </c>
      <c r="F15" s="104">
        <f>IF(SER_hh_tesh!F15=0,0,SER_hh_tesh!F15/SER_summary!F$26)</f>
        <v>1.1879405151520732</v>
      </c>
      <c r="G15" s="104">
        <f>IF(SER_hh_tesh!G15=0,0,SER_hh_tesh!G15/SER_summary!G$26)</f>
        <v>1.1594902183124687</v>
      </c>
      <c r="H15" s="104">
        <f>IF(SER_hh_tesh!H15=0,0,SER_hh_tesh!H15/SER_summary!H$26)</f>
        <v>1.1637441286242391</v>
      </c>
      <c r="I15" s="104">
        <f>IF(SER_hh_tesh!I15=0,0,SER_hh_tesh!I15/SER_summary!I$26)</f>
        <v>1.1704643298688397</v>
      </c>
      <c r="J15" s="104">
        <f>IF(SER_hh_tesh!J15=0,0,SER_hh_tesh!J15/SER_summary!J$26)</f>
        <v>1.0846211746941692</v>
      </c>
      <c r="K15" s="104">
        <f>IF(SER_hh_tesh!K15=0,0,SER_hh_tesh!K15/SER_summary!K$26)</f>
        <v>1.2191932466090245</v>
      </c>
      <c r="L15" s="104">
        <f>IF(SER_hh_tesh!L15=0,0,SER_hh_tesh!L15/SER_summary!L$26)</f>
        <v>1.3467392515891889</v>
      </c>
      <c r="M15" s="104">
        <f>IF(SER_hh_tesh!M15=0,0,SER_hh_tesh!M15/SER_summary!M$26)</f>
        <v>1.1720772047465726</v>
      </c>
      <c r="N15" s="104">
        <f>IF(SER_hh_tesh!N15=0,0,SER_hh_tesh!N15/SER_summary!N$26)</f>
        <v>1.306049319087087</v>
      </c>
      <c r="O15" s="104">
        <f>IF(SER_hh_tesh!O15=0,0,SER_hh_tesh!O15/SER_summary!O$26)</f>
        <v>1.2041028912238323</v>
      </c>
      <c r="P15" s="104">
        <f>IF(SER_hh_tesh!P15=0,0,SER_hh_tesh!P15/SER_summary!P$26)</f>
        <v>1.2691960982758566</v>
      </c>
      <c r="Q15" s="104">
        <f>IF(SER_hh_tesh!Q15=0,0,SER_hh_tesh!Q15/SER_summary!Q$26)</f>
        <v>1.1716398967913608</v>
      </c>
    </row>
    <row r="16" spans="1:17" ht="12.95" customHeight="1" x14ac:dyDescent="0.25">
      <c r="A16" s="90" t="s">
        <v>102</v>
      </c>
      <c r="B16" s="101">
        <f>IF(SER_hh_tesh!B16=0,0,SER_hh_tesh!B16/SER_summary!B$26)</f>
        <v>23.495730748566249</v>
      </c>
      <c r="C16" s="101">
        <f>IF(SER_hh_tesh!C16=0,0,SER_hh_tesh!C16/SER_summary!C$26)</f>
        <v>23.60328700737896</v>
      </c>
      <c r="D16" s="101">
        <f>IF(SER_hh_tesh!D16=0,0,SER_hh_tesh!D16/SER_summary!D$26)</f>
        <v>23.693910812140828</v>
      </c>
      <c r="E16" s="101">
        <f>IF(SER_hh_tesh!E16=0,0,SER_hh_tesh!E16/SER_summary!E$26)</f>
        <v>23.810066778099443</v>
      </c>
      <c r="F16" s="101">
        <f>IF(SER_hh_tesh!F16=0,0,SER_hh_tesh!F16/SER_summary!F$26)</f>
        <v>23.964261171843575</v>
      </c>
      <c r="G16" s="101">
        <f>IF(SER_hh_tesh!G16=0,0,SER_hh_tesh!G16/SER_summary!G$26)</f>
        <v>24.157456613111716</v>
      </c>
      <c r="H16" s="101">
        <f>IF(SER_hh_tesh!H16=0,0,SER_hh_tesh!H16/SER_summary!H$26)</f>
        <v>24.308559250616895</v>
      </c>
      <c r="I16" s="101">
        <f>IF(SER_hh_tesh!I16=0,0,SER_hh_tesh!I16/SER_summary!I$26)</f>
        <v>24.542023888517349</v>
      </c>
      <c r="J16" s="101">
        <f>IF(SER_hh_tesh!J16=0,0,SER_hh_tesh!J16/SER_summary!J$26)</f>
        <v>24.865778583994956</v>
      </c>
      <c r="K16" s="101">
        <f>IF(SER_hh_tesh!K16=0,0,SER_hh_tesh!K16/SER_summary!K$26)</f>
        <v>24.551470355377436</v>
      </c>
      <c r="L16" s="101">
        <f>IF(SER_hh_tesh!L16=0,0,SER_hh_tesh!L16/SER_summary!L$26)</f>
        <v>24.819496352342902</v>
      </c>
      <c r="M16" s="101">
        <f>IF(SER_hh_tesh!M16=0,0,SER_hh_tesh!M16/SER_summary!M$26)</f>
        <v>24.96218419153039</v>
      </c>
      <c r="N16" s="101">
        <f>IF(SER_hh_tesh!N16=0,0,SER_hh_tesh!N16/SER_summary!N$26)</f>
        <v>25.330601447372164</v>
      </c>
      <c r="O16" s="101">
        <f>IF(SER_hh_tesh!O16=0,0,SER_hh_tesh!O16/SER_summary!O$26)</f>
        <v>25.970474786801489</v>
      </c>
      <c r="P16" s="101">
        <f>IF(SER_hh_tesh!P16=0,0,SER_hh_tesh!P16/SER_summary!P$26)</f>
        <v>26.620636543956003</v>
      </c>
      <c r="Q16" s="101">
        <f>IF(SER_hh_tesh!Q16=0,0,SER_hh_tesh!Q16/SER_summary!Q$26)</f>
        <v>27.808442324586768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23.495730748566249</v>
      </c>
      <c r="C18" s="103">
        <f>IF(SER_hh_tesh!C18=0,0,SER_hh_tesh!C18/SER_summary!C$26)</f>
        <v>23.60328700737896</v>
      </c>
      <c r="D18" s="103">
        <f>IF(SER_hh_tesh!D18=0,0,SER_hh_tesh!D18/SER_summary!D$26)</f>
        <v>23.693910812140828</v>
      </c>
      <c r="E18" s="103">
        <f>IF(SER_hh_tesh!E18=0,0,SER_hh_tesh!E18/SER_summary!E$26)</f>
        <v>23.810066778099443</v>
      </c>
      <c r="F18" s="103">
        <f>IF(SER_hh_tesh!F18=0,0,SER_hh_tesh!F18/SER_summary!F$26)</f>
        <v>23.964261171843575</v>
      </c>
      <c r="G18" s="103">
        <f>IF(SER_hh_tesh!G18=0,0,SER_hh_tesh!G18/SER_summary!G$26)</f>
        <v>24.157456613111716</v>
      </c>
      <c r="H18" s="103">
        <f>IF(SER_hh_tesh!H18=0,0,SER_hh_tesh!H18/SER_summary!H$26)</f>
        <v>24.308559250616895</v>
      </c>
      <c r="I18" s="103">
        <f>IF(SER_hh_tesh!I18=0,0,SER_hh_tesh!I18/SER_summary!I$26)</f>
        <v>24.542023888517349</v>
      </c>
      <c r="J18" s="103">
        <f>IF(SER_hh_tesh!J18=0,0,SER_hh_tesh!J18/SER_summary!J$26)</f>
        <v>24.865778583994956</v>
      </c>
      <c r="K18" s="103">
        <f>IF(SER_hh_tesh!K18=0,0,SER_hh_tesh!K18/SER_summary!K$26)</f>
        <v>24.551470355377436</v>
      </c>
      <c r="L18" s="103">
        <f>IF(SER_hh_tesh!L18=0,0,SER_hh_tesh!L18/SER_summary!L$26)</f>
        <v>24.819496352342902</v>
      </c>
      <c r="M18" s="103">
        <f>IF(SER_hh_tesh!M18=0,0,SER_hh_tesh!M18/SER_summary!M$26)</f>
        <v>24.96218419153039</v>
      </c>
      <c r="N18" s="103">
        <f>IF(SER_hh_tesh!N18=0,0,SER_hh_tesh!N18/SER_summary!N$26)</f>
        <v>25.330601447372164</v>
      </c>
      <c r="O18" s="103">
        <f>IF(SER_hh_tesh!O18=0,0,SER_hh_tesh!O18/SER_summary!O$26)</f>
        <v>25.970474786801489</v>
      </c>
      <c r="P18" s="103">
        <f>IF(SER_hh_tesh!P18=0,0,SER_hh_tesh!P18/SER_summary!P$26)</f>
        <v>26.620636543956003</v>
      </c>
      <c r="Q18" s="103">
        <f>IF(SER_hh_tesh!Q18=0,0,SER_hh_tesh!Q18/SER_summary!Q$26)</f>
        <v>27.808442324586768</v>
      </c>
    </row>
    <row r="19" spans="1:17" ht="12.95" customHeight="1" x14ac:dyDescent="0.25">
      <c r="A19" s="90" t="s">
        <v>47</v>
      </c>
      <c r="B19" s="101">
        <f>IF(SER_hh_tesh!B19=0,0,SER_hh_tesh!B19/SER_summary!B$26)</f>
        <v>15.98141392533061</v>
      </c>
      <c r="C19" s="101">
        <f>IF(SER_hh_tesh!C19=0,0,SER_hh_tesh!C19/SER_summary!C$26)</f>
        <v>15.996830335939485</v>
      </c>
      <c r="D19" s="101">
        <f>IF(SER_hh_tesh!D19=0,0,SER_hh_tesh!D19/SER_summary!D$26)</f>
        <v>16.02390709957071</v>
      </c>
      <c r="E19" s="101">
        <f>IF(SER_hh_tesh!E19=0,0,SER_hh_tesh!E19/SER_summary!E$26)</f>
        <v>16.050826402924354</v>
      </c>
      <c r="F19" s="101">
        <f>IF(SER_hh_tesh!F19=0,0,SER_hh_tesh!F19/SER_summary!F$26)</f>
        <v>16.07835227930034</v>
      </c>
      <c r="G19" s="101">
        <f>IF(SER_hh_tesh!G19=0,0,SER_hh_tesh!G19/SER_summary!G$26)</f>
        <v>16.098139911184035</v>
      </c>
      <c r="H19" s="101">
        <f>IF(SER_hh_tesh!H19=0,0,SER_hh_tesh!H19/SER_summary!H$26)</f>
        <v>16.115706430531795</v>
      </c>
      <c r="I19" s="101">
        <f>IF(SER_hh_tesh!I19=0,0,SER_hh_tesh!I19/SER_summary!I$26)</f>
        <v>16.152327622832434</v>
      </c>
      <c r="J19" s="101">
        <f>IF(SER_hh_tesh!J19=0,0,SER_hh_tesh!J19/SER_summary!J$26)</f>
        <v>16.189374109985319</v>
      </c>
      <c r="K19" s="101">
        <f>IF(SER_hh_tesh!K19=0,0,SER_hh_tesh!K19/SER_summary!K$26)</f>
        <v>16.271207675328423</v>
      </c>
      <c r="L19" s="101">
        <f>IF(SER_hh_tesh!L19=0,0,SER_hh_tesh!L19/SER_summary!L$26)</f>
        <v>16.342095885497645</v>
      </c>
      <c r="M19" s="101">
        <f>IF(SER_hh_tesh!M19=0,0,SER_hh_tesh!M19/SER_summary!M$26)</f>
        <v>16.519235109943441</v>
      </c>
      <c r="N19" s="101">
        <f>IF(SER_hh_tesh!N19=0,0,SER_hh_tesh!N19/SER_summary!N$26)</f>
        <v>16.642079237586671</v>
      </c>
      <c r="O19" s="101">
        <f>IF(SER_hh_tesh!O19=0,0,SER_hh_tesh!O19/SER_summary!O$26)</f>
        <v>16.856623839764644</v>
      </c>
      <c r="P19" s="101">
        <f>IF(SER_hh_tesh!P19=0,0,SER_hh_tesh!P19/SER_summary!P$26)</f>
        <v>16.988201722026261</v>
      </c>
      <c r="Q19" s="101">
        <f>IF(SER_hh_tesh!Q19=0,0,SER_hh_tesh!Q19/SER_summary!Q$26)</f>
        <v>17.288236058211215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15.980810243240359</v>
      </c>
      <c r="C22" s="100">
        <f>IF(SER_hh_tesh!C22=0,0,SER_hh_tesh!C22/SER_summary!C$26)</f>
        <v>16.087654991372197</v>
      </c>
      <c r="D22" s="100">
        <f>IF(SER_hh_tesh!D22=0,0,SER_hh_tesh!D22/SER_summary!D$26)</f>
        <v>16.241669875118085</v>
      </c>
      <c r="E22" s="100">
        <f>IF(SER_hh_tesh!E22=0,0,SER_hh_tesh!E22/SER_summary!E$26)</f>
        <v>16.356826219700665</v>
      </c>
      <c r="F22" s="100">
        <f>IF(SER_hh_tesh!F22=0,0,SER_hh_tesh!F22/SER_summary!F$26)</f>
        <v>16.430414367013245</v>
      </c>
      <c r="G22" s="100">
        <f>IF(SER_hh_tesh!G22=0,0,SER_hh_tesh!G22/SER_summary!G$26)</f>
        <v>16.485138168016249</v>
      </c>
      <c r="H22" s="100">
        <f>IF(SER_hh_tesh!H22=0,0,SER_hh_tesh!H22/SER_summary!H$26)</f>
        <v>16.581515287961036</v>
      </c>
      <c r="I22" s="100">
        <f>IF(SER_hh_tesh!I22=0,0,SER_hh_tesh!I22/SER_summary!I$26)</f>
        <v>16.690797760312051</v>
      </c>
      <c r="J22" s="100">
        <f>IF(SER_hh_tesh!J22=0,0,SER_hh_tesh!J22/SER_summary!J$26)</f>
        <v>16.765350027564562</v>
      </c>
      <c r="K22" s="100">
        <f>IF(SER_hh_tesh!K22=0,0,SER_hh_tesh!K22/SER_summary!K$26)</f>
        <v>16.893931686481462</v>
      </c>
      <c r="L22" s="100">
        <f>IF(SER_hh_tesh!L22=0,0,SER_hh_tesh!L22/SER_summary!L$26)</f>
        <v>17.021706151476373</v>
      </c>
      <c r="M22" s="100">
        <f>IF(SER_hh_tesh!M22=0,0,SER_hh_tesh!M22/SER_summary!M$26)</f>
        <v>17.210463351160382</v>
      </c>
      <c r="N22" s="100">
        <f>IF(SER_hh_tesh!N22=0,0,SER_hh_tesh!N22/SER_summary!N$26)</f>
        <v>17.33223685230146</v>
      </c>
      <c r="O22" s="100">
        <f>IF(SER_hh_tesh!O22=0,0,SER_hh_tesh!O22/SER_summary!O$26)</f>
        <v>17.445317195790725</v>
      </c>
      <c r="P22" s="100">
        <f>IF(SER_hh_tesh!P22=0,0,SER_hh_tesh!P22/SER_summary!P$26)</f>
        <v>17.562348236536881</v>
      </c>
      <c r="Q22" s="100">
        <f>IF(SER_hh_tesh!Q22=0,0,SER_hh_tesh!Q22/SER_summary!Q$26)</f>
        <v>17.679643059339998</v>
      </c>
    </row>
    <row r="23" spans="1:17" ht="12" customHeight="1" x14ac:dyDescent="0.25">
      <c r="A23" s="88" t="s">
        <v>98</v>
      </c>
      <c r="B23" s="100">
        <f>IF(SER_hh_tesh!B23=0,0,SER_hh_tesh!B23/SER_summary!B$26)</f>
        <v>15.980810243240356</v>
      </c>
      <c r="C23" s="100">
        <f>IF(SER_hh_tesh!C23=0,0,SER_hh_tesh!C23/SER_summary!C$26)</f>
        <v>16.016312310202405</v>
      </c>
      <c r="D23" s="100">
        <f>IF(SER_hh_tesh!D23=0,0,SER_hh_tesh!D23/SER_summary!D$26)</f>
        <v>16.06449251496722</v>
      </c>
      <c r="E23" s="100">
        <f>IF(SER_hh_tesh!E23=0,0,SER_hh_tesh!E23/SER_summary!E$26)</f>
        <v>16.122682196762781</v>
      </c>
      <c r="F23" s="100">
        <f>IF(SER_hh_tesh!F23=0,0,SER_hh_tesh!F23/SER_summary!F$26)</f>
        <v>16.181613088195625</v>
      </c>
      <c r="G23" s="100">
        <f>IF(SER_hh_tesh!G23=0,0,SER_hh_tesh!G23/SER_summary!G$26)</f>
        <v>16.217721021069252</v>
      </c>
      <c r="H23" s="100">
        <f>IF(SER_hh_tesh!H23=0,0,SER_hh_tesh!H23/SER_summary!H$26)</f>
        <v>16.182198876525391</v>
      </c>
      <c r="I23" s="100">
        <f>IF(SER_hh_tesh!I23=0,0,SER_hh_tesh!I23/SER_summary!I$26)</f>
        <v>16.24747732395943</v>
      </c>
      <c r="J23" s="100">
        <f>IF(SER_hh_tesh!J23=0,0,SER_hh_tesh!J23/SER_summary!J$26)</f>
        <v>16.281627440004513</v>
      </c>
      <c r="K23" s="100">
        <f>IF(SER_hh_tesh!K23=0,0,SER_hh_tesh!K23/SER_summary!K$26)</f>
        <v>16.331568257884431</v>
      </c>
      <c r="L23" s="100">
        <f>IF(SER_hh_tesh!L23=0,0,SER_hh_tesh!L23/SER_summary!L$26)</f>
        <v>16.356942596939447</v>
      </c>
      <c r="M23" s="100">
        <f>IF(SER_hh_tesh!M23=0,0,SER_hh_tesh!M23/SER_summary!M$26)</f>
        <v>16.519173545621246</v>
      </c>
      <c r="N23" s="100">
        <f>IF(SER_hh_tesh!N23=0,0,SER_hh_tesh!N23/SER_summary!N$26)</f>
        <v>16.648197255814338</v>
      </c>
      <c r="O23" s="100">
        <f>IF(SER_hh_tesh!O23=0,0,SER_hh_tesh!O23/SER_summary!O$26)</f>
        <v>16.775293708038877</v>
      </c>
      <c r="P23" s="100">
        <f>IF(SER_hh_tesh!P23=0,0,SER_hh_tesh!P23/SER_summary!P$26)</f>
        <v>16.925744626391257</v>
      </c>
      <c r="Q23" s="100">
        <f>IF(SER_hh_tesh!Q23=0,0,SER_hh_tesh!Q23/SER_summary!Q$26)</f>
        <v>17.069905484717886</v>
      </c>
    </row>
    <row r="24" spans="1:17" ht="12" customHeight="1" x14ac:dyDescent="0.25">
      <c r="A24" s="88" t="s">
        <v>34</v>
      </c>
      <c r="B24" s="100">
        <f>IF(SER_hh_tesh!B24=0,0,SER_hh_tesh!B24/SER_summary!B$26)</f>
        <v>15.980810243240358</v>
      </c>
      <c r="C24" s="100">
        <f>IF(SER_hh_tesh!C24=0,0,SER_hh_tesh!C24/SER_summary!C$26)</f>
        <v>16.178206709305947</v>
      </c>
      <c r="D24" s="100">
        <f>IF(SER_hh_tesh!D24=0,0,SER_hh_tesh!D24/SER_summary!D$26)</f>
        <v>16.298806117206556</v>
      </c>
      <c r="E24" s="100">
        <f>IF(SER_hh_tesh!E24=0,0,SER_hh_tesh!E24/SER_summary!E$26)</f>
        <v>16.385274672051505</v>
      </c>
      <c r="F24" s="100">
        <f>IF(SER_hh_tesh!F24=0,0,SER_hh_tesh!F24/SER_summary!F$26)</f>
        <v>16.4816043934315</v>
      </c>
      <c r="G24" s="100">
        <f>IF(SER_hh_tesh!G24=0,0,SER_hh_tesh!G24/SER_summary!G$26)</f>
        <v>16.549360742224888</v>
      </c>
      <c r="H24" s="100">
        <f>IF(SER_hh_tesh!H24=0,0,SER_hh_tesh!H24/SER_summary!H$26)</f>
        <v>16.661593240111177</v>
      </c>
      <c r="I24" s="100">
        <f>IF(SER_hh_tesh!I24=0,0,SER_hh_tesh!I24/SER_summary!I$26)</f>
        <v>16.789923623987754</v>
      </c>
      <c r="J24" s="100">
        <f>IF(SER_hh_tesh!J24=0,0,SER_hh_tesh!J24/SER_summary!J$26)</f>
        <v>16.869898713304075</v>
      </c>
      <c r="K24" s="100">
        <f>IF(SER_hh_tesh!K24=0,0,SER_hh_tesh!K24/SER_summary!K$26)</f>
        <v>17.002659422319397</v>
      </c>
      <c r="L24" s="100">
        <f>IF(SER_hh_tesh!L24=0,0,SER_hh_tesh!L24/SER_summary!L$26)</f>
        <v>17.139407377011423</v>
      </c>
      <c r="M24" s="100">
        <f>IF(SER_hh_tesh!M24=0,0,SER_hh_tesh!M24/SER_summary!M$26)</f>
        <v>17.302396006307333</v>
      </c>
      <c r="N24" s="100">
        <f>IF(SER_hh_tesh!N24=0,0,SER_hh_tesh!N24/SER_summary!N$26)</f>
        <v>17.391604343078164</v>
      </c>
      <c r="O24" s="100">
        <f>IF(SER_hh_tesh!O24=0,0,SER_hh_tesh!O24/SER_summary!O$26)</f>
        <v>17.45314490392251</v>
      </c>
      <c r="P24" s="100">
        <f>IF(SER_hh_tesh!P24=0,0,SER_hh_tesh!P24/SER_summary!P$26)</f>
        <v>17.527335477675845</v>
      </c>
      <c r="Q24" s="100">
        <f>IF(SER_hh_tesh!Q24=0,0,SER_hh_tesh!Q24/SER_summary!Q$26)</f>
        <v>17.593541083303524</v>
      </c>
    </row>
    <row r="25" spans="1:17" ht="12" customHeight="1" x14ac:dyDescent="0.25">
      <c r="A25" s="88" t="s">
        <v>42</v>
      </c>
      <c r="B25" s="100">
        <f>IF(SER_hh_tesh!B25=0,0,SER_hh_tesh!B25/SER_summary!B$26)</f>
        <v>15.980810243240352</v>
      </c>
      <c r="C25" s="100">
        <f>IF(SER_hh_tesh!C25=0,0,SER_hh_tesh!C25/SER_summary!C$26)</f>
        <v>15.968707343178151</v>
      </c>
      <c r="D25" s="100">
        <f>IF(SER_hh_tesh!D25=0,0,SER_hh_tesh!D25/SER_summary!D$26)</f>
        <v>15.945351843133936</v>
      </c>
      <c r="E25" s="100">
        <f>IF(SER_hh_tesh!E25=0,0,SER_hh_tesh!E25/SER_summary!E$26)</f>
        <v>15.941670441402053</v>
      </c>
      <c r="F25" s="100">
        <f>IF(SER_hh_tesh!F25=0,0,SER_hh_tesh!F25/SER_summary!F$26)</f>
        <v>15.903046642228899</v>
      </c>
      <c r="G25" s="100">
        <f>IF(SER_hh_tesh!G25=0,0,SER_hh_tesh!G25/SER_summary!G$26)</f>
        <v>15.869432410193449</v>
      </c>
      <c r="H25" s="100">
        <f>IF(SER_hh_tesh!H25=0,0,SER_hh_tesh!H25/SER_summary!H$26)</f>
        <v>15.860668107042242</v>
      </c>
      <c r="I25" s="100">
        <f>IF(SER_hh_tesh!I25=0,0,SER_hh_tesh!I25/SER_summary!I$26)</f>
        <v>15.932040621195885</v>
      </c>
      <c r="J25" s="100">
        <f>IF(SER_hh_tesh!J25=0,0,SER_hh_tesh!J25/SER_summary!J$26)</f>
        <v>15.913693243377072</v>
      </c>
      <c r="K25" s="100">
        <f>IF(SER_hh_tesh!K25=0,0,SER_hh_tesh!K25/SER_summary!K$26)</f>
        <v>15.94666835431584</v>
      </c>
      <c r="L25" s="100">
        <f>IF(SER_hh_tesh!L25=0,0,SER_hh_tesh!L25/SER_summary!L$26)</f>
        <v>15.955317557094032</v>
      </c>
      <c r="M25" s="100">
        <f>IF(SER_hh_tesh!M25=0,0,SER_hh_tesh!M25/SER_summary!M$26)</f>
        <v>16.08324094506008</v>
      </c>
      <c r="N25" s="100">
        <f>IF(SER_hh_tesh!N25=0,0,SER_hh_tesh!N25/SER_summary!N$26)</f>
        <v>16.18240240169354</v>
      </c>
      <c r="O25" s="100">
        <f>IF(SER_hh_tesh!O25=0,0,SER_hh_tesh!O25/SER_summary!O$26)</f>
        <v>16.279615613415878</v>
      </c>
      <c r="P25" s="100">
        <f>IF(SER_hh_tesh!P25=0,0,SER_hh_tesh!P25/SER_summary!P$26)</f>
        <v>16.397563341525732</v>
      </c>
      <c r="Q25" s="100">
        <f>IF(SER_hh_tesh!Q25=0,0,SER_hh_tesh!Q25/SER_summary!Q$26)</f>
        <v>16.501651156771604</v>
      </c>
    </row>
    <row r="26" spans="1:17" ht="12" customHeight="1" x14ac:dyDescent="0.25">
      <c r="A26" s="88" t="s">
        <v>30</v>
      </c>
      <c r="B26" s="22">
        <f>IF(SER_hh_tesh!B26=0,0,SER_hh_tesh!B26/SER_summary!B$26)</f>
        <v>15.982207598657977</v>
      </c>
      <c r="C26" s="22">
        <f>IF(SER_hh_tesh!C26=0,0,SER_hh_tesh!C26/SER_summary!C$26)</f>
        <v>15.999548975614049</v>
      </c>
      <c r="D26" s="22">
        <f>IF(SER_hh_tesh!D26=0,0,SER_hh_tesh!D26/SER_summary!D$26)</f>
        <v>16.049630659303368</v>
      </c>
      <c r="E26" s="22">
        <f>IF(SER_hh_tesh!E26=0,0,SER_hh_tesh!E26/SER_summary!E$26)</f>
        <v>16.089935026027383</v>
      </c>
      <c r="F26" s="22">
        <f>IF(SER_hh_tesh!F26=0,0,SER_hh_tesh!F26/SER_summary!F$26)</f>
        <v>16.175018594057416</v>
      </c>
      <c r="G26" s="22">
        <f>IF(SER_hh_tesh!G26=0,0,SER_hh_tesh!G26/SER_summary!G$26)</f>
        <v>16.242907690996606</v>
      </c>
      <c r="H26" s="22">
        <f>IF(SER_hh_tesh!H26=0,0,SER_hh_tesh!H26/SER_summary!H$26)</f>
        <v>16.278316014965885</v>
      </c>
      <c r="I26" s="22">
        <f>IF(SER_hh_tesh!I26=0,0,SER_hh_tesh!I26/SER_summary!I$26)</f>
        <v>16.282711617906436</v>
      </c>
      <c r="J26" s="22">
        <f>IF(SER_hh_tesh!J26=0,0,SER_hh_tesh!J26/SER_summary!J$26)</f>
        <v>16.381097659345027</v>
      </c>
      <c r="K26" s="22">
        <f>IF(SER_hh_tesh!K26=0,0,SER_hh_tesh!K26/SER_summary!K$26)</f>
        <v>16.5151192205124</v>
      </c>
      <c r="L26" s="22">
        <f>IF(SER_hh_tesh!L26=0,0,SER_hh_tesh!L26/SER_summary!L$26)</f>
        <v>16.642169305322604</v>
      </c>
      <c r="M26" s="22">
        <f>IF(SER_hh_tesh!M26=0,0,SER_hh_tesh!M26/SER_summary!M$26)</f>
        <v>16.868295300866478</v>
      </c>
      <c r="N26" s="22">
        <f>IF(SER_hh_tesh!N26=0,0,SER_hh_tesh!N26/SER_summary!N$26)</f>
        <v>17.017610244629719</v>
      </c>
      <c r="O26" s="22">
        <f>IF(SER_hh_tesh!O26=0,0,SER_hh_tesh!O26/SER_summary!O$26)</f>
        <v>17.40496839464673</v>
      </c>
      <c r="P26" s="22">
        <f>IF(SER_hh_tesh!P26=0,0,SER_hh_tesh!P26/SER_summary!P$26)</f>
        <v>17.550559784759329</v>
      </c>
      <c r="Q26" s="22">
        <f>IF(SER_hh_tesh!Q26=0,0,SER_hh_tesh!Q26/SER_summary!Q$26)</f>
        <v>18.120314388351989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14.606036854605435</v>
      </c>
      <c r="C29" s="101">
        <f>IF(SER_hh_tesh!C29=0,0,SER_hh_tesh!C29/SER_summary!C$26)</f>
        <v>14.75053476495215</v>
      </c>
      <c r="D29" s="101">
        <f>IF(SER_hh_tesh!D29=0,0,SER_hh_tesh!D29/SER_summary!D$26)</f>
        <v>14.837983157792845</v>
      </c>
      <c r="E29" s="101">
        <f>IF(SER_hh_tesh!E29=0,0,SER_hh_tesh!E29/SER_summary!E$26)</f>
        <v>14.936524915473923</v>
      </c>
      <c r="F29" s="101">
        <f>IF(SER_hh_tesh!F29=0,0,SER_hh_tesh!F29/SER_summary!F$26)</f>
        <v>15.026044962001144</v>
      </c>
      <c r="G29" s="101">
        <f>IF(SER_hh_tesh!G29=0,0,SER_hh_tesh!G29/SER_summary!G$26)</f>
        <v>15.203944943809599</v>
      </c>
      <c r="H29" s="101">
        <f>IF(SER_hh_tesh!H29=0,0,SER_hh_tesh!H29/SER_summary!H$26)</f>
        <v>15.234850794930692</v>
      </c>
      <c r="I29" s="101">
        <f>IF(SER_hh_tesh!I29=0,0,SER_hh_tesh!I29/SER_summary!I$26)</f>
        <v>15.311722100176823</v>
      </c>
      <c r="J29" s="101">
        <f>IF(SER_hh_tesh!J29=0,0,SER_hh_tesh!J29/SER_summary!J$26)</f>
        <v>15.439632164149046</v>
      </c>
      <c r="K29" s="101">
        <f>IF(SER_hh_tesh!K29=0,0,SER_hh_tesh!K29/SER_summary!K$26)</f>
        <v>15.595656955188348</v>
      </c>
      <c r="L29" s="101">
        <f>IF(SER_hh_tesh!L29=0,0,SER_hh_tesh!L29/SER_summary!L$26)</f>
        <v>15.693273407336346</v>
      </c>
      <c r="M29" s="101">
        <f>IF(SER_hh_tesh!M29=0,0,SER_hh_tesh!M29/SER_summary!M$26)</f>
        <v>15.814423063040444</v>
      </c>
      <c r="N29" s="101">
        <f>IF(SER_hh_tesh!N29=0,0,SER_hh_tesh!N29/SER_summary!N$26)</f>
        <v>15.978895010468122</v>
      </c>
      <c r="O29" s="101">
        <f>IF(SER_hh_tesh!O29=0,0,SER_hh_tesh!O29/SER_summary!O$26)</f>
        <v>16.277236513846979</v>
      </c>
      <c r="P29" s="101">
        <f>IF(SER_hh_tesh!P29=0,0,SER_hh_tesh!P29/SER_summary!P$26)</f>
        <v>16.318399525520771</v>
      </c>
      <c r="Q29" s="101">
        <f>IF(SER_hh_tesh!Q29=0,0,SER_hh_tesh!Q29/SER_summary!Q$26)</f>
        <v>16.741883648855509</v>
      </c>
    </row>
    <row r="30" spans="1:17" ht="12" customHeight="1" x14ac:dyDescent="0.25">
      <c r="A30" s="88" t="s">
        <v>66</v>
      </c>
      <c r="B30" s="100">
        <f>IF(SER_hh_tesh!B30=0,0,SER_hh_tesh!B30/SER_summary!B$26)</f>
        <v>0</v>
      </c>
      <c r="C30" s="100">
        <f>IF(SER_hh_tesh!C30=0,0,SER_hh_tesh!C30/SER_summary!C$26)</f>
        <v>0</v>
      </c>
      <c r="D30" s="100">
        <f>IF(SER_hh_tesh!D30=0,0,SER_hh_tesh!D30/SER_summary!D$26)</f>
        <v>0</v>
      </c>
      <c r="E30" s="100">
        <f>IF(SER_hh_tesh!E30=0,0,SER_hh_tesh!E30/SER_summary!E$26)</f>
        <v>0</v>
      </c>
      <c r="F30" s="100">
        <f>IF(SER_hh_tesh!F30=0,0,SER_hh_tesh!F30/SER_summary!F$26)</f>
        <v>0</v>
      </c>
      <c r="G30" s="100">
        <f>IF(SER_hh_tesh!G30=0,0,SER_hh_tesh!G30/SER_summary!G$26)</f>
        <v>0</v>
      </c>
      <c r="H30" s="100">
        <f>IF(SER_hh_tesh!H30=0,0,SER_hh_tesh!H30/SER_summary!H$26)</f>
        <v>0</v>
      </c>
      <c r="I30" s="100">
        <f>IF(SER_hh_tesh!I30=0,0,SER_hh_tesh!I30/SER_summary!I$26)</f>
        <v>0</v>
      </c>
      <c r="J30" s="100">
        <f>IF(SER_hh_tesh!J30=0,0,SER_hh_tesh!J30/SER_summary!J$26)</f>
        <v>0</v>
      </c>
      <c r="K30" s="100">
        <f>IF(SER_hh_tesh!K30=0,0,SER_hh_tesh!K30/SER_summary!K$26)</f>
        <v>0</v>
      </c>
      <c r="L30" s="100">
        <f>IF(SER_hh_tesh!L30=0,0,SER_hh_tesh!L30/SER_summary!L$26)</f>
        <v>0</v>
      </c>
      <c r="M30" s="100">
        <f>IF(SER_hh_tesh!M30=0,0,SER_hh_tesh!M30/SER_summary!M$26)</f>
        <v>0</v>
      </c>
      <c r="N30" s="100">
        <f>IF(SER_hh_tesh!N30=0,0,SER_hh_tesh!N30/SER_summary!N$26)</f>
        <v>0</v>
      </c>
      <c r="O30" s="100">
        <f>IF(SER_hh_tesh!O30=0,0,SER_hh_tesh!O30/SER_summary!O$26)</f>
        <v>0</v>
      </c>
      <c r="P30" s="100">
        <f>IF(SER_hh_tesh!P30=0,0,SER_hh_tesh!P30/SER_summary!P$26)</f>
        <v>0</v>
      </c>
      <c r="Q30" s="100">
        <f>IF(SER_hh_tesh!Q30=0,0,SER_hh_tesh!Q30/SER_summary!Q$26)</f>
        <v>0</v>
      </c>
    </row>
    <row r="31" spans="1:17" ht="12" customHeight="1" x14ac:dyDescent="0.25">
      <c r="A31" s="88" t="s">
        <v>98</v>
      </c>
      <c r="B31" s="100">
        <f>IF(SER_hh_tesh!B31=0,0,SER_hh_tesh!B31/SER_summary!B$26)</f>
        <v>14.609095908602882</v>
      </c>
      <c r="C31" s="100">
        <f>IF(SER_hh_tesh!C31=0,0,SER_hh_tesh!C31/SER_summary!C$26)</f>
        <v>14.792168835734222</v>
      </c>
      <c r="D31" s="100">
        <f>IF(SER_hh_tesh!D31=0,0,SER_hh_tesh!D31/SER_summary!D$26)</f>
        <v>14.967139140303551</v>
      </c>
      <c r="E31" s="100">
        <f>IF(SER_hh_tesh!E31=0,0,SER_hh_tesh!E31/SER_summary!E$26)</f>
        <v>15.13878681087942</v>
      </c>
      <c r="F31" s="100">
        <f>IF(SER_hh_tesh!F31=0,0,SER_hh_tesh!F31/SER_summary!F$26)</f>
        <v>15.299739804152507</v>
      </c>
      <c r="G31" s="100">
        <f>IF(SER_hh_tesh!G31=0,0,SER_hh_tesh!G31/SER_summary!G$26)</f>
        <v>15.51660413529874</v>
      </c>
      <c r="H31" s="100">
        <f>IF(SER_hh_tesh!H31=0,0,SER_hh_tesh!H31/SER_summary!H$26)</f>
        <v>15.581179854022558</v>
      </c>
      <c r="I31" s="100">
        <f>IF(SER_hh_tesh!I31=0,0,SER_hh_tesh!I31/SER_summary!I$26)</f>
        <v>15.68209105669891</v>
      </c>
      <c r="J31" s="100">
        <f>IF(SER_hh_tesh!J31=0,0,SER_hh_tesh!J31/SER_summary!J$26)</f>
        <v>15.840376378820549</v>
      </c>
      <c r="K31" s="100">
        <f>IF(SER_hh_tesh!K31=0,0,SER_hh_tesh!K31/SER_summary!K$26)</f>
        <v>15.97941526627733</v>
      </c>
      <c r="L31" s="100">
        <f>IF(SER_hh_tesh!L31=0,0,SER_hh_tesh!L31/SER_summary!L$26)</f>
        <v>16.08851560063475</v>
      </c>
      <c r="M31" s="100">
        <f>IF(SER_hh_tesh!M31=0,0,SER_hh_tesh!M31/SER_summary!M$26)</f>
        <v>16.204240761154214</v>
      </c>
      <c r="N31" s="100">
        <f>IF(SER_hh_tesh!N31=0,0,SER_hh_tesh!N31/SER_summary!N$26)</f>
        <v>16.422548576558398</v>
      </c>
      <c r="O31" s="100">
        <f>IF(SER_hh_tesh!O31=0,0,SER_hh_tesh!O31/SER_summary!O$26)</f>
        <v>16.437675768889516</v>
      </c>
      <c r="P31" s="100">
        <f>IF(SER_hh_tesh!P31=0,0,SER_hh_tesh!P31/SER_summary!P$26)</f>
        <v>16.463987538231418</v>
      </c>
      <c r="Q31" s="100">
        <f>IF(SER_hh_tesh!Q31=0,0,SER_hh_tesh!Q31/SER_summary!Q$26)</f>
        <v>16.44808565471498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14.605984001619941</v>
      </c>
      <c r="C33" s="18">
        <f>IF(SER_hh_tesh!C33=0,0,SER_hh_tesh!C33/SER_summary!C$26)</f>
        <v>14.749822905762592</v>
      </c>
      <c r="D33" s="18">
        <f>IF(SER_hh_tesh!D33=0,0,SER_hh_tesh!D33/SER_summary!D$26)</f>
        <v>14.835735794771434</v>
      </c>
      <c r="E33" s="18">
        <f>IF(SER_hh_tesh!E33=0,0,SER_hh_tesh!E33/SER_summary!E$26)</f>
        <v>14.932958988054759</v>
      </c>
      <c r="F33" s="18">
        <f>IF(SER_hh_tesh!F33=0,0,SER_hh_tesh!F33/SER_summary!F$26)</f>
        <v>15.021151630401944</v>
      </c>
      <c r="G33" s="18">
        <f>IF(SER_hh_tesh!G33=0,0,SER_hh_tesh!G33/SER_summary!G$26)</f>
        <v>15.198390947316859</v>
      </c>
      <c r="H33" s="18">
        <f>IF(SER_hh_tesh!H33=0,0,SER_hh_tesh!H33/SER_summary!H$26)</f>
        <v>15.228758676908871</v>
      </c>
      <c r="I33" s="18">
        <f>IF(SER_hh_tesh!I33=0,0,SER_hh_tesh!I33/SER_summary!I$26)</f>
        <v>15.305335086684934</v>
      </c>
      <c r="J33" s="18">
        <f>IF(SER_hh_tesh!J33=0,0,SER_hh_tesh!J33/SER_summary!J$26)</f>
        <v>15.432850364598172</v>
      </c>
      <c r="K33" s="18">
        <f>IF(SER_hh_tesh!K33=0,0,SER_hh_tesh!K33/SER_summary!K$26)</f>
        <v>15.589626340295785</v>
      </c>
      <c r="L33" s="18">
        <f>IF(SER_hh_tesh!L33=0,0,SER_hh_tesh!L33/SER_summary!L$26)</f>
        <v>15.687456180676373</v>
      </c>
      <c r="M33" s="18">
        <f>IF(SER_hh_tesh!M33=0,0,SER_hh_tesh!M33/SER_summary!M$26)</f>
        <v>15.809132126987004</v>
      </c>
      <c r="N33" s="18">
        <f>IF(SER_hh_tesh!N33=0,0,SER_hh_tesh!N33/SER_summary!N$26)</f>
        <v>15.973030747261999</v>
      </c>
      <c r="O33" s="18">
        <f>IF(SER_hh_tesh!O33=0,0,SER_hh_tesh!O33/SER_summary!O$26)</f>
        <v>16.275126605894073</v>
      </c>
      <c r="P33" s="18">
        <f>IF(SER_hh_tesh!P33=0,0,SER_hh_tesh!P33/SER_summary!P$26)</f>
        <v>16.316573354772647</v>
      </c>
      <c r="Q33" s="18">
        <f>IF(SER_hh_tesh!Q33=0,0,SER_hh_tesh!Q33/SER_summary!Q$26)</f>
        <v>16.745457606617251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11.735829634349702</v>
      </c>
      <c r="C3" s="106">
        <f>IF(SER_hh_emih!C3=0,0,SER_hh_emih!C3/SER_summary!C$26)</f>
        <v>12.056524718658594</v>
      </c>
      <c r="D3" s="106">
        <f>IF(SER_hh_emih!D3=0,0,SER_hh_emih!D3/SER_summary!D$26)</f>
        <v>11.770756411643731</v>
      </c>
      <c r="E3" s="106">
        <f>IF(SER_hh_emih!E3=0,0,SER_hh_emih!E3/SER_summary!E$26)</f>
        <v>11.46415085040414</v>
      </c>
      <c r="F3" s="106">
        <f>IF(SER_hh_emih!F3=0,0,SER_hh_emih!F3/SER_summary!F$26)</f>
        <v>10.983031411074048</v>
      </c>
      <c r="G3" s="106">
        <f>IF(SER_hh_emih!G3=0,0,SER_hh_emih!G3/SER_summary!G$26)</f>
        <v>10.323318790658377</v>
      </c>
      <c r="H3" s="106">
        <f>IF(SER_hh_emih!H3=0,0,SER_hh_emih!H3/SER_summary!H$26)</f>
        <v>10.025885289835365</v>
      </c>
      <c r="I3" s="106">
        <f>IF(SER_hh_emih!I3=0,0,SER_hh_emih!I3/SER_summary!I$26)</f>
        <v>9.3965260237053272</v>
      </c>
      <c r="J3" s="106">
        <f>IF(SER_hh_emih!J3=0,0,SER_hh_emih!J3/SER_summary!J$26)</f>
        <v>7.7468392991364716</v>
      </c>
      <c r="K3" s="106">
        <f>IF(SER_hh_emih!K3=0,0,SER_hh_emih!K3/SER_summary!K$26)</f>
        <v>8.3539269892822148</v>
      </c>
      <c r="L3" s="106">
        <f>IF(SER_hh_emih!L3=0,0,SER_hh_emih!L3/SER_summary!L$26)</f>
        <v>9.1701459399885525</v>
      </c>
      <c r="M3" s="106">
        <f>IF(SER_hh_emih!M3=0,0,SER_hh_emih!M3/SER_summary!M$26)</f>
        <v>7.9633729683734353</v>
      </c>
      <c r="N3" s="106">
        <f>IF(SER_hh_emih!N3=0,0,SER_hh_emih!N3/SER_summary!N$26)</f>
        <v>8.6533258290406785</v>
      </c>
      <c r="O3" s="106">
        <f>IF(SER_hh_emih!O3=0,0,SER_hh_emih!O3/SER_summary!O$26)</f>
        <v>7.8332766085580827</v>
      </c>
      <c r="P3" s="106">
        <f>IF(SER_hh_emih!P3=0,0,SER_hh_emih!P3/SER_summary!P$26)</f>
        <v>7.6801814523995038</v>
      </c>
      <c r="Q3" s="106">
        <f>IF(SER_hh_emih!Q3=0,0,SER_hh_emih!Q3/SER_summary!Q$26)</f>
        <v>7.0276541875533898</v>
      </c>
    </row>
    <row r="4" spans="1:17" ht="12.95" customHeight="1" x14ac:dyDescent="0.25">
      <c r="A4" s="90" t="s">
        <v>44</v>
      </c>
      <c r="B4" s="101">
        <f>IF(SER_hh_emih!B4=0,0,SER_hh_emih!B4/SER_summary!B$26)</f>
        <v>10.89559623031025</v>
      </c>
      <c r="C4" s="101">
        <f>IF(SER_hh_emih!C4=0,0,SER_hh_emih!C4/SER_summary!C$26)</f>
        <v>11.203439618638027</v>
      </c>
      <c r="D4" s="101">
        <f>IF(SER_hh_emih!D4=0,0,SER_hh_emih!D4/SER_summary!D$26)</f>
        <v>10.901077353304338</v>
      </c>
      <c r="E4" s="101">
        <f>IF(SER_hh_emih!E4=0,0,SER_hh_emih!E4/SER_summary!E$26)</f>
        <v>10.592878373966096</v>
      </c>
      <c r="F4" s="101">
        <f>IF(SER_hh_emih!F4=0,0,SER_hh_emih!F4/SER_summary!F$26)</f>
        <v>10.121673778716882</v>
      </c>
      <c r="G4" s="101">
        <f>IF(SER_hh_emih!G4=0,0,SER_hh_emih!G4/SER_summary!G$26)</f>
        <v>9.4702404771785158</v>
      </c>
      <c r="H4" s="101">
        <f>IF(SER_hh_emih!H4=0,0,SER_hh_emih!H4/SER_summary!H$26)</f>
        <v>9.1741173373666545</v>
      </c>
      <c r="I4" s="101">
        <f>IF(SER_hh_emih!I4=0,0,SER_hh_emih!I4/SER_summary!I$26)</f>
        <v>8.5624045308831231</v>
      </c>
      <c r="J4" s="101">
        <f>IF(SER_hh_emih!J4=0,0,SER_hh_emih!J4/SER_summary!J$26)</f>
        <v>6.9246964496340162</v>
      </c>
      <c r="K4" s="101">
        <f>IF(SER_hh_emih!K4=0,0,SER_hh_emih!K4/SER_summary!K$26)</f>
        <v>7.5483158075837737</v>
      </c>
      <c r="L4" s="101">
        <f>IF(SER_hh_emih!L4=0,0,SER_hh_emih!L4/SER_summary!L$26)</f>
        <v>8.3668580006287723</v>
      </c>
      <c r="M4" s="101">
        <f>IF(SER_hh_emih!M4=0,0,SER_hh_emih!M4/SER_summary!M$26)</f>
        <v>7.1727975386550336</v>
      </c>
      <c r="N4" s="101">
        <f>IF(SER_hh_emih!N4=0,0,SER_hh_emih!N4/SER_summary!N$26)</f>
        <v>7.8914612579874523</v>
      </c>
      <c r="O4" s="101">
        <f>IF(SER_hh_emih!O4=0,0,SER_hh_emih!O4/SER_summary!O$26)</f>
        <v>7.0694504917239289</v>
      </c>
      <c r="P4" s="101">
        <f>IF(SER_hh_emih!P4=0,0,SER_hh_emih!P4/SER_summary!P$26)</f>
        <v>6.955288538551069</v>
      </c>
      <c r="Q4" s="101">
        <f>IF(SER_hh_emih!Q4=0,0,SER_hh_emih!Q4/SER_summary!Q$26)</f>
        <v>6.3167669390399652</v>
      </c>
    </row>
    <row r="5" spans="1:17" ht="12" customHeight="1" x14ac:dyDescent="0.25">
      <c r="A5" s="88" t="s">
        <v>38</v>
      </c>
      <c r="B5" s="100">
        <f>IF(SER_hh_emih!B5=0,0,SER_hh_emih!B5/SER_summary!B$26)</f>
        <v>87.503218125025086</v>
      </c>
      <c r="C5" s="100">
        <f>IF(SER_hh_emih!C5=0,0,SER_hh_emih!C5/SER_summary!C$26)</f>
        <v>98.163109143249528</v>
      </c>
      <c r="D5" s="100">
        <f>IF(SER_hh_emih!D5=0,0,SER_hh_emih!D5/SER_summary!D$26)</f>
        <v>101.06762444621585</v>
      </c>
      <c r="E5" s="100">
        <f>IF(SER_hh_emih!E5=0,0,SER_hh_emih!E5/SER_summary!E$26)</f>
        <v>101.71627693159267</v>
      </c>
      <c r="F5" s="100">
        <f>IF(SER_hh_emih!F5=0,0,SER_hh_emih!F5/SER_summary!F$26)</f>
        <v>99.1567128066728</v>
      </c>
      <c r="G5" s="100">
        <f>IF(SER_hh_emih!G5=0,0,SER_hh_emih!G5/SER_summary!G$26)</f>
        <v>96.74425731161115</v>
      </c>
      <c r="H5" s="100">
        <f>IF(SER_hh_emih!H5=0,0,SER_hh_emih!H5/SER_summary!H$26)</f>
        <v>102.58085999470558</v>
      </c>
      <c r="I5" s="100">
        <f>IF(SER_hh_emih!I5=0,0,SER_hh_emih!I5/SER_summary!I$26)</f>
        <v>86.763814758976679</v>
      </c>
      <c r="J5" s="100">
        <f>IF(SER_hh_emih!J5=0,0,SER_hh_emih!J5/SER_summary!J$26)</f>
        <v>99.701992551216662</v>
      </c>
      <c r="K5" s="100">
        <f>IF(SER_hh_emih!K5=0,0,SER_hh_emih!K5/SER_summary!K$26)</f>
        <v>113.34375363648965</v>
      </c>
      <c r="L5" s="100">
        <f>IF(SER_hh_emih!L5=0,0,SER_hh_emih!L5/SER_summary!L$26)</f>
        <v>123.37332720034428</v>
      </c>
      <c r="M5" s="100">
        <f>IF(SER_hh_emih!M5=0,0,SER_hh_emih!M5/SER_summary!M$26)</f>
        <v>99.136661176558064</v>
      </c>
      <c r="N5" s="100">
        <f>IF(SER_hh_emih!N5=0,0,SER_hh_emih!N5/SER_summary!N$26)</f>
        <v>114.47052079239745</v>
      </c>
      <c r="O5" s="100">
        <f>IF(SER_hh_emih!O5=0,0,SER_hh_emih!O5/SER_summary!O$26)</f>
        <v>107.45393517280544</v>
      </c>
      <c r="P5" s="100">
        <f>IF(SER_hh_emih!P5=0,0,SER_hh_emih!P5/SER_summary!P$26)</f>
        <v>112.92082425049077</v>
      </c>
      <c r="Q5" s="100">
        <f>IF(SER_hh_emih!Q5=0,0,SER_hh_emih!Q5/SER_summary!Q$26)</f>
        <v>105.07498158312775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52.710155824369224</v>
      </c>
      <c r="C7" s="100">
        <f>IF(SER_hh_emih!C7=0,0,SER_hh_emih!C7/SER_summary!C$26)</f>
        <v>59.150758482083646</v>
      </c>
      <c r="D7" s="100">
        <f>IF(SER_hh_emih!D7=0,0,SER_hh_emih!D7/SER_summary!D$26)</f>
        <v>60.906560769009886</v>
      </c>
      <c r="E7" s="100">
        <f>IF(SER_hh_emih!E7=0,0,SER_hh_emih!E7/SER_summary!E$26)</f>
        <v>60.684555642910851</v>
      </c>
      <c r="F7" s="100">
        <f>IF(SER_hh_emih!F7=0,0,SER_hh_emih!F7/SER_summary!F$26)</f>
        <v>59.768919291220229</v>
      </c>
      <c r="G7" s="100">
        <f>IF(SER_hh_emih!G7=0,0,SER_hh_emih!G7/SER_summary!G$26)</f>
        <v>58.314350137391997</v>
      </c>
      <c r="H7" s="100">
        <f>IF(SER_hh_emih!H7=0,0,SER_hh_emih!H7/SER_summary!H$26)</f>
        <v>58.785941302781048</v>
      </c>
      <c r="I7" s="100">
        <f>IF(SER_hh_emih!I7=0,0,SER_hh_emih!I7/SER_summary!I$26)</f>
        <v>61.929574227101014</v>
      </c>
      <c r="J7" s="100">
        <f>IF(SER_hh_emih!J7=0,0,SER_hh_emih!J7/SER_summary!J$26)</f>
        <v>59.471489078192711</v>
      </c>
      <c r="K7" s="100">
        <f>IF(SER_hh_emih!K7=0,0,SER_hh_emih!K7/SER_summary!K$26)</f>
        <v>66.276619072410526</v>
      </c>
      <c r="L7" s="100">
        <f>IF(SER_hh_emih!L7=0,0,SER_hh_emih!L7/SER_summary!L$26)</f>
        <v>74.198534153977576</v>
      </c>
      <c r="M7" s="100">
        <f>IF(SER_hh_emih!M7=0,0,SER_hh_emih!M7/SER_summary!M$26)</f>
        <v>61.74029347086929</v>
      </c>
      <c r="N7" s="100">
        <f>IF(SER_hh_emih!N7=0,0,SER_hh_emih!N7/SER_summary!N$26)</f>
        <v>69.517101637595246</v>
      </c>
      <c r="O7" s="100">
        <f>IF(SER_hh_emih!O7=0,0,SER_hh_emih!O7/SER_summary!O$26)</f>
        <v>64.3838921486864</v>
      </c>
      <c r="P7" s="100">
        <f>IF(SER_hh_emih!P7=0,0,SER_hh_emih!P7/SER_summary!P$26)</f>
        <v>67.378021369417553</v>
      </c>
      <c r="Q7" s="100">
        <f>IF(SER_hh_emih!Q7=0,0,SER_hh_emih!Q7/SER_summary!Q$26)</f>
        <v>62.355790279757727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29.06288288737202</v>
      </c>
      <c r="C9" s="100">
        <f>IF(SER_hh_emih!C9=0,0,SER_hh_emih!C9/SER_summary!C$26)</f>
        <v>29.930805207283669</v>
      </c>
      <c r="D9" s="100">
        <f>IF(SER_hh_emih!D9=0,0,SER_hh_emih!D9/SER_summary!D$26)</f>
        <v>33.229185544753079</v>
      </c>
      <c r="E9" s="100">
        <f>IF(SER_hh_emih!E9=0,0,SER_hh_emih!E9/SER_summary!E$26)</f>
        <v>31.730116593791539</v>
      </c>
      <c r="F9" s="100">
        <f>IF(SER_hh_emih!F9=0,0,SER_hh_emih!F9/SER_summary!F$26)</f>
        <v>29.918202986919244</v>
      </c>
      <c r="G9" s="100">
        <f>IF(SER_hh_emih!G9=0,0,SER_hh_emih!G9/SER_summary!G$26)</f>
        <v>29.780331157622381</v>
      </c>
      <c r="H9" s="100">
        <f>IF(SER_hh_emih!H9=0,0,SER_hh_emih!H9/SER_summary!H$26)</f>
        <v>30.413087964990083</v>
      </c>
      <c r="I9" s="100">
        <f>IF(SER_hh_emih!I9=0,0,SER_hh_emih!I9/SER_summary!I$26)</f>
        <v>31.447440823462617</v>
      </c>
      <c r="J9" s="100">
        <f>IF(SER_hh_emih!J9=0,0,SER_hh_emih!J9/SER_summary!J$26)</f>
        <v>30.125144257707664</v>
      </c>
      <c r="K9" s="100">
        <f>IF(SER_hh_emih!K9=0,0,SER_hh_emih!K9/SER_summary!K$26)</f>
        <v>34.797912558449987</v>
      </c>
      <c r="L9" s="100">
        <f>IF(SER_hh_emih!L9=0,0,SER_hh_emih!L9/SER_summary!L$26)</f>
        <v>38.397193976744219</v>
      </c>
      <c r="M9" s="100">
        <f>IF(SER_hh_emih!M9=0,0,SER_hh_emih!M9/SER_summary!M$26)</f>
        <v>31.99101572135821</v>
      </c>
      <c r="N9" s="100">
        <f>IF(SER_hh_emih!N9=0,0,SER_hh_emih!N9/SER_summary!N$26)</f>
        <v>29.543827634880941</v>
      </c>
      <c r="O9" s="100">
        <f>IF(SER_hh_emih!O9=0,0,SER_hh_emih!O9/SER_summary!O$26)</f>
        <v>32.272502578485536</v>
      </c>
      <c r="P9" s="100">
        <f>IF(SER_hh_emih!P9=0,0,SER_hh_emih!P9/SER_summary!P$26)</f>
        <v>31.946739177551748</v>
      </c>
      <c r="Q9" s="100">
        <f>IF(SER_hh_emih!Q9=0,0,SER_hh_emih!Q9/SER_summary!Q$26)</f>
        <v>31.046979321939965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0.75276170111133456</v>
      </c>
      <c r="C19" s="101">
        <f>IF(SER_hh_emih!C19=0,0,SER_hh_emih!C19/SER_summary!C$26)</f>
        <v>0.75920543505788607</v>
      </c>
      <c r="D19" s="101">
        <f>IF(SER_hh_emih!D19=0,0,SER_hh_emih!D19/SER_summary!D$26)</f>
        <v>0.77804241553961417</v>
      </c>
      <c r="E19" s="101">
        <f>IF(SER_hh_emih!E19=0,0,SER_hh_emih!E19/SER_summary!E$26)</f>
        <v>0.78254177302576899</v>
      </c>
      <c r="F19" s="101">
        <f>IF(SER_hh_emih!F19=0,0,SER_hh_emih!F19/SER_summary!F$26)</f>
        <v>0.77560358548006281</v>
      </c>
      <c r="G19" s="101">
        <f>IF(SER_hh_emih!G19=0,0,SER_hh_emih!G19/SER_summary!G$26)</f>
        <v>0.76601418988614089</v>
      </c>
      <c r="H19" s="101">
        <f>IF(SER_hh_emih!H19=0,0,SER_hh_emih!H19/SER_summary!H$26)</f>
        <v>0.76516342240720403</v>
      </c>
      <c r="I19" s="101">
        <f>IF(SER_hh_emih!I19=0,0,SER_hh_emih!I19/SER_summary!I$26)</f>
        <v>0.75124804619637275</v>
      </c>
      <c r="J19" s="101">
        <f>IF(SER_hh_emih!J19=0,0,SER_hh_emih!J19/SER_summary!J$26)</f>
        <v>0.74204840021264118</v>
      </c>
      <c r="K19" s="101">
        <f>IF(SER_hh_emih!K19=0,0,SER_hh_emih!K19/SER_summary!K$26)</f>
        <v>0.72998506055575063</v>
      </c>
      <c r="L19" s="101">
        <f>IF(SER_hh_emih!L19=0,0,SER_hh_emih!L19/SER_summary!L$26)</f>
        <v>0.73073119248227447</v>
      </c>
      <c r="M19" s="101">
        <f>IF(SER_hh_emih!M19=0,0,SER_hh_emih!M19/SER_summary!M$26)</f>
        <v>0.72531524847119111</v>
      </c>
      <c r="N19" s="101">
        <f>IF(SER_hh_emih!N19=0,0,SER_hh_emih!N19/SER_summary!N$26)</f>
        <v>0.70883329159354769</v>
      </c>
      <c r="O19" s="101">
        <f>IF(SER_hh_emih!O19=0,0,SER_hh_emih!O19/SER_summary!O$26)</f>
        <v>0.70257711870029771</v>
      </c>
      <c r="P19" s="101">
        <f>IF(SER_hh_emih!P19=0,0,SER_hh_emih!P19/SER_summary!P$26)</f>
        <v>0.66998230990470609</v>
      </c>
      <c r="Q19" s="101">
        <f>IF(SER_hh_emih!Q19=0,0,SER_hh_emih!Q19/SER_summary!Q$26)</f>
        <v>0.65548345096410277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8.2422180443765516</v>
      </c>
      <c r="C22" s="100">
        <f>IF(SER_hh_emih!C22=0,0,SER_hh_emih!C22/SER_summary!C$26)</f>
        <v>8.2147489487719216</v>
      </c>
      <c r="D22" s="100">
        <f>IF(SER_hh_emih!D22=0,0,SER_hh_emih!D22/SER_summary!D$26)</f>
        <v>8.18280122274167</v>
      </c>
      <c r="E22" s="100">
        <f>IF(SER_hh_emih!E22=0,0,SER_hh_emih!E22/SER_summary!E$26)</f>
        <v>8.1556203142317276</v>
      </c>
      <c r="F22" s="100">
        <f>IF(SER_hh_emih!F22=0,0,SER_hh_emih!F22/SER_summary!F$26)</f>
        <v>8.1128469618345687</v>
      </c>
      <c r="G22" s="100">
        <f>IF(SER_hh_emih!G22=0,0,SER_hh_emih!G22/SER_summary!G$26)</f>
        <v>8.0681318989019726</v>
      </c>
      <c r="H22" s="100">
        <f>IF(SER_hh_emih!H22=0,0,SER_hh_emih!H22/SER_summary!H$26)</f>
        <v>8.0253908834471073</v>
      </c>
      <c r="I22" s="100">
        <f>IF(SER_hh_emih!I22=0,0,SER_hh_emih!I22/SER_summary!I$26)</f>
        <v>8.0046116831889638</v>
      </c>
      <c r="J22" s="100">
        <f>IF(SER_hh_emih!J22=0,0,SER_hh_emih!J22/SER_summary!J$26)</f>
        <v>7.9729714875433286</v>
      </c>
      <c r="K22" s="100">
        <f>IF(SER_hh_emih!K22=0,0,SER_hh_emih!K22/SER_summary!K$26)</f>
        <v>7.8641344836650031</v>
      </c>
      <c r="L22" s="100">
        <f>IF(SER_hh_emih!L22=0,0,SER_hh_emih!L22/SER_summary!L$26)</f>
        <v>7.7950315809824318</v>
      </c>
      <c r="M22" s="100">
        <f>IF(SER_hh_emih!M22=0,0,SER_hh_emih!M22/SER_summary!M$26)</f>
        <v>7.8170537886927391</v>
      </c>
      <c r="N22" s="100">
        <f>IF(SER_hh_emih!N22=0,0,SER_hh_emih!N22/SER_summary!N$26)</f>
        <v>7.889526145215954</v>
      </c>
      <c r="O22" s="100">
        <f>IF(SER_hh_emih!O22=0,0,SER_hh_emih!O22/SER_summary!O$26)</f>
        <v>7.9188574170508703</v>
      </c>
      <c r="P22" s="100">
        <f>IF(SER_hh_emih!P22=0,0,SER_hh_emih!P22/SER_summary!P$26)</f>
        <v>7.9102451555042794</v>
      </c>
      <c r="Q22" s="100">
        <f>IF(SER_hh_emih!Q22=0,0,SER_hh_emih!Q22/SER_summary!Q$26)</f>
        <v>7.8898149279683318</v>
      </c>
    </row>
    <row r="23" spans="1:17" ht="12" customHeight="1" x14ac:dyDescent="0.25">
      <c r="A23" s="88" t="s">
        <v>98</v>
      </c>
      <c r="B23" s="100">
        <f>IF(SER_hh_emih!B23=0,0,SER_hh_emih!B23/SER_summary!B$26)</f>
        <v>4.3002385427234131</v>
      </c>
      <c r="C23" s="100">
        <f>IF(SER_hh_emih!C23=0,0,SER_hh_emih!C23/SER_summary!C$26)</f>
        <v>4.6424048576768673</v>
      </c>
      <c r="D23" s="100">
        <f>IF(SER_hh_emih!D23=0,0,SER_hh_emih!D23/SER_summary!D$26)</f>
        <v>4.4515541270950365</v>
      </c>
      <c r="E23" s="100">
        <f>IF(SER_hh_emih!E23=0,0,SER_hh_emih!E23/SER_summary!E$26)</f>
        <v>4.2521103593446563</v>
      </c>
      <c r="F23" s="100">
        <f>IF(SER_hh_emih!F23=0,0,SER_hh_emih!F23/SER_summary!F$26)</f>
        <v>4.0493696346428862</v>
      </c>
      <c r="G23" s="100">
        <f>IF(SER_hh_emih!G23=0,0,SER_hh_emih!G23/SER_summary!G$26)</f>
        <v>4.1084793564629098</v>
      </c>
      <c r="H23" s="100">
        <f>IF(SER_hh_emih!H23=0,0,SER_hh_emih!H23/SER_summary!H$26)</f>
        <v>4.1400660769244952</v>
      </c>
      <c r="I23" s="100">
        <f>IF(SER_hh_emih!I23=0,0,SER_hh_emih!I23/SER_summary!I$26)</f>
        <v>4.0530458787130295</v>
      </c>
      <c r="J23" s="100">
        <f>IF(SER_hh_emih!J23=0,0,SER_hh_emih!J23/SER_summary!J$26)</f>
        <v>3.9796766051790482</v>
      </c>
      <c r="K23" s="100">
        <f>IF(SER_hh_emih!K23=0,0,SER_hh_emih!K23/SER_summary!K$26)</f>
        <v>4.035476167427503</v>
      </c>
      <c r="L23" s="100">
        <f>IF(SER_hh_emih!L23=0,0,SER_hh_emih!L23/SER_summary!L$26)</f>
        <v>4.1343435095140828</v>
      </c>
      <c r="M23" s="100">
        <f>IF(SER_hh_emih!M23=0,0,SER_hh_emih!M23/SER_summary!M$26)</f>
        <v>4.0553067540778995</v>
      </c>
      <c r="N23" s="100">
        <f>IF(SER_hh_emih!N23=0,0,SER_hh_emih!N23/SER_summary!N$26)</f>
        <v>3.3897078997871599</v>
      </c>
      <c r="O23" s="100">
        <f>IF(SER_hh_emih!O23=0,0,SER_hh_emih!O23/SER_summary!O$26)</f>
        <v>3.9488243759128974</v>
      </c>
      <c r="P23" s="100">
        <f>IF(SER_hh_emih!P23=0,0,SER_hh_emih!P23/SER_summary!P$26)</f>
        <v>3.7294422599031374</v>
      </c>
      <c r="Q23" s="100">
        <f>IF(SER_hh_emih!Q23=0,0,SER_hh_emih!Q23/SER_summary!Q$26)</f>
        <v>3.9024259574496813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8.7471702928116873E-2</v>
      </c>
      <c r="C29" s="101">
        <f>IF(SER_hh_emih!C29=0,0,SER_hh_emih!C29/SER_summary!C$26)</f>
        <v>9.3879664962679119E-2</v>
      </c>
      <c r="D29" s="101">
        <f>IF(SER_hh_emih!D29=0,0,SER_hh_emih!D29/SER_summary!D$26)</f>
        <v>9.1636642799775722E-2</v>
      </c>
      <c r="E29" s="101">
        <f>IF(SER_hh_emih!E29=0,0,SER_hh_emih!E29/SER_summary!E$26)</f>
        <v>8.8730703412275486E-2</v>
      </c>
      <c r="F29" s="101">
        <f>IF(SER_hh_emih!F29=0,0,SER_hh_emih!F29/SER_summary!F$26)</f>
        <v>8.575404687710296E-2</v>
      </c>
      <c r="G29" s="101">
        <f>IF(SER_hh_emih!G29=0,0,SER_hh_emih!G29/SER_summary!G$26)</f>
        <v>8.7064123593719706E-2</v>
      </c>
      <c r="H29" s="101">
        <f>IF(SER_hh_emih!H29=0,0,SER_hh_emih!H29/SER_summary!H$26)</f>
        <v>8.6604530061507409E-2</v>
      </c>
      <c r="I29" s="101">
        <f>IF(SER_hh_emih!I29=0,0,SER_hh_emih!I29/SER_summary!I$26)</f>
        <v>8.28734466258325E-2</v>
      </c>
      <c r="J29" s="101">
        <f>IF(SER_hh_emih!J29=0,0,SER_hh_emih!J29/SER_summary!J$26)</f>
        <v>8.0094449289813976E-2</v>
      </c>
      <c r="K29" s="101">
        <f>IF(SER_hh_emih!K29=0,0,SER_hh_emih!K29/SER_summary!K$26)</f>
        <v>7.5626121142691419E-2</v>
      </c>
      <c r="L29" s="101">
        <f>IF(SER_hh_emih!L29=0,0,SER_hh_emih!L29/SER_summary!L$26)</f>
        <v>7.255674687750524E-2</v>
      </c>
      <c r="M29" s="101">
        <f>IF(SER_hh_emih!M29=0,0,SER_hh_emih!M29/SER_summary!M$26)</f>
        <v>6.5260181247210461E-2</v>
      </c>
      <c r="N29" s="101">
        <f>IF(SER_hh_emih!N29=0,0,SER_hh_emih!N29/SER_summary!N$26)</f>
        <v>5.3031279459679288E-2</v>
      </c>
      <c r="O29" s="101">
        <f>IF(SER_hh_emih!O29=0,0,SER_hh_emih!O29/SER_summary!O$26)</f>
        <v>6.1248998133855405E-2</v>
      </c>
      <c r="P29" s="101">
        <f>IF(SER_hh_emih!P29=0,0,SER_hh_emih!P29/SER_summary!P$26)</f>
        <v>5.4910603943727224E-2</v>
      </c>
      <c r="Q29" s="101">
        <f>IF(SER_hh_emih!Q29=0,0,SER_hh_emih!Q29/SER_summary!Q$26)</f>
        <v>5.5403797549320913E-2</v>
      </c>
    </row>
    <row r="30" spans="1:17" ht="12" customHeight="1" x14ac:dyDescent="0.25">
      <c r="A30" s="88" t="s">
        <v>66</v>
      </c>
      <c r="B30" s="100">
        <f>IF(SER_hh_emih!B30=0,0,SER_hh_emih!B30/SER_summary!B$26)</f>
        <v>0</v>
      </c>
      <c r="C30" s="100">
        <f>IF(SER_hh_emih!C30=0,0,SER_hh_emih!C30/SER_summary!C$26)</f>
        <v>0</v>
      </c>
      <c r="D30" s="100">
        <f>IF(SER_hh_emih!D30=0,0,SER_hh_emih!D30/SER_summary!D$26)</f>
        <v>0</v>
      </c>
      <c r="E30" s="100">
        <f>IF(SER_hh_emih!E30=0,0,SER_hh_emih!E30/SER_summary!E$26)</f>
        <v>0</v>
      </c>
      <c r="F30" s="100">
        <f>IF(SER_hh_emih!F30=0,0,SER_hh_emih!F30/SER_summary!F$26)</f>
        <v>0</v>
      </c>
      <c r="G30" s="100">
        <f>IF(SER_hh_emih!G30=0,0,SER_hh_emih!G30/SER_summary!G$26)</f>
        <v>0</v>
      </c>
      <c r="H30" s="100">
        <f>IF(SER_hh_emih!H30=0,0,SER_hh_emih!H30/SER_summary!H$26)</f>
        <v>0</v>
      </c>
      <c r="I30" s="100">
        <f>IF(SER_hh_emih!I30=0,0,SER_hh_emih!I30/SER_summary!I$26)</f>
        <v>0</v>
      </c>
      <c r="J30" s="100">
        <f>IF(SER_hh_emih!J30=0,0,SER_hh_emih!J30/SER_summary!J$26)</f>
        <v>0</v>
      </c>
      <c r="K30" s="100">
        <f>IF(SER_hh_emih!K30=0,0,SER_hh_emih!K30/SER_summary!K$26)</f>
        <v>0</v>
      </c>
      <c r="L30" s="100">
        <f>IF(SER_hh_emih!L30=0,0,SER_hh_emih!L30/SER_summary!L$26)</f>
        <v>0</v>
      </c>
      <c r="M30" s="100">
        <f>IF(SER_hh_emih!M30=0,0,SER_hh_emih!M30/SER_summary!M$26)</f>
        <v>0</v>
      </c>
      <c r="N30" s="100">
        <f>IF(SER_hh_emih!N30=0,0,SER_hh_emih!N30/SER_summary!N$26)</f>
        <v>0</v>
      </c>
      <c r="O30" s="100">
        <f>IF(SER_hh_emih!O30=0,0,SER_hh_emih!O30/SER_summary!O$26)</f>
        <v>0</v>
      </c>
      <c r="P30" s="100">
        <f>IF(SER_hh_emih!P30=0,0,SER_hh_emih!P30/SER_summary!P$26)</f>
        <v>0</v>
      </c>
      <c r="Q30" s="100">
        <f>IF(SER_hh_emih!Q30=0,0,SER_hh_emih!Q30/SER_summary!Q$26)</f>
        <v>0</v>
      </c>
    </row>
    <row r="31" spans="1:17" ht="12" customHeight="1" x14ac:dyDescent="0.25">
      <c r="A31" s="88" t="s">
        <v>98</v>
      </c>
      <c r="B31" s="100">
        <f>IF(SER_hh_emih!B31=0,0,SER_hh_emih!B31/SER_summary!B$26)</f>
        <v>5.1502067595129262</v>
      </c>
      <c r="C31" s="100">
        <f>IF(SER_hh_emih!C31=0,0,SER_hh_emih!C31/SER_summary!C$26)</f>
        <v>5.5845619141810134</v>
      </c>
      <c r="D31" s="100">
        <f>IF(SER_hh_emih!D31=0,0,SER_hh_emih!D31/SER_summary!D$26)</f>
        <v>5.3579957143036285</v>
      </c>
      <c r="E31" s="100">
        <f>IF(SER_hh_emih!E31=0,0,SER_hh_emih!E31/SER_summary!E$26)</f>
        <v>5.1215982139475402</v>
      </c>
      <c r="F31" s="100">
        <f>IF(SER_hh_emih!F31=0,0,SER_hh_emih!F31/SER_summary!F$26)</f>
        <v>4.8821672569918366</v>
      </c>
      <c r="G31" s="100">
        <f>IF(SER_hh_emih!G31=0,0,SER_hh_emih!G31/SER_summary!G$26)</f>
        <v>4.988291289671368</v>
      </c>
      <c r="H31" s="100">
        <f>IF(SER_hh_emih!H31=0,0,SER_hh_emih!H31/SER_summary!H$26)</f>
        <v>5.0099604633929173</v>
      </c>
      <c r="I31" s="100">
        <f>IF(SER_hh_emih!I31=0,0,SER_hh_emih!I31/SER_summary!I$26)</f>
        <v>4.8885235347588756</v>
      </c>
      <c r="J31" s="100">
        <f>IF(SER_hh_emih!J31=0,0,SER_hh_emih!J31/SER_summary!J$26)</f>
        <v>4.8129661508818353</v>
      </c>
      <c r="K31" s="100">
        <f>IF(SER_hh_emih!K31=0,0,SER_hh_emih!K31/SER_summary!K$26)</f>
        <v>4.8880960004132898</v>
      </c>
      <c r="L31" s="100">
        <f>IF(SER_hh_emih!L31=0,0,SER_hh_emih!L31/SER_summary!L$26)</f>
        <v>5.0023092648211867</v>
      </c>
      <c r="M31" s="100">
        <f>IF(SER_hh_emih!M31=0,0,SER_hh_emih!M31/SER_summary!M$26)</f>
        <v>4.8734025166151556</v>
      </c>
      <c r="N31" s="100">
        <f>IF(SER_hh_emih!N31=0,0,SER_hh_emih!N31/SER_summary!N$26)</f>
        <v>4.0650470126649783</v>
      </c>
      <c r="O31" s="100">
        <f>IF(SER_hh_emih!O31=0,0,SER_hh_emih!O31/SER_summary!O$26)</f>
        <v>4.718676645235143</v>
      </c>
      <c r="P31" s="100">
        <f>IF(SER_hh_emih!P31=0,0,SER_hh_emih!P31/SER_summary!P$26)</f>
        <v>4.4325547607750826</v>
      </c>
      <c r="Q31" s="100">
        <f>IF(SER_hh_emih!Q31=0,0,SER_hh_emih!Q31/SER_summary!Q$26)</f>
        <v>4.6098853199680372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7289.5203674012409</v>
      </c>
      <c r="D3" s="98">
        <f t="shared" si="0"/>
        <v>7142.5713895011977</v>
      </c>
      <c r="E3" s="98">
        <f t="shared" si="0"/>
        <v>6827.9728166306622</v>
      </c>
      <c r="F3" s="98">
        <f t="shared" si="0"/>
        <v>8384.171290407472</v>
      </c>
      <c r="G3" s="98">
        <f t="shared" si="0"/>
        <v>7933.5282913778647</v>
      </c>
      <c r="H3" s="98">
        <f t="shared" si="0"/>
        <v>9181.7254984010542</v>
      </c>
      <c r="I3" s="98">
        <f t="shared" si="0"/>
        <v>9220.6418958125323</v>
      </c>
      <c r="J3" s="98">
        <f t="shared" si="0"/>
        <v>7087.0558163678234</v>
      </c>
      <c r="K3" s="98">
        <f t="shared" si="0"/>
        <v>6959.0157334477562</v>
      </c>
      <c r="L3" s="98">
        <f t="shared" si="0"/>
        <v>8509.9098765598483</v>
      </c>
      <c r="M3" s="98">
        <f t="shared" si="0"/>
        <v>6900.825140436802</v>
      </c>
      <c r="N3" s="98">
        <f t="shared" si="0"/>
        <v>5711.5697490222256</v>
      </c>
      <c r="O3" s="98">
        <f t="shared" si="0"/>
        <v>6276.8875381275147</v>
      </c>
      <c r="P3" s="98">
        <f t="shared" si="0"/>
        <v>6327.9084176745873</v>
      </c>
      <c r="Q3" s="98">
        <f t="shared" si="0"/>
        <v>6421.1375178111066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7289.5203674012409</v>
      </c>
      <c r="D4" s="89">
        <f t="shared" ref="D4:Q4" si="2">SUM(D5:D14)</f>
        <v>7142.5713895011977</v>
      </c>
      <c r="E4" s="89">
        <f t="shared" si="2"/>
        <v>6827.9728166306622</v>
      </c>
      <c r="F4" s="89">
        <f t="shared" si="2"/>
        <v>8384.171290407472</v>
      </c>
      <c r="G4" s="89">
        <f t="shared" si="2"/>
        <v>7933.5282913778647</v>
      </c>
      <c r="H4" s="89">
        <f t="shared" si="2"/>
        <v>9181.7254984010542</v>
      </c>
      <c r="I4" s="89">
        <f t="shared" si="2"/>
        <v>9220.6418958125323</v>
      </c>
      <c r="J4" s="89">
        <f t="shared" si="2"/>
        <v>7087.0558163678234</v>
      </c>
      <c r="K4" s="89">
        <f t="shared" si="2"/>
        <v>6959.0157334477562</v>
      </c>
      <c r="L4" s="89">
        <f t="shared" si="2"/>
        <v>8509.9098765598483</v>
      </c>
      <c r="M4" s="89">
        <f t="shared" si="2"/>
        <v>6900.825140436802</v>
      </c>
      <c r="N4" s="89">
        <f t="shared" si="2"/>
        <v>5711.5697490222256</v>
      </c>
      <c r="O4" s="89">
        <f t="shared" si="2"/>
        <v>6276.8875381275147</v>
      </c>
      <c r="P4" s="89">
        <f t="shared" si="2"/>
        <v>6327.9084176745873</v>
      </c>
      <c r="Q4" s="89">
        <f t="shared" si="2"/>
        <v>6421.1375178111066</v>
      </c>
    </row>
    <row r="5" spans="1:17" ht="12" customHeight="1" x14ac:dyDescent="0.25">
      <c r="A5" s="88" t="s">
        <v>38</v>
      </c>
      <c r="B5" s="87"/>
      <c r="C5" s="87">
        <v>0</v>
      </c>
      <c r="D5" s="87">
        <v>3.8866998371713328</v>
      </c>
      <c r="E5" s="87">
        <v>5.608390846362421</v>
      </c>
      <c r="F5" s="87">
        <v>4.4167811449952215</v>
      </c>
      <c r="G5" s="87">
        <v>7.2584032534564376</v>
      </c>
      <c r="H5" s="87">
        <v>8.3912535899131857</v>
      </c>
      <c r="I5" s="87">
        <v>7.1964895289230215</v>
      </c>
      <c r="J5" s="87">
        <v>10.971692088095393</v>
      </c>
      <c r="K5" s="87">
        <v>6.6157319240373411</v>
      </c>
      <c r="L5" s="87">
        <v>9.3268322193085886</v>
      </c>
      <c r="M5" s="87">
        <v>7.2982692730241165</v>
      </c>
      <c r="N5" s="87">
        <v>7.2022132951985389</v>
      </c>
      <c r="O5" s="87">
        <v>2.7974770726331286</v>
      </c>
      <c r="P5" s="87">
        <v>5.098256647843475</v>
      </c>
      <c r="Q5" s="87">
        <v>3.2785797790048203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0</v>
      </c>
      <c r="D7" s="87">
        <v>266.47495921504458</v>
      </c>
      <c r="E7" s="87">
        <v>899.16606198329168</v>
      </c>
      <c r="F7" s="87">
        <v>951.59637801497342</v>
      </c>
      <c r="G7" s="87">
        <v>713.85850010420279</v>
      </c>
      <c r="H7" s="87">
        <v>1002.1322228450223</v>
      </c>
      <c r="I7" s="87">
        <v>0</v>
      </c>
      <c r="J7" s="87">
        <v>0</v>
      </c>
      <c r="K7" s="87">
        <v>1046.766448591341</v>
      </c>
      <c r="L7" s="87">
        <v>1411.6616033935682</v>
      </c>
      <c r="M7" s="87">
        <v>1248.5595062236937</v>
      </c>
      <c r="N7" s="87">
        <v>1020.6623100304244</v>
      </c>
      <c r="O7" s="87">
        <v>696.35610582374488</v>
      </c>
      <c r="P7" s="87">
        <v>668.58258842183545</v>
      </c>
      <c r="Q7" s="87">
        <v>858.72181973223201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109.96847948806024</v>
      </c>
      <c r="D9" s="87">
        <v>133.51241575670514</v>
      </c>
      <c r="E9" s="87">
        <v>146.11761470424869</v>
      </c>
      <c r="F9" s="87">
        <v>348.95813736667765</v>
      </c>
      <c r="G9" s="87">
        <v>127.49812671181088</v>
      </c>
      <c r="H9" s="87">
        <v>0</v>
      </c>
      <c r="I9" s="87">
        <v>0</v>
      </c>
      <c r="J9" s="87">
        <v>88.521691919186011</v>
      </c>
      <c r="K9" s="87">
        <v>0</v>
      </c>
      <c r="L9" s="87">
        <v>182.98974165247191</v>
      </c>
      <c r="M9" s="87">
        <v>947.44489561205194</v>
      </c>
      <c r="N9" s="87">
        <v>85.21787491427888</v>
      </c>
      <c r="O9" s="87">
        <v>0</v>
      </c>
      <c r="P9" s="87">
        <v>0</v>
      </c>
      <c r="Q9" s="87">
        <v>0</v>
      </c>
    </row>
    <row r="10" spans="1:17" ht="12" customHeight="1" x14ac:dyDescent="0.25">
      <c r="A10" s="88" t="s">
        <v>34</v>
      </c>
      <c r="B10" s="87"/>
      <c r="C10" s="87">
        <v>193.38458731298027</v>
      </c>
      <c r="D10" s="87">
        <v>148.96401591215633</v>
      </c>
      <c r="E10" s="87">
        <v>181.13801636090213</v>
      </c>
      <c r="F10" s="87">
        <v>170.17091959141894</v>
      </c>
      <c r="G10" s="87">
        <v>212.6920724158438</v>
      </c>
      <c r="H10" s="87">
        <v>134.06924083085386</v>
      </c>
      <c r="I10" s="87">
        <v>96.823164746320174</v>
      </c>
      <c r="J10" s="87">
        <v>173.56461583741842</v>
      </c>
      <c r="K10" s="87">
        <v>148.22281631470307</v>
      </c>
      <c r="L10" s="87">
        <v>302.65511344467836</v>
      </c>
      <c r="M10" s="87">
        <v>160.45729307487099</v>
      </c>
      <c r="N10" s="87">
        <v>182.46818221956681</v>
      </c>
      <c r="O10" s="87">
        <v>134.22195962664932</v>
      </c>
      <c r="P10" s="87">
        <v>69.706104239573108</v>
      </c>
      <c r="Q10" s="87">
        <v>99.467585061627418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4493.7448306910846</v>
      </c>
      <c r="D12" s="87">
        <v>3462.1730085431168</v>
      </c>
      <c r="E12" s="87">
        <v>3765.9844686301622</v>
      </c>
      <c r="F12" s="87">
        <v>3401.1098309447607</v>
      </c>
      <c r="G12" s="87">
        <v>3441.5131756435635</v>
      </c>
      <c r="H12" s="87">
        <v>4922.2673609544754</v>
      </c>
      <c r="I12" s="87">
        <v>8082.0383465283485</v>
      </c>
      <c r="J12" s="87">
        <v>3759.828131753171</v>
      </c>
      <c r="K12" s="87">
        <v>4629.5822638852542</v>
      </c>
      <c r="L12" s="87">
        <v>3416.2374496946445</v>
      </c>
      <c r="M12" s="87">
        <v>625.52113978525142</v>
      </c>
      <c r="N12" s="87">
        <v>2521.2558602450258</v>
      </c>
      <c r="O12" s="87">
        <v>3095.7921725497836</v>
      </c>
      <c r="P12" s="87">
        <v>2911.8222762782902</v>
      </c>
      <c r="Q12" s="87">
        <v>1403.59251624985</v>
      </c>
    </row>
    <row r="13" spans="1:17" ht="12" customHeight="1" x14ac:dyDescent="0.25">
      <c r="A13" s="88" t="s">
        <v>105</v>
      </c>
      <c r="B13" s="87"/>
      <c r="C13" s="87">
        <v>632.88175821944026</v>
      </c>
      <c r="D13" s="87">
        <v>696.79959920260421</v>
      </c>
      <c r="E13" s="87">
        <v>733.27064629720405</v>
      </c>
      <c r="F13" s="87">
        <v>940.52645910404362</v>
      </c>
      <c r="G13" s="87">
        <v>927.96239480553663</v>
      </c>
      <c r="H13" s="87">
        <v>1072.9449159266212</v>
      </c>
      <c r="I13" s="87">
        <v>1034.5838950089415</v>
      </c>
      <c r="J13" s="87">
        <v>891.73616224395755</v>
      </c>
      <c r="K13" s="87">
        <v>1127.828472732421</v>
      </c>
      <c r="L13" s="87">
        <v>1558.3271401259954</v>
      </c>
      <c r="M13" s="87">
        <v>1595.5612552194702</v>
      </c>
      <c r="N13" s="87">
        <v>1573.344234844122</v>
      </c>
      <c r="O13" s="87">
        <v>1930.0851552018562</v>
      </c>
      <c r="P13" s="87">
        <v>2131.9175778127542</v>
      </c>
      <c r="Q13" s="87">
        <v>3400.7625043376652</v>
      </c>
    </row>
    <row r="14" spans="1:17" ht="12" customHeight="1" x14ac:dyDescent="0.25">
      <c r="A14" s="51" t="s">
        <v>104</v>
      </c>
      <c r="B14" s="94"/>
      <c r="C14" s="94">
        <v>1859.5407116896747</v>
      </c>
      <c r="D14" s="94">
        <v>2430.7606910343993</v>
      </c>
      <c r="E14" s="94">
        <v>1096.6876178084915</v>
      </c>
      <c r="F14" s="94">
        <v>2567.3927842406033</v>
      </c>
      <c r="G14" s="94">
        <v>2502.7456184434504</v>
      </c>
      <c r="H14" s="94">
        <v>2041.9205042541671</v>
      </c>
      <c r="I14" s="94">
        <v>0</v>
      </c>
      <c r="J14" s="94">
        <v>2162.4335225259942</v>
      </c>
      <c r="K14" s="94">
        <v>0</v>
      </c>
      <c r="L14" s="94">
        <v>1628.7119960291814</v>
      </c>
      <c r="M14" s="94">
        <v>2315.9827812484405</v>
      </c>
      <c r="N14" s="94">
        <v>321.41907347360905</v>
      </c>
      <c r="O14" s="94">
        <v>417.63466785284697</v>
      </c>
      <c r="P14" s="94">
        <v>540.78161427428995</v>
      </c>
      <c r="Q14" s="94">
        <v>655.31451265072701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4797.0978974921254</v>
      </c>
      <c r="D15" s="96">
        <f t="shared" ref="D15:Q15" si="4">SUM(D5:D12)</f>
        <v>4015.0110992641939</v>
      </c>
      <c r="E15" s="96">
        <f t="shared" si="4"/>
        <v>4998.0145525249673</v>
      </c>
      <c r="F15" s="96">
        <f t="shared" si="4"/>
        <v>4876.252047062826</v>
      </c>
      <c r="G15" s="96">
        <f t="shared" si="4"/>
        <v>4502.8202781288774</v>
      </c>
      <c r="H15" s="96">
        <f t="shared" si="4"/>
        <v>6066.8600782202648</v>
      </c>
      <c r="I15" s="96">
        <f t="shared" si="4"/>
        <v>8186.0580008035913</v>
      </c>
      <c r="J15" s="96">
        <f t="shared" si="4"/>
        <v>4032.8861315978706</v>
      </c>
      <c r="K15" s="96">
        <f t="shared" si="4"/>
        <v>5831.1872607153355</v>
      </c>
      <c r="L15" s="96">
        <f t="shared" si="4"/>
        <v>5322.8707404046718</v>
      </c>
      <c r="M15" s="96">
        <f t="shared" si="4"/>
        <v>2989.2811039688918</v>
      </c>
      <c r="N15" s="96">
        <f t="shared" si="4"/>
        <v>3816.8064407044944</v>
      </c>
      <c r="O15" s="96">
        <f t="shared" si="4"/>
        <v>3929.167715072811</v>
      </c>
      <c r="P15" s="96">
        <f t="shared" si="4"/>
        <v>3655.2092255875423</v>
      </c>
      <c r="Q15" s="96">
        <f t="shared" si="4"/>
        <v>2365.0605008227144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1669.0000000000005</v>
      </c>
      <c r="D16" s="89">
        <f t="shared" ref="D16:Q16" si="6">SUM(D17:D18)</f>
        <v>2347.9999999999991</v>
      </c>
      <c r="E16" s="89">
        <f t="shared" si="6"/>
        <v>2350.0000000000018</v>
      </c>
      <c r="F16" s="89">
        <f t="shared" si="6"/>
        <v>2667.9999999999991</v>
      </c>
      <c r="G16" s="89">
        <f t="shared" si="6"/>
        <v>3505.9999999999959</v>
      </c>
      <c r="H16" s="89">
        <f t="shared" si="6"/>
        <v>3290.0000000000055</v>
      </c>
      <c r="I16" s="89">
        <f t="shared" si="6"/>
        <v>4346.9999999999936</v>
      </c>
      <c r="J16" s="89">
        <f t="shared" si="6"/>
        <v>4386.9999999999991</v>
      </c>
      <c r="K16" s="89">
        <f t="shared" si="6"/>
        <v>2147.000000000005</v>
      </c>
      <c r="L16" s="89">
        <f t="shared" si="6"/>
        <v>2649.9999999999982</v>
      </c>
      <c r="M16" s="89">
        <f t="shared" si="6"/>
        <v>1507.9999999999952</v>
      </c>
      <c r="N16" s="89">
        <f t="shared" si="6"/>
        <v>684.00000000000421</v>
      </c>
      <c r="O16" s="89">
        <f t="shared" si="6"/>
        <v>1141.9999999999961</v>
      </c>
      <c r="P16" s="89">
        <f t="shared" si="6"/>
        <v>1779.0000000000034</v>
      </c>
      <c r="Q16" s="89">
        <f t="shared" si="6"/>
        <v>2455.9999999999959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1669.0000000000005</v>
      </c>
      <c r="D18" s="87">
        <v>2347.9999999999991</v>
      </c>
      <c r="E18" s="87">
        <v>2350.0000000000018</v>
      </c>
      <c r="F18" s="87">
        <v>2667.9999999999991</v>
      </c>
      <c r="G18" s="87">
        <v>3505.9999999999959</v>
      </c>
      <c r="H18" s="87">
        <v>3290.0000000000055</v>
      </c>
      <c r="I18" s="87">
        <v>4346.9999999999936</v>
      </c>
      <c r="J18" s="87">
        <v>4386.9999999999991</v>
      </c>
      <c r="K18" s="87">
        <v>2147.000000000005</v>
      </c>
      <c r="L18" s="87">
        <v>2649.9999999999982</v>
      </c>
      <c r="M18" s="87">
        <v>1507.9999999999952</v>
      </c>
      <c r="N18" s="87">
        <v>684.00000000000421</v>
      </c>
      <c r="O18" s="87">
        <v>1141.9999999999961</v>
      </c>
      <c r="P18" s="87">
        <v>1779.0000000000034</v>
      </c>
      <c r="Q18" s="87">
        <v>2455.9999999999959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7289.5203674012373</v>
      </c>
      <c r="D19" s="89">
        <f t="shared" ref="D19:Q19" si="8">SUM(D20:D26)</f>
        <v>7142.5713895011977</v>
      </c>
      <c r="E19" s="89">
        <f t="shared" si="8"/>
        <v>6827.9728166306613</v>
      </c>
      <c r="F19" s="89">
        <f t="shared" si="8"/>
        <v>8384.1712904074739</v>
      </c>
      <c r="G19" s="89">
        <f t="shared" si="8"/>
        <v>7933.5282913778665</v>
      </c>
      <c r="H19" s="89">
        <f t="shared" si="8"/>
        <v>9181.7254984010524</v>
      </c>
      <c r="I19" s="89">
        <f t="shared" si="8"/>
        <v>9220.6418958125378</v>
      </c>
      <c r="J19" s="89">
        <f t="shared" si="8"/>
        <v>7087.0558163678234</v>
      </c>
      <c r="K19" s="89">
        <f t="shared" si="8"/>
        <v>6959.015733447759</v>
      </c>
      <c r="L19" s="89">
        <f t="shared" si="8"/>
        <v>8509.9098765598465</v>
      </c>
      <c r="M19" s="89">
        <f t="shared" si="8"/>
        <v>6900.8251404368029</v>
      </c>
      <c r="N19" s="89">
        <f t="shared" si="8"/>
        <v>5711.5697490222265</v>
      </c>
      <c r="O19" s="89">
        <f t="shared" si="8"/>
        <v>6276.887538127512</v>
      </c>
      <c r="P19" s="89">
        <f t="shared" si="8"/>
        <v>6327.9084176745873</v>
      </c>
      <c r="Q19" s="89">
        <f t="shared" si="8"/>
        <v>6421.1375178111084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659.07077692173493</v>
      </c>
      <c r="D22" s="87">
        <v>893.73997704464023</v>
      </c>
      <c r="E22" s="87">
        <v>689.96720361017583</v>
      </c>
      <c r="F22" s="87">
        <v>692.79495130927455</v>
      </c>
      <c r="G22" s="87">
        <v>576.2968855994626</v>
      </c>
      <c r="H22" s="87">
        <v>869.91155299109073</v>
      </c>
      <c r="I22" s="87">
        <v>635.47298757155988</v>
      </c>
      <c r="J22" s="87">
        <v>539.5997674585426</v>
      </c>
      <c r="K22" s="87">
        <v>572.18245063455413</v>
      </c>
      <c r="L22" s="87">
        <v>861.15892302359157</v>
      </c>
      <c r="M22" s="87">
        <v>508.08570372907809</v>
      </c>
      <c r="N22" s="87">
        <v>309.66402405035211</v>
      </c>
      <c r="O22" s="87">
        <v>337.80820168479147</v>
      </c>
      <c r="P22" s="87">
        <v>140.8371130481153</v>
      </c>
      <c r="Q22" s="87">
        <v>348.71961056238064</v>
      </c>
    </row>
    <row r="23" spans="1:17" ht="12" customHeight="1" x14ac:dyDescent="0.25">
      <c r="A23" s="88" t="s">
        <v>98</v>
      </c>
      <c r="B23" s="87"/>
      <c r="C23" s="87">
        <v>97.107058978138468</v>
      </c>
      <c r="D23" s="87">
        <v>110.50068716028981</v>
      </c>
      <c r="E23" s="87">
        <v>107.36664633729795</v>
      </c>
      <c r="F23" s="87">
        <v>152.63791635785111</v>
      </c>
      <c r="G23" s="87">
        <v>123.5262860603856</v>
      </c>
      <c r="H23" s="87">
        <v>23.60510930666241</v>
      </c>
      <c r="I23" s="87">
        <v>87.06432751789167</v>
      </c>
      <c r="J23" s="87">
        <v>73.656258300644538</v>
      </c>
      <c r="K23" s="87">
        <v>29.826577129176318</v>
      </c>
      <c r="L23" s="87">
        <v>21.903734940222105</v>
      </c>
      <c r="M23" s="87">
        <v>60.223612653565922</v>
      </c>
      <c r="N23" s="87">
        <v>47.608037715176408</v>
      </c>
      <c r="O23" s="87">
        <v>51.809713572277246</v>
      </c>
      <c r="P23" s="87">
        <v>51.758510648544537</v>
      </c>
      <c r="Q23" s="87">
        <v>53.010643493013674</v>
      </c>
    </row>
    <row r="24" spans="1:17" ht="12" customHeight="1" x14ac:dyDescent="0.25">
      <c r="A24" s="88" t="s">
        <v>34</v>
      </c>
      <c r="B24" s="87"/>
      <c r="C24" s="87">
        <v>245.86151991553476</v>
      </c>
      <c r="D24" s="87">
        <v>179.8267357224112</v>
      </c>
      <c r="E24" s="87">
        <v>129.18225535765114</v>
      </c>
      <c r="F24" s="87">
        <v>190.44296840875487</v>
      </c>
      <c r="G24" s="87">
        <v>152.09916327325621</v>
      </c>
      <c r="H24" s="87">
        <v>230.97886168759027</v>
      </c>
      <c r="I24" s="87">
        <v>183.36232771773854</v>
      </c>
      <c r="J24" s="87">
        <v>138.61120253671075</v>
      </c>
      <c r="K24" s="87">
        <v>145.69238979513764</v>
      </c>
      <c r="L24" s="87">
        <v>231.94014944996005</v>
      </c>
      <c r="M24" s="87">
        <v>150.71047194595531</v>
      </c>
      <c r="N24" s="87">
        <v>126.19894957588654</v>
      </c>
      <c r="O24" s="87">
        <v>105.13242438807346</v>
      </c>
      <c r="P24" s="87">
        <v>98.364536082857526</v>
      </c>
      <c r="Q24" s="87">
        <v>106.87356635257365</v>
      </c>
    </row>
    <row r="25" spans="1:17" ht="12" customHeight="1" x14ac:dyDescent="0.25">
      <c r="A25" s="88" t="s">
        <v>42</v>
      </c>
      <c r="B25" s="87"/>
      <c r="C25" s="87">
        <v>4397.1967858833832</v>
      </c>
      <c r="D25" s="87">
        <v>3282.4499106633662</v>
      </c>
      <c r="E25" s="87">
        <v>3860.0927586513699</v>
      </c>
      <c r="F25" s="87">
        <v>3144.1608630078636</v>
      </c>
      <c r="G25" s="87">
        <v>3351.6304992030241</v>
      </c>
      <c r="H25" s="87">
        <v>5265.8304518736195</v>
      </c>
      <c r="I25" s="87">
        <v>8312.2868676313719</v>
      </c>
      <c r="J25" s="87">
        <v>3025.3169733283157</v>
      </c>
      <c r="K25" s="87">
        <v>3163.8858784043186</v>
      </c>
      <c r="L25" s="87">
        <v>3225.4307840646425</v>
      </c>
      <c r="M25" s="87">
        <v>2374.9944357961253</v>
      </c>
      <c r="N25" s="87">
        <v>2295.4713433293396</v>
      </c>
      <c r="O25" s="87">
        <v>2656.4343320529283</v>
      </c>
      <c r="P25" s="87">
        <v>2559.6501924201625</v>
      </c>
      <c r="Q25" s="87">
        <v>2535.1074021544823</v>
      </c>
    </row>
    <row r="26" spans="1:17" ht="12" customHeight="1" x14ac:dyDescent="0.25">
      <c r="A26" s="88" t="s">
        <v>30</v>
      </c>
      <c r="B26" s="94"/>
      <c r="C26" s="94">
        <v>1890.2842257024461</v>
      </c>
      <c r="D26" s="94">
        <v>2676.0540789104903</v>
      </c>
      <c r="E26" s="94">
        <v>2041.3639526741658</v>
      </c>
      <c r="F26" s="94">
        <v>4204.1345913237301</v>
      </c>
      <c r="G26" s="94">
        <v>3729.9754572417378</v>
      </c>
      <c r="H26" s="94">
        <v>2791.3995225420895</v>
      </c>
      <c r="I26" s="94">
        <v>2.4553853739757159</v>
      </c>
      <c r="J26" s="94">
        <v>3309.8716147436094</v>
      </c>
      <c r="K26" s="94">
        <v>3047.4284374845715</v>
      </c>
      <c r="L26" s="94">
        <v>4169.4762850814313</v>
      </c>
      <c r="M26" s="94">
        <v>3806.810916312078</v>
      </c>
      <c r="N26" s="94">
        <v>2932.6273943514716</v>
      </c>
      <c r="O26" s="94">
        <v>3125.7028664294412</v>
      </c>
      <c r="P26" s="94">
        <v>3477.2980654749072</v>
      </c>
      <c r="Q26" s="94">
        <v>3377.4262952486574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7289.5203674012391</v>
      </c>
      <c r="D29" s="89">
        <f t="shared" ref="D29:Q29" si="10">SUM(D30:D33)</f>
        <v>7142.5713895011977</v>
      </c>
      <c r="E29" s="89">
        <f t="shared" si="10"/>
        <v>6827.9728166306613</v>
      </c>
      <c r="F29" s="89">
        <f t="shared" si="10"/>
        <v>8384.1712904074739</v>
      </c>
      <c r="G29" s="89">
        <f t="shared" si="10"/>
        <v>7933.5282913778647</v>
      </c>
      <c r="H29" s="89">
        <f t="shared" si="10"/>
        <v>9181.7254984010506</v>
      </c>
      <c r="I29" s="89">
        <f t="shared" si="10"/>
        <v>9220.6418958125341</v>
      </c>
      <c r="J29" s="89">
        <f t="shared" si="10"/>
        <v>7087.0558163678206</v>
      </c>
      <c r="K29" s="89">
        <f t="shared" si="10"/>
        <v>6959.0157334477581</v>
      </c>
      <c r="L29" s="89">
        <f t="shared" si="10"/>
        <v>8509.9098765598465</v>
      </c>
      <c r="M29" s="89">
        <f t="shared" si="10"/>
        <v>6900.8251404368011</v>
      </c>
      <c r="N29" s="89">
        <f t="shared" si="10"/>
        <v>5711.5697490222265</v>
      </c>
      <c r="O29" s="89">
        <f t="shared" si="10"/>
        <v>6276.8875381275111</v>
      </c>
      <c r="P29" s="89">
        <f t="shared" si="10"/>
        <v>6327.9084176745864</v>
      </c>
      <c r="Q29" s="89">
        <f t="shared" si="10"/>
        <v>6421.1375178111075</v>
      </c>
    </row>
    <row r="30" spans="1:17" s="28" customFormat="1" ht="12" customHeight="1" x14ac:dyDescent="0.25">
      <c r="A30" s="88" t="s">
        <v>66</v>
      </c>
      <c r="B30" s="87"/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ht="12" customHeight="1" x14ac:dyDescent="0.25">
      <c r="A31" s="88" t="s">
        <v>98</v>
      </c>
      <c r="B31" s="87"/>
      <c r="C31" s="87">
        <v>110.27558714833464</v>
      </c>
      <c r="D31" s="87">
        <v>143.95043122085002</v>
      </c>
      <c r="E31" s="87">
        <v>133.03286462411279</v>
      </c>
      <c r="F31" s="87">
        <v>164.10627847489735</v>
      </c>
      <c r="G31" s="87">
        <v>125.70594237986431</v>
      </c>
      <c r="H31" s="87">
        <v>140.51547271287032</v>
      </c>
      <c r="I31" s="87">
        <v>123.96340696700405</v>
      </c>
      <c r="J31" s="87">
        <v>94.733713314957811</v>
      </c>
      <c r="K31" s="87">
        <v>17.722389765857191</v>
      </c>
      <c r="L31" s="87">
        <v>43.279411439673019</v>
      </c>
      <c r="M31" s="87">
        <v>19.27311114369321</v>
      </c>
      <c r="N31" s="87">
        <v>70.419549013889238</v>
      </c>
      <c r="O31" s="87">
        <v>81.363671093759052</v>
      </c>
      <c r="P31" s="87">
        <v>101.75325833705362</v>
      </c>
      <c r="Q31" s="87">
        <v>110.1528124417345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7179.2447802529041</v>
      </c>
      <c r="D33" s="86">
        <v>6998.6209582803476</v>
      </c>
      <c r="E33" s="86">
        <v>6694.9399520065481</v>
      </c>
      <c r="F33" s="86">
        <v>8220.0650119325765</v>
      </c>
      <c r="G33" s="86">
        <v>7807.8223489980001</v>
      </c>
      <c r="H33" s="86">
        <v>9041.2100256881804</v>
      </c>
      <c r="I33" s="86">
        <v>9096.6784888455295</v>
      </c>
      <c r="J33" s="86">
        <v>6992.322103052863</v>
      </c>
      <c r="K33" s="86">
        <v>6941.2933436819012</v>
      </c>
      <c r="L33" s="86">
        <v>8466.6304651201735</v>
      </c>
      <c r="M33" s="86">
        <v>6881.5520292931078</v>
      </c>
      <c r="N33" s="86">
        <v>5641.1502000083374</v>
      </c>
      <c r="O33" s="86">
        <v>6195.5238670337521</v>
      </c>
      <c r="P33" s="86">
        <v>6226.1551593375325</v>
      </c>
      <c r="Q33" s="86">
        <v>6310.9847053693729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61.666248922994498</v>
      </c>
      <c r="D3" s="106">
        <f t="shared" si="0"/>
        <v>62.149105647225461</v>
      </c>
      <c r="E3" s="106">
        <f t="shared" si="0"/>
        <v>59.695813235645112</v>
      </c>
      <c r="F3" s="106">
        <f t="shared" si="0"/>
        <v>72.06560518369497</v>
      </c>
      <c r="G3" s="106">
        <f t="shared" si="0"/>
        <v>67.036287029901146</v>
      </c>
      <c r="H3" s="106">
        <f t="shared" si="0"/>
        <v>77.171200983674652</v>
      </c>
      <c r="I3" s="106">
        <f t="shared" si="0"/>
        <v>79.518063755332776</v>
      </c>
      <c r="J3" s="106">
        <f t="shared" si="0"/>
        <v>60.940603956303214</v>
      </c>
      <c r="K3" s="106">
        <f t="shared" si="0"/>
        <v>64.795244403631017</v>
      </c>
      <c r="L3" s="106">
        <f t="shared" si="0"/>
        <v>83.626913232045524</v>
      </c>
      <c r="M3" s="106">
        <f t="shared" si="0"/>
        <v>58.781808364751981</v>
      </c>
      <c r="N3" s="106">
        <f t="shared" si="0"/>
        <v>50.092578011480789</v>
      </c>
      <c r="O3" s="106">
        <f t="shared" si="0"/>
        <v>50.470334315972949</v>
      </c>
      <c r="P3" s="106">
        <f t="shared" si="0"/>
        <v>52.547162443685238</v>
      </c>
      <c r="Q3" s="106">
        <f t="shared" si="0"/>
        <v>45.727315056804187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47.822591244833433</v>
      </c>
      <c r="D4" s="101">
        <f t="shared" si="1"/>
        <v>48.236963689591676</v>
      </c>
      <c r="E4" s="101">
        <f t="shared" si="1"/>
        <v>46.41581899973103</v>
      </c>
      <c r="F4" s="101">
        <f t="shared" si="1"/>
        <v>55.980079432126239</v>
      </c>
      <c r="G4" s="101">
        <f t="shared" si="1"/>
        <v>51.358456654449192</v>
      </c>
      <c r="H4" s="101">
        <f t="shared" si="1"/>
        <v>59.447689188084297</v>
      </c>
      <c r="I4" s="101">
        <f t="shared" si="1"/>
        <v>61.280594466335174</v>
      </c>
      <c r="J4" s="101">
        <f t="shared" si="1"/>
        <v>46.425864503716369</v>
      </c>
      <c r="K4" s="101">
        <f t="shared" si="1"/>
        <v>51.615567725017009</v>
      </c>
      <c r="L4" s="101">
        <f t="shared" si="1"/>
        <v>67.425290483113187</v>
      </c>
      <c r="M4" s="101">
        <f t="shared" si="1"/>
        <v>45.93800404175316</v>
      </c>
      <c r="N4" s="101">
        <f t="shared" si="1"/>
        <v>39.664404007921696</v>
      </c>
      <c r="O4" s="101">
        <f t="shared" si="1"/>
        <v>38.652793250611033</v>
      </c>
      <c r="P4" s="101">
        <f t="shared" si="1"/>
        <v>40.315224926017613</v>
      </c>
      <c r="Q4" s="101">
        <f t="shared" si="1"/>
        <v>32.680546474456555</v>
      </c>
    </row>
    <row r="5" spans="1:17" ht="12" customHeight="1" x14ac:dyDescent="0.25">
      <c r="A5" s="88" t="s">
        <v>38</v>
      </c>
      <c r="B5" s="100"/>
      <c r="C5" s="100">
        <v>0</v>
      </c>
      <c r="D5" s="100">
        <v>3.7960651988352821E-2</v>
      </c>
      <c r="E5" s="100">
        <v>5.5018972685336662E-2</v>
      </c>
      <c r="F5" s="100">
        <v>4.209779680193676E-2</v>
      </c>
      <c r="G5" s="100">
        <v>6.7436856254213681E-2</v>
      </c>
      <c r="H5" s="100">
        <v>8.2601801706182185E-2</v>
      </c>
      <c r="I5" s="100">
        <v>5.9852297103093144E-2</v>
      </c>
      <c r="J5" s="100">
        <v>0.1053099162604153</v>
      </c>
      <c r="K5" s="100">
        <v>7.2285782850759706E-2</v>
      </c>
      <c r="L5" s="100">
        <v>0.11103119161461443</v>
      </c>
      <c r="M5" s="100">
        <v>7.0072491213504479E-2</v>
      </c>
      <c r="N5" s="100">
        <v>8.0295782568398921E-2</v>
      </c>
      <c r="O5" s="100">
        <v>2.940383986391484E-2</v>
      </c>
      <c r="P5" s="100">
        <v>5.6647541864854947E-2</v>
      </c>
      <c r="Q5" s="100">
        <v>3.4094264127045582E-2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2.0679610087983642</v>
      </c>
      <c r="E7" s="100">
        <v>6.9610436218871854</v>
      </c>
      <c r="F7" s="100">
        <v>7.2620415598774688</v>
      </c>
      <c r="G7" s="100">
        <v>5.3168763154773373</v>
      </c>
      <c r="H7" s="100">
        <v>7.5377132089726997</v>
      </c>
      <c r="I7" s="100">
        <v>0</v>
      </c>
      <c r="J7" s="100">
        <v>0</v>
      </c>
      <c r="K7" s="100">
        <v>9.0441055136854391</v>
      </c>
      <c r="L7" s="100">
        <v>13.884924733675856</v>
      </c>
      <c r="M7" s="100">
        <v>10.345364260461889</v>
      </c>
      <c r="N7" s="100">
        <v>9.5580995939638331</v>
      </c>
      <c r="O7" s="100">
        <v>6.0860860794959857</v>
      </c>
      <c r="P7" s="100">
        <v>6.2138587910051797</v>
      </c>
      <c r="Q7" s="100">
        <v>7.4889312869637754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0.69899371911001629</v>
      </c>
      <c r="D9" s="100">
        <v>0.98227545724237153</v>
      </c>
      <c r="E9" s="100">
        <v>1.0761505315125848</v>
      </c>
      <c r="F9" s="100">
        <v>2.5632935478002565</v>
      </c>
      <c r="G9" s="100">
        <v>0.91576237658572646</v>
      </c>
      <c r="H9" s="100">
        <v>0</v>
      </c>
      <c r="I9" s="100">
        <v>0</v>
      </c>
      <c r="J9" s="100">
        <v>0.65526854856327121</v>
      </c>
      <c r="K9" s="100">
        <v>0</v>
      </c>
      <c r="L9" s="100">
        <v>1.6770490090759589</v>
      </c>
      <c r="M9" s="100">
        <v>7.6204692927281412</v>
      </c>
      <c r="N9" s="100">
        <v>0.75873686579105837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1.7971905331314446</v>
      </c>
      <c r="D10" s="100">
        <v>1.428659895568398</v>
      </c>
      <c r="E10" s="100">
        <v>1.7381502267239703</v>
      </c>
      <c r="F10" s="100">
        <v>1.6122839275944107</v>
      </c>
      <c r="G10" s="100">
        <v>1.9756562421764665</v>
      </c>
      <c r="H10" s="100">
        <v>1.3041161792052427</v>
      </c>
      <c r="I10" s="100">
        <v>0.95616134080354576</v>
      </c>
      <c r="J10" s="100">
        <v>1.6906637595178622</v>
      </c>
      <c r="K10" s="100">
        <v>1.6349515419172125</v>
      </c>
      <c r="L10" s="100">
        <v>3.6105885147579229</v>
      </c>
      <c r="M10" s="100">
        <v>1.62918190536477</v>
      </c>
      <c r="N10" s="100">
        <v>2.0497567357415778</v>
      </c>
      <c r="O10" s="100">
        <v>1.4126812967196958</v>
      </c>
      <c r="P10" s="100">
        <v>0.76809997990006229</v>
      </c>
      <c r="Q10" s="100">
        <v>1.0173781829123754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29.883638433080929</v>
      </c>
      <c r="D12" s="100">
        <v>23.624655186916126</v>
      </c>
      <c r="E12" s="100">
        <v>25.752239800605377</v>
      </c>
      <c r="F12" s="100">
        <v>22.547231841048582</v>
      </c>
      <c r="G12" s="100">
        <v>22.272156749385204</v>
      </c>
      <c r="H12" s="100">
        <v>32.030899240269683</v>
      </c>
      <c r="I12" s="100">
        <v>55.399598075477776</v>
      </c>
      <c r="J12" s="100">
        <v>24.994114501745898</v>
      </c>
      <c r="K12" s="100">
        <v>34.991051940599583</v>
      </c>
      <c r="L12" s="100">
        <v>27.650395078049598</v>
      </c>
      <c r="M12" s="100">
        <v>4.3016240144084028</v>
      </c>
      <c r="N12" s="100">
        <v>19.220063535057403</v>
      </c>
      <c r="O12" s="100">
        <v>22.144531991614471</v>
      </c>
      <c r="P12" s="100">
        <v>22.678947751155398</v>
      </c>
      <c r="Q12" s="100">
        <v>9.9383726716950225</v>
      </c>
    </row>
    <row r="13" spans="1:17" ht="12" customHeight="1" x14ac:dyDescent="0.25">
      <c r="A13" s="88" t="s">
        <v>105</v>
      </c>
      <c r="B13" s="100"/>
      <c r="C13" s="100">
        <v>2.6449029460717397</v>
      </c>
      <c r="D13" s="100">
        <v>3.017133305892977</v>
      </c>
      <c r="E13" s="100">
        <v>3.1801428925551378</v>
      </c>
      <c r="F13" s="100">
        <v>4.0371546060802892</v>
      </c>
      <c r="G13" s="100">
        <v>3.9017610409466319</v>
      </c>
      <c r="H13" s="100">
        <v>4.562303423861767</v>
      </c>
      <c r="I13" s="100">
        <v>4.6468320173630095</v>
      </c>
      <c r="J13" s="100">
        <v>3.8970190810309062</v>
      </c>
      <c r="K13" s="100">
        <v>5.614941634977777</v>
      </c>
      <c r="L13" s="100">
        <v>6.6653923097373067</v>
      </c>
      <c r="M13" s="100">
        <v>5.1345369548480209</v>
      </c>
      <c r="N13" s="100">
        <v>5.2498413672120519</v>
      </c>
      <c r="O13" s="100">
        <v>5.6702880293116538</v>
      </c>
      <c r="P13" s="100">
        <v>6.5091841129640615</v>
      </c>
      <c r="Q13" s="100">
        <v>9.2811541959093411</v>
      </c>
    </row>
    <row r="14" spans="1:17" ht="12" customHeight="1" x14ac:dyDescent="0.25">
      <c r="A14" s="51" t="s">
        <v>104</v>
      </c>
      <c r="B14" s="22"/>
      <c r="C14" s="22">
        <v>12.670031364477982</v>
      </c>
      <c r="D14" s="22">
        <v>16.946575776159026</v>
      </c>
      <c r="E14" s="22">
        <v>7.4519987296938073</v>
      </c>
      <c r="F14" s="22">
        <v>17.702805440993203</v>
      </c>
      <c r="G14" s="22">
        <v>16.738219561973906</v>
      </c>
      <c r="H14" s="22">
        <v>13.709544751081751</v>
      </c>
      <c r="I14" s="22">
        <v>0</v>
      </c>
      <c r="J14" s="22">
        <v>14.968382221534094</v>
      </c>
      <c r="K14" s="22">
        <v>0</v>
      </c>
      <c r="L14" s="22">
        <v>13.497968517295996</v>
      </c>
      <c r="M14" s="22">
        <v>16.568769861567027</v>
      </c>
      <c r="N14" s="22">
        <v>2.5271820463841248</v>
      </c>
      <c r="O14" s="22">
        <v>3.1369661650291945</v>
      </c>
      <c r="P14" s="22">
        <v>3.9139340088387975</v>
      </c>
      <c r="Q14" s="22">
        <v>4.7753432285776443</v>
      </c>
    </row>
    <row r="15" spans="1:17" ht="12" customHeight="1" x14ac:dyDescent="0.25">
      <c r="A15" s="105" t="s">
        <v>108</v>
      </c>
      <c r="B15" s="104"/>
      <c r="C15" s="104">
        <v>0.12783424896131898</v>
      </c>
      <c r="D15" s="104">
        <v>0.13174240702605686</v>
      </c>
      <c r="E15" s="104">
        <v>0.20107422406763045</v>
      </c>
      <c r="F15" s="104">
        <v>0.21317071193009982</v>
      </c>
      <c r="G15" s="104">
        <v>0.17058751164970337</v>
      </c>
      <c r="H15" s="104">
        <v>0.22051058298697246</v>
      </c>
      <c r="I15" s="104">
        <v>0.21815073558774961</v>
      </c>
      <c r="J15" s="104">
        <v>0.11510647506392724</v>
      </c>
      <c r="K15" s="104">
        <v>0.25823131098623908</v>
      </c>
      <c r="L15" s="104">
        <v>0.32794112890593197</v>
      </c>
      <c r="M15" s="104">
        <v>0.26798526116139604</v>
      </c>
      <c r="N15" s="104">
        <v>0.22042808120324525</v>
      </c>
      <c r="O15" s="104">
        <v>0.1728358485761225</v>
      </c>
      <c r="P15" s="104">
        <v>0.17455274028924833</v>
      </c>
      <c r="Q15" s="104">
        <v>0.14527264427135042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0.88089542810204302</v>
      </c>
      <c r="D16" s="101">
        <f t="shared" si="2"/>
        <v>1.2215289961192319</v>
      </c>
      <c r="E16" s="101">
        <f t="shared" si="2"/>
        <v>1.2092191723620738</v>
      </c>
      <c r="F16" s="101">
        <f t="shared" si="2"/>
        <v>1.361153684515219</v>
      </c>
      <c r="G16" s="101">
        <f t="shared" si="2"/>
        <v>1.7755944576009577</v>
      </c>
      <c r="H16" s="101">
        <f t="shared" si="2"/>
        <v>1.6543098927520778</v>
      </c>
      <c r="I16" s="101">
        <f t="shared" si="2"/>
        <v>2.1750732147123397</v>
      </c>
      <c r="J16" s="101">
        <f t="shared" si="2"/>
        <v>2.1943790885863055</v>
      </c>
      <c r="K16" s="101">
        <f t="shared" si="2"/>
        <v>1.0516683849879853</v>
      </c>
      <c r="L16" s="101">
        <f t="shared" si="2"/>
        <v>1.2997504763547751</v>
      </c>
      <c r="M16" s="101">
        <f t="shared" si="2"/>
        <v>0.73193054842197491</v>
      </c>
      <c r="N16" s="101">
        <f t="shared" si="2"/>
        <v>0.3301499141333275</v>
      </c>
      <c r="O16" s="101">
        <f t="shared" si="2"/>
        <v>0.5534138059077186</v>
      </c>
      <c r="P16" s="101">
        <f t="shared" si="2"/>
        <v>0.85916592888191978</v>
      </c>
      <c r="Q16" s="101">
        <f t="shared" si="2"/>
        <v>1.1801351199278409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0.88089542810204302</v>
      </c>
      <c r="D18" s="103">
        <v>1.2215289961192319</v>
      </c>
      <c r="E18" s="103">
        <v>1.2092191723620738</v>
      </c>
      <c r="F18" s="103">
        <v>1.361153684515219</v>
      </c>
      <c r="G18" s="103">
        <v>1.7755944576009577</v>
      </c>
      <c r="H18" s="103">
        <v>1.6543098927520778</v>
      </c>
      <c r="I18" s="103">
        <v>2.1750732147123397</v>
      </c>
      <c r="J18" s="103">
        <v>2.1943790885863055</v>
      </c>
      <c r="K18" s="103">
        <v>1.0516683849879853</v>
      </c>
      <c r="L18" s="103">
        <v>1.2997504763547751</v>
      </c>
      <c r="M18" s="103">
        <v>0.73193054842197491</v>
      </c>
      <c r="N18" s="103">
        <v>0.3301499141333275</v>
      </c>
      <c r="O18" s="103">
        <v>0.5534138059077186</v>
      </c>
      <c r="P18" s="103">
        <v>0.85916592888191978</v>
      </c>
      <c r="Q18" s="103">
        <v>1.1801351199278409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6.3781892945225467</v>
      </c>
      <c r="D19" s="101">
        <f t="shared" si="3"/>
        <v>6.2324871493152276</v>
      </c>
      <c r="E19" s="101">
        <f t="shared" si="3"/>
        <v>5.894824621722174</v>
      </c>
      <c r="F19" s="101">
        <f t="shared" si="3"/>
        <v>7.1491154564021766</v>
      </c>
      <c r="G19" s="101">
        <f t="shared" si="3"/>
        <v>6.7038679298305324</v>
      </c>
      <c r="H19" s="101">
        <f t="shared" si="3"/>
        <v>7.781106061442479</v>
      </c>
      <c r="I19" s="101">
        <f t="shared" si="3"/>
        <v>7.7607425745175638</v>
      </c>
      <c r="J19" s="101">
        <f t="shared" si="3"/>
        <v>5.9172411458585161</v>
      </c>
      <c r="K19" s="101">
        <f t="shared" si="3"/>
        <v>5.8234902297781694</v>
      </c>
      <c r="L19" s="101">
        <f t="shared" si="3"/>
        <v>7.1751726233412008</v>
      </c>
      <c r="M19" s="101">
        <f t="shared" si="3"/>
        <v>5.8130037578438554</v>
      </c>
      <c r="N19" s="101">
        <f t="shared" si="3"/>
        <v>4.8125033131978174</v>
      </c>
      <c r="O19" s="101">
        <f t="shared" si="3"/>
        <v>5.3462673559390677</v>
      </c>
      <c r="P19" s="101">
        <f t="shared" si="3"/>
        <v>5.3846157209248142</v>
      </c>
      <c r="Q19" s="101">
        <f t="shared" si="3"/>
        <v>5.6310321285942422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0.69672634586024373</v>
      </c>
      <c r="D22" s="100">
        <v>0.94727609436503946</v>
      </c>
      <c r="E22" s="100">
        <v>0.73191284732850836</v>
      </c>
      <c r="F22" s="100">
        <v>0.73310063600461528</v>
      </c>
      <c r="G22" s="100">
        <v>0.6079663074656031</v>
      </c>
      <c r="H22" s="100">
        <v>0.91661249143945034</v>
      </c>
      <c r="I22" s="100">
        <v>0.66921486704069799</v>
      </c>
      <c r="J22" s="100">
        <v>0.56778129321593707</v>
      </c>
      <c r="K22" s="100">
        <v>0.60400583330221203</v>
      </c>
      <c r="L22" s="100">
        <v>0.91085076169524148</v>
      </c>
      <c r="M22" s="100">
        <v>0.54204382297992482</v>
      </c>
      <c r="N22" s="100">
        <v>0.3324408795073745</v>
      </c>
      <c r="O22" s="100">
        <v>0.3650647621192471</v>
      </c>
      <c r="P22" s="100">
        <v>0.1533189185091498</v>
      </c>
      <c r="Q22" s="100">
        <v>0.3825529017875629</v>
      </c>
    </row>
    <row r="23" spans="1:17" ht="12" customHeight="1" x14ac:dyDescent="0.25">
      <c r="A23" s="88" t="s">
        <v>98</v>
      </c>
      <c r="B23" s="100"/>
      <c r="C23" s="100">
        <v>9.9056250701902854E-2</v>
      </c>
      <c r="D23" s="100">
        <v>0.11236212856860076</v>
      </c>
      <c r="E23" s="100">
        <v>0.10892932508730917</v>
      </c>
      <c r="F23" s="100">
        <v>0.15437048659593891</v>
      </c>
      <c r="G23" s="100">
        <v>0.12442635418392387</v>
      </c>
      <c r="H23" s="100">
        <v>2.3565568837498229E-2</v>
      </c>
      <c r="I23" s="100">
        <v>8.6649016437648912E-2</v>
      </c>
      <c r="J23" s="100">
        <v>7.306646832131844E-2</v>
      </c>
      <c r="K23" s="100">
        <v>2.9544700333436185E-2</v>
      </c>
      <c r="L23" s="100">
        <v>2.1606071294593354E-2</v>
      </c>
      <c r="M23" s="100">
        <v>5.982878633658277E-2</v>
      </c>
      <c r="N23" s="100">
        <v>4.761186360763861E-2</v>
      </c>
      <c r="O23" s="100">
        <v>5.219670932154627E-2</v>
      </c>
      <c r="P23" s="100">
        <v>5.2628100916823961E-2</v>
      </c>
      <c r="Q23" s="100">
        <v>5.4396635754876986E-2</v>
      </c>
    </row>
    <row r="24" spans="1:17" ht="12" customHeight="1" x14ac:dyDescent="0.25">
      <c r="A24" s="88" t="s">
        <v>34</v>
      </c>
      <c r="B24" s="100"/>
      <c r="C24" s="100">
        <v>0.30267066343041865</v>
      </c>
      <c r="D24" s="100">
        <v>0.22153677503581548</v>
      </c>
      <c r="E24" s="100">
        <v>0.15901526588341316</v>
      </c>
      <c r="F24" s="100">
        <v>0.23414083644169634</v>
      </c>
      <c r="G24" s="100">
        <v>0.18656590840970869</v>
      </c>
      <c r="H24" s="100">
        <v>0.28323613306602119</v>
      </c>
      <c r="I24" s="100">
        <v>0.22496972689375061</v>
      </c>
      <c r="J24" s="100">
        <v>0.16998001653649572</v>
      </c>
      <c r="K24" s="100">
        <v>0.17928358774235692</v>
      </c>
      <c r="L24" s="100">
        <v>0.28613427696787846</v>
      </c>
      <c r="M24" s="100">
        <v>0.18725003707898963</v>
      </c>
      <c r="N24" s="100">
        <v>0.15749695297864846</v>
      </c>
      <c r="O24" s="100">
        <v>0.13169579656647407</v>
      </c>
      <c r="P24" s="100">
        <v>0.12383014734430754</v>
      </c>
      <c r="Q24" s="100">
        <v>0.13519285991640179</v>
      </c>
    </row>
    <row r="25" spans="1:17" ht="12" customHeight="1" x14ac:dyDescent="0.25">
      <c r="A25" s="88" t="s">
        <v>42</v>
      </c>
      <c r="B25" s="100"/>
      <c r="C25" s="100">
        <v>3.7301869150165374</v>
      </c>
      <c r="D25" s="100">
        <v>2.7645566360047988</v>
      </c>
      <c r="E25" s="100">
        <v>3.2325049510057702</v>
      </c>
      <c r="F25" s="100">
        <v>2.609811681703841</v>
      </c>
      <c r="G25" s="100">
        <v>2.7595473962278403</v>
      </c>
      <c r="H25" s="100">
        <v>4.3043775585151876</v>
      </c>
      <c r="I25" s="100">
        <v>6.7779402344603028</v>
      </c>
      <c r="J25" s="100">
        <v>2.451241393086895</v>
      </c>
      <c r="K25" s="100">
        <v>2.5573618363412747</v>
      </c>
      <c r="L25" s="100">
        <v>2.5935829391515051</v>
      </c>
      <c r="M25" s="100">
        <v>1.9197391063485019</v>
      </c>
      <c r="N25" s="100">
        <v>1.8646014550276251</v>
      </c>
      <c r="O25" s="100">
        <v>2.1697370468221386</v>
      </c>
      <c r="P25" s="100">
        <v>2.1056317388704699</v>
      </c>
      <c r="Q25" s="100">
        <v>2.0988699095689469</v>
      </c>
    </row>
    <row r="26" spans="1:17" ht="12" customHeight="1" x14ac:dyDescent="0.25">
      <c r="A26" s="88" t="s">
        <v>30</v>
      </c>
      <c r="B26" s="22"/>
      <c r="C26" s="22">
        <v>1.5495491195134441</v>
      </c>
      <c r="D26" s="22">
        <v>2.1867555153409737</v>
      </c>
      <c r="E26" s="22">
        <v>1.6624622324171727</v>
      </c>
      <c r="F26" s="22">
        <v>3.4176918156560858</v>
      </c>
      <c r="G26" s="22">
        <v>3.0253619635434563</v>
      </c>
      <c r="H26" s="22">
        <v>2.2533143095843213</v>
      </c>
      <c r="I26" s="22">
        <v>1.9687296851634887E-3</v>
      </c>
      <c r="J26" s="22">
        <v>2.6551719746978697</v>
      </c>
      <c r="K26" s="22">
        <v>2.4532942720588893</v>
      </c>
      <c r="L26" s="22">
        <v>3.3629985742319821</v>
      </c>
      <c r="M26" s="22">
        <v>3.1041420050998565</v>
      </c>
      <c r="N26" s="22">
        <v>2.4103521620765305</v>
      </c>
      <c r="O26" s="22">
        <v>2.6275730411096618</v>
      </c>
      <c r="P26" s="22">
        <v>2.9492068152840631</v>
      </c>
      <c r="Q26" s="22">
        <v>2.9600198215664539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6.58457295553647</v>
      </c>
      <c r="D29" s="101">
        <f t="shared" si="4"/>
        <v>6.4581258121993255</v>
      </c>
      <c r="E29" s="101">
        <f t="shared" si="4"/>
        <v>6.1759504418298361</v>
      </c>
      <c r="F29" s="101">
        <f t="shared" si="4"/>
        <v>7.5752566106513362</v>
      </c>
      <c r="G29" s="101">
        <f t="shared" si="4"/>
        <v>7.1983679880204665</v>
      </c>
      <c r="H29" s="101">
        <f t="shared" si="4"/>
        <v>8.2880958413958083</v>
      </c>
      <c r="I29" s="101">
        <f t="shared" si="4"/>
        <v>8.3016534997676938</v>
      </c>
      <c r="J29" s="101">
        <f t="shared" si="4"/>
        <v>6.4031192181420211</v>
      </c>
      <c r="K29" s="101">
        <f t="shared" si="4"/>
        <v>6.304518063847846</v>
      </c>
      <c r="L29" s="101">
        <f t="shared" si="4"/>
        <v>7.7266996492363615</v>
      </c>
      <c r="M29" s="101">
        <f t="shared" si="4"/>
        <v>6.2988700167329901</v>
      </c>
      <c r="N29" s="101">
        <f t="shared" si="4"/>
        <v>5.2855207762279468</v>
      </c>
      <c r="O29" s="101">
        <f t="shared" si="4"/>
        <v>5.9178599035151329</v>
      </c>
      <c r="P29" s="101">
        <f t="shared" si="4"/>
        <v>5.9881558678608906</v>
      </c>
      <c r="Q29" s="101">
        <f t="shared" si="4"/>
        <v>6.2356013338255529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0.13009748963630446</v>
      </c>
      <c r="D31" s="100">
        <v>0.17058028462271624</v>
      </c>
      <c r="E31" s="100">
        <v>0.15840617712819291</v>
      </c>
      <c r="F31" s="100">
        <v>0.19601765947832425</v>
      </c>
      <c r="G31" s="100">
        <v>0.15129871749330884</v>
      </c>
      <c r="H31" s="100">
        <v>0.16863510038371141</v>
      </c>
      <c r="I31" s="100">
        <v>0.14869316295967455</v>
      </c>
      <c r="J31" s="100">
        <v>0.11424481193080174</v>
      </c>
      <c r="K31" s="100">
        <v>2.1482487379419466E-2</v>
      </c>
      <c r="L31" s="100">
        <v>5.2576841201409694E-2</v>
      </c>
      <c r="M31" s="100">
        <v>2.3555024551546323E-2</v>
      </c>
      <c r="N31" s="100">
        <v>8.7322397692800299E-2</v>
      </c>
      <c r="O31" s="100">
        <v>0.10097865907840739</v>
      </c>
      <c r="P31" s="100">
        <v>0.12652089673654268</v>
      </c>
      <c r="Q31" s="100">
        <v>0.13686409717563625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6.454475465900166</v>
      </c>
      <c r="D33" s="18">
        <v>6.2875455275766097</v>
      </c>
      <c r="E33" s="18">
        <v>6.0175442647016428</v>
      </c>
      <c r="F33" s="18">
        <v>7.3792389511730123</v>
      </c>
      <c r="G33" s="18">
        <v>7.0470692705271576</v>
      </c>
      <c r="H33" s="18">
        <v>8.1194607410120962</v>
      </c>
      <c r="I33" s="18">
        <v>8.1529603368080199</v>
      </c>
      <c r="J33" s="18">
        <v>6.2888744062112192</v>
      </c>
      <c r="K33" s="18">
        <v>6.2830355764684267</v>
      </c>
      <c r="L33" s="18">
        <v>7.6741228080349515</v>
      </c>
      <c r="M33" s="18">
        <v>6.2753149921814435</v>
      </c>
      <c r="N33" s="18">
        <v>5.1981983785351469</v>
      </c>
      <c r="O33" s="18">
        <v>5.8168812444367255</v>
      </c>
      <c r="P33" s="18">
        <v>5.8616349711243476</v>
      </c>
      <c r="Q33" s="18">
        <v>6.0987372366499164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47.291559388834258</v>
      </c>
      <c r="D3" s="106">
        <f t="shared" si="0"/>
        <v>48.283687035891695</v>
      </c>
      <c r="E3" s="106">
        <f t="shared" si="0"/>
        <v>46.301636327949105</v>
      </c>
      <c r="F3" s="106">
        <f t="shared" si="0"/>
        <v>56.380496724978244</v>
      </c>
      <c r="G3" s="106">
        <f t="shared" si="0"/>
        <v>53.477711753271066</v>
      </c>
      <c r="H3" s="106">
        <f t="shared" si="0"/>
        <v>61.652726070254921</v>
      </c>
      <c r="I3" s="106">
        <f t="shared" si="0"/>
        <v>65.435653378718897</v>
      </c>
      <c r="J3" s="106">
        <f t="shared" si="0"/>
        <v>50.878660819123596</v>
      </c>
      <c r="K3" s="106">
        <f t="shared" si="0"/>
        <v>52.860848762751324</v>
      </c>
      <c r="L3" s="106">
        <f t="shared" si="0"/>
        <v>69.990060875612841</v>
      </c>
      <c r="M3" s="106">
        <f t="shared" si="0"/>
        <v>50.682315147378063</v>
      </c>
      <c r="N3" s="106">
        <f t="shared" si="0"/>
        <v>45.155102157167327</v>
      </c>
      <c r="O3" s="106">
        <f t="shared" si="0"/>
        <v>47.645912499512455</v>
      </c>
      <c r="P3" s="106">
        <f t="shared" si="0"/>
        <v>51.800637862613364</v>
      </c>
      <c r="Q3" s="106">
        <f t="shared" si="0"/>
        <v>51.32727247863847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37.097049564682642</v>
      </c>
      <c r="D4" s="101">
        <f t="shared" si="1"/>
        <v>37.602602979497739</v>
      </c>
      <c r="E4" s="101">
        <f t="shared" si="1"/>
        <v>35.956492164875833</v>
      </c>
      <c r="F4" s="101">
        <f t="shared" si="1"/>
        <v>43.816581499516154</v>
      </c>
      <c r="G4" s="101">
        <f t="shared" si="1"/>
        <v>40.596072395965216</v>
      </c>
      <c r="H4" s="101">
        <f t="shared" si="1"/>
        <v>47.446793815601531</v>
      </c>
      <c r="I4" s="101">
        <f t="shared" si="1"/>
        <v>50.146720363588614</v>
      </c>
      <c r="J4" s="101">
        <f t="shared" si="1"/>
        <v>37.981417628862474</v>
      </c>
      <c r="K4" s="101">
        <f t="shared" si="1"/>
        <v>42.241082662437819</v>
      </c>
      <c r="L4" s="101">
        <f t="shared" si="1"/>
        <v>56.872279418974955</v>
      </c>
      <c r="M4" s="101">
        <f t="shared" si="1"/>
        <v>40.565868973353581</v>
      </c>
      <c r="N4" s="101">
        <f t="shared" si="1"/>
        <v>37.262001044350001</v>
      </c>
      <c r="O4" s="101">
        <f t="shared" si="1"/>
        <v>38.42957882682898</v>
      </c>
      <c r="P4" s="101">
        <f t="shared" si="1"/>
        <v>41.781439036402062</v>
      </c>
      <c r="Q4" s="101">
        <f t="shared" si="1"/>
        <v>40.178465357738432</v>
      </c>
    </row>
    <row r="5" spans="1:17" ht="12" customHeight="1" x14ac:dyDescent="0.25">
      <c r="A5" s="88" t="s">
        <v>38</v>
      </c>
      <c r="B5" s="100"/>
      <c r="C5" s="100">
        <v>0</v>
      </c>
      <c r="D5" s="100">
        <v>2.0108954186374445E-2</v>
      </c>
      <c r="E5" s="100">
        <v>2.9315343009295721E-2</v>
      </c>
      <c r="F5" s="100">
        <v>2.2575940227225026E-2</v>
      </c>
      <c r="G5" s="100">
        <v>3.6397045000239318E-2</v>
      </c>
      <c r="H5" s="100">
        <v>4.4894337781231412E-2</v>
      </c>
      <c r="I5" s="100">
        <v>3.2767902752867943E-2</v>
      </c>
      <c r="J5" s="100">
        <v>5.8002313883891557E-2</v>
      </c>
      <c r="K5" s="100">
        <v>4.0013409957730388E-2</v>
      </c>
      <c r="L5" s="100">
        <v>6.1843770957569391E-2</v>
      </c>
      <c r="M5" s="100">
        <v>3.9155171702360929E-2</v>
      </c>
      <c r="N5" s="100">
        <v>4.494258965881804E-2</v>
      </c>
      <c r="O5" s="100">
        <v>1.6470779043828144E-2</v>
      </c>
      <c r="P5" s="100">
        <v>3.1743569059710944E-2</v>
      </c>
      <c r="Q5" s="100">
        <v>1.9107372389386392E-2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1.3649221258770841</v>
      </c>
      <c r="E7" s="100">
        <v>4.625496029754868</v>
      </c>
      <c r="F7" s="100">
        <v>4.8614220603373921</v>
      </c>
      <c r="G7" s="100">
        <v>3.5838821273413117</v>
      </c>
      <c r="H7" s="100">
        <v>5.1202408397552572</v>
      </c>
      <c r="I7" s="100">
        <v>0</v>
      </c>
      <c r="J7" s="100">
        <v>0</v>
      </c>
      <c r="K7" s="100">
        <v>6.2656744219345448</v>
      </c>
      <c r="L7" s="100">
        <v>9.6901627702185884</v>
      </c>
      <c r="M7" s="100">
        <v>7.2648530855463891</v>
      </c>
      <c r="N7" s="100">
        <v>6.7456221323197321</v>
      </c>
      <c r="O7" s="100">
        <v>4.3116534094178789</v>
      </c>
      <c r="P7" s="100">
        <v>4.4138532886142006</v>
      </c>
      <c r="Q7" s="100">
        <v>5.3303554507947677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0.49189377552513047</v>
      </c>
      <c r="D9" s="100">
        <v>0.69620174109953581</v>
      </c>
      <c r="E9" s="100">
        <v>0.76803536967617603</v>
      </c>
      <c r="F9" s="100">
        <v>1.8448371336439031</v>
      </c>
      <c r="G9" s="100">
        <v>0.66343027384995756</v>
      </c>
      <c r="H9" s="100">
        <v>0</v>
      </c>
      <c r="I9" s="100">
        <v>0</v>
      </c>
      <c r="J9" s="100">
        <v>0.48408998331319536</v>
      </c>
      <c r="K9" s="100">
        <v>0</v>
      </c>
      <c r="L9" s="100">
        <v>1.2528832246257409</v>
      </c>
      <c r="M9" s="100">
        <v>5.7281394409284614</v>
      </c>
      <c r="N9" s="100">
        <v>0.57349048764939936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0.98107021561203267</v>
      </c>
      <c r="D10" s="100">
        <v>0.785152291763074</v>
      </c>
      <c r="E10" s="100">
        <v>0.96161248036224467</v>
      </c>
      <c r="F10" s="100">
        <v>0.89833421368384514</v>
      </c>
      <c r="G10" s="100">
        <v>1.1083905814248836</v>
      </c>
      <c r="H10" s="100">
        <v>0.73676786937860594</v>
      </c>
      <c r="I10" s="100">
        <v>0.54409853585715273</v>
      </c>
      <c r="J10" s="100">
        <v>0.96776981449959854</v>
      </c>
      <c r="K10" s="100">
        <v>0.94054641476877654</v>
      </c>
      <c r="L10" s="100">
        <v>2.0898495043879151</v>
      </c>
      <c r="M10" s="100">
        <v>0.94735588078434196</v>
      </c>
      <c r="N10" s="100">
        <v>1.1960987430094345</v>
      </c>
      <c r="O10" s="100">
        <v>0.82642860302996812</v>
      </c>
      <c r="P10" s="100">
        <v>0.45012165237914931</v>
      </c>
      <c r="Q10" s="100">
        <v>0.59682236570904357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22.702735759739017</v>
      </c>
      <c r="D12" s="100">
        <v>18.049581944159218</v>
      </c>
      <c r="E12" s="100">
        <v>19.783316809154531</v>
      </c>
      <c r="F12" s="100">
        <v>17.429157415962639</v>
      </c>
      <c r="G12" s="100">
        <v>17.319184735208843</v>
      </c>
      <c r="H12" s="100">
        <v>25.071455324257119</v>
      </c>
      <c r="I12" s="100">
        <v>43.668002684692091</v>
      </c>
      <c r="J12" s="100">
        <v>19.807091233547922</v>
      </c>
      <c r="K12" s="100">
        <v>27.861218927436628</v>
      </c>
      <c r="L12" s="100">
        <v>22.146755255057883</v>
      </c>
      <c r="M12" s="100">
        <v>3.4615684261645274</v>
      </c>
      <c r="N12" s="100">
        <v>15.525469739586914</v>
      </c>
      <c r="O12" s="100">
        <v>17.942059213747427</v>
      </c>
      <c r="P12" s="100">
        <v>18.419036033603092</v>
      </c>
      <c r="Q12" s="100">
        <v>8.0864962357070436</v>
      </c>
    </row>
    <row r="13" spans="1:17" ht="12" customHeight="1" x14ac:dyDescent="0.25">
      <c r="A13" s="88" t="s">
        <v>105</v>
      </c>
      <c r="B13" s="100"/>
      <c r="C13" s="100">
        <v>3.2292642949878161</v>
      </c>
      <c r="D13" s="100">
        <v>3.6843961400406688</v>
      </c>
      <c r="E13" s="100">
        <v>3.8837980314259375</v>
      </c>
      <c r="F13" s="100">
        <v>4.9305601690522973</v>
      </c>
      <c r="G13" s="100">
        <v>4.7651188522892403</v>
      </c>
      <c r="H13" s="100">
        <v>5.5715824585243547</v>
      </c>
      <c r="I13" s="100">
        <v>5.6744930546083188</v>
      </c>
      <c r="J13" s="100">
        <v>4.7585560652176744</v>
      </c>
      <c r="K13" s="100">
        <v>6.8558165118499357</v>
      </c>
      <c r="L13" s="100">
        <v>10.538280429665814</v>
      </c>
      <c r="M13" s="100">
        <v>9.5842969186896401</v>
      </c>
      <c r="N13" s="100">
        <v>10.910466374293968</v>
      </c>
      <c r="O13" s="100">
        <v>12.617294290986646</v>
      </c>
      <c r="P13" s="100">
        <v>15.109342972922351</v>
      </c>
      <c r="Q13" s="100">
        <v>22.105675152988173</v>
      </c>
    </row>
    <row r="14" spans="1:17" ht="12" customHeight="1" x14ac:dyDescent="0.25">
      <c r="A14" s="51" t="s">
        <v>104</v>
      </c>
      <c r="B14" s="22"/>
      <c r="C14" s="22">
        <v>9.5591762909844675</v>
      </c>
      <c r="D14" s="22">
        <v>12.86232187254563</v>
      </c>
      <c r="E14" s="22">
        <v>5.6873727354166137</v>
      </c>
      <c r="F14" s="22">
        <v>13.597980424875921</v>
      </c>
      <c r="G14" s="22">
        <v>12.935289203128136</v>
      </c>
      <c r="H14" s="22">
        <v>10.664004237871074</v>
      </c>
      <c r="I14" s="22">
        <v>0</v>
      </c>
      <c r="J14" s="22">
        <v>11.785061996242629</v>
      </c>
      <c r="K14" s="22">
        <v>0</v>
      </c>
      <c r="L14" s="22">
        <v>10.738134113241047</v>
      </c>
      <c r="M14" s="22">
        <v>13.25418018214096</v>
      </c>
      <c r="N14" s="22">
        <v>2.0318597921614283</v>
      </c>
      <c r="O14" s="22">
        <v>2.5340740763975571</v>
      </c>
      <c r="P14" s="22">
        <v>3.175645603499341</v>
      </c>
      <c r="Q14" s="22">
        <v>3.8902823162738316</v>
      </c>
    </row>
    <row r="15" spans="1:17" ht="12" customHeight="1" x14ac:dyDescent="0.25">
      <c r="A15" s="105" t="s">
        <v>108</v>
      </c>
      <c r="B15" s="104"/>
      <c r="C15" s="104">
        <v>0.13290922783417461</v>
      </c>
      <c r="D15" s="104">
        <v>0.13991790982615596</v>
      </c>
      <c r="E15" s="104">
        <v>0.21754536607616848</v>
      </c>
      <c r="F15" s="104">
        <v>0.23171414173292693</v>
      </c>
      <c r="G15" s="104">
        <v>0.18437957772260019</v>
      </c>
      <c r="H15" s="104">
        <v>0.23784874803388176</v>
      </c>
      <c r="I15" s="104">
        <v>0.22735818567818522</v>
      </c>
      <c r="J15" s="104">
        <v>0.12084622215756588</v>
      </c>
      <c r="K15" s="104">
        <v>0.27781297649020475</v>
      </c>
      <c r="L15" s="104">
        <v>0.35437035082040225</v>
      </c>
      <c r="M15" s="104">
        <v>0.28631986739690785</v>
      </c>
      <c r="N15" s="104">
        <v>0.2340511856703068</v>
      </c>
      <c r="O15" s="104">
        <v>0.18159845420567988</v>
      </c>
      <c r="P15" s="104">
        <v>0.18169591632421492</v>
      </c>
      <c r="Q15" s="104">
        <v>0.14972646387618671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1.5247513290249946</v>
      </c>
      <c r="D16" s="101">
        <f t="shared" si="2"/>
        <v>2.1538158110810293</v>
      </c>
      <c r="E16" s="101">
        <f t="shared" si="2"/>
        <v>2.1668031066203368</v>
      </c>
      <c r="F16" s="101">
        <f t="shared" si="2"/>
        <v>2.4766702713326469</v>
      </c>
      <c r="G16" s="101">
        <f t="shared" si="2"/>
        <v>3.2818530042275622</v>
      </c>
      <c r="H16" s="101">
        <f t="shared" si="2"/>
        <v>3.0997798766312701</v>
      </c>
      <c r="I16" s="101">
        <f t="shared" si="2"/>
        <v>4.1362073306893086</v>
      </c>
      <c r="J16" s="101">
        <f t="shared" si="2"/>
        <v>4.2304008607144681</v>
      </c>
      <c r="K16" s="101">
        <f t="shared" si="2"/>
        <v>2.0444865141155399</v>
      </c>
      <c r="L16" s="101">
        <f t="shared" si="2"/>
        <v>2.5514763665332119</v>
      </c>
      <c r="M16" s="101">
        <f t="shared" si="2"/>
        <v>1.4605004545402023</v>
      </c>
      <c r="N16" s="101">
        <f t="shared" si="2"/>
        <v>0.67229146341033574</v>
      </c>
      <c r="O16" s="101">
        <f t="shared" si="2"/>
        <v>1.1509192436647109</v>
      </c>
      <c r="P16" s="101">
        <f t="shared" si="2"/>
        <v>1.8379509783387771</v>
      </c>
      <c r="Q16" s="101">
        <f t="shared" si="2"/>
        <v>2.6507037219173881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1.5247513290249946</v>
      </c>
      <c r="D18" s="103">
        <v>2.1538158110810293</v>
      </c>
      <c r="E18" s="103">
        <v>2.1668031066203368</v>
      </c>
      <c r="F18" s="103">
        <v>2.4766702713326469</v>
      </c>
      <c r="G18" s="103">
        <v>3.2818530042275622</v>
      </c>
      <c r="H18" s="103">
        <v>3.0997798766312701</v>
      </c>
      <c r="I18" s="103">
        <v>4.1362073306893086</v>
      </c>
      <c r="J18" s="103">
        <v>4.2304008607144681</v>
      </c>
      <c r="K18" s="103">
        <v>2.0444865141155399</v>
      </c>
      <c r="L18" s="103">
        <v>2.5514763665332119</v>
      </c>
      <c r="M18" s="103">
        <v>1.4605004545402023</v>
      </c>
      <c r="N18" s="103">
        <v>0.67229146341033574</v>
      </c>
      <c r="O18" s="103">
        <v>1.1509192436647109</v>
      </c>
      <c r="P18" s="103">
        <v>1.8379509783387771</v>
      </c>
      <c r="Q18" s="103">
        <v>2.6507037219173881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4.5111888078688853</v>
      </c>
      <c r="D19" s="101">
        <f t="shared" si="3"/>
        <v>4.4297807855647182</v>
      </c>
      <c r="E19" s="101">
        <f t="shared" si="3"/>
        <v>4.2361026895778959</v>
      </c>
      <c r="F19" s="101">
        <f t="shared" si="3"/>
        <v>5.2203122158964561</v>
      </c>
      <c r="G19" s="101">
        <f t="shared" si="3"/>
        <v>4.9412794470676324</v>
      </c>
      <c r="H19" s="101">
        <f t="shared" si="3"/>
        <v>5.7063167742904977</v>
      </c>
      <c r="I19" s="101">
        <f t="shared" si="3"/>
        <v>5.7042604671323272</v>
      </c>
      <c r="J19" s="101">
        <f t="shared" si="3"/>
        <v>4.4430263172895961</v>
      </c>
      <c r="K19" s="101">
        <f t="shared" si="3"/>
        <v>4.3845049644596417</v>
      </c>
      <c r="L19" s="101">
        <f t="shared" si="3"/>
        <v>5.4069726941478207</v>
      </c>
      <c r="M19" s="101">
        <f t="shared" si="3"/>
        <v>4.4378231456064885</v>
      </c>
      <c r="N19" s="101">
        <f t="shared" si="3"/>
        <v>3.6902812939865424</v>
      </c>
      <c r="O19" s="101">
        <f t="shared" si="3"/>
        <v>4.1103535142006127</v>
      </c>
      <c r="P19" s="101">
        <f t="shared" si="3"/>
        <v>4.1818657391499441</v>
      </c>
      <c r="Q19" s="101">
        <f t="shared" si="3"/>
        <v>4.3337768098356229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0.41023051266072641</v>
      </c>
      <c r="D22" s="100">
        <v>0.56154095109723756</v>
      </c>
      <c r="E22" s="100">
        <v>0.43654299155195875</v>
      </c>
      <c r="F22" s="100">
        <v>0.44018798679499371</v>
      </c>
      <c r="G22" s="100">
        <v>0.36733837983386208</v>
      </c>
      <c r="H22" s="100">
        <v>0.55761053589493725</v>
      </c>
      <c r="I22" s="100">
        <v>0.4099498643305805</v>
      </c>
      <c r="J22" s="100">
        <v>0.34967144458420812</v>
      </c>
      <c r="K22" s="100">
        <v>0.37369329858812633</v>
      </c>
      <c r="L22" s="100">
        <v>0.56675285274882847</v>
      </c>
      <c r="M22" s="100">
        <v>0.33814623782760983</v>
      </c>
      <c r="N22" s="100">
        <v>0.20758999612474768</v>
      </c>
      <c r="O22" s="100">
        <v>0.227978752220834</v>
      </c>
      <c r="P22" s="100">
        <v>9.5701823692300625E-2</v>
      </c>
      <c r="Q22" s="100">
        <v>0.23858021209073602</v>
      </c>
    </row>
    <row r="23" spans="1:17" ht="12" customHeight="1" x14ac:dyDescent="0.25">
      <c r="A23" s="88" t="s">
        <v>98</v>
      </c>
      <c r="B23" s="100"/>
      <c r="C23" s="100">
        <v>6.0174832693329634E-2</v>
      </c>
      <c r="D23" s="100">
        <v>6.8669586325345991E-2</v>
      </c>
      <c r="E23" s="100">
        <v>6.6957254697765492E-2</v>
      </c>
      <c r="F23" s="100">
        <v>9.5514137086522968E-2</v>
      </c>
      <c r="G23" s="100">
        <v>7.7460566305548345E-2</v>
      </c>
      <c r="H23" s="100">
        <v>1.4765369692266953E-2</v>
      </c>
      <c r="I23" s="100">
        <v>5.4669786025494993E-2</v>
      </c>
      <c r="J23" s="100">
        <v>4.6349418951268373E-2</v>
      </c>
      <c r="K23" s="100">
        <v>1.8828843560871295E-2</v>
      </c>
      <c r="L23" s="100">
        <v>1.3849811509771347E-2</v>
      </c>
      <c r="M23" s="100">
        <v>3.8463384947363094E-2</v>
      </c>
      <c r="N23" s="100">
        <v>3.0650094118718652E-2</v>
      </c>
      <c r="O23" s="100">
        <v>3.3616819496105642E-2</v>
      </c>
      <c r="P23" s="100">
        <v>3.3891419315127361E-2</v>
      </c>
      <c r="Q23" s="100">
        <v>3.5012790938975288E-2</v>
      </c>
    </row>
    <row r="24" spans="1:17" ht="12" customHeight="1" x14ac:dyDescent="0.25">
      <c r="A24" s="88" t="s">
        <v>34</v>
      </c>
      <c r="B24" s="100"/>
      <c r="C24" s="100">
        <v>0.1538963590234034</v>
      </c>
      <c r="D24" s="100">
        <v>0.11338351153493356</v>
      </c>
      <c r="E24" s="100">
        <v>8.1875138766028116E-2</v>
      </c>
      <c r="F24" s="100">
        <v>0.12138027162304833</v>
      </c>
      <c r="G24" s="100">
        <v>9.732752051016022E-2</v>
      </c>
      <c r="H24" s="100">
        <v>0.14877264137455337</v>
      </c>
      <c r="I24" s="100">
        <v>0.11899335352955225</v>
      </c>
      <c r="J24" s="100">
        <v>9.0384500226767472E-2</v>
      </c>
      <c r="K24" s="100">
        <v>9.5765854935403294E-2</v>
      </c>
      <c r="L24" s="100">
        <v>0.15370463517475544</v>
      </c>
      <c r="M24" s="100">
        <v>0.10084038639534573</v>
      </c>
      <c r="N24" s="100">
        <v>8.4892700177601435E-2</v>
      </c>
      <c r="O24" s="100">
        <v>7.0985400733612633E-2</v>
      </c>
      <c r="P24" s="100">
        <v>6.6709641364098071E-2</v>
      </c>
      <c r="Q24" s="100">
        <v>7.2764382913466819E-2</v>
      </c>
    </row>
    <row r="25" spans="1:17" ht="12" customHeight="1" x14ac:dyDescent="0.25">
      <c r="A25" s="88" t="s">
        <v>42</v>
      </c>
      <c r="B25" s="100"/>
      <c r="C25" s="100">
        <v>2.7167571421816161</v>
      </c>
      <c r="D25" s="100">
        <v>2.0247328361947696</v>
      </c>
      <c r="E25" s="100">
        <v>2.3802803178269998</v>
      </c>
      <c r="F25" s="100">
        <v>1.933586955764961</v>
      </c>
      <c r="G25" s="100">
        <v>2.0565591472925941</v>
      </c>
      <c r="H25" s="100">
        <v>3.2286583002325204</v>
      </c>
      <c r="I25" s="100">
        <v>5.1191023643121811</v>
      </c>
      <c r="J25" s="100">
        <v>1.861061301109171</v>
      </c>
      <c r="K25" s="100">
        <v>1.9506578285328722</v>
      </c>
      <c r="L25" s="100">
        <v>1.9898879325727472</v>
      </c>
      <c r="M25" s="100">
        <v>1.4771865183492048</v>
      </c>
      <c r="N25" s="100">
        <v>1.4368187346016541</v>
      </c>
      <c r="O25" s="100">
        <v>1.6730751632087837</v>
      </c>
      <c r="P25" s="100">
        <v>1.6240838756842433</v>
      </c>
      <c r="Q25" s="100">
        <v>1.618950249788798</v>
      </c>
    </row>
    <row r="26" spans="1:17" ht="12" customHeight="1" x14ac:dyDescent="0.25">
      <c r="A26" s="88" t="s">
        <v>30</v>
      </c>
      <c r="B26" s="22"/>
      <c r="C26" s="22">
        <v>1.17012996130981</v>
      </c>
      <c r="D26" s="22">
        <v>1.6614539004124311</v>
      </c>
      <c r="E26" s="22">
        <v>1.2704469867351442</v>
      </c>
      <c r="F26" s="22">
        <v>2.6296428646269296</v>
      </c>
      <c r="G26" s="22">
        <v>2.3425938331254681</v>
      </c>
      <c r="H26" s="22">
        <v>1.7565099270962201</v>
      </c>
      <c r="I26" s="22">
        <v>1.5450989345184934E-3</v>
      </c>
      <c r="J26" s="22">
        <v>2.095559652418181</v>
      </c>
      <c r="K26" s="22">
        <v>1.9455591388423685</v>
      </c>
      <c r="L26" s="22">
        <v>2.6827774621417184</v>
      </c>
      <c r="M26" s="22">
        <v>2.4831866180869655</v>
      </c>
      <c r="N26" s="22">
        <v>1.9303297689638204</v>
      </c>
      <c r="O26" s="22">
        <v>2.1046973785412768</v>
      </c>
      <c r="P26" s="22">
        <v>2.3614789790941746</v>
      </c>
      <c r="Q26" s="22">
        <v>2.3684691741036463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4.1585696872577387</v>
      </c>
      <c r="D29" s="101">
        <f t="shared" si="4"/>
        <v>4.0974874597482094</v>
      </c>
      <c r="E29" s="101">
        <f t="shared" si="4"/>
        <v>3.9422383668750403</v>
      </c>
      <c r="F29" s="101">
        <f t="shared" si="4"/>
        <v>4.8669327382329932</v>
      </c>
      <c r="G29" s="101">
        <f t="shared" si="4"/>
        <v>4.6585069060106603</v>
      </c>
      <c r="H29" s="101">
        <f t="shared" si="4"/>
        <v>5.399835603731626</v>
      </c>
      <c r="I29" s="101">
        <f t="shared" si="4"/>
        <v>5.4484652173086445</v>
      </c>
      <c r="J29" s="101">
        <f t="shared" si="4"/>
        <v>4.223816012257064</v>
      </c>
      <c r="K29" s="101">
        <f t="shared" si="4"/>
        <v>4.1907746217383197</v>
      </c>
      <c r="L29" s="101">
        <f t="shared" si="4"/>
        <v>5.1593323959568567</v>
      </c>
      <c r="M29" s="101">
        <f t="shared" si="4"/>
        <v>4.2181225738777943</v>
      </c>
      <c r="N29" s="101">
        <f t="shared" si="4"/>
        <v>3.5305283554204414</v>
      </c>
      <c r="O29" s="101">
        <f t="shared" si="4"/>
        <v>3.9550609148181546</v>
      </c>
      <c r="P29" s="101">
        <f t="shared" si="4"/>
        <v>3.9993821087225885</v>
      </c>
      <c r="Q29" s="101">
        <f t="shared" si="4"/>
        <v>4.1643265891470307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6.3088149428327911E-2</v>
      </c>
      <c r="D31" s="100">
        <v>8.3297755381509034E-2</v>
      </c>
      <c r="E31" s="100">
        <v>7.7848443526613784E-2</v>
      </c>
      <c r="F31" s="100">
        <v>9.6998184956841191E-2</v>
      </c>
      <c r="G31" s="100">
        <v>7.5335983696927386E-2</v>
      </c>
      <c r="H31" s="100">
        <v>8.4520098087528278E-2</v>
      </c>
      <c r="I31" s="100">
        <v>7.502321376630039E-2</v>
      </c>
      <c r="J31" s="100">
        <v>5.7924389286579066E-2</v>
      </c>
      <c r="K31" s="100">
        <v>1.0935876741343917E-2</v>
      </c>
      <c r="L31" s="100">
        <v>2.6897227264978282E-2</v>
      </c>
      <c r="M31" s="100">
        <v>1.2069384286505816E-2</v>
      </c>
      <c r="N31" s="100">
        <v>4.4722653142098612E-2</v>
      </c>
      <c r="O31" s="100">
        <v>5.1755099280596482E-2</v>
      </c>
      <c r="P31" s="100">
        <v>6.4867490399224834E-2</v>
      </c>
      <c r="Q31" s="100">
        <v>7.0178352961347903E-2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4.0954815378294107</v>
      </c>
      <c r="D33" s="18">
        <v>4.0141897043667001</v>
      </c>
      <c r="E33" s="18">
        <v>3.8643899233484267</v>
      </c>
      <c r="F33" s="18">
        <v>4.7699345532761521</v>
      </c>
      <c r="G33" s="18">
        <v>4.5831709223137329</v>
      </c>
      <c r="H33" s="18">
        <v>5.3153155056440973</v>
      </c>
      <c r="I33" s="18">
        <v>5.373442003542344</v>
      </c>
      <c r="J33" s="18">
        <v>4.1658916229704852</v>
      </c>
      <c r="K33" s="18">
        <v>4.1798387449969754</v>
      </c>
      <c r="L33" s="18">
        <v>5.1324351686918783</v>
      </c>
      <c r="M33" s="18">
        <v>4.2060531895912883</v>
      </c>
      <c r="N33" s="18">
        <v>3.4858057022783426</v>
      </c>
      <c r="O33" s="18">
        <v>3.903305815537558</v>
      </c>
      <c r="P33" s="18">
        <v>3.9345146183233637</v>
      </c>
      <c r="Q33" s="18">
        <v>4.0941482361856831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0.76689534737047849</v>
      </c>
      <c r="D3" s="115">
        <f>IF(SER_hh_tes_in!D3=0,"",SER_hh_tes_in!D3/SER_hh_fec_in!D3)</f>
        <v>0.7769007539700169</v>
      </c>
      <c r="E3" s="115">
        <f>IF(SER_hh_tes_in!E3=0,"",SER_hh_tes_in!E3/SER_hh_fec_in!E3)</f>
        <v>0.77562619249655895</v>
      </c>
      <c r="F3" s="115">
        <f>IF(SER_hh_tes_in!F3=0,"",SER_hh_tes_in!F3/SER_hh_fec_in!F3)</f>
        <v>0.7823495907827952</v>
      </c>
      <c r="G3" s="115">
        <f>IF(SER_hh_tes_in!G3=0,"",SER_hh_tes_in!G3/SER_hh_fec_in!G3)</f>
        <v>0.79774274684123903</v>
      </c>
      <c r="H3" s="115">
        <f>IF(SER_hh_tes_in!H3=0,"",SER_hh_tes_in!H3/SER_hh_fec_in!H3)</f>
        <v>0.79890846953771499</v>
      </c>
      <c r="I3" s="115">
        <f>IF(SER_hh_tes_in!I3=0,"",SER_hh_tes_in!I3/SER_hh_fec_in!I3)</f>
        <v>0.82290300201544508</v>
      </c>
      <c r="J3" s="115">
        <f>IF(SER_hh_tes_in!J3=0,"",SER_hh_tes_in!J3/SER_hh_fec_in!J3)</f>
        <v>0.83488934332855602</v>
      </c>
      <c r="K3" s="115">
        <f>IF(SER_hh_tes_in!K3=0,"",SER_hh_tes_in!K3/SER_hh_fec_in!K3)</f>
        <v>0.81581371054739149</v>
      </c>
      <c r="L3" s="115">
        <f>IF(SER_hh_tes_in!L3=0,"",SER_hh_tes_in!L3/SER_hh_fec_in!L3)</f>
        <v>0.83693225267572002</v>
      </c>
      <c r="M3" s="115">
        <f>IF(SER_hh_tes_in!M3=0,"",SER_hh_tes_in!M3/SER_hh_fec_in!M3)</f>
        <v>0.86221088730181505</v>
      </c>
      <c r="N3" s="115">
        <f>IF(SER_hh_tes_in!N3=0,"",SER_hh_tes_in!N3/SER_hh_fec_in!N3)</f>
        <v>0.90143298567740249</v>
      </c>
      <c r="O3" s="115">
        <f>IF(SER_hh_tes_in!O3=0,"",SER_hh_tes_in!O3/SER_hh_fec_in!O3)</f>
        <v>0.94403798083091728</v>
      </c>
      <c r="P3" s="115">
        <f>IF(SER_hh_tes_in!P3=0,"",SER_hh_tes_in!P3/SER_hh_fec_in!P3)</f>
        <v>0.98579324655499856</v>
      </c>
      <c r="Q3" s="115">
        <f>IF(SER_hh_tes_in!Q3=0,"",SER_hh_tes_in!Q3/SER_hh_fec_in!Q3)</f>
        <v>1.1224641642501381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0.77572228101902496</v>
      </c>
      <c r="D4" s="110">
        <f>IF(SER_hh_tes_in!D4=0,"",SER_hh_tes_in!D4/SER_hh_fec_in!D4)</f>
        <v>0.77953917708156739</v>
      </c>
      <c r="E4" s="110">
        <f>IF(SER_hh_tes_in!E4=0,"",SER_hh_tes_in!E4/SER_hh_fec_in!E4)</f>
        <v>0.77466029771195444</v>
      </c>
      <c r="F4" s="110">
        <f>IF(SER_hh_tes_in!F4=0,"",SER_hh_tes_in!F4/SER_hh_fec_in!F4)</f>
        <v>0.78271738704197669</v>
      </c>
      <c r="G4" s="110">
        <f>IF(SER_hh_tes_in!G4=0,"",SER_hh_tes_in!G4/SER_hh_fec_in!G4)</f>
        <v>0.79044572287489812</v>
      </c>
      <c r="H4" s="110">
        <f>IF(SER_hh_tes_in!H4=0,"",SER_hh_tes_in!H4/SER_hh_fec_in!H4)</f>
        <v>0.79812679792290009</v>
      </c>
      <c r="I4" s="110">
        <f>IF(SER_hh_tes_in!I4=0,"",SER_hh_tes_in!I4/SER_hh_fec_in!I4)</f>
        <v>0.81831321644794075</v>
      </c>
      <c r="J4" s="110">
        <f>IF(SER_hh_tes_in!J4=0,"",SER_hh_tes_in!J4/SER_hh_fec_in!J4)</f>
        <v>0.81810900098202977</v>
      </c>
      <c r="K4" s="110">
        <f>IF(SER_hh_tes_in!K4=0,"",SER_hh_tes_in!K4/SER_hh_fec_in!K4)</f>
        <v>0.81837872805115797</v>
      </c>
      <c r="L4" s="110">
        <f>IF(SER_hh_tes_in!L4=0,"",SER_hh_tes_in!L4/SER_hh_fec_in!L4)</f>
        <v>0.84348586430219008</v>
      </c>
      <c r="M4" s="110">
        <f>IF(SER_hh_tes_in!M4=0,"",SER_hh_tes_in!M4/SER_hh_fec_in!M4)</f>
        <v>0.88305684627662895</v>
      </c>
      <c r="N4" s="110">
        <f>IF(SER_hh_tes_in!N4=0,"",SER_hh_tes_in!N4/SER_hh_fec_in!N4)</f>
        <v>0.93943176448354315</v>
      </c>
      <c r="O4" s="110">
        <f>IF(SER_hh_tes_in!O4=0,"",SER_hh_tes_in!O4/SER_hh_fec_in!O4)</f>
        <v>0.99422514118617999</v>
      </c>
      <c r="P4" s="110">
        <f>IF(SER_hh_tes_in!P4=0,"",SER_hh_tes_in!P4/SER_hh_fec_in!P4)</f>
        <v>1.0363687443906142</v>
      </c>
      <c r="Q4" s="110">
        <f>IF(SER_hh_tes_in!Q4=0,"",SER_hh_tes_in!Q4/SER_hh_fec_in!Q4)</f>
        <v>1.2294306458168416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>
        <f>IF(SER_hh_tes_in!D5=0,"",SER_hh_tes_in!D5/SER_hh_fec_in!D5)</f>
        <v>0.52973152812402491</v>
      </c>
      <c r="E5" s="109">
        <f>IF(SER_hh_tes_in!E5=0,"",SER_hh_tes_in!E5/SER_hh_fec_in!E5)</f>
        <v>0.53282243521621908</v>
      </c>
      <c r="F5" s="109">
        <f>IF(SER_hh_tes_in!F5=0,"",SER_hh_tes_in!F5/SER_hh_fec_in!F5)</f>
        <v>0.53627367563773298</v>
      </c>
      <c r="G5" s="109">
        <f>IF(SER_hh_tes_in!G5=0,"",SER_hh_tes_in!G5/SER_hh_fec_in!G5)</f>
        <v>0.53972036986770289</v>
      </c>
      <c r="H5" s="109">
        <f>IF(SER_hh_tes_in!H5=0,"",SER_hh_tes_in!H5/SER_hh_fec_in!H5)</f>
        <v>0.54350313012447737</v>
      </c>
      <c r="I5" s="109">
        <f>IF(SER_hh_tes_in!I5=0,"",SER_hh_tes_in!I5/SER_hh_fec_in!I5)</f>
        <v>0.54747945089603767</v>
      </c>
      <c r="J5" s="109">
        <f>IF(SER_hh_tes_in!J5=0,"",SER_hh_tes_in!J5/SER_hh_fec_in!J5)</f>
        <v>0.55077732414543668</v>
      </c>
      <c r="K5" s="109">
        <f>IF(SER_hh_tes_in!K5=0,"",SER_hh_tes_in!K5/SER_hh_fec_in!K5)</f>
        <v>0.55354467199091639</v>
      </c>
      <c r="L5" s="109">
        <f>IF(SER_hh_tes_in!L5=0,"",SER_hh_tes_in!L5/SER_hh_fec_in!L5)</f>
        <v>0.55699457114922324</v>
      </c>
      <c r="M5" s="109">
        <f>IF(SER_hh_tes_in!M5=0,"",SER_hh_tes_in!M5/SER_hh_fec_in!M5)</f>
        <v>0.55878092849672911</v>
      </c>
      <c r="N5" s="109">
        <f>IF(SER_hh_tes_in!N5=0,"",SER_hh_tes_in!N5/SER_hh_fec_in!N5)</f>
        <v>0.55971295404630095</v>
      </c>
      <c r="O5" s="109">
        <f>IF(SER_hh_tes_in!O5=0,"",SER_hh_tes_in!O5/SER_hh_fec_in!O5)</f>
        <v>0.5601574188968943</v>
      </c>
      <c r="P5" s="109">
        <f>IF(SER_hh_tes_in!P5=0,"",SER_hh_tes_in!P5/SER_hh_fec_in!P5)</f>
        <v>0.56036975329736538</v>
      </c>
      <c r="Q5" s="109">
        <f>IF(SER_hh_tes_in!Q5=0,"",SER_hh_tes_in!Q5/SER_hh_fec_in!Q5)</f>
        <v>0.56042776926307958</v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 t="str">
        <f>IF(SER_hh_tes_in!C7=0,"",SER_hh_tes_in!C7/SER_hh_fec_in!C7)</f>
        <v/>
      </c>
      <c r="D7" s="109">
        <f>IF(SER_hh_tes_in!D7=0,"",SER_hh_tes_in!D7/SER_hh_fec_in!D7)</f>
        <v>0.66003281496598576</v>
      </c>
      <c r="E7" s="109">
        <f>IF(SER_hh_tes_in!E7=0,"",SER_hh_tes_in!E7/SER_hh_fec_in!E7)</f>
        <v>0.66448312652591379</v>
      </c>
      <c r="F7" s="109">
        <f>IF(SER_hh_tes_in!F7=0,"",SER_hh_tes_in!F7/SER_hh_fec_in!F7)</f>
        <v>0.66942911580079389</v>
      </c>
      <c r="G7" s="109">
        <f>IF(SER_hh_tes_in!G7=0,"",SER_hh_tes_in!G7/SER_hh_fec_in!G7)</f>
        <v>0.67405783296269117</v>
      </c>
      <c r="H7" s="109">
        <f>IF(SER_hh_tes_in!H7=0,"",SER_hh_tes_in!H7/SER_hh_fec_in!H7)</f>
        <v>0.67928305280443069</v>
      </c>
      <c r="I7" s="109" t="str">
        <f>IF(SER_hh_tes_in!I7=0,"",SER_hh_tes_in!I7/SER_hh_fec_in!I7)</f>
        <v/>
      </c>
      <c r="J7" s="109" t="str">
        <f>IF(SER_hh_tes_in!J7=0,"",SER_hh_tes_in!J7/SER_hh_fec_in!J7)</f>
        <v/>
      </c>
      <c r="K7" s="109">
        <f>IF(SER_hh_tes_in!K7=0,"",SER_hh_tes_in!K7/SER_hh_fec_in!K7)</f>
        <v>0.69279094681650899</v>
      </c>
      <c r="L7" s="109">
        <f>IF(SER_hh_tes_in!L7=0,"",SER_hh_tes_in!L7/SER_hh_fec_in!L7)</f>
        <v>0.69789091090400468</v>
      </c>
      <c r="M7" s="109">
        <f>IF(SER_hh_tes_in!M7=0,"",SER_hh_tes_in!M7/SER_hh_fec_in!M7)</f>
        <v>0.70223270081570199</v>
      </c>
      <c r="N7" s="109">
        <f>IF(SER_hh_tes_in!N7=0,"",SER_hh_tes_in!N7/SER_hh_fec_in!N7)</f>
        <v>0.70574930361468013</v>
      </c>
      <c r="O7" s="109">
        <f>IF(SER_hh_tes_in!O7=0,"",SER_hh_tes_in!O7/SER_hh_fec_in!O7)</f>
        <v>0.70844436853166315</v>
      </c>
      <c r="P7" s="109">
        <f>IF(SER_hh_tes_in!P7=0,"",SER_hh_tes_in!P7/SER_hh_fec_in!P7)</f>
        <v>0.71032404131929061</v>
      </c>
      <c r="Q7" s="109">
        <f>IF(SER_hh_tes_in!Q7=0,"",SER_hh_tes_in!Q7/SER_hh_fec_in!Q7)</f>
        <v>0.71176450237612532</v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0.70371701787453422</v>
      </c>
      <c r="D9" s="109">
        <f>IF(SER_hh_tes_in!D9=0,"",SER_hh_tes_in!D9/SER_hh_fec_in!D9)</f>
        <v>0.70876426359469913</v>
      </c>
      <c r="E9" s="109">
        <f>IF(SER_hh_tes_in!E9=0,"",SER_hh_tes_in!E9/SER_hh_fec_in!E9)</f>
        <v>0.71368767396942412</v>
      </c>
      <c r="F9" s="109">
        <f>IF(SER_hh_tes_in!F9=0,"",SER_hh_tes_in!F9/SER_hh_fec_in!F9)</f>
        <v>0.71971356352341631</v>
      </c>
      <c r="G9" s="109">
        <f>IF(SER_hh_tes_in!G9=0,"",SER_hh_tes_in!G9/SER_hh_fec_in!G9)</f>
        <v>0.72445679229960425</v>
      </c>
      <c r="H9" s="109" t="str">
        <f>IF(SER_hh_tes_in!H9=0,"",SER_hh_tes_in!H9/SER_hh_fec_in!H9)</f>
        <v/>
      </c>
      <c r="I9" s="109" t="str">
        <f>IF(SER_hh_tes_in!I9=0,"",SER_hh_tes_in!I9/SER_hh_fec_in!I9)</f>
        <v/>
      </c>
      <c r="J9" s="109">
        <f>IF(SER_hh_tes_in!J9=0,"",SER_hh_tes_in!J9/SER_hh_fec_in!J9)</f>
        <v>0.73876578446287622</v>
      </c>
      <c r="K9" s="109" t="str">
        <f>IF(SER_hh_tes_in!K9=0,"",SER_hh_tes_in!K9/SER_hh_fec_in!K9)</f>
        <v/>
      </c>
      <c r="L9" s="109">
        <f>IF(SER_hh_tes_in!L9=0,"",SER_hh_tes_in!L9/SER_hh_fec_in!L9)</f>
        <v>0.7470760948817291</v>
      </c>
      <c r="M9" s="109">
        <f>IF(SER_hh_tes_in!M9=0,"",SER_hh_tes_in!M9/SER_hh_fec_in!M9)</f>
        <v>0.75167804250514569</v>
      </c>
      <c r="N9" s="109">
        <f>IF(SER_hh_tes_in!N9=0,"",SER_hh_tes_in!N9/SER_hh_fec_in!N9)</f>
        <v>0.75584898204660023</v>
      </c>
      <c r="O9" s="109" t="str">
        <f>IF(SER_hh_tes_in!O9=0,"",SER_hh_tes_in!O9/SER_hh_fec_in!O9)</f>
        <v/>
      </c>
      <c r="P9" s="109" t="str">
        <f>IF(SER_hh_tes_in!P9=0,"",SER_hh_tes_in!P9/SER_hh_fec_in!P9)</f>
        <v/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0.54589104356264617</v>
      </c>
      <c r="D10" s="109">
        <f>IF(SER_hh_tes_in!D10=0,"",SER_hh_tes_in!D10/SER_hh_fec_in!D10)</f>
        <v>0.54957257090967615</v>
      </c>
      <c r="E10" s="109">
        <f>IF(SER_hh_tes_in!E10=0,"",SER_hh_tes_in!E10/SER_hh_fec_in!E10)</f>
        <v>0.55323899256663911</v>
      </c>
      <c r="F10" s="109">
        <f>IF(SER_hh_tes_in!F10=0,"",SER_hh_tes_in!F10/SER_hh_fec_in!F10)</f>
        <v>0.55718115048395611</v>
      </c>
      <c r="G10" s="109">
        <f>IF(SER_hh_tes_in!G10=0,"",SER_hh_tes_in!G10/SER_hh_fec_in!G10)</f>
        <v>0.56102400699214439</v>
      </c>
      <c r="H10" s="109">
        <f>IF(SER_hh_tes_in!H10=0,"",SER_hh_tes_in!H10/SER_hh_fec_in!H10)</f>
        <v>0.56495570036375797</v>
      </c>
      <c r="I10" s="109">
        <f>IF(SER_hh_tes_in!I10=0,"",SER_hh_tes_in!I10/SER_hh_fec_in!I10)</f>
        <v>0.56904469218542064</v>
      </c>
      <c r="J10" s="109">
        <f>IF(SER_hh_tes_in!J10=0,"",SER_hh_tes_in!J10/SER_hh_fec_in!J10)</f>
        <v>0.57242003860991486</v>
      </c>
      <c r="K10" s="109">
        <f>IF(SER_hh_tes_in!K10=0,"",SER_hh_tes_in!K10/SER_hh_fec_in!K10)</f>
        <v>0.57527479601374154</v>
      </c>
      <c r="L10" s="109">
        <f>IF(SER_hh_tes_in!L10=0,"",SER_hh_tes_in!L10/SER_hh_fec_in!L10)</f>
        <v>0.57881132005097291</v>
      </c>
      <c r="M10" s="109">
        <f>IF(SER_hh_tes_in!M10=0,"",SER_hh_tes_in!M10/SER_hh_fec_in!M10)</f>
        <v>0.58149177674068953</v>
      </c>
      <c r="N10" s="109">
        <f>IF(SER_hh_tes_in!N10=0,"",SER_hh_tes_in!N10/SER_hh_fec_in!N10)</f>
        <v>0.58353204658537206</v>
      </c>
      <c r="O10" s="109">
        <f>IF(SER_hh_tes_in!O10=0,"",SER_hh_tes_in!O10/SER_hh_fec_in!O10)</f>
        <v>0.58500711020169194</v>
      </c>
      <c r="P10" s="109">
        <f>IF(SER_hh_tes_in!P10=0,"",SER_hh_tes_in!P10/SER_hh_fec_in!P10)</f>
        <v>0.58601961223552534</v>
      </c>
      <c r="Q10" s="109">
        <f>IF(SER_hh_tes_in!Q10=0,"",SER_hh_tes_in!Q10/SER_hh_fec_in!Q10)</f>
        <v>0.58662783980737931</v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0.75970453900979085</v>
      </c>
      <c r="D12" s="109">
        <f>IF(SER_hh_tes_in!D12=0,"",SER_hh_tes_in!D12/SER_hh_fec_in!D12)</f>
        <v>0.76401461953000227</v>
      </c>
      <c r="E12" s="109">
        <f>IF(SER_hh_tes_in!E12=0,"",SER_hh_tes_in!E12/SER_hh_fec_in!E12)</f>
        <v>0.76821732642802865</v>
      </c>
      <c r="F12" s="109">
        <f>IF(SER_hh_tes_in!F12=0,"",SER_hh_tes_in!F12/SER_hh_fec_in!F12)</f>
        <v>0.77300652864321096</v>
      </c>
      <c r="G12" s="109">
        <f>IF(SER_hh_tes_in!G12=0,"",SER_hh_tes_in!G12/SER_hh_fec_in!G12)</f>
        <v>0.7776159682284437</v>
      </c>
      <c r="H12" s="109">
        <f>IF(SER_hh_tes_in!H12=0,"",SER_hh_tes_in!H12/SER_hh_fec_in!H12)</f>
        <v>0.78272717653636603</v>
      </c>
      <c r="I12" s="109">
        <f>IF(SER_hh_tes_in!I12=0,"",SER_hh_tes_in!I12/SER_hh_fec_in!I12)</f>
        <v>0.78823681401438561</v>
      </c>
      <c r="J12" s="109">
        <f>IF(SER_hh_tes_in!J12=0,"",SER_hh_tes_in!J12/SER_hh_fec_in!J12)</f>
        <v>0.79247021262402995</v>
      </c>
      <c r="K12" s="109">
        <f>IF(SER_hh_tes_in!K12=0,"",SER_hh_tes_in!K12/SER_hh_fec_in!K12)</f>
        <v>0.79623839188183088</v>
      </c>
      <c r="L12" s="109">
        <f>IF(SER_hh_tes_in!L12=0,"",SER_hh_tes_in!L12/SER_hh_fec_in!L12)</f>
        <v>0.80095619583530631</v>
      </c>
      <c r="M12" s="109">
        <f>IF(SER_hh_tes_in!M12=0,"",SER_hh_tes_in!M12/SER_hh_fec_in!M12)</f>
        <v>0.80471199123166337</v>
      </c>
      <c r="N12" s="109">
        <f>IF(SER_hh_tes_in!N12=0,"",SER_hh_tes_in!N12/SER_hh_fec_in!N12)</f>
        <v>0.80777411121812637</v>
      </c>
      <c r="O12" s="109">
        <f>IF(SER_hh_tes_in!O12=0,"",SER_hh_tes_in!O12/SER_hh_fec_in!O12)</f>
        <v>0.81022526105052006</v>
      </c>
      <c r="P12" s="109">
        <f>IF(SER_hh_tes_in!P12=0,"",SER_hh_tes_in!P12/SER_hh_fec_in!P12)</f>
        <v>0.81216448998012791</v>
      </c>
      <c r="Q12" s="109">
        <f>IF(SER_hh_tes_in!Q12=0,"",SER_hh_tes_in!Q12/SER_hh_fec_in!Q12)</f>
        <v>0.81366401752449724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1.220938673679494</v>
      </c>
      <c r="D13" s="109">
        <f>IF(SER_hh_tes_in!D13=0,"",SER_hh_tes_in!D13/SER_hh_fec_in!D13)</f>
        <v>1.2211578894589821</v>
      </c>
      <c r="E13" s="109">
        <f>IF(SER_hh_tes_in!E13=0,"",SER_hh_tes_in!E13/SER_hh_fec_in!E13)</f>
        <v>1.2212652584002086</v>
      </c>
      <c r="F13" s="109">
        <f>IF(SER_hh_tes_in!F13=0,"",SER_hh_tes_in!F13/SER_hh_fec_in!F13)</f>
        <v>1.2212958507029841</v>
      </c>
      <c r="G13" s="109">
        <f>IF(SER_hh_tes_in!G13=0,"",SER_hh_tes_in!G13/SER_hh_fec_in!G13)</f>
        <v>1.2212738817888098</v>
      </c>
      <c r="H13" s="109">
        <f>IF(SER_hh_tes_in!H13=0,"",SER_hh_tes_in!H13/SER_hh_fec_in!H13)</f>
        <v>1.2212213745766787</v>
      </c>
      <c r="I13" s="109">
        <f>IF(SER_hh_tes_in!I13=0,"",SER_hh_tes_in!I13/SER_hh_fec_in!I13)</f>
        <v>1.2211530422028227</v>
      </c>
      <c r="J13" s="109">
        <f>IF(SER_hh_tes_in!J13=0,"",SER_hh_tes_in!J13/SER_hh_fec_in!J13)</f>
        <v>1.2210758957738692</v>
      </c>
      <c r="K13" s="109">
        <f>IF(SER_hh_tes_in!K13=0,"",SER_hh_tes_in!K13/SER_hh_fec_in!K13)</f>
        <v>1.2209951514263728</v>
      </c>
      <c r="L13" s="109">
        <f>IF(SER_hh_tes_in!L13=0,"",SER_hh_tes_in!L13/SER_hh_fec_in!L13)</f>
        <v>1.581044286661222</v>
      </c>
      <c r="M13" s="109">
        <f>IF(SER_hh_tes_in!M13=0,"",SER_hh_tes_in!M13/SER_hh_fec_in!M13)</f>
        <v>1.8666331556227604</v>
      </c>
      <c r="N13" s="109">
        <f>IF(SER_hh_tes_in!N13=0,"",SER_hh_tes_in!N13/SER_hh_fec_in!N13)</f>
        <v>2.0782468671216274</v>
      </c>
      <c r="O13" s="109">
        <f>IF(SER_hh_tes_in!O13=0,"",SER_hh_tes_in!O13/SER_hh_fec_in!O13)</f>
        <v>2.2251593262570695</v>
      </c>
      <c r="P13" s="109">
        <f>IF(SER_hh_tes_in!P13=0,"",SER_hh_tes_in!P13/SER_hh_fec_in!P13)</f>
        <v>2.3212345373408203</v>
      </c>
      <c r="Q13" s="109">
        <f>IF(SER_hh_tes_in!Q13=0,"",SER_hh_tes_in!Q13/SER_hh_fec_in!Q13)</f>
        <v>2.3817808309586352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0.75447139916202688</v>
      </c>
      <c r="D14" s="112">
        <f>IF(SER_hh_tes_in!D14=0,"",SER_hh_tes_in!D14/SER_hh_fec_in!D14)</f>
        <v>0.75899237948947462</v>
      </c>
      <c r="E14" s="112">
        <f>IF(SER_hh_tes_in!E14=0,"",SER_hh_tes_in!E14/SER_hh_fec_in!E14)</f>
        <v>0.76320098026241889</v>
      </c>
      <c r="F14" s="112">
        <f>IF(SER_hh_tes_in!F14=0,"",SER_hh_tes_in!F14/SER_hh_fec_in!F14)</f>
        <v>0.76812573409342155</v>
      </c>
      <c r="G14" s="112">
        <f>IF(SER_hh_tes_in!G14=0,"",SER_hh_tes_in!G14/SER_hh_fec_in!G14)</f>
        <v>0.77279958930128301</v>
      </c>
      <c r="H14" s="112">
        <f>IF(SER_hh_tes_in!H14=0,"",SER_hh_tes_in!H14/SER_hh_fec_in!H14)</f>
        <v>0.77785254226108647</v>
      </c>
      <c r="I14" s="112" t="str">
        <f>IF(SER_hh_tes_in!I14=0,"",SER_hh_tes_in!I14/SER_hh_fec_in!I14)</f>
        <v/>
      </c>
      <c r="J14" s="112">
        <f>IF(SER_hh_tes_in!J14=0,"",SER_hh_tes_in!J14/SER_hh_fec_in!J14)</f>
        <v>0.78733037557580421</v>
      </c>
      <c r="K14" s="112" t="str">
        <f>IF(SER_hh_tes_in!K14=0,"",SER_hh_tes_in!K14/SER_hh_fec_in!K14)</f>
        <v/>
      </c>
      <c r="L14" s="112">
        <f>IF(SER_hh_tes_in!L14=0,"",SER_hh_tes_in!L14/SER_hh_fec_in!L14)</f>
        <v>0.79553705429683297</v>
      </c>
      <c r="M14" s="112">
        <f>IF(SER_hh_tes_in!M14=0,"",SER_hh_tes_in!M14/SER_hh_fec_in!M14)</f>
        <v>0.79994956130602068</v>
      </c>
      <c r="N14" s="112">
        <f>IF(SER_hh_tes_in!N14=0,"",SER_hh_tes_in!N14/SER_hh_fec_in!N14)</f>
        <v>0.80400214739915543</v>
      </c>
      <c r="O14" s="112">
        <f>IF(SER_hh_tes_in!O14=0,"",SER_hh_tes_in!O14/SER_hh_fec_in!O14)</f>
        <v>0.80781045860402945</v>
      </c>
      <c r="P14" s="112">
        <f>IF(SER_hh_tes_in!P14=0,"",SER_hh_tes_in!P14/SER_hh_fec_in!P14)</f>
        <v>0.81136922501192221</v>
      </c>
      <c r="Q14" s="112">
        <f>IF(SER_hh_tes_in!Q14=0,"",SER_hh_tes_in!Q14/SER_hh_fec_in!Q14)</f>
        <v>0.81466025164280564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1.039699680751371</v>
      </c>
      <c r="D15" s="114">
        <f>IF(SER_hh_tes_in!D15=0,"",SER_hh_tes_in!D15/SER_hh_fec_in!D15)</f>
        <v>1.0620567286164895</v>
      </c>
      <c r="E15" s="114">
        <f>IF(SER_hh_tes_in!E15=0,"",SER_hh_tes_in!E15/SER_hh_fec_in!E15)</f>
        <v>1.0819157307950025</v>
      </c>
      <c r="F15" s="114">
        <f>IF(SER_hh_tes_in!F15=0,"",SER_hh_tes_in!F15/SER_hh_fec_in!F15)</f>
        <v>1.0869886375803239</v>
      </c>
      <c r="G15" s="114">
        <f>IF(SER_hh_tes_in!G15=0,"",SER_hh_tes_in!G15/SER_hh_fec_in!G15)</f>
        <v>1.0808503854679494</v>
      </c>
      <c r="H15" s="114">
        <f>IF(SER_hh_tes_in!H15=0,"",SER_hh_tes_in!H15/SER_hh_fec_in!H15)</f>
        <v>1.0786273602475289</v>
      </c>
      <c r="I15" s="114">
        <f>IF(SER_hh_tes_in!I15=0,"",SER_hh_tes_in!I15/SER_hh_fec_in!I15)</f>
        <v>1.0422068257786459</v>
      </c>
      <c r="J15" s="114">
        <f>IF(SER_hh_tes_in!J15=0,"",SER_hh_tes_in!J15/SER_hh_fec_in!J15)</f>
        <v>1.0498646760788299</v>
      </c>
      <c r="K15" s="114">
        <f>IF(SER_hh_tes_in!K15=0,"",SER_hh_tes_in!K15/SER_hh_fec_in!K15)</f>
        <v>1.0758299426555951</v>
      </c>
      <c r="L15" s="114">
        <f>IF(SER_hh_tes_in!L15=0,"",SER_hh_tes_in!L15/SER_hh_fec_in!L15)</f>
        <v>1.0805913610245921</v>
      </c>
      <c r="M15" s="114">
        <f>IF(SER_hh_tes_in!M15=0,"",SER_hh_tes_in!M15/SER_hh_fec_in!M15)</f>
        <v>1.0684164724434964</v>
      </c>
      <c r="N15" s="114">
        <f>IF(SER_hh_tes_in!N15=0,"",SER_hh_tes_in!N15/SER_hh_fec_in!N15)</f>
        <v>1.0618029444919062</v>
      </c>
      <c r="O15" s="114">
        <f>IF(SER_hh_tes_in!O15=0,"",SER_hh_tes_in!O15/SER_hh_fec_in!O15)</f>
        <v>1.0506990054537098</v>
      </c>
      <c r="P15" s="114">
        <f>IF(SER_hh_tes_in!P15=0,"",SER_hh_tes_in!P15/SER_hh_fec_in!P15)</f>
        <v>1.0409227378678201</v>
      </c>
      <c r="Q15" s="114">
        <f>IF(SER_hh_tes_in!Q15=0,"",SER_hh_tes_in!Q15/SER_hh_fec_in!Q15)</f>
        <v>1.0306583502157305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1.7309107078807171</v>
      </c>
      <c r="D16" s="110">
        <f>IF(SER_hh_tes_in!D16=0,"",SER_hh_tes_in!D16/SER_hh_fec_in!D16)</f>
        <v>1.7632130042951497</v>
      </c>
      <c r="E16" s="110">
        <f>IF(SER_hh_tes_in!E16=0,"",SER_hh_tes_in!E16/SER_hh_fec_in!E16)</f>
        <v>1.7919027056011114</v>
      </c>
      <c r="F16" s="110">
        <f>IF(SER_hh_tes_in!F16=0,"",SER_hh_tes_in!F16/SER_hh_fec_in!F16)</f>
        <v>1.8195375728015049</v>
      </c>
      <c r="G16" s="110">
        <f>IF(SER_hh_tes_in!G16=0,"",SER_hh_tes_in!G16/SER_hh_fec_in!G16)</f>
        <v>1.8483122596934334</v>
      </c>
      <c r="H16" s="110">
        <f>IF(SER_hh_tes_in!H16=0,"",SER_hh_tes_in!H16/SER_hh_fec_in!H16)</f>
        <v>1.8737601039636753</v>
      </c>
      <c r="I16" s="110">
        <f>IF(SER_hh_tes_in!I16=0,"",SER_hh_tes_in!I16/SER_hh_fec_in!I16)</f>
        <v>1.9016405069547671</v>
      </c>
      <c r="J16" s="110">
        <f>IF(SER_hh_tes_in!J16=0,"",SER_hh_tes_in!J16/SER_hh_fec_in!J16)</f>
        <v>1.92783502299953</v>
      </c>
      <c r="K16" s="110">
        <f>IF(SER_hh_tes_in!K16=0,"",SER_hh_tes_in!K16/SER_hh_fec_in!K16)</f>
        <v>1.9440410525784675</v>
      </c>
      <c r="L16" s="110">
        <f>IF(SER_hh_tes_in!L16=0,"",SER_hh_tes_in!L16/SER_hh_fec_in!L16)</f>
        <v>1.9630509185801368</v>
      </c>
      <c r="M16" s="110">
        <f>IF(SER_hh_tes_in!M16=0,"",SER_hh_tes_in!M16/SER_hh_fec_in!M16)</f>
        <v>1.9954085229657472</v>
      </c>
      <c r="N16" s="110">
        <f>IF(SER_hh_tes_in!N16=0,"",SER_hh_tes_in!N16/SER_hh_fec_in!N16)</f>
        <v>2.0363217878616138</v>
      </c>
      <c r="O16" s="110">
        <f>IF(SER_hh_tes_in!O16=0,"",SER_hh_tes_in!O16/SER_hh_fec_in!O16)</f>
        <v>2.0796720851171284</v>
      </c>
      <c r="P16" s="110">
        <f>IF(SER_hh_tes_in!P16=0,"",SER_hh_tes_in!P16/SER_hh_fec_in!P16)</f>
        <v>2.1392270300227159</v>
      </c>
      <c r="Q16" s="110">
        <f>IF(SER_hh_tes_in!Q16=0,"",SER_hh_tes_in!Q16/SER_hh_fec_in!Q16)</f>
        <v>2.246101888806991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1.7309107078807171</v>
      </c>
      <c r="D18" s="113">
        <f>IF(SER_hh_tes_in!D18=0,"",SER_hh_tes_in!D18/SER_hh_fec_in!D18)</f>
        <v>1.7632130042951497</v>
      </c>
      <c r="E18" s="113">
        <f>IF(SER_hh_tes_in!E18=0,"",SER_hh_tes_in!E18/SER_hh_fec_in!E18)</f>
        <v>1.7919027056011114</v>
      </c>
      <c r="F18" s="113">
        <f>IF(SER_hh_tes_in!F18=0,"",SER_hh_tes_in!F18/SER_hh_fec_in!F18)</f>
        <v>1.8195375728015049</v>
      </c>
      <c r="G18" s="113">
        <f>IF(SER_hh_tes_in!G18=0,"",SER_hh_tes_in!G18/SER_hh_fec_in!G18)</f>
        <v>1.8483122596934334</v>
      </c>
      <c r="H18" s="113">
        <f>IF(SER_hh_tes_in!H18=0,"",SER_hh_tes_in!H18/SER_hh_fec_in!H18)</f>
        <v>1.8737601039636753</v>
      </c>
      <c r="I18" s="113">
        <f>IF(SER_hh_tes_in!I18=0,"",SER_hh_tes_in!I18/SER_hh_fec_in!I18)</f>
        <v>1.9016405069547671</v>
      </c>
      <c r="J18" s="113">
        <f>IF(SER_hh_tes_in!J18=0,"",SER_hh_tes_in!J18/SER_hh_fec_in!J18)</f>
        <v>1.92783502299953</v>
      </c>
      <c r="K18" s="113">
        <f>IF(SER_hh_tes_in!K18=0,"",SER_hh_tes_in!K18/SER_hh_fec_in!K18)</f>
        <v>1.9440410525784675</v>
      </c>
      <c r="L18" s="113">
        <f>IF(SER_hh_tes_in!L18=0,"",SER_hh_tes_in!L18/SER_hh_fec_in!L18)</f>
        <v>1.9630509185801368</v>
      </c>
      <c r="M18" s="113">
        <f>IF(SER_hh_tes_in!M18=0,"",SER_hh_tes_in!M18/SER_hh_fec_in!M18)</f>
        <v>1.9954085229657472</v>
      </c>
      <c r="N18" s="113">
        <f>IF(SER_hh_tes_in!N18=0,"",SER_hh_tes_in!N18/SER_hh_fec_in!N18)</f>
        <v>2.0363217878616138</v>
      </c>
      <c r="O18" s="113">
        <f>IF(SER_hh_tes_in!O18=0,"",SER_hh_tes_in!O18/SER_hh_fec_in!O18)</f>
        <v>2.0796720851171284</v>
      </c>
      <c r="P18" s="113">
        <f>IF(SER_hh_tes_in!P18=0,"",SER_hh_tes_in!P18/SER_hh_fec_in!P18)</f>
        <v>2.1392270300227159</v>
      </c>
      <c r="Q18" s="113">
        <f>IF(SER_hh_tes_in!Q18=0,"",SER_hh_tes_in!Q18/SER_hh_fec_in!Q18)</f>
        <v>2.246101888806991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0.70728361915238203</v>
      </c>
      <c r="D19" s="110">
        <f>IF(SER_hh_tes_in!D19=0,"",SER_hh_tes_in!D19/SER_hh_fec_in!D19)</f>
        <v>0.71075650529843848</v>
      </c>
      <c r="E19" s="110">
        <f>IF(SER_hh_tes_in!E19=0,"",SER_hh_tes_in!E19/SER_hh_fec_in!E19)</f>
        <v>0.71861386239855896</v>
      </c>
      <c r="F19" s="110">
        <f>IF(SER_hh_tes_in!F19=0,"",SER_hh_tes_in!F19/SER_hh_fec_in!F19)</f>
        <v>0.73020393190343036</v>
      </c>
      <c r="G19" s="110">
        <f>IF(SER_hh_tes_in!G19=0,"",SER_hh_tes_in!G19/SER_hh_fec_in!G19)</f>
        <v>0.73707887726728283</v>
      </c>
      <c r="H19" s="110">
        <f>IF(SER_hh_tes_in!H19=0,"",SER_hh_tes_in!H19/SER_hh_fec_in!H19)</f>
        <v>0.73335548047171173</v>
      </c>
      <c r="I19" s="110">
        <f>IF(SER_hh_tes_in!I19=0,"",SER_hh_tes_in!I19/SER_hh_fec_in!I19)</f>
        <v>0.73501477627441147</v>
      </c>
      <c r="J19" s="110">
        <f>IF(SER_hh_tes_in!J19=0,"",SER_hh_tes_in!J19/SER_hh_fec_in!J19)</f>
        <v>0.75086112054082421</v>
      </c>
      <c r="K19" s="110">
        <f>IF(SER_hh_tes_in!K19=0,"",SER_hh_tes_in!K19/SER_hh_fec_in!K19)</f>
        <v>0.75289985755272026</v>
      </c>
      <c r="L19" s="110">
        <f>IF(SER_hh_tes_in!L19=0,"",SER_hh_tes_in!L19/SER_hh_fec_in!L19)</f>
        <v>0.75356691441243717</v>
      </c>
      <c r="M19" s="110">
        <f>IF(SER_hh_tes_in!M19=0,"",SER_hh_tes_in!M19/SER_hh_fec_in!M19)</f>
        <v>0.7634302901693899</v>
      </c>
      <c r="N19" s="110">
        <f>IF(SER_hh_tes_in!N19=0,"",SER_hh_tes_in!N19/SER_hh_fec_in!N19)</f>
        <v>0.76681116953546991</v>
      </c>
      <c r="O19" s="110">
        <f>IF(SER_hh_tes_in!O19=0,"",SER_hh_tes_in!O19/SER_hh_fec_in!O19)</f>
        <v>0.76882677960998314</v>
      </c>
      <c r="P19" s="110">
        <f>IF(SER_hh_tes_in!P19=0,"",SER_hh_tes_in!P19/SER_hh_fec_in!P19)</f>
        <v>0.77663216019279901</v>
      </c>
      <c r="Q19" s="110">
        <f>IF(SER_hh_tes_in!Q19=0,"",SER_hh_tes_in!Q19/SER_hh_fec_in!Q19)</f>
        <v>0.76962388259672876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0.58879718715705709</v>
      </c>
      <c r="D22" s="109">
        <f>IF(SER_hh_tes_in!D22=0,"",SER_hh_tes_in!D22/SER_hh_fec_in!D22)</f>
        <v>0.59279544204442236</v>
      </c>
      <c r="E22" s="109">
        <f>IF(SER_hh_tes_in!E22=0,"",SER_hh_tes_in!E22/SER_hh_fec_in!E22)</f>
        <v>0.59644121994216448</v>
      </c>
      <c r="F22" s="109">
        <f>IF(SER_hh_tes_in!F22=0,"",SER_hh_tes_in!F22/SER_hh_fec_in!F22)</f>
        <v>0.60044687615333414</v>
      </c>
      <c r="G22" s="109">
        <f>IF(SER_hh_tes_in!G22=0,"",SER_hh_tes_in!G22/SER_hh_fec_in!G22)</f>
        <v>0.60420844925628547</v>
      </c>
      <c r="H22" s="109">
        <f>IF(SER_hh_tes_in!H22=0,"",SER_hh_tes_in!H22/SER_hh_fec_in!H22)</f>
        <v>0.60833835574209161</v>
      </c>
      <c r="I22" s="109">
        <f>IF(SER_hh_tes_in!I22=0,"",SER_hh_tes_in!I22/SER_hh_fec_in!I22)</f>
        <v>0.61258331893222806</v>
      </c>
      <c r="J22" s="109">
        <f>IF(SER_hh_tes_in!J22=0,"",SER_hh_tes_in!J22/SER_hh_fec_in!J22)</f>
        <v>0.61585587401736042</v>
      </c>
      <c r="K22" s="109">
        <f>IF(SER_hh_tes_in!K22=0,"",SER_hh_tes_in!K22/SER_hh_fec_in!K22)</f>
        <v>0.61869153902881313</v>
      </c>
      <c r="L22" s="109">
        <f>IF(SER_hh_tes_in!L22=0,"",SER_hh_tes_in!L22/SER_hh_fec_in!L22)</f>
        <v>0.62222361399139547</v>
      </c>
      <c r="M22" s="109">
        <f>IF(SER_hh_tes_in!M22=0,"",SER_hh_tes_in!M22/SER_hh_fec_in!M22)</f>
        <v>0.62383560791934978</v>
      </c>
      <c r="N22" s="109">
        <f>IF(SER_hh_tes_in!N22=0,"",SER_hh_tes_in!N22/SER_hh_fec_in!N22)</f>
        <v>0.62444184491499255</v>
      </c>
      <c r="O22" s="109">
        <f>IF(SER_hh_tes_in!O22=0,"",SER_hh_tes_in!O22/SER_hh_fec_in!O22)</f>
        <v>0.62448851786567539</v>
      </c>
      <c r="P22" s="109">
        <f>IF(SER_hh_tes_in!P22=0,"",SER_hh_tes_in!P22/SER_hh_fec_in!P22)</f>
        <v>0.62420100939199685</v>
      </c>
      <c r="Q22" s="109">
        <f>IF(SER_hh_tes_in!Q22=0,"",SER_hh_tes_in!Q22/SER_hh_fec_in!Q22)</f>
        <v>0.62365286206408921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0.60748142865227273</v>
      </c>
      <c r="D23" s="109">
        <f>IF(SER_hh_tes_in!D23=0,"",SER_hh_tes_in!D23/SER_hh_fec_in!D23)</f>
        <v>0.61114529601867551</v>
      </c>
      <c r="E23" s="109">
        <f>IF(SER_hh_tes_in!E23=0,"",SER_hh_tes_in!E23/SER_hh_fec_in!E23)</f>
        <v>0.614685298418014</v>
      </c>
      <c r="F23" s="109">
        <f>IF(SER_hh_tes_in!F23=0,"",SER_hh_tes_in!F23/SER_hh_fec_in!F23)</f>
        <v>0.61873314771967358</v>
      </c>
      <c r="G23" s="109">
        <f>IF(SER_hh_tes_in!G23=0,"",SER_hh_tes_in!G23/SER_hh_fec_in!G23)</f>
        <v>0.6225414769530907</v>
      </c>
      <c r="H23" s="109">
        <f>IF(SER_hh_tes_in!H23=0,"",SER_hh_tes_in!H23/SER_hh_fec_in!H23)</f>
        <v>0.62656538418762298</v>
      </c>
      <c r="I23" s="109">
        <f>IF(SER_hh_tes_in!I23=0,"",SER_hh_tes_in!I23/SER_hh_fec_in!I23)</f>
        <v>0.63093371711650525</v>
      </c>
      <c r="J23" s="109">
        <f>IF(SER_hh_tes_in!J23=0,"",SER_hh_tes_in!J23/SER_hh_fec_in!J23)</f>
        <v>0.63434595945490779</v>
      </c>
      <c r="K23" s="109">
        <f>IF(SER_hh_tes_in!K23=0,"",SER_hh_tes_in!K23/SER_hh_fec_in!K23)</f>
        <v>0.63730020438089896</v>
      </c>
      <c r="L23" s="109">
        <f>IF(SER_hh_tes_in!L23=0,"",SER_hh_tes_in!L23/SER_hh_fec_in!L23)</f>
        <v>0.64101480185511961</v>
      </c>
      <c r="M23" s="109">
        <f>IF(SER_hh_tes_in!M23=0,"",SER_hh_tes_in!M23/SER_hh_fec_in!M23)</f>
        <v>0.64289094435205618</v>
      </c>
      <c r="N23" s="109">
        <f>IF(SER_hh_tes_in!N23=0,"",SER_hh_tes_in!N23/SER_hh_fec_in!N23)</f>
        <v>0.6437490952108269</v>
      </c>
      <c r="O23" s="109">
        <f>IF(SER_hh_tes_in!O23=0,"",SER_hh_tes_in!O23/SER_hh_fec_in!O23)</f>
        <v>0.6440409737138153</v>
      </c>
      <c r="P23" s="109">
        <f>IF(SER_hh_tes_in!P23=0,"",SER_hh_tes_in!P23/SER_hh_fec_in!P23)</f>
        <v>0.6439795228159767</v>
      </c>
      <c r="Q23" s="109">
        <f>IF(SER_hh_tes_in!Q23=0,"",SER_hh_tes_in!Q23/SER_hh_fec_in!Q23)</f>
        <v>0.64365728602685102</v>
      </c>
    </row>
    <row r="24" spans="1:17" ht="12" customHeight="1" x14ac:dyDescent="0.25">
      <c r="A24" s="88" t="s">
        <v>34</v>
      </c>
      <c r="B24" s="109"/>
      <c r="C24" s="109">
        <f>IF(SER_hh_tes_in!C24=0,"",SER_hh_tes_in!C24/SER_hh_fec_in!C24)</f>
        <v>0.50846143223518203</v>
      </c>
      <c r="D24" s="109">
        <f>IF(SER_hh_tes_in!D24=0,"",SER_hh_tes_in!D24/SER_hh_fec_in!D24)</f>
        <v>0.51180446910723076</v>
      </c>
      <c r="E24" s="109">
        <f>IF(SER_hh_tes_in!E24=0,"",SER_hh_tes_in!E24/SER_hh_fec_in!E24)</f>
        <v>0.51488854426126196</v>
      </c>
      <c r="F24" s="109">
        <f>IF(SER_hh_tes_in!F24=0,"",SER_hh_tes_in!F24/SER_hh_fec_in!F24)</f>
        <v>0.51840709834174259</v>
      </c>
      <c r="G24" s="109">
        <f>IF(SER_hh_tes_in!G24=0,"",SER_hh_tes_in!G24/SER_hh_fec_in!G24)</f>
        <v>0.52167902131628352</v>
      </c>
      <c r="H24" s="109">
        <f>IF(SER_hh_tes_in!H24=0,"",SER_hh_tes_in!H24/SER_hh_fec_in!H24)</f>
        <v>0.52526010634340592</v>
      </c>
      <c r="I24" s="109">
        <f>IF(SER_hh_tes_in!I24=0,"",SER_hh_tes_in!I24/SER_hh_fec_in!I24)</f>
        <v>0.5289305151077095</v>
      </c>
      <c r="J24" s="109">
        <f>IF(SER_hh_tes_in!J24=0,"",SER_hh_tes_in!J24/SER_hh_fec_in!J24)</f>
        <v>0.53173603620259313</v>
      </c>
      <c r="K24" s="109">
        <f>IF(SER_hh_tes_in!K24=0,"",SER_hh_tes_in!K24/SER_hh_fec_in!K24)</f>
        <v>0.5341585146824791</v>
      </c>
      <c r="L24" s="109">
        <f>IF(SER_hh_tes_in!L24=0,"",SER_hh_tes_in!L24/SER_hh_fec_in!L24)</f>
        <v>0.53717658996866835</v>
      </c>
      <c r="M24" s="109">
        <f>IF(SER_hh_tes_in!M24=0,"",SER_hh_tes_in!M24/SER_hh_fec_in!M24)</f>
        <v>0.53853333205379916</v>
      </c>
      <c r="N24" s="109">
        <f>IF(SER_hh_tes_in!N24=0,"",SER_hh_tes_in!N24/SER_hh_fec_in!N24)</f>
        <v>0.53901169877940536</v>
      </c>
      <c r="O24" s="109">
        <f>IF(SER_hh_tes_in!O24=0,"",SER_hh_tes_in!O24/SER_hh_fec_in!O24)</f>
        <v>0.53901037530672002</v>
      </c>
      <c r="P24" s="109">
        <f>IF(SER_hh_tes_in!P24=0,"",SER_hh_tes_in!P24/SER_hh_fec_in!P24)</f>
        <v>0.5387189048448201</v>
      </c>
      <c r="Q24" s="109">
        <f>IF(SER_hh_tes_in!Q24=0,"",SER_hh_tes_in!Q24/SER_hh_fec_in!Q24)</f>
        <v>0.53822652289818851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0.7283166243613215</v>
      </c>
      <c r="D25" s="109">
        <f>IF(SER_hh_tes_in!D25=0,"",SER_hh_tes_in!D25/SER_hh_fec_in!D25)</f>
        <v>0.7323897111837846</v>
      </c>
      <c r="E25" s="109">
        <f>IF(SER_hh_tes_in!E25=0,"",SER_hh_tes_in!E25/SER_hh_fec_in!E25)</f>
        <v>0.73635782586702403</v>
      </c>
      <c r="F25" s="109">
        <f>IF(SER_hh_tes_in!F25=0,"",SER_hh_tes_in!F25/SER_hh_fec_in!F25)</f>
        <v>0.74089137132783456</v>
      </c>
      <c r="G25" s="109">
        <f>IF(SER_hh_tes_in!G25=0,"",SER_hh_tes_in!G25/SER_hh_fec_in!G25)</f>
        <v>0.74525233743178498</v>
      </c>
      <c r="H25" s="109">
        <f>IF(SER_hh_tes_in!H25=0,"",SER_hh_tes_in!H25/SER_hh_fec_in!H25)</f>
        <v>0.75008715112487934</v>
      </c>
      <c r="I25" s="109">
        <f>IF(SER_hh_tes_in!I25=0,"",SER_hh_tes_in!I25/SER_hh_fec_in!I25)</f>
        <v>0.75525929518907786</v>
      </c>
      <c r="J25" s="109">
        <f>IF(SER_hh_tes_in!J25=0,"",SER_hh_tes_in!J25/SER_hh_fec_in!J25)</f>
        <v>0.75923216145004024</v>
      </c>
      <c r="K25" s="109">
        <f>IF(SER_hh_tes_in!K25=0,"",SER_hh_tes_in!K25/SER_hh_fec_in!K25)</f>
        <v>0.76276176519612415</v>
      </c>
      <c r="L25" s="109">
        <f>IF(SER_hh_tes_in!L25=0,"",SER_hh_tes_in!L25/SER_hh_fec_in!L25)</f>
        <v>0.76723512579233044</v>
      </c>
      <c r="M25" s="109">
        <f>IF(SER_hh_tes_in!M25=0,"",SER_hh_tes_in!M25/SER_hh_fec_in!M25)</f>
        <v>0.76947253585875652</v>
      </c>
      <c r="N25" s="109">
        <f>IF(SER_hh_tes_in!N25=0,"",SER_hh_tes_in!N25/SER_hh_fec_in!N25)</f>
        <v>0.77057686012605131</v>
      </c>
      <c r="O25" s="109">
        <f>IF(SER_hh_tes_in!O25=0,"",SER_hh_tes_in!O25/SER_hh_fec_in!O25)</f>
        <v>0.77109581811271521</v>
      </c>
      <c r="P25" s="109">
        <f>IF(SER_hh_tes_in!P25=0,"",SER_hh_tes_in!P25/SER_hh_fec_in!P25)</f>
        <v>0.77130480401832058</v>
      </c>
      <c r="Q25" s="109">
        <f>IF(SER_hh_tes_in!Q25=0,"",SER_hh_tes_in!Q25/SER_hh_fec_in!Q25)</f>
        <v>0.77134378000649317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0.75514221948461291</v>
      </c>
      <c r="D26" s="112">
        <f>IF(SER_hh_tes_in!D26=0,"",SER_hh_tes_in!D26/SER_hh_fec_in!D26)</f>
        <v>0.7597803635370578</v>
      </c>
      <c r="E26" s="112">
        <f>IF(SER_hh_tes_in!E26=0,"",SER_hh_tes_in!E26/SER_hh_fec_in!E26)</f>
        <v>0.76419599914035374</v>
      </c>
      <c r="F26" s="112">
        <f>IF(SER_hh_tes_in!F26=0,"",SER_hh_tes_in!F26/SER_hh_fec_in!F26)</f>
        <v>0.76942071036973347</v>
      </c>
      <c r="G26" s="112">
        <f>IF(SER_hh_tes_in!G26=0,"",SER_hh_tes_in!G26/SER_hh_fec_in!G26)</f>
        <v>0.77431853158545838</v>
      </c>
      <c r="H26" s="112">
        <f>IF(SER_hh_tes_in!H26=0,"",SER_hh_tes_in!H26/SER_hh_fec_in!H26)</f>
        <v>0.77952282095090908</v>
      </c>
      <c r="I26" s="112">
        <f>IF(SER_hh_tes_in!I26=0,"",SER_hh_tes_in!I26/SER_hh_fec_in!I26)</f>
        <v>0.78482025549900936</v>
      </c>
      <c r="J26" s="112">
        <f>IF(SER_hh_tes_in!J26=0,"",SER_hh_tes_in!J26/SER_hh_fec_in!J26)</f>
        <v>0.78923688272833381</v>
      </c>
      <c r="K26" s="112">
        <f>IF(SER_hh_tes_in!K26=0,"",SER_hh_tes_in!K26/SER_hh_fec_in!K26)</f>
        <v>0.79303944944590288</v>
      </c>
      <c r="L26" s="112">
        <f>IF(SER_hh_tes_in!L26=0,"",SER_hh_tes_in!L26/SER_hh_fec_in!L26)</f>
        <v>0.79773374948706077</v>
      </c>
      <c r="M26" s="112">
        <f>IF(SER_hh_tes_in!M26=0,"",SER_hh_tes_in!M26/SER_hh_fec_in!M26)</f>
        <v>0.79995909143566535</v>
      </c>
      <c r="N26" s="112">
        <f>IF(SER_hh_tes_in!N26=0,"",SER_hh_tes_in!N26/SER_hh_fec_in!N26)</f>
        <v>0.80084968467878637</v>
      </c>
      <c r="O26" s="112">
        <f>IF(SER_hh_tes_in!O26=0,"",SER_hh_tes_in!O26/SER_hh_fec_in!O26)</f>
        <v>0.80100432818127598</v>
      </c>
      <c r="P26" s="112">
        <f>IF(SER_hh_tes_in!P26=0,"",SER_hh_tes_in!P26/SER_hh_fec_in!P26)</f>
        <v>0.80071664247348506</v>
      </c>
      <c r="Q26" s="112">
        <f>IF(SER_hh_tes_in!Q26=0,"",SER_hh_tes_in!Q26/SER_hh_fec_in!Q26)</f>
        <v>0.80015314655908054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0.63156255012120588</v>
      </c>
      <c r="D29" s="110">
        <f>IF(SER_hh_tes_in!D29=0,"",SER_hh_tes_in!D29/SER_hh_fec_in!D29)</f>
        <v>0.63447005817200131</v>
      </c>
      <c r="E29" s="110">
        <f>IF(SER_hh_tes_in!E29=0,"",SER_hh_tes_in!E29/SER_hh_fec_in!E29)</f>
        <v>0.63832091983351757</v>
      </c>
      <c r="F29" s="110">
        <f>IF(SER_hh_tes_in!F29=0,"",SER_hh_tes_in!F29/SER_hh_fec_in!F29)</f>
        <v>0.64247760681661248</v>
      </c>
      <c r="G29" s="110">
        <f>IF(SER_hh_tes_in!G29=0,"",SER_hh_tes_in!G29/SER_hh_fec_in!G29)</f>
        <v>0.64716153908265783</v>
      </c>
      <c r="H29" s="110">
        <f>IF(SER_hh_tes_in!H29=0,"",SER_hh_tes_in!H29/SER_hh_fec_in!H29)</f>
        <v>0.65151703202580646</v>
      </c>
      <c r="I29" s="110">
        <f>IF(SER_hh_tes_in!I29=0,"",SER_hh_tes_in!I29/SER_hh_fec_in!I29)</f>
        <v>0.65631084427471098</v>
      </c>
      <c r="J29" s="110">
        <f>IF(SER_hh_tes_in!J29=0,"",SER_hh_tes_in!J29/SER_hh_fec_in!J29)</f>
        <v>0.65964975324677455</v>
      </c>
      <c r="K29" s="110">
        <f>IF(SER_hh_tes_in!K29=0,"",SER_hh_tes_in!K29/SER_hh_fec_in!K29)</f>
        <v>0.66472561095027749</v>
      </c>
      <c r="L29" s="110">
        <f>IF(SER_hh_tes_in!L29=0,"",SER_hh_tes_in!L29/SER_hh_fec_in!L29)</f>
        <v>0.6677278307908292</v>
      </c>
      <c r="M29" s="110">
        <f>IF(SER_hh_tes_in!M29=0,"",SER_hh_tes_in!M29/SER_hh_fec_in!M29)</f>
        <v>0.66966337814121002</v>
      </c>
      <c r="N29" s="110">
        <f>IF(SER_hh_tes_in!N29=0,"",SER_hh_tes_in!N29/SER_hh_fec_in!N29)</f>
        <v>0.6679622510045321</v>
      </c>
      <c r="O29" s="110">
        <f>IF(SER_hh_tes_in!O29=0,"",SER_hh_tes_in!O29/SER_hh_fec_in!O29)</f>
        <v>0.66832621577758189</v>
      </c>
      <c r="P29" s="110">
        <f>IF(SER_hh_tes_in!P29=0,"",SER_hh_tes_in!P29/SER_hh_fec_in!P29)</f>
        <v>0.66788209875893922</v>
      </c>
      <c r="Q29" s="110">
        <f>IF(SER_hh_tes_in!Q29=0,"",SER_hh_tes_in!Q29/SER_hh_fec_in!Q29)</f>
        <v>0.66783079388948186</v>
      </c>
    </row>
    <row r="30" spans="1:17" s="28" customFormat="1" ht="12" customHeight="1" x14ac:dyDescent="0.25">
      <c r="A30" s="88" t="s">
        <v>66</v>
      </c>
      <c r="B30" s="109"/>
      <c r="C30" s="109" t="str">
        <f>IF(SER_hh_tes_in!C30=0,"",SER_hh_tes_in!C30/SER_hh_fec_in!C30)</f>
        <v/>
      </c>
      <c r="D30" s="109" t="str">
        <f>IF(SER_hh_tes_in!D30=0,"",SER_hh_tes_in!D30/SER_hh_fec_in!D30)</f>
        <v/>
      </c>
      <c r="E30" s="109" t="str">
        <f>IF(SER_hh_tes_in!E30=0,"",SER_hh_tes_in!E30/SER_hh_fec_in!E30)</f>
        <v/>
      </c>
      <c r="F30" s="109" t="str">
        <f>IF(SER_hh_tes_in!F30=0,"",SER_hh_tes_in!F30/SER_hh_fec_in!F30)</f>
        <v/>
      </c>
      <c r="G30" s="109" t="str">
        <f>IF(SER_hh_tes_in!G30=0,"",SER_hh_tes_in!G30/SER_hh_fec_in!G30)</f>
        <v/>
      </c>
      <c r="H30" s="109" t="str">
        <f>IF(SER_hh_tes_in!H30=0,"",SER_hh_tes_in!H30/SER_hh_fec_in!H30)</f>
        <v/>
      </c>
      <c r="I30" s="109" t="str">
        <f>IF(SER_hh_tes_in!I30=0,"",SER_hh_tes_in!I30/SER_hh_fec_in!I30)</f>
        <v/>
      </c>
      <c r="J30" s="109" t="str">
        <f>IF(SER_hh_tes_in!J30=0,"",SER_hh_tes_in!J30/SER_hh_fec_in!J30)</f>
        <v/>
      </c>
      <c r="K30" s="109" t="str">
        <f>IF(SER_hh_tes_in!K30=0,"",SER_hh_tes_in!K30/SER_hh_fec_in!K30)</f>
        <v/>
      </c>
      <c r="L30" s="109" t="str">
        <f>IF(SER_hh_tes_in!L30=0,"",SER_hh_tes_in!L30/SER_hh_fec_in!L30)</f>
        <v/>
      </c>
      <c r="M30" s="109" t="str">
        <f>IF(SER_hh_tes_in!M30=0,"",SER_hh_tes_in!M30/SER_hh_fec_in!M30)</f>
        <v/>
      </c>
      <c r="N30" s="109" t="str">
        <f>IF(SER_hh_tes_in!N30=0,"",SER_hh_tes_in!N30/SER_hh_fec_in!N30)</f>
        <v/>
      </c>
      <c r="O30" s="109" t="str">
        <f>IF(SER_hh_tes_in!O30=0,"",SER_hh_tes_in!O30/SER_hh_fec_in!O30)</f>
        <v/>
      </c>
      <c r="P30" s="109" t="str">
        <f>IF(SER_hh_tes_in!P30=0,"",SER_hh_tes_in!P30/SER_hh_fec_in!P30)</f>
        <v/>
      </c>
      <c r="Q30" s="109" t="str">
        <f>IF(SER_hh_tes_in!Q30=0,"",SER_hh_tes_in!Q30/SER_hh_fec_in!Q30)</f>
        <v/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0.48492979845110551</v>
      </c>
      <c r="D31" s="109">
        <f>IF(SER_hh_tes_in!D31=0,"",SER_hh_tes_in!D31/SER_hh_fec_in!D31)</f>
        <v>0.48831994603446827</v>
      </c>
      <c r="E31" s="109">
        <f>IF(SER_hh_tes_in!E31=0,"",SER_hh_tes_in!E31/SER_hh_fec_in!E31)</f>
        <v>0.49144828148724023</v>
      </c>
      <c r="F31" s="109">
        <f>IF(SER_hh_tes_in!F31=0,"",SER_hh_tes_in!F31/SER_hh_fec_in!F31)</f>
        <v>0.49484411361195396</v>
      </c>
      <c r="G31" s="109">
        <f>IF(SER_hh_tes_in!G31=0,"",SER_hh_tes_in!G31/SER_hh_fec_in!G31)</f>
        <v>0.497928765987452</v>
      </c>
      <c r="H31" s="109">
        <f>IF(SER_hh_tes_in!H31=0,"",SER_hh_tes_in!H31/SER_hh_fec_in!H31)</f>
        <v>0.50120110164023801</v>
      </c>
      <c r="I31" s="109">
        <f>IF(SER_hh_tes_in!I31=0,"",SER_hh_tes_in!I31/SER_hh_fec_in!I31)</f>
        <v>0.50455052722663929</v>
      </c>
      <c r="J31" s="109">
        <f>IF(SER_hh_tes_in!J31=0,"",SER_hh_tes_in!J31/SER_hh_fec_in!J31)</f>
        <v>0.50701986643965902</v>
      </c>
      <c r="K31" s="109">
        <f>IF(SER_hh_tes_in!K31=0,"",SER_hh_tes_in!K31/SER_hh_fec_in!K31)</f>
        <v>0.509060079877931</v>
      </c>
      <c r="L31" s="109">
        <f>IF(SER_hh_tes_in!L31=0,"",SER_hh_tes_in!L31/SER_hh_fec_in!L31)</f>
        <v>0.51157936936418902</v>
      </c>
      <c r="M31" s="109">
        <f>IF(SER_hh_tes_in!M31=0,"",SER_hh_tes_in!M31/SER_hh_fec_in!M31)</f>
        <v>0.5123910722357321</v>
      </c>
      <c r="N31" s="109">
        <f>IF(SER_hh_tes_in!N31=0,"",SER_hh_tes_in!N31/SER_hh_fec_in!N31)</f>
        <v>0.51215557890923535</v>
      </c>
      <c r="O31" s="109">
        <f>IF(SER_hh_tes_in!O31=0,"",SER_hh_tes_in!O31/SER_hh_fec_in!O31)</f>
        <v>0.51253502228040038</v>
      </c>
      <c r="P31" s="109">
        <f>IF(SER_hh_tes_in!P31=0,"",SER_hh_tes_in!P31/SER_hh_fec_in!P31)</f>
        <v>0.51270179134360605</v>
      </c>
      <c r="Q31" s="109">
        <f>IF(SER_hh_tes_in!Q31=0,"",SER_hh_tes_in!Q31/SER_hh_fec_in!Q31)</f>
        <v>0.51275940447178614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0.6345181044480489</v>
      </c>
      <c r="D33" s="108">
        <f>IF(SER_hh_tes_in!D33=0,"",SER_hh_tes_in!D33/SER_hh_fec_in!D33)</f>
        <v>0.63843509152511502</v>
      </c>
      <c r="E33" s="108">
        <f>IF(SER_hh_tes_in!E33=0,"",SER_hh_tes_in!E33/SER_hh_fec_in!E33)</f>
        <v>0.64218720351033887</v>
      </c>
      <c r="F33" s="108">
        <f>IF(SER_hh_tes_in!F33=0,"",SER_hh_tes_in!F33/SER_hh_fec_in!F33)</f>
        <v>0.64639925402035092</v>
      </c>
      <c r="G33" s="108">
        <f>IF(SER_hh_tes_in!G33=0,"",SER_hh_tes_in!G33/SER_hh_fec_in!G33)</f>
        <v>0.65036552733798914</v>
      </c>
      <c r="H33" s="108">
        <f>IF(SER_hh_tes_in!H33=0,"",SER_hh_tes_in!H33/SER_hh_fec_in!H33)</f>
        <v>0.65463898098502782</v>
      </c>
      <c r="I33" s="108">
        <f>IF(SER_hh_tes_in!I33=0,"",SER_hh_tes_in!I33/SER_hh_fec_in!I33)</f>
        <v>0.65907863911504194</v>
      </c>
      <c r="J33" s="108">
        <f>IF(SER_hh_tes_in!J33=0,"",SER_hh_tes_in!J33/SER_hh_fec_in!J33)</f>
        <v>0.66242245493979557</v>
      </c>
      <c r="K33" s="108">
        <f>IF(SER_hh_tes_in!K33=0,"",SER_hh_tes_in!K33/SER_hh_fec_in!K33)</f>
        <v>0.66525785094255063</v>
      </c>
      <c r="L33" s="108">
        <f>IF(SER_hh_tes_in!L33=0,"",SER_hh_tes_in!L33/SER_hh_fec_in!L33)</f>
        <v>0.66879763291227523</v>
      </c>
      <c r="M33" s="108">
        <f>IF(SER_hh_tes_in!M33=0,"",SER_hh_tes_in!M33/SER_hh_fec_in!M33)</f>
        <v>0.67025371552371549</v>
      </c>
      <c r="N33" s="108">
        <f>IF(SER_hh_tes_in!N33=0,"",SER_hh_tes_in!N33/SER_hh_fec_in!N33)</f>
        <v>0.67057958324026934</v>
      </c>
      <c r="O33" s="108">
        <f>IF(SER_hh_tes_in!O33=0,"",SER_hh_tes_in!O33/SER_hh_fec_in!O33)</f>
        <v>0.67103068663653498</v>
      </c>
      <c r="P33" s="108">
        <f>IF(SER_hh_tes_in!P33=0,"",SER_hh_tes_in!P33/SER_hh_fec_in!P33)</f>
        <v>0.67123159966555646</v>
      </c>
      <c r="Q33" s="108">
        <f>IF(SER_hh_tes_in!Q33=0,"",SER_hh_tes_in!Q33/SER_hh_fec_in!Q33)</f>
        <v>0.67131081030712358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3.9224265360129071</v>
      </c>
      <c r="D3" s="106">
        <f t="shared" si="0"/>
        <v>11.863739960593074</v>
      </c>
      <c r="E3" s="106">
        <f t="shared" si="0"/>
        <v>26.563723437520778</v>
      </c>
      <c r="F3" s="106">
        <f t="shared" si="0"/>
        <v>29.96670006296775</v>
      </c>
      <c r="G3" s="106">
        <f t="shared" si="0"/>
        <v>20.79462329308598</v>
      </c>
      <c r="H3" s="106">
        <f t="shared" si="0"/>
        <v>27.056623601348264</v>
      </c>
      <c r="I3" s="106">
        <f t="shared" si="0"/>
        <v>2.7503894595845542</v>
      </c>
      <c r="J3" s="106">
        <f t="shared" si="0"/>
        <v>3.6463014924753354</v>
      </c>
      <c r="K3" s="106">
        <f t="shared" si="0"/>
        <v>30.173523676680396</v>
      </c>
      <c r="L3" s="106">
        <f t="shared" si="0"/>
        <v>48.951284993982036</v>
      </c>
      <c r="M3" s="106">
        <f t="shared" si="0"/>
        <v>46.908305977426792</v>
      </c>
      <c r="N3" s="106">
        <f t="shared" si="0"/>
        <v>32.335541026830647</v>
      </c>
      <c r="O3" s="106">
        <f t="shared" si="0"/>
        <v>20.527381731945809</v>
      </c>
      <c r="P3" s="106">
        <f t="shared" si="0"/>
        <v>20.413342547298015</v>
      </c>
      <c r="Q3" s="106">
        <f t="shared" si="0"/>
        <v>25.043829677287988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1.3189004340405255</v>
      </c>
      <c r="D4" s="101">
        <f t="shared" si="1"/>
        <v>8.3975862729429807</v>
      </c>
      <c r="E4" s="101">
        <f t="shared" si="1"/>
        <v>23.816728724564378</v>
      </c>
      <c r="F4" s="101">
        <f t="shared" si="1"/>
        <v>27.097350608234034</v>
      </c>
      <c r="G4" s="101">
        <f t="shared" si="1"/>
        <v>18.430534152708852</v>
      </c>
      <c r="H4" s="101">
        <f t="shared" si="1"/>
        <v>23.867604909679301</v>
      </c>
      <c r="I4" s="101">
        <f t="shared" si="1"/>
        <v>0.26562497336190422</v>
      </c>
      <c r="J4" s="101">
        <f t="shared" si="1"/>
        <v>1.5612638435607393</v>
      </c>
      <c r="K4" s="101">
        <f t="shared" si="1"/>
        <v>28.223502270792689</v>
      </c>
      <c r="L4" s="101">
        <f t="shared" si="1"/>
        <v>46.02674200173869</v>
      </c>
      <c r="M4" s="101">
        <f t="shared" si="1"/>
        <v>45.100857495473562</v>
      </c>
      <c r="N4" s="101">
        <f t="shared" si="1"/>
        <v>31.110909444755162</v>
      </c>
      <c r="O4" s="101">
        <f t="shared" si="1"/>
        <v>19.132587585852175</v>
      </c>
      <c r="P4" s="101">
        <f t="shared" si="1"/>
        <v>19.652949536553784</v>
      </c>
      <c r="Q4" s="101">
        <f t="shared" si="1"/>
        <v>23.534333513350859</v>
      </c>
    </row>
    <row r="5" spans="1:17" ht="12" customHeight="1" x14ac:dyDescent="0.25">
      <c r="A5" s="88" t="s">
        <v>38</v>
      </c>
      <c r="B5" s="100"/>
      <c r="C5" s="100">
        <v>0</v>
      </c>
      <c r="D5" s="100">
        <v>0.16846967720952574</v>
      </c>
      <c r="E5" s="100">
        <v>0.24417464092930563</v>
      </c>
      <c r="F5" s="100">
        <v>0.18683035898936975</v>
      </c>
      <c r="G5" s="100">
        <v>0.29928530755105037</v>
      </c>
      <c r="H5" s="100">
        <v>0.36658745678645022</v>
      </c>
      <c r="I5" s="100">
        <v>0.26562497336190422</v>
      </c>
      <c r="J5" s="100">
        <v>0.46736625084305328</v>
      </c>
      <c r="K5" s="100">
        <v>0.32080488257793444</v>
      </c>
      <c r="L5" s="100">
        <v>0.49275731663519184</v>
      </c>
      <c r="M5" s="100">
        <v>0.31098227658546262</v>
      </c>
      <c r="N5" s="100">
        <v>0.35635332540481501</v>
      </c>
      <c r="O5" s="100">
        <v>0.13049447654677301</v>
      </c>
      <c r="P5" s="100">
        <v>0.25140224397656119</v>
      </c>
      <c r="Q5" s="100">
        <v>0.15131061694994133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6.4447956328192886</v>
      </c>
      <c r="E7" s="100">
        <v>21.698670739172485</v>
      </c>
      <c r="F7" s="100">
        <v>22.637413190442441</v>
      </c>
      <c r="G7" s="100">
        <v>16.573780707933764</v>
      </c>
      <c r="H7" s="100">
        <v>23.501017452892849</v>
      </c>
      <c r="I7" s="100">
        <v>0</v>
      </c>
      <c r="J7" s="100">
        <v>0</v>
      </c>
      <c r="K7" s="100">
        <v>27.902697388214754</v>
      </c>
      <c r="L7" s="100">
        <v>42.609429339616703</v>
      </c>
      <c r="M7" s="100">
        <v>31.779637288364952</v>
      </c>
      <c r="N7" s="100">
        <v>29.671403440746655</v>
      </c>
      <c r="O7" s="100">
        <v>19.002093109305402</v>
      </c>
      <c r="P7" s="100">
        <v>19.401547292577224</v>
      </c>
      <c r="Q7" s="100">
        <v>23.383022896400917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1.3189004340405255</v>
      </c>
      <c r="D9" s="100">
        <v>1.7843209629141672</v>
      </c>
      <c r="E9" s="100">
        <v>1.8738833444625889</v>
      </c>
      <c r="F9" s="100">
        <v>4.2731070588022249</v>
      </c>
      <c r="G9" s="100">
        <v>1.5574681372240384</v>
      </c>
      <c r="H9" s="100">
        <v>0</v>
      </c>
      <c r="I9" s="100">
        <v>0</v>
      </c>
      <c r="J9" s="100">
        <v>1.0938975927176862</v>
      </c>
      <c r="K9" s="100">
        <v>0</v>
      </c>
      <c r="L9" s="100">
        <v>2.9245553454867954</v>
      </c>
      <c r="M9" s="100">
        <v>13.010237930523145</v>
      </c>
      <c r="N9" s="100">
        <v>1.0831526786036927</v>
      </c>
      <c r="O9" s="100">
        <v>0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2.3580508840156686</v>
      </c>
      <c r="D19" s="101">
        <f t="shared" si="3"/>
        <v>3.1562915451440987</v>
      </c>
      <c r="E19" s="101">
        <f t="shared" si="3"/>
        <v>2.471164623867196</v>
      </c>
      <c r="F19" s="101">
        <f t="shared" si="3"/>
        <v>2.5425806205182471</v>
      </c>
      <c r="G19" s="101">
        <f t="shared" si="3"/>
        <v>2.1067702793673053</v>
      </c>
      <c r="H19" s="101">
        <f t="shared" si="3"/>
        <v>2.8984162006791472</v>
      </c>
      <c r="I19" s="101">
        <f t="shared" si="3"/>
        <v>2.2332386156344066</v>
      </c>
      <c r="J19" s="101">
        <f t="shared" si="3"/>
        <v>1.8943187062374289</v>
      </c>
      <c r="K19" s="101">
        <f t="shared" si="3"/>
        <v>1.9135819223970456</v>
      </c>
      <c r="L19" s="101">
        <f t="shared" si="3"/>
        <v>2.8328558196251099</v>
      </c>
      <c r="M19" s="101">
        <f t="shared" si="3"/>
        <v>1.7672335736447096</v>
      </c>
      <c r="N19" s="101">
        <f t="shared" si="3"/>
        <v>1.0999724370839759</v>
      </c>
      <c r="O19" s="101">
        <f t="shared" si="3"/>
        <v>1.2267009035906451</v>
      </c>
      <c r="P19" s="101">
        <f t="shared" si="3"/>
        <v>0.56145785721720265</v>
      </c>
      <c r="Q19" s="101">
        <f t="shared" si="3"/>
        <v>1.2840610921910023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2.1711460113774579</v>
      </c>
      <c r="D22" s="100">
        <v>2.9521837259327088</v>
      </c>
      <c r="E22" s="100">
        <v>2.2814877691638329</v>
      </c>
      <c r="F22" s="100">
        <v>2.2852391948707922</v>
      </c>
      <c r="G22" s="100">
        <v>1.8951541581689988</v>
      </c>
      <c r="H22" s="100">
        <v>2.8578065471124425</v>
      </c>
      <c r="I22" s="100">
        <v>2.0866651696111669</v>
      </c>
      <c r="J22" s="100">
        <v>1.772342405100559</v>
      </c>
      <c r="K22" s="100">
        <v>1.8634669798849364</v>
      </c>
      <c r="L22" s="100">
        <v>2.7951776414934</v>
      </c>
      <c r="M22" s="100">
        <v>1.6650893728831957</v>
      </c>
      <c r="N22" s="100">
        <v>1.0320030000827045</v>
      </c>
      <c r="O22" s="100">
        <v>1.1398121075032253</v>
      </c>
      <c r="P22" s="100">
        <v>0.47870805377939324</v>
      </c>
      <c r="Q22" s="100">
        <v>1.1944619223779589</v>
      </c>
    </row>
    <row r="23" spans="1:17" ht="12" customHeight="1" x14ac:dyDescent="0.25">
      <c r="A23" s="88" t="s">
        <v>98</v>
      </c>
      <c r="B23" s="100"/>
      <c r="C23" s="100">
        <v>0.18690487263821065</v>
      </c>
      <c r="D23" s="100">
        <v>0.20410781921138973</v>
      </c>
      <c r="E23" s="100">
        <v>0.1896768547033631</v>
      </c>
      <c r="F23" s="100">
        <v>0.25734142564745499</v>
      </c>
      <c r="G23" s="100">
        <v>0.21161612119830653</v>
      </c>
      <c r="H23" s="100">
        <v>4.0609653566704713E-2</v>
      </c>
      <c r="I23" s="100">
        <v>0.1465734460232398</v>
      </c>
      <c r="J23" s="100">
        <v>0.12197630113687002</v>
      </c>
      <c r="K23" s="100">
        <v>5.011494251210926E-2</v>
      </c>
      <c r="L23" s="100">
        <v>3.7678178131710052E-2</v>
      </c>
      <c r="M23" s="100">
        <v>0.10214420076151376</v>
      </c>
      <c r="N23" s="100">
        <v>6.7969437001271393E-2</v>
      </c>
      <c r="O23" s="100">
        <v>8.6888796087419937E-2</v>
      </c>
      <c r="P23" s="100">
        <v>8.2749803437809466E-2</v>
      </c>
      <c r="Q23" s="100">
        <v>8.9599169813043292E-2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0.24547521795671304</v>
      </c>
      <c r="D29" s="101">
        <f t="shared" si="4"/>
        <v>0.3098621425059957</v>
      </c>
      <c r="E29" s="101">
        <f t="shared" si="4"/>
        <v>0.27583008908920481</v>
      </c>
      <c r="F29" s="101">
        <f t="shared" si="4"/>
        <v>0.32676883421546699</v>
      </c>
      <c r="G29" s="101">
        <f t="shared" si="4"/>
        <v>0.25731886100982521</v>
      </c>
      <c r="H29" s="101">
        <f t="shared" si="4"/>
        <v>0.29060249098981711</v>
      </c>
      <c r="I29" s="101">
        <f t="shared" si="4"/>
        <v>0.25152587058824344</v>
      </c>
      <c r="J29" s="101">
        <f t="shared" si="4"/>
        <v>0.1907189426771668</v>
      </c>
      <c r="K29" s="101">
        <f t="shared" si="4"/>
        <v>3.6439483490659133E-2</v>
      </c>
      <c r="L29" s="101">
        <f t="shared" si="4"/>
        <v>9.1687172618238388E-2</v>
      </c>
      <c r="M29" s="101">
        <f t="shared" si="4"/>
        <v>4.0214908308517039E-2</v>
      </c>
      <c r="N29" s="101">
        <f t="shared" si="4"/>
        <v>0.12465914499151283</v>
      </c>
      <c r="O29" s="101">
        <f t="shared" si="4"/>
        <v>0.16809324250299154</v>
      </c>
      <c r="P29" s="101">
        <f t="shared" si="4"/>
        <v>0.19893515352702798</v>
      </c>
      <c r="Q29" s="101">
        <f t="shared" si="4"/>
        <v>0.22543507174612812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0.24547521795671304</v>
      </c>
      <c r="D31" s="100">
        <v>0.3098621425059957</v>
      </c>
      <c r="E31" s="100">
        <v>0.27583008908920481</v>
      </c>
      <c r="F31" s="100">
        <v>0.32676883421546699</v>
      </c>
      <c r="G31" s="100">
        <v>0.25731886100982521</v>
      </c>
      <c r="H31" s="100">
        <v>0.29060249098981711</v>
      </c>
      <c r="I31" s="100">
        <v>0.25152587058824344</v>
      </c>
      <c r="J31" s="100">
        <v>0.1907189426771668</v>
      </c>
      <c r="K31" s="100">
        <v>3.6439483490659133E-2</v>
      </c>
      <c r="L31" s="100">
        <v>9.1687172618238388E-2</v>
      </c>
      <c r="M31" s="100">
        <v>4.0214908308517039E-2</v>
      </c>
      <c r="N31" s="100">
        <v>0.12465914499151283</v>
      </c>
      <c r="O31" s="100">
        <v>0.16809324250299154</v>
      </c>
      <c r="P31" s="100">
        <v>0.19893515352702798</v>
      </c>
      <c r="Q31" s="100">
        <v>0.22543507174612812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98367.158597701258</v>
      </c>
      <c r="D3" s="106">
        <f>IF(SER_hh_fec_in!D3=0,0,1000000/0.086*SER_hh_fec_in!D3/SER_hh_num_in!D3)</f>
        <v>101177.01031536372</v>
      </c>
      <c r="E3" s="106">
        <f>IF(SER_hh_fec_in!E3=0,0,1000000/0.086*SER_hh_fec_in!E3/SER_hh_num_in!E3)</f>
        <v>101660.82699018497</v>
      </c>
      <c r="F3" s="106">
        <f>IF(SER_hh_fec_in!F3=0,0,1000000/0.086*SER_hh_fec_in!F3/SER_hh_num_in!F3)</f>
        <v>99946.926687617</v>
      </c>
      <c r="G3" s="106">
        <f>IF(SER_hh_fec_in!G3=0,0,1000000/0.086*SER_hh_fec_in!G3/SER_hh_num_in!G3)</f>
        <v>98252.843000151974</v>
      </c>
      <c r="H3" s="106">
        <f>IF(SER_hh_fec_in!H3=0,0,1000000/0.086*SER_hh_fec_in!H3/SER_hh_num_in!H3)</f>
        <v>97731.036119307304</v>
      </c>
      <c r="I3" s="106">
        <f>IF(SER_hh_fec_in!I3=0,0,1000000/0.086*SER_hh_fec_in!I3/SER_hh_num_in!I3)</f>
        <v>100278.12149799835</v>
      </c>
      <c r="J3" s="106">
        <f>IF(SER_hh_fec_in!J3=0,0,1000000/0.086*SER_hh_fec_in!J3/SER_hh_num_in!J3)</f>
        <v>99986.749402189977</v>
      </c>
      <c r="K3" s="106">
        <f>IF(SER_hh_fec_in!K3=0,0,1000000/0.086*SER_hh_fec_in!K3/SER_hh_num_in!K3)</f>
        <v>108267.18940144527</v>
      </c>
      <c r="L3" s="106">
        <f>IF(SER_hh_fec_in!L3=0,0,1000000/0.086*SER_hh_fec_in!L3/SER_hh_num_in!L3)</f>
        <v>114267.48131527573</v>
      </c>
      <c r="M3" s="106">
        <f>IF(SER_hh_fec_in!M3=0,0,1000000/0.086*SER_hh_fec_in!M3/SER_hh_num_in!M3)</f>
        <v>99047.488623494544</v>
      </c>
      <c r="N3" s="106">
        <f>IF(SER_hh_fec_in!N3=0,0,1000000/0.086*SER_hh_fec_in!N3/SER_hh_num_in!N3)</f>
        <v>101981.04250456092</v>
      </c>
      <c r="O3" s="106">
        <f>IF(SER_hh_fec_in!O3=0,0,1000000/0.086*SER_hh_fec_in!O3/SER_hh_num_in!O3)</f>
        <v>93496.075713726008</v>
      </c>
      <c r="P3" s="106">
        <f>IF(SER_hh_fec_in!P3=0,0,1000000/0.086*SER_hh_fec_in!P3/SER_hh_num_in!P3)</f>
        <v>96558.527155735297</v>
      </c>
      <c r="Q3" s="106">
        <f>IF(SER_hh_fec_in!Q3=0,0,1000000/0.086*SER_hh_fec_in!Q3/SER_hh_num_in!Q3)</f>
        <v>82806.662262241633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76284.393808481647</v>
      </c>
      <c r="D4" s="101">
        <f>IF(SER_hh_fec_in!D4=0,0,1000000/0.086*SER_hh_fec_in!D4/SER_hh_num_in!D4)</f>
        <v>78528.431294031383</v>
      </c>
      <c r="E4" s="101">
        <f>IF(SER_hh_fec_in!E4=0,0,1000000/0.086*SER_hh_fec_in!E4/SER_hh_num_in!E4)</f>
        <v>79045.25106832484</v>
      </c>
      <c r="F4" s="101">
        <f>IF(SER_hh_fec_in!F4=0,0,1000000/0.086*SER_hh_fec_in!F4/SER_hh_num_in!F4)</f>
        <v>77638.10323535018</v>
      </c>
      <c r="G4" s="101">
        <f>IF(SER_hh_fec_in!G4=0,0,1000000/0.086*SER_hh_fec_in!G4/SER_hh_num_in!G4)</f>
        <v>75274.371567579758</v>
      </c>
      <c r="H4" s="101">
        <f>IF(SER_hh_fec_in!H4=0,0,1000000/0.086*SER_hh_fec_in!H4/SER_hh_num_in!H4)</f>
        <v>75285.653005181099</v>
      </c>
      <c r="I4" s="101">
        <f>IF(SER_hh_fec_in!I4=0,0,1000000/0.086*SER_hh_fec_in!I4/SER_hh_num_in!I4)</f>
        <v>77279.332608908138</v>
      </c>
      <c r="J4" s="101">
        <f>IF(SER_hh_fec_in!J4=0,0,1000000/0.086*SER_hh_fec_in!J4/SER_hh_num_in!J4)</f>
        <v>76172.058997669112</v>
      </c>
      <c r="K4" s="101">
        <f>IF(SER_hh_fec_in!K4=0,0,1000000/0.086*SER_hh_fec_in!K4/SER_hh_num_in!K4)</f>
        <v>86245.101756794742</v>
      </c>
      <c r="L4" s="101">
        <f>IF(SER_hh_fec_in!L4=0,0,1000000/0.086*SER_hh_fec_in!L4/SER_hh_num_in!L4)</f>
        <v>92129.648491005544</v>
      </c>
      <c r="M4" s="101">
        <f>IF(SER_hh_fec_in!M4=0,0,1000000/0.086*SER_hh_fec_in!M4/SER_hh_num_in!M4)</f>
        <v>77405.647415229716</v>
      </c>
      <c r="N4" s="101">
        <f>IF(SER_hh_fec_in!N4=0,0,1000000/0.086*SER_hh_fec_in!N4/SER_hh_num_in!N4)</f>
        <v>80750.830394931079</v>
      </c>
      <c r="O4" s="101">
        <f>IF(SER_hh_fec_in!O4=0,0,1000000/0.086*SER_hh_fec_in!O4/SER_hh_num_in!O4)</f>
        <v>71604.132076501774</v>
      </c>
      <c r="P4" s="101">
        <f>IF(SER_hh_fec_in!P4=0,0,1000000/0.086*SER_hh_fec_in!P4/SER_hh_num_in!P4)</f>
        <v>74081.616585488082</v>
      </c>
      <c r="Q4" s="101">
        <f>IF(SER_hh_fec_in!Q4=0,0,1000000/0.086*SER_hh_fec_in!Q4/SER_hh_num_in!Q4)</f>
        <v>59180.535115479957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113567.53765126626</v>
      </c>
      <c r="E5" s="100">
        <f>IF(SER_hh_fec_in!E5=0,0,1000000/0.086*SER_hh_fec_in!E5/SER_hh_num_in!E5)</f>
        <v>114071.13267722179</v>
      </c>
      <c r="F5" s="100">
        <f>IF(SER_hh_fec_in!F5=0,0,1000000/0.086*SER_hh_fec_in!F5/SER_hh_num_in!F5)</f>
        <v>110829.41379005754</v>
      </c>
      <c r="G5" s="100">
        <f>IF(SER_hh_fec_in!G5=0,0,1000000/0.086*SER_hh_fec_in!G5/SER_hh_num_in!G5)</f>
        <v>108033.3323936853</v>
      </c>
      <c r="H5" s="100">
        <f>IF(SER_hh_fec_in!H5=0,0,1000000/0.086*SER_hh_fec_in!H5/SER_hh_num_in!H5)</f>
        <v>114462.76245369586</v>
      </c>
      <c r="I5" s="100">
        <f>IF(SER_hh_fec_in!I5=0,0,1000000/0.086*SER_hh_fec_in!I5/SER_hh_num_in!I5)</f>
        <v>96707.837934334486</v>
      </c>
      <c r="J5" s="100">
        <f>IF(SER_hh_fec_in!J5=0,0,1000000/0.086*SER_hh_fec_in!J5/SER_hh_num_in!J5)</f>
        <v>111608.4830099711</v>
      </c>
      <c r="K5" s="100">
        <f>IF(SER_hh_fec_in!K5=0,0,1000000/0.086*SER_hh_fec_in!K5/SER_hh_num_in!K5)</f>
        <v>127050.54684513541</v>
      </c>
      <c r="L5" s="100">
        <f>IF(SER_hh_fec_in!L5=0,0,1000000/0.086*SER_hh_fec_in!L5/SER_hh_num_in!L5)</f>
        <v>138424.31570056739</v>
      </c>
      <c r="M5" s="100">
        <f>IF(SER_hh_fec_in!M5=0,0,1000000/0.086*SER_hh_fec_in!M5/SER_hh_num_in!M5)</f>
        <v>111642.41534236167</v>
      </c>
      <c r="N5" s="100">
        <f>IF(SER_hh_fec_in!N5=0,0,1000000/0.086*SER_hh_fec_in!N5/SER_hh_num_in!N5)</f>
        <v>129636.80080853285</v>
      </c>
      <c r="O5" s="100">
        <f>IF(SER_hh_fec_in!O5=0,0,1000000/0.086*SER_hh_fec_in!O5/SER_hh_num_in!O5)</f>
        <v>122219.09449819569</v>
      </c>
      <c r="P5" s="100">
        <f>IF(SER_hh_fec_in!P5=0,0,1000000/0.086*SER_hh_fec_in!P5/SER_hh_num_in!P5)</f>
        <v>129199.52696857213</v>
      </c>
      <c r="Q5" s="100">
        <f>IF(SER_hh_fec_in!Q5=0,0,1000000/0.086*SER_hh_fec_in!Q5/SER_hh_num_in!Q5)</f>
        <v>120919.71476447316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0</v>
      </c>
      <c r="D7" s="100">
        <f>IF(SER_hh_fec_in!D7=0,0,1000000/0.086*SER_hh_fec_in!D7/SER_hh_num_in!D7)</f>
        <v>90237.590476320664</v>
      </c>
      <c r="E7" s="100">
        <f>IF(SER_hh_fec_in!E7=0,0,1000000/0.086*SER_hh_fec_in!E7/SER_hh_num_in!E7)</f>
        <v>90019.375862371773</v>
      </c>
      <c r="F7" s="100">
        <f>IF(SER_hh_fec_in!F7=0,0,1000000/0.086*SER_hh_fec_in!F7/SER_hh_num_in!F7)</f>
        <v>88737.563183722785</v>
      </c>
      <c r="G7" s="100">
        <f>IF(SER_hh_fec_in!G7=0,0,1000000/0.086*SER_hh_fec_in!G7/SER_hh_num_in!G7)</f>
        <v>86605.599280810289</v>
      </c>
      <c r="H7" s="100">
        <f>IF(SER_hh_fec_in!H7=0,0,1000000/0.086*SER_hh_fec_in!H7/SER_hh_num_in!H7)</f>
        <v>87461.340942097435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100465.5983600881</v>
      </c>
      <c r="L7" s="100">
        <f>IF(SER_hh_fec_in!L7=0,0,1000000/0.086*SER_hh_fec_in!L7/SER_hh_num_in!L7)</f>
        <v>114370.62026349154</v>
      </c>
      <c r="M7" s="100">
        <f>IF(SER_hh_fec_in!M7=0,0,1000000/0.086*SER_hh_fec_in!M7/SER_hh_num_in!M7)</f>
        <v>96346.976384826427</v>
      </c>
      <c r="N7" s="100">
        <f>IF(SER_hh_fec_in!N7=0,0,1000000/0.086*SER_hh_fec_in!N7/SER_hh_num_in!N7)</f>
        <v>108890.75834470158</v>
      </c>
      <c r="O7" s="100">
        <f>IF(SER_hh_fec_in!O7=0,0,1000000/0.086*SER_hh_fec_in!O7/SER_hh_num_in!O7)</f>
        <v>101626.80012853838</v>
      </c>
      <c r="P7" s="100">
        <f>IF(SER_hh_fec_in!P7=0,0,1000000/0.086*SER_hh_fec_in!P7/SER_hh_num_in!P7)</f>
        <v>108070.67554508954</v>
      </c>
      <c r="Q7" s="100">
        <f>IF(SER_hh_fec_in!Q7=0,0,1000000/0.086*SER_hh_fec_in!Q7/SER_hh_num_in!Q7)</f>
        <v>101407.22450396976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73910.578567399381</v>
      </c>
      <c r="D9" s="100">
        <f>IF(SER_hh_fec_in!D9=0,0,1000000/0.086*SER_hh_fec_in!D9/SER_hh_num_in!D9)</f>
        <v>85548.655363758109</v>
      </c>
      <c r="E9" s="100">
        <f>IF(SER_hh_fec_in!E9=0,0,1000000/0.086*SER_hh_fec_in!E9/SER_hh_num_in!E9)</f>
        <v>85639.081220495005</v>
      </c>
      <c r="F9" s="100">
        <f>IF(SER_hh_fec_in!F9=0,0,1000000/0.086*SER_hh_fec_in!F9/SER_hh_num_in!F9)</f>
        <v>85413.508774523099</v>
      </c>
      <c r="G9" s="100">
        <f>IF(SER_hh_fec_in!G9=0,0,1000000/0.086*SER_hh_fec_in!G9/SER_hh_num_in!G9)</f>
        <v>83518.087695594222</v>
      </c>
      <c r="H9" s="100">
        <f>IF(SER_hh_fec_in!H9=0,0,1000000/0.086*SER_hh_fec_in!H9/SER_hh_num_in!H9)</f>
        <v>0</v>
      </c>
      <c r="I9" s="100">
        <f>IF(SER_hh_fec_in!I9=0,0,1000000/0.086*SER_hh_fec_in!I9/SER_hh_num_in!I9)</f>
        <v>0</v>
      </c>
      <c r="J9" s="100">
        <f>IF(SER_hh_fec_in!J9=0,0,1000000/0.086*SER_hh_fec_in!J9/SER_hh_num_in!J9)</f>
        <v>86073.837522625166</v>
      </c>
      <c r="K9" s="100">
        <f>IF(SER_hh_fec_in!K9=0,0,1000000/0.086*SER_hh_fec_in!K9/SER_hh_num_in!K9)</f>
        <v>0</v>
      </c>
      <c r="L9" s="100">
        <f>IF(SER_hh_fec_in!L9=0,0,1000000/0.086*SER_hh_fec_in!L9/SER_hh_num_in!L9)</f>
        <v>106566.46485687218</v>
      </c>
      <c r="M9" s="100">
        <f>IF(SER_hh_fec_in!M9=0,0,1000000/0.086*SER_hh_fec_in!M9/SER_hh_num_in!M9)</f>
        <v>93525.342175954225</v>
      </c>
      <c r="N9" s="100">
        <f>IF(SER_hh_fec_in!N9=0,0,1000000/0.086*SER_hh_fec_in!N9/SER_hh_num_in!N9)</f>
        <v>103529.00379315358</v>
      </c>
      <c r="O9" s="100">
        <f>IF(SER_hh_fec_in!O9=0,0,1000000/0.086*SER_hh_fec_in!O9/SER_hh_num_in!O9)</f>
        <v>0</v>
      </c>
      <c r="P9" s="100">
        <f>IF(SER_hh_fec_in!P9=0,0,1000000/0.086*SER_hh_fec_in!P9/SER_hh_num_in!P9)</f>
        <v>0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108062.20200432205</v>
      </c>
      <c r="D10" s="100">
        <f>IF(SER_hh_fec_in!D10=0,0,1000000/0.086*SER_hh_fec_in!D10/SER_hh_num_in!D10)</f>
        <v>111519.042134784</v>
      </c>
      <c r="E10" s="100">
        <f>IF(SER_hh_fec_in!E10=0,0,1000000/0.086*SER_hh_fec_in!E10/SER_hh_num_in!E10)</f>
        <v>111578.17422315339</v>
      </c>
      <c r="F10" s="100">
        <f>IF(SER_hh_fec_in!F10=0,0,1000000/0.086*SER_hh_fec_in!F10/SER_hh_num_in!F10)</f>
        <v>110168.5738972344</v>
      </c>
      <c r="G10" s="100">
        <f>IF(SER_hh_fec_in!G10=0,0,1000000/0.086*SER_hh_fec_in!G10/SER_hh_num_in!G10)</f>
        <v>108009.41822193019</v>
      </c>
      <c r="H10" s="100">
        <f>IF(SER_hh_fec_in!H10=0,0,1000000/0.086*SER_hh_fec_in!H10/SER_hh_num_in!H10)</f>
        <v>113106.79112293319</v>
      </c>
      <c r="I10" s="100">
        <f>IF(SER_hh_fec_in!I10=0,0,1000000/0.086*SER_hh_fec_in!I10/SER_hh_num_in!I10)</f>
        <v>114829.49513943848</v>
      </c>
      <c r="J10" s="100">
        <f>IF(SER_hh_fec_in!J10=0,0,1000000/0.086*SER_hh_fec_in!J10/SER_hh_num_in!J10)</f>
        <v>113265.48807068595</v>
      </c>
      <c r="K10" s="100">
        <f>IF(SER_hh_fec_in!K10=0,0,1000000/0.086*SER_hh_fec_in!K10/SER_hh_num_in!K10)</f>
        <v>128260.04061705312</v>
      </c>
      <c r="L10" s="100">
        <f>IF(SER_hh_fec_in!L10=0,0,1000000/0.086*SER_hh_fec_in!L10/SER_hh_num_in!L10)</f>
        <v>138717.58815857631</v>
      </c>
      <c r="M10" s="100">
        <f>IF(SER_hh_fec_in!M10=0,0,1000000/0.086*SER_hh_fec_in!M10/SER_hh_num_in!M10)</f>
        <v>118062.41574159515</v>
      </c>
      <c r="N10" s="100">
        <f>IF(SER_hh_fec_in!N10=0,0,1000000/0.086*SER_hh_fec_in!N10/SER_hh_num_in!N10)</f>
        <v>130622.11920036336</v>
      </c>
      <c r="O10" s="100">
        <f>IF(SER_hh_fec_in!O10=0,0,1000000/0.086*SER_hh_fec_in!O10/SER_hh_num_in!O10)</f>
        <v>122383.30264090067</v>
      </c>
      <c r="P10" s="100">
        <f>IF(SER_hh_fec_in!P10=0,0,1000000/0.086*SER_hh_fec_in!P10/SER_hh_num_in!P10)</f>
        <v>128129.31109190476</v>
      </c>
      <c r="Q10" s="100">
        <f>IF(SER_hh_fec_in!Q10=0,0,1000000/0.086*SER_hh_fec_in!Q10/SER_hh_num_in!Q10)</f>
        <v>118933.00580027753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77326.190275268353</v>
      </c>
      <c r="D12" s="100">
        <f>IF(SER_hh_fec_in!D12=0,0,1000000/0.086*SER_hh_fec_in!D12/SER_hh_num_in!D12)</f>
        <v>79344.761857153353</v>
      </c>
      <c r="E12" s="100">
        <f>IF(SER_hh_fec_in!E12=0,0,1000000/0.086*SER_hh_fec_in!E12/SER_hh_num_in!E12)</f>
        <v>79512.980294676701</v>
      </c>
      <c r="F12" s="100">
        <f>IF(SER_hh_fec_in!F12=0,0,1000000/0.086*SER_hh_fec_in!F12/SER_hh_num_in!F12)</f>
        <v>77085.753610600063</v>
      </c>
      <c r="G12" s="100">
        <f>IF(SER_hh_fec_in!G12=0,0,1000000/0.086*SER_hh_fec_in!G12/SER_hh_num_in!G12)</f>
        <v>75251.365790539872</v>
      </c>
      <c r="H12" s="100">
        <f>IF(SER_hh_fec_in!H12=0,0,1000000/0.086*SER_hh_fec_in!H12/SER_hh_num_in!H12)</f>
        <v>75666.819665622505</v>
      </c>
      <c r="I12" s="100">
        <f>IF(SER_hh_fec_in!I12=0,0,1000000/0.086*SER_hh_fec_in!I12/SER_hh_num_in!I12)</f>
        <v>79705.310139660607</v>
      </c>
      <c r="J12" s="100">
        <f>IF(SER_hh_fec_in!J12=0,0,1000000/0.086*SER_hh_fec_in!J12/SER_hh_num_in!J12)</f>
        <v>77298.543499347841</v>
      </c>
      <c r="K12" s="100">
        <f>IF(SER_hh_fec_in!K12=0,0,1000000/0.086*SER_hh_fec_in!K12/SER_hh_num_in!K12)</f>
        <v>87885.401704096497</v>
      </c>
      <c r="L12" s="100">
        <f>IF(SER_hh_fec_in!L12=0,0,1000000/0.086*SER_hh_fec_in!L12/SER_hh_num_in!L12)</f>
        <v>94114.131869412144</v>
      </c>
      <c r="M12" s="100">
        <f>IF(SER_hh_fec_in!M12=0,0,1000000/0.086*SER_hh_fec_in!M12/SER_hh_num_in!M12)</f>
        <v>79963.538731307883</v>
      </c>
      <c r="N12" s="100">
        <f>IF(SER_hh_fec_in!N12=0,0,1000000/0.086*SER_hh_fec_in!N12/SER_hh_num_in!N12)</f>
        <v>88641.979735861052</v>
      </c>
      <c r="O12" s="100">
        <f>IF(SER_hh_fec_in!O12=0,0,1000000/0.086*SER_hh_fec_in!O12/SER_hh_num_in!O12)</f>
        <v>83175.660280175973</v>
      </c>
      <c r="P12" s="100">
        <f>IF(SER_hh_fec_in!P12=0,0,1000000/0.086*SER_hh_fec_in!P12/SER_hh_num_in!P12)</f>
        <v>90564.831833738412</v>
      </c>
      <c r="Q12" s="100">
        <f>IF(SER_hh_fec_in!Q12=0,0,1000000/0.086*SER_hh_fec_in!Q12/SER_hh_num_in!Q12)</f>
        <v>82333.349308137316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48594.678263384558</v>
      </c>
      <c r="D13" s="100">
        <f>IF(SER_hh_fec_in!D13=0,0,1000000/0.086*SER_hh_fec_in!D13/SER_hh_num_in!D13)</f>
        <v>50348.687710940183</v>
      </c>
      <c r="E13" s="100">
        <f>IF(SER_hh_fec_in!E13=0,0,1000000/0.086*SER_hh_fec_in!E13/SER_hh_num_in!E13)</f>
        <v>50429.409542186288</v>
      </c>
      <c r="F13" s="100">
        <f>IF(SER_hh_fec_in!F13=0,0,1000000/0.086*SER_hh_fec_in!F13/SER_hh_num_in!F13)</f>
        <v>49912.108006993229</v>
      </c>
      <c r="G13" s="100">
        <f>IF(SER_hh_fec_in!G13=0,0,1000000/0.086*SER_hh_fec_in!G13/SER_hh_num_in!G13)</f>
        <v>48891.328661135638</v>
      </c>
      <c r="H13" s="100">
        <f>IF(SER_hh_fec_in!H13=0,0,1000000/0.086*SER_hh_fec_in!H13/SER_hh_num_in!H13)</f>
        <v>49443.395485527632</v>
      </c>
      <c r="I13" s="100">
        <f>IF(SER_hh_fec_in!I13=0,0,1000000/0.086*SER_hh_fec_in!I13/SER_hh_num_in!I13)</f>
        <v>52226.726798203847</v>
      </c>
      <c r="J13" s="100">
        <f>IF(SER_hh_fec_in!J13=0,0,1000000/0.086*SER_hh_fec_in!J13/SER_hh_num_in!J13)</f>
        <v>50815.675397525956</v>
      </c>
      <c r="K13" s="100">
        <f>IF(SER_hh_fec_in!K13=0,0,1000000/0.086*SER_hh_fec_in!K13/SER_hh_num_in!K13)</f>
        <v>57890.025469200635</v>
      </c>
      <c r="L13" s="100">
        <f>IF(SER_hh_fec_in!L13=0,0,1000000/0.086*SER_hh_fec_in!L13/SER_hh_num_in!L13)</f>
        <v>49735.745303688287</v>
      </c>
      <c r="M13" s="100">
        <f>IF(SER_hh_fec_in!M13=0,0,1000000/0.086*SER_hh_fec_in!M13/SER_hh_num_in!M13)</f>
        <v>37418.756493567431</v>
      </c>
      <c r="N13" s="100">
        <f>IF(SER_hh_fec_in!N13=0,0,1000000/0.086*SER_hh_fec_in!N13/SER_hh_num_in!N13)</f>
        <v>38799.307684025815</v>
      </c>
      <c r="O13" s="100">
        <f>IF(SER_hh_fec_in!O13=0,0,1000000/0.086*SER_hh_fec_in!O13/SER_hh_num_in!O13)</f>
        <v>34160.970337749895</v>
      </c>
      <c r="P13" s="100">
        <f>IF(SER_hh_fec_in!P13=0,0,1000000/0.086*SER_hh_fec_in!P13/SER_hh_num_in!P13)</f>
        <v>35502.398473443653</v>
      </c>
      <c r="Q13" s="100">
        <f>IF(SER_hh_fec_in!Q13=0,0,1000000/0.086*SER_hh_fec_in!Q13/SER_hh_num_in!Q13)</f>
        <v>31734.176523412199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79227.06137727591</v>
      </c>
      <c r="D14" s="22">
        <f>IF(SER_hh_fec_in!D14=0,0,1000000/0.086*SER_hh_fec_in!D14/SER_hh_num_in!D14)</f>
        <v>81066.477430844272</v>
      </c>
      <c r="E14" s="22">
        <f>IF(SER_hh_fec_in!E14=0,0,1000000/0.086*SER_hh_fec_in!E14/SER_hh_num_in!E14)</f>
        <v>79011.695411360837</v>
      </c>
      <c r="F14" s="22">
        <f>IF(SER_hh_fec_in!F14=0,0,1000000/0.086*SER_hh_fec_in!F14/SER_hh_num_in!F14)</f>
        <v>80177.281855279565</v>
      </c>
      <c r="G14" s="22">
        <f>IF(SER_hh_fec_in!G14=0,0,1000000/0.086*SER_hh_fec_in!G14/SER_hh_num_in!G14)</f>
        <v>77766.776850457638</v>
      </c>
      <c r="H14" s="22">
        <f>IF(SER_hh_fec_in!H14=0,0,1000000/0.086*SER_hh_fec_in!H14/SER_hh_num_in!H14)</f>
        <v>78070.282720099101</v>
      </c>
      <c r="I14" s="22">
        <f>IF(SER_hh_fec_in!I14=0,0,1000000/0.086*SER_hh_fec_in!I14/SER_hh_num_in!I14)</f>
        <v>0</v>
      </c>
      <c r="J14" s="22">
        <f>IF(SER_hh_fec_in!J14=0,0,1000000/0.086*SER_hh_fec_in!J14/SER_hh_num_in!J14)</f>
        <v>80488.465541838508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96366.406508205881</v>
      </c>
      <c r="M14" s="22">
        <f>IF(SER_hh_fec_in!M14=0,0,1000000/0.086*SER_hh_fec_in!M14/SER_hh_num_in!M14)</f>
        <v>83187.196480592902</v>
      </c>
      <c r="N14" s="22">
        <f>IF(SER_hh_fec_in!N14=0,0,1000000/0.086*SER_hh_fec_in!N14/SER_hh_num_in!N14)</f>
        <v>91425.307873228667</v>
      </c>
      <c r="O14" s="22">
        <f>IF(SER_hh_fec_in!O14=0,0,1000000/0.086*SER_hh_fec_in!O14/SER_hh_num_in!O14)</f>
        <v>87340.332505647792</v>
      </c>
      <c r="P14" s="22">
        <f>IF(SER_hh_fec_in!P14=0,0,1000000/0.086*SER_hh_fec_in!P14/SER_hh_num_in!P14)</f>
        <v>84157.558923239238</v>
      </c>
      <c r="Q14" s="22">
        <f>IF(SER_hh_fec_in!Q14=0,0,1000000/0.086*SER_hh_fec_in!Q14/SER_hh_num_in!Q14)</f>
        <v>84733.735896249404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309.86333552652172</v>
      </c>
      <c r="D15" s="104">
        <f>IF(SER_hh_fec_in!D15=0,0,1000000/0.086*SER_hh_fec_in!D15/SER_hh_num_in!D15)</f>
        <v>381.54027869863137</v>
      </c>
      <c r="E15" s="104">
        <f>IF(SER_hh_fec_in!E15=0,0,1000000/0.086*SER_hh_fec_in!E15/SER_hh_num_in!E15)</f>
        <v>467.80023313422396</v>
      </c>
      <c r="F15" s="104">
        <f>IF(SER_hh_fec_in!F15=0,0,1000000/0.086*SER_hh_fec_in!F15/SER_hh_num_in!F15)</f>
        <v>508.32671990008731</v>
      </c>
      <c r="G15" s="104">
        <f>IF(SER_hh_fec_in!G15=0,0,1000000/0.086*SER_hh_fec_in!G15/SER_hh_num_in!G15)</f>
        <v>440.51851824769699</v>
      </c>
      <c r="H15" s="104">
        <f>IF(SER_hh_fec_in!H15=0,0,1000000/0.086*SER_hh_fec_in!H15/SER_hh_num_in!H15)</f>
        <v>422.6365060841037</v>
      </c>
      <c r="I15" s="104">
        <f>IF(SER_hh_fec_in!I15=0,0,1000000/0.086*SER_hh_fec_in!I15/SER_hh_num_in!I15)</f>
        <v>309.87276905119148</v>
      </c>
      <c r="J15" s="104">
        <f>IF(SER_hh_fec_in!J15=0,0,1000000/0.086*SER_hh_fec_in!J15/SER_hh_num_in!J15)</f>
        <v>331.88325699986069</v>
      </c>
      <c r="K15" s="104">
        <f>IF(SER_hh_fec_in!K15=0,0,1000000/0.086*SER_hh_fec_in!K15/SER_hh_num_in!K15)</f>
        <v>514.93624340617293</v>
      </c>
      <c r="L15" s="104">
        <f>IF(SER_hh_fec_in!L15=0,0,1000000/0.086*SER_hh_fec_in!L15/SER_hh_num_in!L15)</f>
        <v>716.39330104731164</v>
      </c>
      <c r="M15" s="104">
        <f>IF(SER_hh_fec_in!M15=0,0,1000000/0.086*SER_hh_fec_in!M15/SER_hh_num_in!M15)</f>
        <v>1042.4271186091964</v>
      </c>
      <c r="N15" s="104">
        <f>IF(SER_hh_fec_in!N15=0,0,1000000/0.086*SER_hh_fec_in!N15/SER_hh_num_in!N15)</f>
        <v>671.53450485701262</v>
      </c>
      <c r="O15" s="104">
        <f>IF(SER_hh_fec_in!O15=0,0,1000000/0.086*SER_hh_fec_in!O15/SER_hh_num_in!O15)</f>
        <v>511.48724494000243</v>
      </c>
      <c r="P15" s="104">
        <f>IF(SER_hh_fec_in!P15=0,0,1000000/0.086*SER_hh_fec_in!P15/SER_hh_num_in!P15)</f>
        <v>555.28504699834605</v>
      </c>
      <c r="Q15" s="104">
        <f>IF(SER_hh_fec_in!Q15=0,0,1000000/0.086*SER_hh_fec_in!Q15/SER_hh_num_in!Q15)</f>
        <v>714.23830099284885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6137.1899905391256</v>
      </c>
      <c r="D16" s="101">
        <f>IF(SER_hh_fec_in!D16=0,0,1000000/0.086*SER_hh_fec_in!D16/SER_hh_num_in!D16)</f>
        <v>6049.3294447487842</v>
      </c>
      <c r="E16" s="101">
        <f>IF(SER_hh_fec_in!E16=0,0,1000000/0.086*SER_hh_fec_in!E16/SER_hh_num_in!E16)</f>
        <v>5983.2715109454375</v>
      </c>
      <c r="F16" s="101">
        <f>IF(SER_hh_fec_in!F16=0,0,1000000/0.086*SER_hh_fec_in!F16/SER_hh_num_in!F16)</f>
        <v>5932.2970107179817</v>
      </c>
      <c r="G16" s="101">
        <f>IF(SER_hh_fec_in!G16=0,0,1000000/0.086*SER_hh_fec_in!G16/SER_hh_num_in!G16)</f>
        <v>5888.8896695397907</v>
      </c>
      <c r="H16" s="101">
        <f>IF(SER_hh_fec_in!H16=0,0,1000000/0.086*SER_hh_fec_in!H16/SER_hh_num_in!H16)</f>
        <v>5846.8576120452217</v>
      </c>
      <c r="I16" s="101">
        <f>IF(SER_hh_fec_in!I16=0,0,1000000/0.086*SER_hh_fec_in!I16/SER_hh_num_in!I16)</f>
        <v>5818.1617226324033</v>
      </c>
      <c r="J16" s="101">
        <f>IF(SER_hh_fec_in!J16=0,0,1000000/0.086*SER_hh_fec_in!J16/SER_hh_num_in!J16)</f>
        <v>5816.2835454283686</v>
      </c>
      <c r="K16" s="101">
        <f>IF(SER_hh_fec_in!K16=0,0,1000000/0.086*SER_hh_fec_in!K16/SER_hh_num_in!K16)</f>
        <v>5695.715952968354</v>
      </c>
      <c r="L16" s="101">
        <f>IF(SER_hh_fec_in!L16=0,0,1000000/0.086*SER_hh_fec_in!L16/SER_hh_num_in!L16)</f>
        <v>5703.1613705782192</v>
      </c>
      <c r="M16" s="101">
        <f>IF(SER_hh_fec_in!M16=0,0,1000000/0.086*SER_hh_fec_in!M16/SER_hh_num_in!M16)</f>
        <v>5643.7800600053761</v>
      </c>
      <c r="N16" s="101">
        <f>IF(SER_hh_fec_in!N16=0,0,1000000/0.086*SER_hh_fec_in!N16/SER_hh_num_in!N16)</f>
        <v>5612.5036402374108</v>
      </c>
      <c r="O16" s="101">
        <f>IF(SER_hh_fec_in!O16=0,0,1000000/0.086*SER_hh_fec_in!O16/SER_hh_num_in!O16)</f>
        <v>5634.8898903160562</v>
      </c>
      <c r="P16" s="101">
        <f>IF(SER_hh_fec_in!P16=0,0,1000000/0.086*SER_hh_fec_in!P16/SER_hh_num_in!P16)</f>
        <v>5615.6838103580403</v>
      </c>
      <c r="Q16" s="101">
        <f>IF(SER_hh_fec_in!Q16=0,0,1000000/0.086*SER_hh_fec_in!Q16/SER_hh_num_in!Q16)</f>
        <v>5587.3377013476384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6137.1899905391256</v>
      </c>
      <c r="D18" s="103">
        <f>IF(SER_hh_fec_in!D18=0,0,1000000/0.086*SER_hh_fec_in!D18/SER_hh_num_in!D18)</f>
        <v>6049.3294447487842</v>
      </c>
      <c r="E18" s="103">
        <f>IF(SER_hh_fec_in!E18=0,0,1000000/0.086*SER_hh_fec_in!E18/SER_hh_num_in!E18)</f>
        <v>5983.2715109454375</v>
      </c>
      <c r="F18" s="103">
        <f>IF(SER_hh_fec_in!F18=0,0,1000000/0.086*SER_hh_fec_in!F18/SER_hh_num_in!F18)</f>
        <v>5932.2970107179817</v>
      </c>
      <c r="G18" s="103">
        <f>IF(SER_hh_fec_in!G18=0,0,1000000/0.086*SER_hh_fec_in!G18/SER_hh_num_in!G18)</f>
        <v>5888.8896695397907</v>
      </c>
      <c r="H18" s="103">
        <f>IF(SER_hh_fec_in!H18=0,0,1000000/0.086*SER_hh_fec_in!H18/SER_hh_num_in!H18)</f>
        <v>5846.8576120452217</v>
      </c>
      <c r="I18" s="103">
        <f>IF(SER_hh_fec_in!I18=0,0,1000000/0.086*SER_hh_fec_in!I18/SER_hh_num_in!I18)</f>
        <v>5818.1617226324033</v>
      </c>
      <c r="J18" s="103">
        <f>IF(SER_hh_fec_in!J18=0,0,1000000/0.086*SER_hh_fec_in!J18/SER_hh_num_in!J18)</f>
        <v>5816.2835454283686</v>
      </c>
      <c r="K18" s="103">
        <f>IF(SER_hh_fec_in!K18=0,0,1000000/0.086*SER_hh_fec_in!K18/SER_hh_num_in!K18)</f>
        <v>5695.715952968354</v>
      </c>
      <c r="L18" s="103">
        <f>IF(SER_hh_fec_in!L18=0,0,1000000/0.086*SER_hh_fec_in!L18/SER_hh_num_in!L18)</f>
        <v>5703.1613705782192</v>
      </c>
      <c r="M18" s="103">
        <f>IF(SER_hh_fec_in!M18=0,0,1000000/0.086*SER_hh_fec_in!M18/SER_hh_num_in!M18)</f>
        <v>5643.7800600053761</v>
      </c>
      <c r="N18" s="103">
        <f>IF(SER_hh_fec_in!N18=0,0,1000000/0.086*SER_hh_fec_in!N18/SER_hh_num_in!N18)</f>
        <v>5612.5036402374108</v>
      </c>
      <c r="O18" s="103">
        <f>IF(SER_hh_fec_in!O18=0,0,1000000/0.086*SER_hh_fec_in!O18/SER_hh_num_in!O18)</f>
        <v>5634.8898903160562</v>
      </c>
      <c r="P18" s="103">
        <f>IF(SER_hh_fec_in!P18=0,0,1000000/0.086*SER_hh_fec_in!P18/SER_hh_num_in!P18)</f>
        <v>5615.6838103580403</v>
      </c>
      <c r="Q18" s="103">
        <f>IF(SER_hh_fec_in!Q18=0,0,1000000/0.086*SER_hh_fec_in!Q18/SER_hh_num_in!Q18)</f>
        <v>5587.3377013476384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10174.193644953642</v>
      </c>
      <c r="D19" s="101">
        <f>IF(SER_hh_fec_in!D19=0,0,1000000/0.086*SER_hh_fec_in!D19/SER_hh_num_in!D19)</f>
        <v>10146.315220946224</v>
      </c>
      <c r="E19" s="101">
        <f>IF(SER_hh_fec_in!E19=0,0,1000000/0.086*SER_hh_fec_in!E19/SER_hh_num_in!E19)</f>
        <v>10038.773467090441</v>
      </c>
      <c r="F19" s="101">
        <f>IF(SER_hh_fec_in!F19=0,0,1000000/0.086*SER_hh_fec_in!F19/SER_hh_num_in!F19)</f>
        <v>9915.0227987539656</v>
      </c>
      <c r="G19" s="101">
        <f>IF(SER_hh_fec_in!G19=0,0,1000000/0.086*SER_hh_fec_in!G19/SER_hh_num_in!G19)</f>
        <v>9825.6349267911464</v>
      </c>
      <c r="H19" s="101">
        <f>IF(SER_hh_fec_in!H19=0,0,1000000/0.086*SER_hh_fec_in!H19/SER_hh_num_in!H19)</f>
        <v>9854.1366189165346</v>
      </c>
      <c r="I19" s="101">
        <f>IF(SER_hh_fec_in!I19=0,0,1000000/0.086*SER_hh_fec_in!I19/SER_hh_num_in!I19)</f>
        <v>9786.8666570741188</v>
      </c>
      <c r="J19" s="101">
        <f>IF(SER_hh_fec_in!J19=0,0,1000000/0.086*SER_hh_fec_in!J19/SER_hh_num_in!J19)</f>
        <v>9708.5632434413674</v>
      </c>
      <c r="K19" s="101">
        <f>IF(SER_hh_fec_in!K19=0,0,1000000/0.086*SER_hh_fec_in!K19/SER_hh_num_in!K19)</f>
        <v>9730.543120685059</v>
      </c>
      <c r="L19" s="101">
        <f>IF(SER_hh_fec_in!L19=0,0,1000000/0.086*SER_hh_fec_in!L19/SER_hh_num_in!L19)</f>
        <v>9804.1273076349808</v>
      </c>
      <c r="M19" s="101">
        <f>IF(SER_hh_fec_in!M19=0,0,1000000/0.086*SER_hh_fec_in!M19/SER_hh_num_in!M19)</f>
        <v>9794.9253279288678</v>
      </c>
      <c r="N19" s="101">
        <f>IF(SER_hh_fec_in!N19=0,0,1000000/0.086*SER_hh_fec_in!N19/SER_hh_num_in!N19)</f>
        <v>9797.5413607996634</v>
      </c>
      <c r="O19" s="101">
        <f>IF(SER_hh_fec_in!O19=0,0,1000000/0.086*SER_hh_fec_in!O19/SER_hh_num_in!O19)</f>
        <v>9903.937120117429</v>
      </c>
      <c r="P19" s="101">
        <f>IF(SER_hh_fec_in!P19=0,0,1000000/0.086*SER_hh_fec_in!P19/SER_hh_num_in!P19)</f>
        <v>9894.5507070781823</v>
      </c>
      <c r="Q19" s="101">
        <f>IF(SER_hh_fec_in!Q19=0,0,1000000/0.086*SER_hh_fec_in!Q19/SER_hh_num_in!Q19)</f>
        <v>10197.12124101526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12292.259680741186</v>
      </c>
      <c r="D22" s="100">
        <f>IF(SER_hh_fec_in!D22=0,0,1000000/0.086*SER_hh_fec_in!D22/SER_hh_num_in!D22)</f>
        <v>12324.432821046406</v>
      </c>
      <c r="E22" s="100">
        <f>IF(SER_hh_fec_in!E22=0,0,1000000/0.086*SER_hh_fec_in!E22/SER_hh_num_in!E22)</f>
        <v>12334.810204440197</v>
      </c>
      <c r="F22" s="100">
        <f>IF(SER_hh_fec_in!F22=0,0,1000000/0.086*SER_hh_fec_in!F22/SER_hh_num_in!F22)</f>
        <v>12304.399712994196</v>
      </c>
      <c r="G22" s="100">
        <f>IF(SER_hh_fec_in!G22=0,0,1000000/0.086*SER_hh_fec_in!G22/SER_hh_num_in!G22)</f>
        <v>12266.898962764895</v>
      </c>
      <c r="H22" s="100">
        <f>IF(SER_hh_fec_in!H22=0,0,1000000/0.086*SER_hh_fec_in!H22/SER_hh_num_in!H22)</f>
        <v>12252.147643668337</v>
      </c>
      <c r="I22" s="100">
        <f>IF(SER_hh_fec_in!I22=0,0,1000000/0.086*SER_hh_fec_in!I22/SER_hh_num_in!I22)</f>
        <v>12245.31706869317</v>
      </c>
      <c r="J22" s="100">
        <f>IF(SER_hh_fec_in!J22=0,0,1000000/0.086*SER_hh_fec_in!J22/SER_hh_num_in!J22)</f>
        <v>12235.194414085196</v>
      </c>
      <c r="K22" s="100">
        <f>IF(SER_hh_fec_in!K22=0,0,1000000/0.086*SER_hh_fec_in!K22/SER_hh_num_in!K22)</f>
        <v>12274.622605534414</v>
      </c>
      <c r="L22" s="100">
        <f>IF(SER_hh_fec_in!L22=0,0,1000000/0.086*SER_hh_fec_in!L22/SER_hh_num_in!L22)</f>
        <v>12298.877296076864</v>
      </c>
      <c r="M22" s="100">
        <f>IF(SER_hh_fec_in!M22=0,0,1000000/0.086*SER_hh_fec_in!M22/SER_hh_num_in!M22)</f>
        <v>12405.06297396268</v>
      </c>
      <c r="N22" s="100">
        <f>IF(SER_hh_fec_in!N22=0,0,1000000/0.086*SER_hh_fec_in!N22/SER_hh_num_in!N22)</f>
        <v>12483.179581591367</v>
      </c>
      <c r="O22" s="100">
        <f>IF(SER_hh_fec_in!O22=0,0,1000000/0.086*SER_hh_fec_in!O22/SER_hh_num_in!O22)</f>
        <v>12566.122057541987</v>
      </c>
      <c r="P22" s="100">
        <f>IF(SER_hh_fec_in!P22=0,0,1000000/0.086*SER_hh_fec_in!P22/SER_hh_num_in!P22)</f>
        <v>12658.439836027821</v>
      </c>
      <c r="Q22" s="100">
        <f>IF(SER_hh_fec_in!Q22=0,0,1000000/0.086*SER_hh_fec_in!Q22/SER_hh_num_in!Q22)</f>
        <v>12756.063671026626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11861.309370785122</v>
      </c>
      <c r="D23" s="100">
        <f>IF(SER_hh_fec_in!D23=0,0,1000000/0.086*SER_hh_fec_in!D23/SER_hh_num_in!D23)</f>
        <v>11823.785102887437</v>
      </c>
      <c r="E23" s="100">
        <f>IF(SER_hh_fec_in!E23=0,0,1000000/0.086*SER_hh_fec_in!E23/SER_hh_num_in!E23)</f>
        <v>11797.146528872705</v>
      </c>
      <c r="F23" s="100">
        <f>IF(SER_hh_fec_in!F23=0,0,1000000/0.086*SER_hh_fec_in!F23/SER_hh_num_in!F23)</f>
        <v>11759.893615712246</v>
      </c>
      <c r="G23" s="100">
        <f>IF(SER_hh_fec_in!G23=0,0,1000000/0.086*SER_hh_fec_in!G23/SER_hh_num_in!G23)</f>
        <v>11712.633141085591</v>
      </c>
      <c r="H23" s="100">
        <f>IF(SER_hh_fec_in!H23=0,0,1000000/0.086*SER_hh_fec_in!H23/SER_hh_num_in!H23)</f>
        <v>11608.429291159899</v>
      </c>
      <c r="I23" s="100">
        <f>IF(SER_hh_fec_in!I23=0,0,1000000/0.086*SER_hh_fec_in!I23/SER_hh_num_in!I23)</f>
        <v>11572.439958906352</v>
      </c>
      <c r="J23" s="100">
        <f>IF(SER_hh_fec_in!J23=0,0,1000000/0.086*SER_hh_fec_in!J23/SER_hh_num_in!J23)</f>
        <v>11534.798486391239</v>
      </c>
      <c r="K23" s="100">
        <f>IF(SER_hh_fec_in!K23=0,0,1000000/0.086*SER_hh_fec_in!K23/SER_hh_num_in!K23)</f>
        <v>11518.017157822833</v>
      </c>
      <c r="L23" s="100">
        <f>IF(SER_hh_fec_in!L23=0,0,1000000/0.086*SER_hh_fec_in!L23/SER_hh_num_in!L23)</f>
        <v>11469.888027410854</v>
      </c>
      <c r="M23" s="100">
        <f>IF(SER_hh_fec_in!M23=0,0,1000000/0.086*SER_hh_fec_in!M23/SER_hh_num_in!M23)</f>
        <v>11551.67435828172</v>
      </c>
      <c r="N23" s="100">
        <f>IF(SER_hh_fec_in!N23=0,0,1000000/0.086*SER_hh_fec_in!N23/SER_hh_num_in!N23)</f>
        <v>11628.841422350191</v>
      </c>
      <c r="O23" s="100">
        <f>IF(SER_hh_fec_in!O23=0,0,1000000/0.086*SER_hh_fec_in!O23/SER_hh_num_in!O23)</f>
        <v>11714.762322250353</v>
      </c>
      <c r="P23" s="100">
        <f>IF(SER_hh_fec_in!P23=0,0,1000000/0.086*SER_hh_fec_in!P23/SER_hh_num_in!P23)</f>
        <v>11823.266437840262</v>
      </c>
      <c r="Q23" s="100">
        <f>IF(SER_hh_fec_in!Q23=0,0,1000000/0.086*SER_hh_fec_in!Q23/SER_hh_num_in!Q23)</f>
        <v>11931.924963123804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14314.669168918537</v>
      </c>
      <c r="D24" s="100">
        <f>IF(SER_hh_fec_in!D24=0,0,1000000/0.086*SER_hh_fec_in!D24/SER_hh_num_in!D24)</f>
        <v>14324.950078729182</v>
      </c>
      <c r="E24" s="100">
        <f>IF(SER_hh_fec_in!E24=0,0,1000000/0.086*SER_hh_fec_in!E24/SER_hh_num_in!E24)</f>
        <v>14313.225252612521</v>
      </c>
      <c r="F24" s="100">
        <f>IF(SER_hh_fec_in!F24=0,0,1000000/0.086*SER_hh_fec_in!F24/SER_hh_num_in!F24)</f>
        <v>14295.974739049283</v>
      </c>
      <c r="G24" s="100">
        <f>IF(SER_hh_fec_in!G24=0,0,1000000/0.086*SER_hh_fec_in!G24/SER_hh_num_in!G24)</f>
        <v>14262.872860927248</v>
      </c>
      <c r="H24" s="100">
        <f>IF(SER_hh_fec_in!H24=0,0,1000000/0.086*SER_hh_fec_in!H24/SER_hh_num_in!H24)</f>
        <v>14258.635546481171</v>
      </c>
      <c r="I24" s="100">
        <f>IF(SER_hh_fec_in!I24=0,0,1000000/0.086*SER_hh_fec_in!I24/SER_hh_num_in!I24)</f>
        <v>14266.43678373751</v>
      </c>
      <c r="J24" s="100">
        <f>IF(SER_hh_fec_in!J24=0,0,1000000/0.086*SER_hh_fec_in!J24/SER_hh_num_in!J24)</f>
        <v>14259.394507946337</v>
      </c>
      <c r="K24" s="100">
        <f>IF(SER_hh_fec_in!K24=0,0,1000000/0.086*SER_hh_fec_in!K24/SER_hh_num_in!K24)</f>
        <v>14308.865985769253</v>
      </c>
      <c r="L24" s="100">
        <f>IF(SER_hh_fec_in!L24=0,0,1000000/0.086*SER_hh_fec_in!L24/SER_hh_num_in!L24)</f>
        <v>14344.833196540912</v>
      </c>
      <c r="M24" s="100">
        <f>IF(SER_hh_fec_in!M24=0,0,1000000/0.086*SER_hh_fec_in!M24/SER_hh_num_in!M24)</f>
        <v>14447.078457342892</v>
      </c>
      <c r="N24" s="100">
        <f>IF(SER_hh_fec_in!N24=0,0,1000000/0.086*SER_hh_fec_in!N24/SER_hh_num_in!N24)</f>
        <v>14511.689079116586</v>
      </c>
      <c r="O24" s="100">
        <f>IF(SER_hh_fec_in!O24=0,0,1000000/0.086*SER_hh_fec_in!O24/SER_hh_num_in!O24)</f>
        <v>14565.881844886928</v>
      </c>
      <c r="P24" s="100">
        <f>IF(SER_hh_fec_in!P24=0,0,1000000/0.086*SER_hh_fec_in!P24/SER_hh_num_in!P24)</f>
        <v>14638.257766226277</v>
      </c>
      <c r="Q24" s="100">
        <f>IF(SER_hh_fec_in!Q24=0,0,1000000/0.086*SER_hh_fec_in!Q24/SER_hh_num_in!Q24)</f>
        <v>14709.062798951612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9864.0721727369582</v>
      </c>
      <c r="D25" s="100">
        <f>IF(SER_hh_fec_in!D25=0,0,1000000/0.086*SER_hh_fec_in!D25/SER_hh_num_in!D25)</f>
        <v>9793.2971622735586</v>
      </c>
      <c r="E25" s="100">
        <f>IF(SER_hh_fec_in!E25=0,0,1000000/0.086*SER_hh_fec_in!E25/SER_hh_num_in!E25)</f>
        <v>9737.3999077919234</v>
      </c>
      <c r="F25" s="100">
        <f>IF(SER_hh_fec_in!F25=0,0,1000000/0.086*SER_hh_fec_in!F25/SER_hh_num_in!F25)</f>
        <v>9651.7477266228143</v>
      </c>
      <c r="G25" s="100">
        <f>IF(SER_hh_fec_in!G25=0,0,1000000/0.086*SER_hh_fec_in!G25/SER_hh_num_in!G25)</f>
        <v>9573.7762348457036</v>
      </c>
      <c r="H25" s="100">
        <f>IF(SER_hh_fec_in!H25=0,0,1000000/0.086*SER_hh_fec_in!H25/SER_hh_num_in!H25)</f>
        <v>9504.8449243920095</v>
      </c>
      <c r="I25" s="100">
        <f>IF(SER_hh_fec_in!I25=0,0,1000000/0.086*SER_hh_fec_in!I25/SER_hh_num_in!I25)</f>
        <v>9481.5373669477704</v>
      </c>
      <c r="J25" s="100">
        <f>IF(SER_hh_fec_in!J25=0,0,1000000/0.086*SER_hh_fec_in!J25/SER_hh_num_in!J25)</f>
        <v>9421.4282826046347</v>
      </c>
      <c r="K25" s="100">
        <f>IF(SER_hh_fec_in!K25=0,0,1000000/0.086*SER_hh_fec_in!K25/SER_hh_num_in!K25)</f>
        <v>9398.8110449323594</v>
      </c>
      <c r="L25" s="100">
        <f>IF(SER_hh_fec_in!L25=0,0,1000000/0.086*SER_hh_fec_in!L25/SER_hh_num_in!L25)</f>
        <v>9350.0506356920996</v>
      </c>
      <c r="M25" s="100">
        <f>IF(SER_hh_fec_in!M25=0,0,1000000/0.086*SER_hh_fec_in!M25/SER_hh_num_in!M25)</f>
        <v>9398.9894931082727</v>
      </c>
      <c r="N25" s="100">
        <f>IF(SER_hh_fec_in!N25=0,0,1000000/0.086*SER_hh_fec_in!N25/SER_hh_num_in!N25)</f>
        <v>9445.2986009908</v>
      </c>
      <c r="O25" s="100">
        <f>IF(SER_hh_fec_in!O25=0,0,1000000/0.086*SER_hh_fec_in!O25/SER_hh_num_in!O25)</f>
        <v>9497.5058257682485</v>
      </c>
      <c r="P25" s="100">
        <f>IF(SER_hh_fec_in!P25=0,0,1000000/0.086*SER_hh_fec_in!P25/SER_hh_num_in!P25)</f>
        <v>9565.4047023183648</v>
      </c>
      <c r="Q25" s="100">
        <f>IF(SER_hh_fec_in!Q25=0,0,1000000/0.086*SER_hh_fec_in!Q25/SER_hh_num_in!Q25)</f>
        <v>9626.9941241992383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9531.9067749732367</v>
      </c>
      <c r="D26" s="22">
        <f>IF(SER_hh_fec_in!D26=0,0,1000000/0.086*SER_hh_fec_in!D26/SER_hh_num_in!D26)</f>
        <v>9501.8220721531397</v>
      </c>
      <c r="E26" s="22">
        <f>IF(SER_hh_fec_in!E26=0,0,1000000/0.086*SER_hh_fec_in!E26/SER_hh_num_in!E26)</f>
        <v>9469.6274839055532</v>
      </c>
      <c r="F26" s="22">
        <f>IF(SER_hh_fec_in!F26=0,0,1000000/0.086*SER_hh_fec_in!F26/SER_hh_num_in!F26)</f>
        <v>9452.7426856512757</v>
      </c>
      <c r="G26" s="22">
        <f>IF(SER_hh_fec_in!G26=0,0,1000000/0.086*SER_hh_fec_in!G26/SER_hh_num_in!G26)</f>
        <v>9431.3294782581561</v>
      </c>
      <c r="H26" s="22">
        <f>IF(SER_hh_fec_in!H26=0,0,1000000/0.086*SER_hh_fec_in!H26/SER_hh_num_in!H26)</f>
        <v>9386.448972862132</v>
      </c>
      <c r="I26" s="22">
        <f>IF(SER_hh_fec_in!I26=0,0,1000000/0.086*SER_hh_fec_in!I26/SER_hh_num_in!I26)</f>
        <v>9323.2638281824038</v>
      </c>
      <c r="J26" s="22">
        <f>IF(SER_hh_fec_in!J26=0,0,1000000/0.086*SER_hh_fec_in!J26/SER_hh_num_in!J26)</f>
        <v>9327.8822633235504</v>
      </c>
      <c r="K26" s="22">
        <f>IF(SER_hh_fec_in!K26=0,0,1000000/0.086*SER_hh_fec_in!K26/SER_hh_num_in!K26)</f>
        <v>9360.9015493820043</v>
      </c>
      <c r="L26" s="22">
        <f>IF(SER_hh_fec_in!L26=0,0,1000000/0.086*SER_hh_fec_in!L26/SER_hh_num_in!L26)</f>
        <v>9378.7881043983652</v>
      </c>
      <c r="M26" s="22">
        <f>IF(SER_hh_fec_in!M26=0,0,1000000/0.086*SER_hh_fec_in!M26/SER_hh_num_in!M26)</f>
        <v>9481.6042276333301</v>
      </c>
      <c r="N26" s="22">
        <f>IF(SER_hh_fec_in!N26=0,0,1000000/0.086*SER_hh_fec_in!N26/SER_hh_num_in!N26)</f>
        <v>9557.0786714342066</v>
      </c>
      <c r="O26" s="22">
        <f>IF(SER_hh_fec_in!O26=0,0,1000000/0.086*SER_hh_fec_in!O26/SER_hh_num_in!O26)</f>
        <v>9774.8174417888731</v>
      </c>
      <c r="P26" s="22">
        <f>IF(SER_hh_fec_in!P26=0,0,1000000/0.086*SER_hh_fec_in!P26/SER_hh_num_in!P26)</f>
        <v>9861.9968313298814</v>
      </c>
      <c r="Q26" s="22">
        <f>IF(SER_hh_fec_in!Q26=0,0,1000000/0.086*SER_hh_fec_in!Q26/SER_hh_num_in!Q26)</f>
        <v>10190.847149770183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10503.407350497526</v>
      </c>
      <c r="D29" s="101">
        <f>IF(SER_hh_fec_in!D29=0,0,1000000/0.086*SER_hh_fec_in!D29/SER_hh_num_in!D29)</f>
        <v>10513.648669825683</v>
      </c>
      <c r="E29" s="101">
        <f>IF(SER_hh_fec_in!E29=0,0,1000000/0.086*SER_hh_fec_in!E29/SER_hh_num_in!E29)</f>
        <v>10517.52535623254</v>
      </c>
      <c r="F29" s="101">
        <f>IF(SER_hh_fec_in!F29=0,0,1000000/0.086*SER_hh_fec_in!F29/SER_hh_num_in!F29)</f>
        <v>10506.032873445654</v>
      </c>
      <c r="G29" s="101">
        <f>IF(SER_hh_fec_in!G29=0,0,1000000/0.086*SER_hh_fec_in!G29/SER_hh_num_in!G29)</f>
        <v>10550.407117101005</v>
      </c>
      <c r="H29" s="101">
        <f>IF(SER_hh_fec_in!H29=0,0,1000000/0.086*SER_hh_fec_in!H29/SER_hh_num_in!H29)</f>
        <v>10496.197852448724</v>
      </c>
      <c r="I29" s="101">
        <f>IF(SER_hh_fec_in!I29=0,0,1000000/0.086*SER_hh_fec_in!I29/SER_hh_num_in!I29)</f>
        <v>10468.99508073295</v>
      </c>
      <c r="J29" s="101">
        <f>IF(SER_hh_fec_in!J29=0,0,1000000/0.086*SER_hh_fec_in!J29/SER_hh_num_in!J29)</f>
        <v>10505.755360018764</v>
      </c>
      <c r="K29" s="101">
        <f>IF(SER_hh_fec_in!K29=0,0,1000000/0.086*SER_hh_fec_in!K29/SER_hh_num_in!K29)</f>
        <v>10534.29858295584</v>
      </c>
      <c r="L29" s="101">
        <f>IF(SER_hh_fec_in!L29=0,0,1000000/0.086*SER_hh_fec_in!L29/SER_hh_num_in!L29)</f>
        <v>10557.731640147822</v>
      </c>
      <c r="M29" s="101">
        <f>IF(SER_hh_fec_in!M29=0,0,1000000/0.086*SER_hh_fec_in!M29/SER_hh_num_in!M29)</f>
        <v>10613.611143976656</v>
      </c>
      <c r="N29" s="101">
        <f>IF(SER_hh_fec_in!N29=0,0,1000000/0.086*SER_hh_fec_in!N29/SER_hh_num_in!N29)</f>
        <v>10760.534600868466</v>
      </c>
      <c r="O29" s="101">
        <f>IF(SER_hh_fec_in!O29=0,0,1000000/0.086*SER_hh_fec_in!O29/SER_hh_num_in!O29)</f>
        <v>10962.809838712839</v>
      </c>
      <c r="P29" s="101">
        <f>IF(SER_hh_fec_in!P29=0,0,1000000/0.086*SER_hh_fec_in!P29/SER_hh_num_in!P29)</f>
        <v>11003.591518367641</v>
      </c>
      <c r="Q29" s="101">
        <f>IF(SER_hh_fec_in!Q29=0,0,1000000/0.086*SER_hh_fec_in!Q29/SER_hh_num_in!Q29)</f>
        <v>11291.923285035376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0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0</v>
      </c>
      <c r="F30" s="100">
        <f>IF(SER_hh_fec_in!F30=0,0,1000000/0.086*SER_hh_fec_in!F30/SER_hh_num_in!F30)</f>
        <v>0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0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0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13718.009094470141</v>
      </c>
      <c r="D31" s="100">
        <f>IF(SER_hh_fec_in!D31=0,0,1000000/0.086*SER_hh_fec_in!D31/SER_hh_num_in!D31)</f>
        <v>13778.990898724025</v>
      </c>
      <c r="E31" s="100">
        <f>IF(SER_hh_fec_in!E31=0,0,1000000/0.086*SER_hh_fec_in!E31/SER_hh_num_in!E31)</f>
        <v>13845.693674211321</v>
      </c>
      <c r="F31" s="100">
        <f>IF(SER_hh_fec_in!F31=0,0,1000000/0.086*SER_hh_fec_in!F31/SER_hh_num_in!F31)</f>
        <v>13889.018332480946</v>
      </c>
      <c r="G31" s="100">
        <f>IF(SER_hh_fec_in!G31=0,0,1000000/0.086*SER_hh_fec_in!G31/SER_hh_num_in!G31)</f>
        <v>13995.260521547927</v>
      </c>
      <c r="H31" s="100">
        <f>IF(SER_hh_fec_in!H31=0,0,1000000/0.086*SER_hh_fec_in!H31/SER_hh_num_in!H31)</f>
        <v>13954.856518061662</v>
      </c>
      <c r="I31" s="100">
        <f>IF(SER_hh_fec_in!I31=0,0,1000000/0.086*SER_hh_fec_in!I31/SER_hh_num_in!I31)</f>
        <v>13947.585898741665</v>
      </c>
      <c r="J31" s="100">
        <f>IF(SER_hh_fec_in!J31=0,0,1000000/0.086*SER_hh_fec_in!J31/SER_hh_num_in!J31)</f>
        <v>14022.75915534335</v>
      </c>
      <c r="K31" s="100">
        <f>IF(SER_hh_fec_in!K31=0,0,1000000/0.086*SER_hh_fec_in!K31/SER_hh_num_in!K31)</f>
        <v>14094.959437028749</v>
      </c>
      <c r="L31" s="100">
        <f>IF(SER_hh_fec_in!L31=0,0,1000000/0.086*SER_hh_fec_in!L31/SER_hh_num_in!L31)</f>
        <v>14125.853339600355</v>
      </c>
      <c r="M31" s="100">
        <f>IF(SER_hh_fec_in!M31=0,0,1000000/0.086*SER_hh_fec_in!M31/SER_hh_num_in!M31)</f>
        <v>14211.282873753034</v>
      </c>
      <c r="N31" s="100">
        <f>IF(SER_hh_fec_in!N31=0,0,1000000/0.086*SER_hh_fec_in!N31/SER_hh_num_in!N31)</f>
        <v>14418.960808139722</v>
      </c>
      <c r="O31" s="100">
        <f>IF(SER_hh_fec_in!O31=0,0,1000000/0.086*SER_hh_fec_in!O31/SER_hh_num_in!O31)</f>
        <v>14431.139089668606</v>
      </c>
      <c r="P31" s="100">
        <f>IF(SER_hh_fec_in!P31=0,0,1000000/0.086*SER_hh_fec_in!P31/SER_hh_num_in!P31)</f>
        <v>14458.241848075002</v>
      </c>
      <c r="Q31" s="100">
        <f>IF(SER_hh_fec_in!Q31=0,0,1000000/0.086*SER_hh_fec_in!Q31/SER_hh_num_in!Q31)</f>
        <v>14447.592895153461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10454.029998754388</v>
      </c>
      <c r="D33" s="18">
        <f>IF(SER_hh_fec_in!D33=0,0,1000000/0.086*SER_hh_fec_in!D33/SER_hh_num_in!D33)</f>
        <v>10446.485806636552</v>
      </c>
      <c r="E33" s="18">
        <f>IF(SER_hh_fec_in!E33=0,0,1000000/0.086*SER_hh_fec_in!E33/SER_hh_num_in!E33)</f>
        <v>10451.392460573148</v>
      </c>
      <c r="F33" s="18">
        <f>IF(SER_hh_fec_in!F33=0,0,1000000/0.086*SER_hh_fec_in!F33/SER_hh_num_in!F33)</f>
        <v>10438.494581107203</v>
      </c>
      <c r="G33" s="18">
        <f>IF(SER_hh_fec_in!G33=0,0,1000000/0.086*SER_hh_fec_in!G33/SER_hh_num_in!G33)</f>
        <v>10494.944976159482</v>
      </c>
      <c r="H33" s="18">
        <f>IF(SER_hh_fec_in!H33=0,0,1000000/0.086*SER_hh_fec_in!H33/SER_hh_num_in!H33)</f>
        <v>10442.444532265888</v>
      </c>
      <c r="I33" s="18">
        <f>IF(SER_hh_fec_in!I33=0,0,1000000/0.086*SER_hh_fec_in!I33/SER_hh_num_in!I33)</f>
        <v>10421.591188227212</v>
      </c>
      <c r="J33" s="18">
        <f>IF(SER_hh_fec_in!J33=0,0,1000000/0.086*SER_hh_fec_in!J33/SER_hh_num_in!J33)</f>
        <v>10458.106120701194</v>
      </c>
      <c r="K33" s="18">
        <f>IF(SER_hh_fec_in!K33=0,0,1000000/0.086*SER_hh_fec_in!K33/SER_hh_num_in!K33)</f>
        <v>10525.207565424165</v>
      </c>
      <c r="L33" s="18">
        <f>IF(SER_hh_fec_in!L33=0,0,1000000/0.086*SER_hh_fec_in!L33/SER_hh_num_in!L33)</f>
        <v>10539.4922463614</v>
      </c>
      <c r="M33" s="18">
        <f>IF(SER_hh_fec_in!M33=0,0,1000000/0.086*SER_hh_fec_in!M33/SER_hh_num_in!M33)</f>
        <v>10603.535171752463</v>
      </c>
      <c r="N33" s="18">
        <f>IF(SER_hh_fec_in!N33=0,0,1000000/0.086*SER_hh_fec_in!N33/SER_hh_num_in!N33)</f>
        <v>10714.865771909392</v>
      </c>
      <c r="O33" s="18">
        <f>IF(SER_hh_fec_in!O33=0,0,1000000/0.086*SER_hh_fec_in!O33/SER_hh_num_in!O33)</f>
        <v>10917.261470814332</v>
      </c>
      <c r="P33" s="18">
        <f>IF(SER_hh_fec_in!P33=0,0,1000000/0.086*SER_hh_fec_in!P33/SER_hh_num_in!P33)</f>
        <v>10947.132609383385</v>
      </c>
      <c r="Q33" s="18">
        <f>IF(SER_hh_fec_in!Q33=0,0,1000000/0.086*SER_hh_fec_in!Q33/SER_hh_num_in!Q33)</f>
        <v>11236.843784938397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75437.316262631051</v>
      </c>
      <c r="D3" s="106">
        <f>IF(SER_hh_tes_in!D3=0,0,1000000/0.086*SER_hh_tes_in!D3/SER_hh_num_in!D3)</f>
        <v>78604.49559843824</v>
      </c>
      <c r="E3" s="106">
        <f>IF(SER_hh_tes_in!E3=0,0,1000000/0.086*SER_hh_tes_in!E3/SER_hh_num_in!E3)</f>
        <v>78850.800164448578</v>
      </c>
      <c r="F3" s="106">
        <f>IF(SER_hh_tes_in!F3=0,0,1000000/0.086*SER_hh_tes_in!F3/SER_hh_num_in!F3)</f>
        <v>78193.437194055179</v>
      </c>
      <c r="G3" s="106">
        <f>IF(SER_hh_tes_in!G3=0,0,1000000/0.086*SER_hh_tes_in!G3/SER_hh_num_in!G3)</f>
        <v>78380.492859902253</v>
      </c>
      <c r="H3" s="106">
        <f>IF(SER_hh_tes_in!H3=0,0,1000000/0.086*SER_hh_tes_in!H3/SER_hh_num_in!H3)</f>
        <v>78078.15249241094</v>
      </c>
      <c r="I3" s="106">
        <f>IF(SER_hh_tes_in!I3=0,0,1000000/0.086*SER_hh_tes_in!I3/SER_hh_num_in!I3)</f>
        <v>82519.167217172391</v>
      </c>
      <c r="J3" s="106">
        <f>IF(SER_hh_tes_in!J3=0,0,1000000/0.086*SER_hh_tes_in!J3/SER_hh_num_in!J3)</f>
        <v>83477.871549951276</v>
      </c>
      <c r="K3" s="106">
        <f>IF(SER_hh_tes_in!K3=0,0,1000000/0.086*SER_hh_tes_in!K3/SER_hh_num_in!K3)</f>
        <v>88325.857516130287</v>
      </c>
      <c r="L3" s="106">
        <f>IF(SER_hh_tes_in!L3=0,0,1000000/0.086*SER_hh_tes_in!L3/SER_hh_num_in!L3)</f>
        <v>95634.140544774462</v>
      </c>
      <c r="M3" s="106">
        <f>IF(SER_hh_tes_in!M3=0,0,1000000/0.086*SER_hh_tes_in!M3/SER_hh_num_in!M3)</f>
        <v>85399.823051079671</v>
      </c>
      <c r="N3" s="106">
        <f>IF(SER_hh_tes_in!N3=0,0,1000000/0.086*SER_hh_tes_in!N3/SER_hh_num_in!N3)</f>
        <v>91929.075627380429</v>
      </c>
      <c r="O3" s="106">
        <f>IF(SER_hh_tes_in!O3=0,0,1000000/0.086*SER_hh_tes_in!O3/SER_hh_num_in!O3)</f>
        <v>88263.84653240045</v>
      </c>
      <c r="P3" s="106">
        <f>IF(SER_hh_tes_in!P3=0,0,1000000/0.086*SER_hh_tes_in!P3/SER_hh_num_in!P3)</f>
        <v>95186.743967421295</v>
      </c>
      <c r="Q3" s="106">
        <f>IF(SER_hh_tes_in!Q3=0,0,1000000/0.086*SER_hh_tes_in!Q3/SER_hh_num_in!Q3)</f>
        <v>92947.510950530515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59175.503971268969</v>
      </c>
      <c r="D4" s="101">
        <f>IF(SER_hh_tes_in!D4=0,0,1000000/0.086*SER_hh_tes_in!D4/SER_hh_num_in!D4)</f>
        <v>61215.988708455625</v>
      </c>
      <c r="E4" s="101">
        <f>IF(SER_hh_tes_in!E4=0,0,1000000/0.086*SER_hh_tes_in!E4/SER_hh_num_in!E4)</f>
        <v>61233.217725304705</v>
      </c>
      <c r="F4" s="101">
        <f>IF(SER_hh_tes_in!F4=0,0,1000000/0.086*SER_hh_tes_in!F4/SER_hh_num_in!F4)</f>
        <v>60768.693299268532</v>
      </c>
      <c r="G4" s="101">
        <f>IF(SER_hh_tes_in!G4=0,0,1000000/0.086*SER_hh_tes_in!G4/SER_hh_num_in!G4)</f>
        <v>59500.305047689275</v>
      </c>
      <c r="H4" s="101">
        <f>IF(SER_hh_tes_in!H4=0,0,1000000/0.086*SER_hh_tes_in!H4/SER_hh_num_in!H4)</f>
        <v>60087.497162559754</v>
      </c>
      <c r="I4" s="101">
        <f>IF(SER_hh_tes_in!I4=0,0,1000000/0.086*SER_hh_tes_in!I4/SER_hh_num_in!I4)</f>
        <v>63238.699232145838</v>
      </c>
      <c r="J4" s="101">
        <f>IF(SER_hh_tes_in!J4=0,0,1000000/0.086*SER_hh_tes_in!J4/SER_hh_num_in!J4)</f>
        <v>62317.047089327301</v>
      </c>
      <c r="K4" s="101">
        <f>IF(SER_hh_tes_in!K4=0,0,1000000/0.086*SER_hh_tes_in!K4/SER_hh_num_in!K4)</f>
        <v>70581.156676368366</v>
      </c>
      <c r="L4" s="101">
        <f>IF(SER_hh_tes_in!L4=0,0,1000000/0.086*SER_hh_tes_in!L4/SER_hh_num_in!L4)</f>
        <v>77710.056185292779</v>
      </c>
      <c r="M4" s="101">
        <f>IF(SER_hh_tes_in!M4=0,0,1000000/0.086*SER_hh_tes_in!M4/SER_hh_num_in!M4)</f>
        <v>68353.586890493447</v>
      </c>
      <c r="N4" s="101">
        <f>IF(SER_hh_tes_in!N4=0,0,1000000/0.086*SER_hh_tes_in!N4/SER_hh_num_in!N4)</f>
        <v>75859.895081421419</v>
      </c>
      <c r="O4" s="101">
        <f>IF(SER_hh_tes_in!O4=0,0,1000000/0.086*SER_hh_tes_in!O4/SER_hh_num_in!O4)</f>
        <v>71190.628323273864</v>
      </c>
      <c r="P4" s="101">
        <f>IF(SER_hh_tes_in!P4=0,0,1000000/0.086*SER_hh_tes_in!P4/SER_hh_num_in!P4)</f>
        <v>76775.871963129175</v>
      </c>
      <c r="Q4" s="101">
        <f>IF(SER_hh_tes_in!Q4=0,0,1000000/0.086*SER_hh_tes_in!Q4/SER_hh_num_in!Q4)</f>
        <v>72758.363506810798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60160.305265288014</v>
      </c>
      <c r="E5" s="100">
        <f>IF(SER_hh_tes_in!E5=0,0,1000000/0.086*SER_hh_tes_in!E5/SER_hh_num_in!E5)</f>
        <v>60779.658700949745</v>
      </c>
      <c r="F5" s="100">
        <f>IF(SER_hh_tes_in!F5=0,0,1000000/0.086*SER_hh_tes_in!F5/SER_hh_num_in!F5)</f>
        <v>59434.897101969407</v>
      </c>
      <c r="G5" s="100">
        <f>IF(SER_hh_tes_in!G5=0,0,1000000/0.086*SER_hh_tes_in!G5/SER_hh_num_in!G5)</f>
        <v>58307.790117560311</v>
      </c>
      <c r="H5" s="100">
        <f>IF(SER_hh_tes_in!H5=0,0,1000000/0.086*SER_hh_tes_in!H5/SER_hh_num_in!H5)</f>
        <v>62210.869676278206</v>
      </c>
      <c r="I5" s="100">
        <f>IF(SER_hh_tes_in!I5=0,0,1000000/0.086*SER_hh_tes_in!I5/SER_hh_num_in!I5)</f>
        <v>52945.55400963244</v>
      </c>
      <c r="J5" s="100">
        <f>IF(SER_hh_tes_in!J5=0,0,1000000/0.086*SER_hh_tes_in!J5/SER_hh_num_in!J5)</f>
        <v>61471.421624163318</v>
      </c>
      <c r="K5" s="100">
        <f>IF(SER_hh_tes_in!K5=0,0,1000000/0.086*SER_hh_tes_in!K5/SER_hh_num_in!K5)</f>
        <v>70328.153279657025</v>
      </c>
      <c r="L5" s="100">
        <f>IF(SER_hh_tes_in!L5=0,0,1000000/0.086*SER_hh_tes_in!L5/SER_hh_num_in!L5)</f>
        <v>77101.592360262221</v>
      </c>
      <c r="M5" s="100">
        <f>IF(SER_hh_tes_in!M5=0,0,1000000/0.086*SER_hh_tes_in!M5/SER_hh_num_in!M5)</f>
        <v>62383.65250462234</v>
      </c>
      <c r="N5" s="100">
        <f>IF(SER_hh_tes_in!N5=0,0,1000000/0.086*SER_hh_tes_in!N5/SER_hh_num_in!N5)</f>
        <v>72559.396733655827</v>
      </c>
      <c r="O5" s="100">
        <f>IF(SER_hh_tes_in!O5=0,0,1000000/0.086*SER_hh_tes_in!O5/SER_hh_num_in!O5)</f>
        <v>68461.932514024913</v>
      </c>
      <c r="P5" s="100">
        <f>IF(SER_hh_tes_in!P5=0,0,1000000/0.086*SER_hh_tes_in!P5/SER_hh_num_in!P5)</f>
        <v>72399.507053515073</v>
      </c>
      <c r="Q5" s="100">
        <f>IF(SER_hh_tes_in!Q5=0,0,1000000/0.086*SER_hh_tes_in!Q5/SER_hh_num_in!Q5)</f>
        <v>67766.766005381563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0</v>
      </c>
      <c r="D7" s="100">
        <f>IF(SER_hh_tes_in!D7=0,0,1000000/0.086*SER_hh_tes_in!D7/SER_hh_num_in!D7)</f>
        <v>59559.770857833762</v>
      </c>
      <c r="E7" s="100">
        <f>IF(SER_hh_tes_in!E7=0,0,1000000/0.086*SER_hh_tes_in!E7/SER_hh_num_in!E7)</f>
        <v>59816.356320940184</v>
      </c>
      <c r="F7" s="100">
        <f>IF(SER_hh_tes_in!F7=0,0,1000000/0.086*SER_hh_tes_in!F7/SER_hh_num_in!F7)</f>
        <v>59403.508460396624</v>
      </c>
      <c r="G7" s="100">
        <f>IF(SER_hh_tes_in!G7=0,0,1000000/0.086*SER_hh_tes_in!G7/SER_hh_num_in!G7)</f>
        <v>58377.182573658181</v>
      </c>
      <c r="H7" s="100">
        <f>IF(SER_hh_tes_in!H7=0,0,1000000/0.086*SER_hh_tes_in!H7/SER_hh_num_in!H7)</f>
        <v>59411.006677517093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69601.657010372553</v>
      </c>
      <c r="L7" s="100">
        <f>IF(SER_hh_tes_in!L7=0,0,1000000/0.086*SER_hh_tes_in!L7/SER_hh_num_in!L7)</f>
        <v>79818.216356344128</v>
      </c>
      <c r="M7" s="100">
        <f>IF(SER_hh_tes_in!M7=0,0,1000000/0.086*SER_hh_tes_in!M7/SER_hh_num_in!M7)</f>
        <v>67657.997442143314</v>
      </c>
      <c r="N7" s="100">
        <f>IF(SER_hh_tes_in!N7=0,0,1000000/0.086*SER_hh_tes_in!N7/SER_hh_num_in!N7)</f>
        <v>76849.576871847574</v>
      </c>
      <c r="O7" s="100">
        <f>IF(SER_hh_tes_in!O7=0,0,1000000/0.086*SER_hh_tes_in!O7/SER_hh_num_in!O7)</f>
        <v>71996.934242955918</v>
      </c>
      <c r="P7" s="100">
        <f>IF(SER_hh_tes_in!P7=0,0,1000000/0.086*SER_hh_tes_in!P7/SER_hh_num_in!P7)</f>
        <v>76765.199001293833</v>
      </c>
      <c r="Q7" s="100">
        <f>IF(SER_hh_tes_in!Q7=0,0,1000000/0.086*SER_hh_tes_in!Q7/SER_hh_num_in!Q7)</f>
        <v>72178.062686412057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52012.131938831764</v>
      </c>
      <c r="D9" s="100">
        <f>IF(SER_hh_tes_in!D9=0,0,1000000/0.086*SER_hh_tes_in!D9/SER_hh_num_in!D9)</f>
        <v>60633.829720410729</v>
      </c>
      <c r="E9" s="100">
        <f>IF(SER_hh_tes_in!E9=0,0,1000000/0.086*SER_hh_tes_in!E9/SER_hh_num_in!E9)</f>
        <v>61119.556677133667</v>
      </c>
      <c r="F9" s="100">
        <f>IF(SER_hh_tes_in!F9=0,0,1000000/0.086*SER_hh_tes_in!F9/SER_hh_num_in!F9)</f>
        <v>61473.260773150607</v>
      </c>
      <c r="G9" s="100">
        <f>IF(SER_hh_tes_in!G9=0,0,1000000/0.086*SER_hh_tes_in!G9/SER_hh_num_in!G9)</f>
        <v>60505.245910947233</v>
      </c>
      <c r="H9" s="100">
        <f>IF(SER_hh_tes_in!H9=0,0,1000000/0.086*SER_hh_tes_in!H9/SER_hh_num_in!H9)</f>
        <v>0</v>
      </c>
      <c r="I9" s="100">
        <f>IF(SER_hh_tes_in!I9=0,0,1000000/0.086*SER_hh_tes_in!I9/SER_hh_num_in!I9)</f>
        <v>0</v>
      </c>
      <c r="J9" s="100">
        <f>IF(SER_hh_tes_in!J9=0,0,1000000/0.086*SER_hh_tes_in!J9/SER_hh_num_in!J9)</f>
        <v>63588.406099132328</v>
      </c>
      <c r="K9" s="100">
        <f>IF(SER_hh_tes_in!K9=0,0,1000000/0.086*SER_hh_tes_in!K9/SER_hh_num_in!K9)</f>
        <v>0</v>
      </c>
      <c r="L9" s="100">
        <f>IF(SER_hh_tes_in!L9=0,0,1000000/0.086*SER_hh_tes_in!L9/SER_hh_num_in!L9)</f>
        <v>79613.258410623093</v>
      </c>
      <c r="M9" s="100">
        <f>IF(SER_hh_tes_in!M9=0,0,1000000/0.086*SER_hh_tes_in!M9/SER_hh_num_in!M9)</f>
        <v>70300.946131445206</v>
      </c>
      <c r="N9" s="100">
        <f>IF(SER_hh_tes_in!N9=0,0,1000000/0.086*SER_hh_tes_in!N9/SER_hh_num_in!N9)</f>
        <v>78252.292129353737</v>
      </c>
      <c r="O9" s="100">
        <f>IF(SER_hh_tes_in!O9=0,0,1000000/0.086*SER_hh_tes_in!O9/SER_hh_num_in!O9)</f>
        <v>0</v>
      </c>
      <c r="P9" s="100">
        <f>IF(SER_hh_tes_in!P9=0,0,1000000/0.086*SER_hh_tes_in!P9/SER_hh_num_in!P9)</f>
        <v>0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58990.188221816832</v>
      </c>
      <c r="D10" s="100">
        <f>IF(SER_hh_tes_in!D10=0,0,1000000/0.086*SER_hh_tes_in!D10/SER_hh_num_in!D10)</f>
        <v>61287.806691397745</v>
      </c>
      <c r="E10" s="100">
        <f>IF(SER_hh_tes_in!E10=0,0,1000000/0.086*SER_hh_tes_in!E10/SER_hh_num_in!E10)</f>
        <v>61729.396699642304</v>
      </c>
      <c r="F10" s="100">
        <f>IF(SER_hh_tes_in!F10=0,0,1000000/0.086*SER_hh_tes_in!F10/SER_hh_num_in!F10)</f>
        <v>61383.852751237784</v>
      </c>
      <c r="G10" s="100">
        <f>IF(SER_hh_tes_in!G10=0,0,1000000/0.086*SER_hh_tes_in!G10/SER_hh_num_in!G10)</f>
        <v>60595.876603757606</v>
      </c>
      <c r="H10" s="100">
        <f>IF(SER_hh_tes_in!H10=0,0,1000000/0.086*SER_hh_tes_in!H10/SER_hh_num_in!H10)</f>
        <v>63900.326394753996</v>
      </c>
      <c r="I10" s="100">
        <f>IF(SER_hh_tes_in!I10=0,0,1000000/0.086*SER_hh_tes_in!I10/SER_hh_num_in!I10)</f>
        <v>65343.11471542903</v>
      </c>
      <c r="J10" s="100">
        <f>IF(SER_hh_tes_in!J10=0,0,1000000/0.086*SER_hh_tes_in!J10/SER_hh_num_in!J10)</f>
        <v>64835.435054592905</v>
      </c>
      <c r="K10" s="100">
        <f>IF(SER_hh_tes_in!K10=0,0,1000000/0.086*SER_hh_tes_in!K10/SER_hh_num_in!K10)</f>
        <v>73784.768702689427</v>
      </c>
      <c r="L10" s="100">
        <f>IF(SER_hh_tes_in!L10=0,0,1000000/0.086*SER_hh_tes_in!L10/SER_hh_num_in!L10)</f>
        <v>80291.310316352756</v>
      </c>
      <c r="M10" s="100">
        <f>IF(SER_hh_tes_in!M10=0,0,1000000/0.086*SER_hh_tes_in!M10/SER_hh_num_in!M10)</f>
        <v>68652.323895878115</v>
      </c>
      <c r="N10" s="100">
        <f>IF(SER_hh_tes_in!N10=0,0,1000000/0.086*SER_hh_tes_in!N10/SER_hh_num_in!N10)</f>
        <v>76222.192546306469</v>
      </c>
      <c r="O10" s="100">
        <f>IF(SER_hh_tes_in!O10=0,0,1000000/0.086*SER_hh_tes_in!O10/SER_hh_num_in!O10)</f>
        <v>71595.10221489238</v>
      </c>
      <c r="P10" s="100">
        <f>IF(SER_hh_tes_in!P10=0,0,1000000/0.086*SER_hh_tes_in!P10/SER_hh_num_in!P10)</f>
        <v>75086.289202083019</v>
      </c>
      <c r="Q10" s="100">
        <f>IF(SER_hh_tes_in!Q10=0,0,1000000/0.086*SER_hh_tes_in!Q10/SER_hh_num_in!Q10)</f>
        <v>69769.412274415314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58745.057736456125</v>
      </c>
      <c r="D12" s="100">
        <f>IF(SER_hh_tes_in!D12=0,0,1000000/0.086*SER_hh_tes_in!D12/SER_hh_num_in!D12)</f>
        <v>60620.558041991651</v>
      </c>
      <c r="E12" s="100">
        <f>IF(SER_hh_tes_in!E12=0,0,1000000/0.086*SER_hh_tes_in!E12/SER_hh_num_in!E12)</f>
        <v>61083.249138301049</v>
      </c>
      <c r="F12" s="100">
        <f>IF(SER_hh_tes_in!F12=0,0,1000000/0.086*SER_hh_tes_in!F12/SER_hh_num_in!F12)</f>
        <v>59587.790806375822</v>
      </c>
      <c r="G12" s="100">
        <f>IF(SER_hh_tes_in!G12=0,0,1000000/0.086*SER_hh_tes_in!G12/SER_hh_num_in!G12)</f>
        <v>58516.663669723457</v>
      </c>
      <c r="H12" s="100">
        <f>IF(SER_hh_tes_in!H12=0,0,1000000/0.086*SER_hh_tes_in!H12/SER_hh_num_in!H12)</f>
        <v>59226.47611435908</v>
      </c>
      <c r="I12" s="100">
        <f>IF(SER_hh_tes_in!I12=0,0,1000000/0.086*SER_hh_tes_in!I12/SER_hh_num_in!I12)</f>
        <v>62826.659724514582</v>
      </c>
      <c r="J12" s="100">
        <f>IF(SER_hh_tes_in!J12=0,0,1000000/0.086*SER_hh_tes_in!J12/SER_hh_num_in!J12)</f>
        <v>61256.793202456</v>
      </c>
      <c r="K12" s="100">
        <f>IF(SER_hh_tes_in!K12=0,0,1000000/0.086*SER_hh_tes_in!K12/SER_hh_num_in!K12)</f>
        <v>69977.730922758521</v>
      </c>
      <c r="L12" s="100">
        <f>IF(SER_hh_tes_in!L12=0,0,1000000/0.086*SER_hh_tes_in!L12/SER_hh_num_in!L12)</f>
        <v>75381.297036466713</v>
      </c>
      <c r="M12" s="100">
        <f>IF(SER_hh_tes_in!M12=0,0,1000000/0.086*SER_hh_tes_in!M12/SER_hh_num_in!M12)</f>
        <v>64347.618478401004</v>
      </c>
      <c r="N12" s="100">
        <f>IF(SER_hh_tes_in!N12=0,0,1000000/0.086*SER_hh_tes_in!N12/SER_hh_num_in!N12)</f>
        <v>71602.696397750333</v>
      </c>
      <c r="O12" s="100">
        <f>IF(SER_hh_tes_in!O12=0,0,1000000/0.086*SER_hh_tes_in!O12/SER_hh_num_in!O12)</f>
        <v>67391.021063554959</v>
      </c>
      <c r="P12" s="100">
        <f>IF(SER_hh_tes_in!P12=0,0,1000000/0.086*SER_hh_tes_in!P12/SER_hh_num_in!P12)</f>
        <v>73553.540456384202</v>
      </c>
      <c r="Q12" s="100">
        <f>IF(SER_hh_tes_in!Q12=0,0,1000000/0.086*SER_hh_tes_in!Q12/SER_hh_num_in!Q12)</f>
        <v>66991.683774306803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59331.122026778474</v>
      </c>
      <c r="D13" s="100">
        <f>IF(SER_hh_tes_in!D13=0,0,1000000/0.086*SER_hh_tes_in!D13/SER_hh_num_in!D13)</f>
        <v>61483.697222121089</v>
      </c>
      <c r="E13" s="100">
        <f>IF(SER_hh_tes_in!E13=0,0,1000000/0.086*SER_hh_tes_in!E13/SER_hh_num_in!E13)</f>
        <v>61587.685875508076</v>
      </c>
      <c r="F13" s="100">
        <f>IF(SER_hh_tes_in!F13=0,0,1000000/0.086*SER_hh_tes_in!F13/SER_hh_num_in!F13)</f>
        <v>60957.450408780016</v>
      </c>
      <c r="G13" s="100">
        <f>IF(SER_hh_tes_in!G13=0,0,1000000/0.086*SER_hh_tes_in!G13/SER_hh_num_in!G13)</f>
        <v>59709.702739797613</v>
      </c>
      <c r="H13" s="100">
        <f>IF(SER_hh_tes_in!H13=0,0,1000000/0.086*SER_hh_tes_in!H13/SER_hh_num_in!H13)</f>
        <v>60381.331398574403</v>
      </c>
      <c r="I13" s="100">
        <f>IF(SER_hh_tes_in!I13=0,0,1000000/0.086*SER_hh_tes_in!I13/SER_hh_num_in!I13)</f>
        <v>63776.826313922313</v>
      </c>
      <c r="J13" s="100">
        <f>IF(SER_hh_tes_in!J13=0,0,1000000/0.086*SER_hh_tes_in!J13/SER_hh_num_in!J13)</f>
        <v>62049.796355388178</v>
      </c>
      <c r="K13" s="100">
        <f>IF(SER_hh_tes_in!K13=0,0,1000000/0.086*SER_hh_tes_in!K13/SER_hh_num_in!K13)</f>
        <v>70683.4404138432</v>
      </c>
      <c r="L13" s="100">
        <f>IF(SER_hh_tes_in!L13=0,0,1000000/0.086*SER_hh_tes_in!L13/SER_hh_num_in!L13)</f>
        <v>78634.415955234072</v>
      </c>
      <c r="M13" s="100">
        <f>IF(SER_hh_tes_in!M13=0,0,1000000/0.086*SER_hh_tes_in!M13/SER_hh_num_in!M13)</f>
        <v>69847.091513067426</v>
      </c>
      <c r="N13" s="100">
        <f>IF(SER_hh_tes_in!N13=0,0,1000000/0.086*SER_hh_tes_in!N13/SER_hh_num_in!N13)</f>
        <v>80634.539640814721</v>
      </c>
      <c r="O13" s="100">
        <f>IF(SER_hh_tes_in!O13=0,0,1000000/0.086*SER_hh_tes_in!O13/SER_hh_num_in!O13)</f>
        <v>76013.601741035309</v>
      </c>
      <c r="P13" s="100">
        <f>IF(SER_hh_tes_in!P13=0,0,1000000/0.086*SER_hh_tes_in!P13/SER_hh_num_in!P13)</f>
        <v>82409.393494993434</v>
      </c>
      <c r="Q13" s="100">
        <f>IF(SER_hh_tes_in!Q13=0,0,1000000/0.086*SER_hh_tes_in!Q13/SER_hh_num_in!Q13)</f>
        <v>75583.853329720718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59774.55184880914</v>
      </c>
      <c r="D14" s="22">
        <f>IF(SER_hh_tes_in!D14=0,0,1000000/0.086*SER_hh_tes_in!D14/SER_hh_num_in!D14)</f>
        <v>61528.838602066295</v>
      </c>
      <c r="E14" s="22">
        <f>IF(SER_hh_tes_in!E14=0,0,1000000/0.086*SER_hh_tes_in!E14/SER_hh_num_in!E14)</f>
        <v>60301.803390146248</v>
      </c>
      <c r="F14" s="22">
        <f>IF(SER_hh_tes_in!F14=0,0,1000000/0.086*SER_hh_tes_in!F14/SER_hh_num_in!F14)</f>
        <v>61586.233482701777</v>
      </c>
      <c r="G14" s="22">
        <f>IF(SER_hh_tes_in!G14=0,0,1000000/0.086*SER_hh_tes_in!G14/SER_hh_num_in!G14)</f>
        <v>60098.133211318178</v>
      </c>
      <c r="H14" s="22">
        <f>IF(SER_hh_tes_in!H14=0,0,1000000/0.086*SER_hh_tes_in!H14/SER_hh_num_in!H14)</f>
        <v>60727.167888870856</v>
      </c>
      <c r="I14" s="22">
        <f>IF(SER_hh_tes_in!I14=0,0,1000000/0.086*SER_hh_tes_in!I14/SER_hh_num_in!I14)</f>
        <v>0</v>
      </c>
      <c r="J14" s="22">
        <f>IF(SER_hh_tes_in!J14=0,0,1000000/0.086*SER_hh_tes_in!J14/SER_hh_num_in!J14)</f>
        <v>63371.013804575879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76663.047166709264</v>
      </c>
      <c r="M14" s="22">
        <f>IF(SER_hh_tes_in!M14=0,0,1000000/0.086*SER_hh_tes_in!M14/SER_hh_num_in!M14)</f>
        <v>66545.561330928045</v>
      </c>
      <c r="N14" s="22">
        <f>IF(SER_hh_tes_in!N14=0,0,1000000/0.086*SER_hh_tes_in!N14/SER_hh_num_in!N14)</f>
        <v>73506.143856704759</v>
      </c>
      <c r="O14" s="22">
        <f>IF(SER_hh_tes_in!O14=0,0,1000000/0.086*SER_hh_tes_in!O14/SER_hh_num_in!O14)</f>
        <v>70554.434056015758</v>
      </c>
      <c r="P14" s="22">
        <f>IF(SER_hh_tes_in!P14=0,0,1000000/0.086*SER_hh_tes_in!P14/SER_hh_num_in!P14)</f>
        <v>68282.853362443813</v>
      </c>
      <c r="Q14" s="22">
        <f>IF(SER_hh_tes_in!Q14=0,0,1000000/0.086*SER_hh_tes_in!Q14/SER_hh_num_in!Q14)</f>
        <v>69029.206607873581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322.1648110234795</v>
      </c>
      <c r="D15" s="104">
        <f>IF(SER_hh_tes_in!D15=0,0,1000000/0.086*SER_hh_tes_in!D15/SER_hh_num_in!D15)</f>
        <v>405.21742023009205</v>
      </c>
      <c r="E15" s="104">
        <f>IF(SER_hh_tes_in!E15=0,0,1000000/0.086*SER_hh_tes_in!E15/SER_hh_num_in!E15)</f>
        <v>506.12043109748652</v>
      </c>
      <c r="F15" s="104">
        <f>IF(SER_hh_tes_in!F15=0,0,1000000/0.086*SER_hh_tes_in!F15/SER_hh_num_in!F15)</f>
        <v>552.54536870987101</v>
      </c>
      <c r="G15" s="104">
        <f>IF(SER_hh_tes_in!G15=0,0,1000000/0.086*SER_hh_tes_in!G15/SER_hh_num_in!G15)</f>
        <v>476.1346102537932</v>
      </c>
      <c r="H15" s="104">
        <f>IF(SER_hh_tes_in!H15=0,0,1000000/0.086*SER_hh_tes_in!H15/SER_hh_num_in!H15)</f>
        <v>455.86729890173552</v>
      </c>
      <c r="I15" s="104">
        <f>IF(SER_hh_tes_in!I15=0,0,1000000/0.086*SER_hh_tes_in!I15/SER_hh_num_in!I15)</f>
        <v>322.95151502808181</v>
      </c>
      <c r="J15" s="104">
        <f>IF(SER_hh_tes_in!J15=0,0,1000000/0.086*SER_hh_tes_in!J15/SER_hh_num_in!J15)</f>
        <v>348.4325081061458</v>
      </c>
      <c r="K15" s="104">
        <f>IF(SER_hh_tes_in!K15=0,0,1000000/0.086*SER_hh_tes_in!K15/SER_hh_num_in!K15)</f>
        <v>553.98382921495067</v>
      </c>
      <c r="L15" s="104">
        <f>IF(SER_hh_tes_in!L15=0,0,1000000/0.086*SER_hh_tes_in!L15/SER_hh_num_in!L15)</f>
        <v>774.12841220761493</v>
      </c>
      <c r="M15" s="104">
        <f>IF(SER_hh_tes_in!M15=0,0,1000000/0.086*SER_hh_tes_in!M15/SER_hh_num_in!M15)</f>
        <v>1113.7463048438758</v>
      </c>
      <c r="N15" s="104">
        <f>IF(SER_hh_tes_in!N15=0,0,1000000/0.086*SER_hh_tes_in!N15/SER_hh_num_in!N15)</f>
        <v>713.03731458509026</v>
      </c>
      <c r="O15" s="104">
        <f>IF(SER_hh_tes_in!O15=0,0,1000000/0.086*SER_hh_tes_in!O15/SER_hh_num_in!O15)</f>
        <v>537.41913956071858</v>
      </c>
      <c r="P15" s="104">
        <f>IF(SER_hh_tes_in!P15=0,0,1000000/0.086*SER_hh_tes_in!P15/SER_hh_num_in!P15)</f>
        <v>578.00883141857958</v>
      </c>
      <c r="Q15" s="104">
        <f>IF(SER_hh_tes_in!Q15=0,0,1000000/0.086*SER_hh_tes_in!Q15/SER_hh_num_in!Q15)</f>
        <v>736.13566896217594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10622.927870922529</v>
      </c>
      <c r="D16" s="101">
        <f>IF(SER_hh_tes_in!D16=0,0,1000000/0.086*SER_hh_tes_in!D16/SER_hh_num_in!D16)</f>
        <v>10666.256344246614</v>
      </c>
      <c r="E16" s="101">
        <f>IF(SER_hh_tes_in!E16=0,0,1000000/0.086*SER_hh_tes_in!E16/SER_hh_num_in!E16)</f>
        <v>10721.44040880918</v>
      </c>
      <c r="F16" s="101">
        <f>IF(SER_hh_tes_in!F16=0,0,1000000/0.086*SER_hh_tes_in!F16/SER_hh_num_in!F16)</f>
        <v>10794.037304019419</v>
      </c>
      <c r="G16" s="101">
        <f>IF(SER_hh_tes_in!G16=0,0,1000000/0.086*SER_hh_tes_in!G16/SER_hh_num_in!G16)</f>
        <v>10884.506972192408</v>
      </c>
      <c r="H16" s="101">
        <f>IF(SER_hh_tes_in!H16=0,0,1000000/0.086*SER_hh_tes_in!H16/SER_hh_num_in!H16)</f>
        <v>10955.608527006661</v>
      </c>
      <c r="I16" s="101">
        <f>IF(SER_hh_tes_in!I16=0,0,1000000/0.086*SER_hh_tes_in!I16/SER_hh_num_in!I16)</f>
        <v>11064.052007771505</v>
      </c>
      <c r="J16" s="101">
        <f>IF(SER_hh_tes_in!J16=0,0,1000000/0.086*SER_hh_tes_in!J16/SER_hh_num_in!J16)</f>
        <v>11212.835122572689</v>
      </c>
      <c r="K16" s="101">
        <f>IF(SER_hh_tes_in!K16=0,0,1000000/0.086*SER_hh_tes_in!K16/SER_hh_num_in!K16)</f>
        <v>11072.705636396569</v>
      </c>
      <c r="L16" s="101">
        <f>IF(SER_hh_tes_in!L16=0,0,1000000/0.086*SER_hh_tes_in!L16/SER_hh_num_in!L16)</f>
        <v>11195.596167324326</v>
      </c>
      <c r="M16" s="101">
        <f>IF(SER_hh_tes_in!M16=0,0,1000000/0.086*SER_hh_tes_in!M16/SER_hh_num_in!M16)</f>
        <v>11261.646833478864</v>
      </c>
      <c r="N16" s="101">
        <f>IF(SER_hh_tes_in!N16=0,0,1000000/0.086*SER_hh_tes_in!N16/SER_hh_num_in!N16)</f>
        <v>11428.863447068061</v>
      </c>
      <c r="O16" s="101">
        <f>IF(SER_hh_tes_in!O16=0,0,1000000/0.086*SER_hh_tes_in!O16/SER_hh_num_in!O16)</f>
        <v>11718.723207599018</v>
      </c>
      <c r="P16" s="101">
        <f>IF(SER_hh_tes_in!P16=0,0,1000000/0.086*SER_hh_tes_in!P16/SER_hh_num_in!P16)</f>
        <v>12013.22259917888</v>
      </c>
      <c r="Q16" s="101">
        <f>IF(SER_hh_tes_in!Q16=0,0,1000000/0.086*SER_hh_tes_in!Q16/SER_hh_num_in!Q16)</f>
        <v>12549.729764399441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10622.927870922529</v>
      </c>
      <c r="D18" s="103">
        <f>IF(SER_hh_tes_in!D18=0,0,1000000/0.086*SER_hh_tes_in!D18/SER_hh_num_in!D18)</f>
        <v>10666.256344246614</v>
      </c>
      <c r="E18" s="103">
        <f>IF(SER_hh_tes_in!E18=0,0,1000000/0.086*SER_hh_tes_in!E18/SER_hh_num_in!E18)</f>
        <v>10721.44040880918</v>
      </c>
      <c r="F18" s="103">
        <f>IF(SER_hh_tes_in!F18=0,0,1000000/0.086*SER_hh_tes_in!F18/SER_hh_num_in!F18)</f>
        <v>10794.037304019419</v>
      </c>
      <c r="G18" s="103">
        <f>IF(SER_hh_tes_in!G18=0,0,1000000/0.086*SER_hh_tes_in!G18/SER_hh_num_in!G18)</f>
        <v>10884.506972192408</v>
      </c>
      <c r="H18" s="103">
        <f>IF(SER_hh_tes_in!H18=0,0,1000000/0.086*SER_hh_tes_in!H18/SER_hh_num_in!H18)</f>
        <v>10955.608527006661</v>
      </c>
      <c r="I18" s="103">
        <f>IF(SER_hh_tes_in!I18=0,0,1000000/0.086*SER_hh_tes_in!I18/SER_hh_num_in!I18)</f>
        <v>11064.052007771505</v>
      </c>
      <c r="J18" s="103">
        <f>IF(SER_hh_tes_in!J18=0,0,1000000/0.086*SER_hh_tes_in!J18/SER_hh_num_in!J18)</f>
        <v>11212.835122572689</v>
      </c>
      <c r="K18" s="103">
        <f>IF(SER_hh_tes_in!K18=0,0,1000000/0.086*SER_hh_tes_in!K18/SER_hh_num_in!K18)</f>
        <v>11072.705636396569</v>
      </c>
      <c r="L18" s="103">
        <f>IF(SER_hh_tes_in!L18=0,0,1000000/0.086*SER_hh_tes_in!L18/SER_hh_num_in!L18)</f>
        <v>11195.596167324326</v>
      </c>
      <c r="M18" s="103">
        <f>IF(SER_hh_tes_in!M18=0,0,1000000/0.086*SER_hh_tes_in!M18/SER_hh_num_in!M18)</f>
        <v>11261.646833478864</v>
      </c>
      <c r="N18" s="103">
        <f>IF(SER_hh_tes_in!N18=0,0,1000000/0.086*SER_hh_tes_in!N18/SER_hh_num_in!N18)</f>
        <v>11428.863447068061</v>
      </c>
      <c r="O18" s="103">
        <f>IF(SER_hh_tes_in!O18=0,0,1000000/0.086*SER_hh_tes_in!O18/SER_hh_num_in!O18)</f>
        <v>11718.723207599018</v>
      </c>
      <c r="P18" s="103">
        <f>IF(SER_hh_tes_in!P18=0,0,1000000/0.086*SER_hh_tes_in!P18/SER_hh_num_in!P18)</f>
        <v>12013.22259917888</v>
      </c>
      <c r="Q18" s="103">
        <f>IF(SER_hh_tes_in!Q18=0,0,1000000/0.086*SER_hh_tes_in!Q18/SER_hh_num_in!Q18)</f>
        <v>12549.729764399441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7196.0405031599767</v>
      </c>
      <c r="D19" s="101">
        <f>IF(SER_hh_tes_in!D19=0,0,1000000/0.086*SER_hh_tes_in!D19/SER_hh_num_in!D19)</f>
        <v>7211.559548096091</v>
      </c>
      <c r="E19" s="101">
        <f>IF(SER_hh_tes_in!E19=0,0,1000000/0.086*SER_hh_tes_in!E19/SER_hh_num_in!E19)</f>
        <v>7214.0017749300359</v>
      </c>
      <c r="F19" s="101">
        <f>IF(SER_hh_tes_in!F19=0,0,1000000/0.086*SER_hh_tes_in!F19/SER_hh_num_in!F19)</f>
        <v>7239.9886325623011</v>
      </c>
      <c r="G19" s="101">
        <f>IF(SER_hh_tes_in!G19=0,0,1000000/0.086*SER_hh_tes_in!G19/SER_hh_num_in!G19)</f>
        <v>7242.2679602774197</v>
      </c>
      <c r="H19" s="101">
        <f>IF(SER_hh_tes_in!H19=0,0,1000000/0.086*SER_hh_tes_in!H19/SER_hh_num_in!H19)</f>
        <v>7226.585094799424</v>
      </c>
      <c r="I19" s="101">
        <f>IF(SER_hh_tes_in!I19=0,0,1000000/0.086*SER_hh_tes_in!I19/SER_hh_num_in!I19)</f>
        <v>7193.4916063768305</v>
      </c>
      <c r="J19" s="101">
        <f>IF(SER_hh_tes_in!J19=0,0,1000000/0.086*SER_hh_tes_in!J19/SER_hh_num_in!J19)</f>
        <v>7289.7826758118435</v>
      </c>
      <c r="K19" s="101">
        <f>IF(SER_hh_tes_in!K19=0,0,1000000/0.086*SER_hh_tes_in!K19/SER_hh_num_in!K19)</f>
        <v>7326.1245294743831</v>
      </c>
      <c r="L19" s="101">
        <f>IF(SER_hh_tes_in!L19=0,0,1000000/0.086*SER_hh_tes_in!L19/SER_hh_num_in!L19)</f>
        <v>7388.0659637212084</v>
      </c>
      <c r="M19" s="101">
        <f>IF(SER_hh_tes_in!M19=0,0,1000000/0.086*SER_hh_tes_in!M19/SER_hh_num_in!M19)</f>
        <v>7477.7426852882436</v>
      </c>
      <c r="N19" s="101">
        <f>IF(SER_hh_tes_in!N19=0,0,1000000/0.086*SER_hh_tes_in!N19/SER_hh_num_in!N19)</f>
        <v>7512.8641494469284</v>
      </c>
      <c r="O19" s="101">
        <f>IF(SER_hh_tes_in!O19=0,0,1000000/0.086*SER_hh_tes_in!O19/SER_hh_num_in!O19)</f>
        <v>7614.4120815196538</v>
      </c>
      <c r="P19" s="101">
        <f>IF(SER_hh_tes_in!P19=0,0,1000000/0.086*SER_hh_tes_in!P19/SER_hh_num_in!P19)</f>
        <v>7684.4262897753151</v>
      </c>
      <c r="Q19" s="101">
        <f>IF(SER_hh_tes_in!Q19=0,0,1000000/0.086*SER_hh_tes_in!Q19/SER_hh_num_in!Q19)</f>
        <v>7847.9480408197378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7237.6479238245156</v>
      </c>
      <c r="D22" s="100">
        <f>IF(SER_hh_tes_in!D22=0,0,1000000/0.086*SER_hh_tes_in!D22/SER_hh_num_in!D22)</f>
        <v>7305.8676020989933</v>
      </c>
      <c r="E22" s="100">
        <f>IF(SER_hh_tes_in!E22=0,0,1000000/0.086*SER_hh_tes_in!E22/SER_hh_num_in!E22)</f>
        <v>7356.9892460913716</v>
      </c>
      <c r="F22" s="100">
        <f>IF(SER_hh_tes_in!F22=0,0,1000000/0.086*SER_hh_tes_in!F22/SER_hh_num_in!F22)</f>
        <v>7388.1383706093466</v>
      </c>
      <c r="G22" s="100">
        <f>IF(SER_hh_tes_in!G22=0,0,1000000/0.086*SER_hh_tes_in!G22/SER_hh_num_in!G22)</f>
        <v>7411.7639994757146</v>
      </c>
      <c r="H22" s="100">
        <f>IF(SER_hh_tes_in!H22=0,0,1000000/0.086*SER_hh_tes_in!H22/SER_hh_num_in!H22)</f>
        <v>7453.4513518585381</v>
      </c>
      <c r="I22" s="100">
        <f>IF(SER_hh_tes_in!I22=0,0,1000000/0.086*SER_hh_tes_in!I22/SER_hh_num_in!I22)</f>
        <v>7501.2769713175248</v>
      </c>
      <c r="J22" s="100">
        <f>IF(SER_hh_tes_in!J22=0,0,1000000/0.086*SER_hh_tes_in!J22/SER_hh_num_in!J22)</f>
        <v>7535.1163496587642</v>
      </c>
      <c r="K22" s="100">
        <f>IF(SER_hh_tes_in!K22=0,0,1000000/0.086*SER_hh_tes_in!K22/SER_hh_num_in!K22)</f>
        <v>7594.2051508159484</v>
      </c>
      <c r="L22" s="100">
        <f>IF(SER_hh_tes_in!L22=0,0,1000000/0.086*SER_hh_tes_in!L22/SER_hh_num_in!L22)</f>
        <v>7652.6518792016677</v>
      </c>
      <c r="M22" s="100">
        <f>IF(SER_hh_tes_in!M22=0,0,1000000/0.086*SER_hh_tes_in!M22/SER_hh_num_in!M22)</f>
        <v>7738.7200016398256</v>
      </c>
      <c r="N22" s="100">
        <f>IF(SER_hh_tes_in!N22=0,0,1000000/0.086*SER_hh_tes_in!N22/SER_hh_num_in!N22)</f>
        <v>7795.0196883340777</v>
      </c>
      <c r="O22" s="100">
        <f>IF(SER_hh_tes_in!O22=0,0,1000000/0.086*SER_hh_tes_in!O22/SER_hh_num_in!O22)</f>
        <v>7847.3989390335664</v>
      </c>
      <c r="P22" s="100">
        <f>IF(SER_hh_tes_in!P22=0,0,1000000/0.086*SER_hh_tes_in!P22/SER_hh_num_in!P22)</f>
        <v>7901.410922976429</v>
      </c>
      <c r="Q22" s="100">
        <f>IF(SER_hh_tes_in!Q22=0,0,1000000/0.086*SER_hh_tes_in!Q22/SER_hh_num_in!Q22)</f>
        <v>7955.355617107507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7205.525162251136</v>
      </c>
      <c r="D23" s="100">
        <f>IF(SER_hh_tes_in!D23=0,0,1000000/0.086*SER_hh_tes_in!D23/SER_hh_num_in!D23)</f>
        <v>7226.0506467653504</v>
      </c>
      <c r="E23" s="100">
        <f>IF(SER_hh_tes_in!E23=0,0,1000000/0.086*SER_hh_tes_in!E23/SER_hh_num_in!E23)</f>
        <v>7251.5325345811561</v>
      </c>
      <c r="F23" s="100">
        <f>IF(SER_hh_tes_in!F23=0,0,1000000/0.086*SER_hh_tes_in!F23/SER_hh_num_in!F23)</f>
        <v>7276.2359936981311</v>
      </c>
      <c r="G23" s="100">
        <f>IF(SER_hh_tes_in!G23=0,0,1000000/0.086*SER_hh_tes_in!G23/SER_hh_num_in!G23)</f>
        <v>7291.5999346611416</v>
      </c>
      <c r="H23" s="100">
        <f>IF(SER_hh_tes_in!H23=0,0,1000000/0.086*SER_hh_tes_in!H23/SER_hh_num_in!H23)</f>
        <v>7273.439958630458</v>
      </c>
      <c r="I23" s="100">
        <f>IF(SER_hh_tes_in!I23=0,0,1000000/0.086*SER_hh_tes_in!I23/SER_hh_num_in!I23)</f>
        <v>7301.4425593803617</v>
      </c>
      <c r="J23" s="100">
        <f>IF(SER_hh_tes_in!J23=0,0,1000000/0.086*SER_hh_tes_in!J23/SER_hh_num_in!J23)</f>
        <v>7317.0528129688682</v>
      </c>
      <c r="K23" s="100">
        <f>IF(SER_hh_tes_in!K23=0,0,1000000/0.086*SER_hh_tes_in!K23/SER_hh_num_in!K23)</f>
        <v>7340.4346887431921</v>
      </c>
      <c r="L23" s="100">
        <f>IF(SER_hh_tes_in!L23=0,0,1000000/0.086*SER_hh_tes_in!L23/SER_hh_num_in!L23)</f>
        <v>7352.3680011911783</v>
      </c>
      <c r="M23" s="100">
        <f>IF(SER_hh_tes_in!M23=0,0,1000000/0.086*SER_hh_tes_in!M23/SER_hh_num_in!M23)</f>
        <v>7426.4668370431673</v>
      </c>
      <c r="N23" s="100">
        <f>IF(SER_hh_tes_in!N23=0,0,1000000/0.086*SER_hh_tes_in!N23/SER_hh_num_in!N23)</f>
        <v>7486.0561439881212</v>
      </c>
      <c r="O23" s="100">
        <f>IF(SER_hh_tes_in!O23=0,0,1000000/0.086*SER_hh_tes_in!O23/SER_hh_num_in!O23)</f>
        <v>7544.7869328480328</v>
      </c>
      <c r="P23" s="100">
        <f>IF(SER_hh_tes_in!P23=0,0,1000000/0.086*SER_hh_tes_in!P23/SER_hh_num_in!P23)</f>
        <v>7613.9414787665255</v>
      </c>
      <c r="Q23" s="100">
        <f>IF(SER_hh_tes_in!Q23=0,0,1000000/0.086*SER_hh_tes_in!Q23/SER_hh_num_in!Q23)</f>
        <v>7680.0704388403028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7278.4571876011223</v>
      </c>
      <c r="D24" s="100">
        <f>IF(SER_hh_tes_in!D24=0,0,1000000/0.086*SER_hh_tes_in!D24/SER_hh_num_in!D24)</f>
        <v>7331.5734700315734</v>
      </c>
      <c r="E24" s="100">
        <f>IF(SER_hh_tes_in!E24=0,0,1000000/0.086*SER_hh_tes_in!E24/SER_hh_num_in!E24)</f>
        <v>7369.715714001195</v>
      </c>
      <c r="F24" s="100">
        <f>IF(SER_hh_tes_in!F24=0,0,1000000/0.086*SER_hh_tes_in!F24/SER_hh_num_in!F24)</f>
        <v>7411.1347824373888</v>
      </c>
      <c r="G24" s="100">
        <f>IF(SER_hh_tes_in!G24=0,0,1000000/0.086*SER_hh_tes_in!G24/SER_hh_num_in!G24)</f>
        <v>7440.641555247108</v>
      </c>
      <c r="H24" s="100">
        <f>IF(SER_hh_tes_in!H24=0,0,1000000/0.086*SER_hh_tes_in!H24/SER_hh_num_in!H24)</f>
        <v>7489.4924234565688</v>
      </c>
      <c r="I24" s="100">
        <f>IF(SER_hh_tes_in!I24=0,0,1000000/0.086*SER_hh_tes_in!I24/SER_hh_num_in!I24)</f>
        <v>7545.9537567738553</v>
      </c>
      <c r="J24" s="100">
        <f>IF(SER_hh_tes_in!J24=0,0,1000000/0.086*SER_hh_tes_in!J24/SER_hh_num_in!J24)</f>
        <v>7582.2339143044119</v>
      </c>
      <c r="K24" s="100">
        <f>IF(SER_hh_tes_in!K24=0,0,1000000/0.086*SER_hh_tes_in!K24/SER_hh_num_in!K24)</f>
        <v>7643.2026017491517</v>
      </c>
      <c r="L24" s="100">
        <f>IF(SER_hh_tes_in!L24=0,0,1000000/0.086*SER_hh_tes_in!L24/SER_hh_num_in!L24)</f>
        <v>7705.7085801871999</v>
      </c>
      <c r="M24" s="100">
        <f>IF(SER_hh_tes_in!M24=0,0,1000000/0.086*SER_hh_tes_in!M24/SER_hh_num_in!M24)</f>
        <v>7780.2333000755279</v>
      </c>
      <c r="N24" s="100">
        <f>IF(SER_hh_tes_in!N24=0,0,1000000/0.086*SER_hh_tes_in!N24/SER_hh_num_in!N24)</f>
        <v>7821.970182693176</v>
      </c>
      <c r="O24" s="100">
        <f>IF(SER_hh_tes_in!O24=0,0,1000000/0.086*SER_hh_tes_in!O24/SER_hh_num_in!O24)</f>
        <v>7851.1614398858419</v>
      </c>
      <c r="P24" s="100">
        <f>IF(SER_hh_tes_in!P24=0,0,1000000/0.086*SER_hh_tes_in!P24/SER_hh_num_in!P24)</f>
        <v>7885.9061926576042</v>
      </c>
      <c r="Q24" s="100">
        <f>IF(SER_hh_tes_in!Q24=0,0,1000000/0.086*SER_hh_tes_in!Q24/SER_hh_num_in!Q24)</f>
        <v>7916.8077253708225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7184.1677473042273</v>
      </c>
      <c r="D25" s="100">
        <f>IF(SER_hh_tes_in!D25=0,0,1000000/0.086*SER_hh_tes_in!D25/SER_hh_num_in!D25)</f>
        <v>7172.510080214508</v>
      </c>
      <c r="E25" s="100">
        <f>IF(SER_hh_tes_in!E25=0,0,1000000/0.086*SER_hh_tes_in!E25/SER_hh_num_in!E25)</f>
        <v>7170.2106256994202</v>
      </c>
      <c r="F25" s="100">
        <f>IF(SER_hh_tes_in!F25=0,0,1000000/0.086*SER_hh_tes_in!F25/SER_hh_num_in!F25)</f>
        <v>7150.896608887886</v>
      </c>
      <c r="G25" s="100">
        <f>IF(SER_hh_tes_in!G25=0,0,1000000/0.086*SER_hh_tes_in!G25/SER_hh_num_in!G25)</f>
        <v>7134.8791170676359</v>
      </c>
      <c r="H25" s="100">
        <f>IF(SER_hh_tes_in!H25=0,0,1000000/0.086*SER_hh_tes_in!H25/SER_hh_num_in!H25)</f>
        <v>7129.4620512209713</v>
      </c>
      <c r="I25" s="100">
        <f>IF(SER_hh_tes_in!I25=0,0,1000000/0.086*SER_hh_tes_in!I25/SER_hh_num_in!I25)</f>
        <v>7161.0192290698769</v>
      </c>
      <c r="J25" s="100">
        <f>IF(SER_hh_tes_in!J25=0,0,1000000/0.086*SER_hh_tes_in!J25/SER_hh_num_in!J25)</f>
        <v>7153.0513589484572</v>
      </c>
      <c r="K25" s="100">
        <f>IF(SER_hh_tes_in!K25=0,0,1000000/0.086*SER_hh_tes_in!K25/SER_hh_num_in!K25)</f>
        <v>7169.0537033774344</v>
      </c>
      <c r="L25" s="100">
        <f>IF(SER_hh_tes_in!L25=0,0,1000000/0.086*SER_hh_tes_in!L25/SER_hh_num_in!L25)</f>
        <v>7173.687275639888</v>
      </c>
      <c r="M25" s="100">
        <f>IF(SER_hh_tes_in!M25=0,0,1000000/0.086*SER_hh_tes_in!M25/SER_hh_num_in!M25)</f>
        <v>7232.2642797718318</v>
      </c>
      <c r="N25" s="100">
        <f>IF(SER_hh_tes_in!N25=0,0,1000000/0.086*SER_hh_tes_in!N25/SER_hh_num_in!N25)</f>
        <v>7278.3285389044759</v>
      </c>
      <c r="O25" s="100">
        <f>IF(SER_hh_tes_in!O25=0,0,1000000/0.086*SER_hh_tes_in!O25/SER_hh_num_in!O25)</f>
        <v>7323.4870247510462</v>
      </c>
      <c r="P25" s="100">
        <f>IF(SER_hh_tes_in!P25=0,0,1000000/0.086*SER_hh_tes_in!P25/SER_hh_num_in!P25)</f>
        <v>7377.8425992775874</v>
      </c>
      <c r="Q25" s="100">
        <f>IF(SER_hh_tes_in!Q25=0,0,1000000/0.086*SER_hh_tes_in!Q25/SER_hh_num_in!Q25)</f>
        <v>7425.7220378601396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7197.9452379737104</v>
      </c>
      <c r="D26" s="22">
        <f>IF(SER_hh_tes_in!D26=0,0,1000000/0.086*SER_hh_tes_in!D26/SER_hh_num_in!D26)</f>
        <v>7219.2978282449521</v>
      </c>
      <c r="E26" s="22">
        <f>IF(SER_hh_tes_in!E26=0,0,1000000/0.086*SER_hh_tes_in!E26/SER_hh_num_in!E26)</f>
        <v>7236.6514365501589</v>
      </c>
      <c r="F26" s="22">
        <f>IF(SER_hh_tes_in!F26=0,0,1000000/0.086*SER_hh_tes_in!F26/SER_hh_num_in!F26)</f>
        <v>7273.1359921361063</v>
      </c>
      <c r="G26" s="22">
        <f>IF(SER_hh_tes_in!G26=0,0,1000000/0.086*SER_hh_tes_in!G26/SER_hh_num_in!G26)</f>
        <v>7302.8531925035031</v>
      </c>
      <c r="H26" s="22">
        <f>IF(SER_hh_tes_in!H26=0,0,1000000/0.086*SER_hh_tes_in!H26/SER_hh_num_in!H26)</f>
        <v>7316.9511820372518</v>
      </c>
      <c r="I26" s="22">
        <f>IF(SER_hh_tes_in!I26=0,0,1000000/0.086*SER_hh_tes_in!I26/SER_hh_num_in!I26)</f>
        <v>7317.0862997187851</v>
      </c>
      <c r="J26" s="22">
        <f>IF(SER_hh_tes_in!J26=0,0,1000000/0.086*SER_hh_tes_in!J26/SER_hh_num_in!J26)</f>
        <v>7361.9087199623946</v>
      </c>
      <c r="K26" s="22">
        <f>IF(SER_hh_tes_in!K26=0,0,1000000/0.086*SER_hh_tes_in!K26/SER_hh_num_in!K26)</f>
        <v>7423.5642110392037</v>
      </c>
      <c r="L26" s="22">
        <f>IF(SER_hh_tes_in!L26=0,0,1000000/0.086*SER_hh_tes_in!L26/SER_hh_num_in!L26)</f>
        <v>7481.7758001663515</v>
      </c>
      <c r="M26" s="22">
        <f>IF(SER_hh_tes_in!M26=0,0,1000000/0.086*SER_hh_tes_in!M26/SER_hh_num_in!M26)</f>
        <v>7584.8955032901213</v>
      </c>
      <c r="N26" s="22">
        <f>IF(SER_hh_tes_in!N26=0,0,1000000/0.086*SER_hh_tes_in!N26/SER_hh_num_in!N26)</f>
        <v>7653.7834404684381</v>
      </c>
      <c r="O26" s="22">
        <f>IF(SER_hh_tes_in!O26=0,0,1000000/0.086*SER_hh_tes_in!O26/SER_hh_num_in!O26)</f>
        <v>7829.6710780547146</v>
      </c>
      <c r="P26" s="22">
        <f>IF(SER_hh_tes_in!P26=0,0,1000000/0.086*SER_hh_tes_in!P26/SER_hh_num_in!P26)</f>
        <v>7896.6649908666113</v>
      </c>
      <c r="Q26" s="22">
        <f>IF(SER_hh_tes_in!Q26=0,0,1000000/0.086*SER_hh_tes_in!Q26/SER_hh_num_in!Q26)</f>
        <v>8154.2384129912498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6633.5587312420366</v>
      </c>
      <c r="D29" s="101">
        <f>IF(SER_hh_tes_in!D29=0,0,1000000/0.086*SER_hh_tes_in!D29/SER_hh_num_in!D29)</f>
        <v>6670.5952831442855</v>
      </c>
      <c r="E29" s="101">
        <f>IF(SER_hh_tes_in!E29=0,0,1000000/0.086*SER_hh_tes_in!E29/SER_hh_num_in!E29)</f>
        <v>6713.556459762699</v>
      </c>
      <c r="F29" s="101">
        <f>IF(SER_hh_tes_in!F29=0,0,1000000/0.086*SER_hh_tes_in!F29/SER_hh_num_in!F29)</f>
        <v>6749.8908576680215</v>
      </c>
      <c r="G29" s="101">
        <f>IF(SER_hh_tes_in!G29=0,0,1000000/0.086*SER_hh_tes_in!G29/SER_hh_num_in!G29)</f>
        <v>6827.8177078517128</v>
      </c>
      <c r="H29" s="101">
        <f>IF(SER_hh_tes_in!H29=0,0,1000000/0.086*SER_hh_tes_in!H29/SER_hh_num_in!H29)</f>
        <v>6838.4516723830357</v>
      </c>
      <c r="I29" s="101">
        <f>IF(SER_hh_tes_in!I29=0,0,1000000/0.086*SER_hh_tes_in!I29/SER_hh_num_in!I29)</f>
        <v>6870.9150001436383</v>
      </c>
      <c r="J29" s="101">
        <f>IF(SER_hh_tes_in!J29=0,0,1000000/0.086*SER_hh_tes_in!J29/SER_hh_num_in!J29)</f>
        <v>6930.1189309073561</v>
      </c>
      <c r="K29" s="101">
        <f>IF(SER_hh_tes_in!K29=0,0,1000000/0.086*SER_hh_tes_in!K29/SER_hh_num_in!K29)</f>
        <v>7002.4180614879624</v>
      </c>
      <c r="L29" s="101">
        <f>IF(SER_hh_tes_in!L29=0,0,1000000/0.086*SER_hh_tes_in!L29/SER_hh_num_in!L29)</f>
        <v>7049.6912461476095</v>
      </c>
      <c r="M29" s="101">
        <f>IF(SER_hh_tes_in!M29=0,0,1000000/0.086*SER_hh_tes_in!M29/SER_hh_num_in!M29)</f>
        <v>7107.5466929526001</v>
      </c>
      <c r="N29" s="101">
        <f>IF(SER_hh_tes_in!N29=0,0,1000000/0.086*SER_hh_tes_in!N29/SER_hh_num_in!N29)</f>
        <v>7187.6309140082549</v>
      </c>
      <c r="O29" s="101">
        <f>IF(SER_hh_tes_in!O29=0,0,1000000/0.086*SER_hh_tes_in!O29/SER_hh_num_in!O29)</f>
        <v>7326.7332137961948</v>
      </c>
      <c r="P29" s="101">
        <f>IF(SER_hh_tes_in!P29=0,0,1000000/0.086*SER_hh_tes_in!P29/SER_hh_num_in!P29)</f>
        <v>7349.1017971734436</v>
      </c>
      <c r="Q29" s="101">
        <f>IF(SER_hh_tes_in!Q29=0,0,1000000/0.086*SER_hh_tes_in!Q29/SER_hh_num_in!Q29)</f>
        <v>7541.0940919843006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0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0</v>
      </c>
      <c r="F30" s="100">
        <f>IF(SER_hh_tes_in!F30=0,0,1000000/0.086*SER_hh_tes_in!F30/SER_hh_num_in!F30)</f>
        <v>0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0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0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6652.2713853318382</v>
      </c>
      <c r="D31" s="100">
        <f>IF(SER_hh_tes_in!D31=0,0,1000000/0.086*SER_hh_tes_in!D31/SER_hh_num_in!D31)</f>
        <v>6728.5560920743455</v>
      </c>
      <c r="E31" s="100">
        <f>IF(SER_hh_tes_in!E31=0,0,1000000/0.086*SER_hh_tes_in!E31/SER_hh_num_in!E31)</f>
        <v>6804.4423621899068</v>
      </c>
      <c r="F31" s="100">
        <f>IF(SER_hh_tes_in!F31=0,0,1000000/0.086*SER_hh_tes_in!F31/SER_hh_num_in!F31)</f>
        <v>6872.8989656767126</v>
      </c>
      <c r="G31" s="100">
        <f>IF(SER_hh_tes_in!G31=0,0,1000000/0.086*SER_hh_tes_in!G31/SER_hh_num_in!G31)</f>
        <v>6968.6428011672633</v>
      </c>
      <c r="H31" s="100">
        <f>IF(SER_hh_tes_in!H31=0,0,1000000/0.086*SER_hh_tes_in!H31/SER_hh_num_in!H31)</f>
        <v>6994.1894600839605</v>
      </c>
      <c r="I31" s="100">
        <f>IF(SER_hh_tes_in!I31=0,0,1000000/0.086*SER_hh_tes_in!I31/SER_hh_num_in!I31)</f>
        <v>7037.261818748947</v>
      </c>
      <c r="J31" s="100">
        <f>IF(SER_hh_tes_in!J31=0,0,1000000/0.086*SER_hh_tes_in!J31/SER_hh_num_in!J31)</f>
        <v>7109.8174740576924</v>
      </c>
      <c r="K31" s="100">
        <f>IF(SER_hh_tes_in!K31=0,0,1000000/0.086*SER_hh_tes_in!K31/SER_hh_num_in!K31)</f>
        <v>7175.1811768900516</v>
      </c>
      <c r="L31" s="100">
        <f>IF(SER_hh_tes_in!L31=0,0,1000000/0.086*SER_hh_tes_in!L31/SER_hh_num_in!L31)</f>
        <v>7226.4951432037724</v>
      </c>
      <c r="M31" s="100">
        <f>IF(SER_hh_tes_in!M31=0,0,1000000/0.086*SER_hh_tes_in!M31/SER_hh_num_in!M31)</f>
        <v>7281.7344695276151</v>
      </c>
      <c r="N31" s="100">
        <f>IF(SER_hh_tes_in!N31=0,0,1000000/0.086*SER_hh_tes_in!N31/SER_hh_num_in!N31)</f>
        <v>7384.7512199623734</v>
      </c>
      <c r="O31" s="100">
        <f>IF(SER_hh_tes_in!O31=0,0,1000000/0.086*SER_hh_tes_in!O31/SER_hh_num_in!O31)</f>
        <v>7396.464194854856</v>
      </c>
      <c r="P31" s="100">
        <f>IF(SER_hh_tes_in!P31=0,0,1000000/0.086*SER_hh_tes_in!P31/SER_hh_num_in!P31)</f>
        <v>7412.7664951871438</v>
      </c>
      <c r="Q31" s="100">
        <f>IF(SER_hh_tes_in!Q31=0,0,1000000/0.086*SER_hh_tes_in!Q31/SER_hh_num_in!Q31)</f>
        <v>7408.1391289696967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6633.271298652674</v>
      </c>
      <c r="D33" s="18">
        <f>IF(SER_hh_tes_in!D33=0,0,1000000/0.086*SER_hh_tes_in!D33/SER_hh_num_in!D33)</f>
        <v>6669.4031220758225</v>
      </c>
      <c r="E33" s="18">
        <f>IF(SER_hh_tes_in!E33=0,0,1000000/0.086*SER_hh_tes_in!E33/SER_hh_num_in!E33)</f>
        <v>6711.7504970445107</v>
      </c>
      <c r="F33" s="18">
        <f>IF(SER_hh_tes_in!F33=0,0,1000000/0.086*SER_hh_tes_in!F33/SER_hh_num_in!F33)</f>
        <v>6747.4351103231729</v>
      </c>
      <c r="G33" s="18">
        <f>IF(SER_hh_tes_in!G33=0,0,1000000/0.086*SER_hh_tes_in!G33/SER_hh_num_in!G33)</f>
        <v>6825.5504238031417</v>
      </c>
      <c r="H33" s="18">
        <f>IF(SER_hh_tes_in!H33=0,0,1000000/0.086*SER_hh_tes_in!H33/SER_hh_num_in!H33)</f>
        <v>6836.0312475952169</v>
      </c>
      <c r="I33" s="18">
        <f>IF(SER_hh_tes_in!I33=0,0,1000000/0.086*SER_hh_tes_in!I33/SER_hh_num_in!I33)</f>
        <v>6868.6481377501041</v>
      </c>
      <c r="J33" s="18">
        <f>IF(SER_hh_tes_in!J33=0,0,1000000/0.086*SER_hh_tes_in!J33/SER_hh_num_in!J33)</f>
        <v>6927.6843304957865</v>
      </c>
      <c r="K33" s="18">
        <f>IF(SER_hh_tes_in!K33=0,0,1000000/0.086*SER_hh_tes_in!K33/SER_hh_num_in!K33)</f>
        <v>7001.9769656983563</v>
      </c>
      <c r="L33" s="18">
        <f>IF(SER_hh_tes_in!L33=0,0,1000000/0.086*SER_hh_tes_in!L33/SER_hh_num_in!L33)</f>
        <v>7048.7874664637839</v>
      </c>
      <c r="M33" s="18">
        <f>IF(SER_hh_tes_in!M33=0,0,1000000/0.086*SER_hh_tes_in!M33/SER_hh_num_in!M33)</f>
        <v>7107.0588465534865</v>
      </c>
      <c r="N33" s="18">
        <f>IF(SER_hh_tes_in!N33=0,0,1000000/0.086*SER_hh_tes_in!N33/SER_hh_num_in!N33)</f>
        <v>7185.1702238024263</v>
      </c>
      <c r="O33" s="18">
        <f>IF(SER_hh_tes_in!O33=0,0,1000000/0.086*SER_hh_tes_in!O33/SER_hh_num_in!O33)</f>
        <v>7325.8174609511298</v>
      </c>
      <c r="P33" s="18">
        <f>IF(SER_hh_tes_in!P33=0,0,1000000/0.086*SER_hh_tes_in!P33/SER_hh_num_in!P33)</f>
        <v>7348.0613331473869</v>
      </c>
      <c r="Q33" s="18">
        <f>IF(SER_hh_tes_in!Q33=0,0,1000000/0.086*SER_hh_tes_in!Q33/SER_hh_num_in!Q33)</f>
        <v>7543.4147065615616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538.09116900941956</v>
      </c>
      <c r="D3" s="106">
        <f>IF(SER_hh_emi_in!D3=0,0,1000000*SER_hh_emi_in!D3/SER_hh_num_in!D3)</f>
        <v>1660.9900431700942</v>
      </c>
      <c r="E3" s="106">
        <f>IF(SER_hh_emi_in!E3=0,0,1000000*SER_hh_emi_in!E3/SER_hh_num_in!E3)</f>
        <v>3890.4260680154462</v>
      </c>
      <c r="F3" s="106">
        <f>IF(SER_hh_emi_in!F3=0,0,1000000*SER_hh_emi_in!F3/SER_hh_num_in!F3)</f>
        <v>3574.1994080265699</v>
      </c>
      <c r="G3" s="106">
        <f>IF(SER_hh_emi_in!G3=0,0,1000000*SER_hh_emi_in!G3/SER_hh_num_in!G3)</f>
        <v>2621.106590832419</v>
      </c>
      <c r="H3" s="106">
        <f>IF(SER_hh_emi_in!H3=0,0,1000000*SER_hh_emi_in!H3/SER_hh_num_in!H3)</f>
        <v>2946.7907318793204</v>
      </c>
      <c r="I3" s="106">
        <f>IF(SER_hh_emi_in!I3=0,0,1000000*SER_hh_emi_in!I3/SER_hh_num_in!I3)</f>
        <v>298.28611615788026</v>
      </c>
      <c r="J3" s="106">
        <f>IF(SER_hh_emi_in!J3=0,0,1000000*SER_hh_emi_in!J3/SER_hh_num_in!J3)</f>
        <v>514.50159092215199</v>
      </c>
      <c r="K3" s="106">
        <f>IF(SER_hh_emi_in!K3=0,0,1000000*SER_hh_emi_in!K3/SER_hh_num_in!K3)</f>
        <v>4335.889561458328</v>
      </c>
      <c r="L3" s="106">
        <f>IF(SER_hh_emi_in!L3=0,0,1000000*SER_hh_emi_in!L3/SER_hh_num_in!L3)</f>
        <v>5752.268320586576</v>
      </c>
      <c r="M3" s="106">
        <f>IF(SER_hh_emi_in!M3=0,0,1000000*SER_hh_emi_in!M3/SER_hh_num_in!M3)</f>
        <v>6797.4923321209717</v>
      </c>
      <c r="N3" s="106">
        <f>IF(SER_hh_emi_in!N3=0,0,1000000*SER_hh_emi_in!N3/SER_hh_num_in!N3)</f>
        <v>5661.4105136974349</v>
      </c>
      <c r="O3" s="106">
        <f>IF(SER_hh_emi_in!O3=0,0,1000000*SER_hh_emi_in!O3/SER_hh_num_in!O3)</f>
        <v>3270.3121741877535</v>
      </c>
      <c r="P3" s="106">
        <f>IF(SER_hh_emi_in!P3=0,0,1000000*SER_hh_emi_in!P3/SER_hh_num_in!P3)</f>
        <v>3225.9225639677661</v>
      </c>
      <c r="Q3" s="106">
        <f>IF(SER_hh_emi_in!Q3=0,0,1000000*SER_hh_emi_in!Q3/SER_hh_num_in!Q3)</f>
        <v>3900.2169954810665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180.93103079026332</v>
      </c>
      <c r="D4" s="101">
        <f>IF(SER_hh_emi_in!D4=0,0,1000000*SER_hh_emi_in!D4/SER_hh_num_in!D4)</f>
        <v>1175.7091130074693</v>
      </c>
      <c r="E4" s="101">
        <f>IF(SER_hh_emi_in!E4=0,0,1000000*SER_hh_emi_in!E4/SER_hh_num_in!E4)</f>
        <v>3488.1112394816187</v>
      </c>
      <c r="F4" s="101">
        <f>IF(SER_hh_emi_in!F4=0,0,1000000*SER_hh_emi_in!F4/SER_hh_num_in!F4)</f>
        <v>3231.9652914578155</v>
      </c>
      <c r="G4" s="101">
        <f>IF(SER_hh_emi_in!G4=0,0,1000000*SER_hh_emi_in!G4/SER_hh_num_in!G4)</f>
        <v>2323.119484270208</v>
      </c>
      <c r="H4" s="101">
        <f>IF(SER_hh_emi_in!H4=0,0,1000000*SER_hh_emi_in!H4/SER_hh_num_in!H4)</f>
        <v>2599.4683585166763</v>
      </c>
      <c r="I4" s="101">
        <f>IF(SER_hh_emi_in!I4=0,0,1000000*SER_hh_emi_in!I4/SER_hh_num_in!I4)</f>
        <v>28.807644452880801</v>
      </c>
      <c r="J4" s="101">
        <f>IF(SER_hh_emi_in!J4=0,0,1000000*SER_hh_emi_in!J4/SER_hh_num_in!J4)</f>
        <v>220.29794656829731</v>
      </c>
      <c r="K4" s="101">
        <f>IF(SER_hh_emi_in!K4=0,0,1000000*SER_hh_emi_in!K4/SER_hh_num_in!K4)</f>
        <v>4055.6744447550936</v>
      </c>
      <c r="L4" s="101">
        <f>IF(SER_hh_emi_in!L4=0,0,1000000*SER_hh_emi_in!L4/SER_hh_num_in!L4)</f>
        <v>5408.6051050337455</v>
      </c>
      <c r="M4" s="101">
        <f>IF(SER_hh_emi_in!M4=0,0,1000000*SER_hh_emi_in!M4/SER_hh_num_in!M4)</f>
        <v>6535.5745983470624</v>
      </c>
      <c r="N4" s="101">
        <f>IF(SER_hh_emi_in!N4=0,0,1000000*SER_hh_emi_in!N4/SER_hh_num_in!N4)</f>
        <v>5446.9980779068837</v>
      </c>
      <c r="O4" s="101">
        <f>IF(SER_hh_emi_in!O4=0,0,1000000*SER_hh_emi_in!O4/SER_hh_num_in!O4)</f>
        <v>3048.1010643628165</v>
      </c>
      <c r="P4" s="101">
        <f>IF(SER_hh_emi_in!P4=0,0,1000000*SER_hh_emi_in!P4/SER_hh_num_in!P4)</f>
        <v>3105.7575804448752</v>
      </c>
      <c r="Q4" s="101">
        <f>IF(SER_hh_emi_in!Q4=0,0,1000000*SER_hh_emi_in!Q4/SER_hh_num_in!Q4)</f>
        <v>3665.1346351126658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43345.173094749407</v>
      </c>
      <c r="E5" s="100">
        <f>IF(SER_hh_emi_in!E5=0,0,1000000*SER_hh_emi_in!E5/SER_hh_num_in!E5)</f>
        <v>43537.379547589182</v>
      </c>
      <c r="F5" s="100">
        <f>IF(SER_hh_emi_in!F5=0,0,1000000*SER_hh_emi_in!F5/SER_hh_num_in!F5)</f>
        <v>42300.116953060373</v>
      </c>
      <c r="G5" s="100">
        <f>IF(SER_hh_emi_in!G5=0,0,1000000*SER_hh_emi_in!G5/SER_hh_num_in!G5)</f>
        <v>41232.940234965768</v>
      </c>
      <c r="H5" s="100">
        <f>IF(SER_hh_emi_in!H5=0,0,1000000*SER_hh_emi_in!H5/SER_hh_num_in!H5)</f>
        <v>43686.852370557768</v>
      </c>
      <c r="I5" s="100">
        <f>IF(SER_hh_emi_in!I5=0,0,1000000*SER_hh_emi_in!I5/SER_hh_num_in!I5)</f>
        <v>36910.353623714072</v>
      </c>
      <c r="J5" s="100">
        <f>IF(SER_hh_emi_in!J5=0,0,1000000*SER_hh_emi_in!J5/SER_hh_num_in!J5)</f>
        <v>42597.463280085969</v>
      </c>
      <c r="K5" s="100">
        <f>IF(SER_hh_emi_in!K5=0,0,1000000*SER_hh_emi_in!K5/SER_hh_num_in!K5)</f>
        <v>48491.215524065374</v>
      </c>
      <c r="L5" s="100">
        <f>IF(SER_hh_emi_in!L5=0,0,1000000*SER_hh_emi_in!L5/SER_hh_num_in!L5)</f>
        <v>52832.226960733366</v>
      </c>
      <c r="M5" s="100">
        <f>IF(SER_hh_emi_in!M5=0,0,1000000*SER_hh_emi_in!M5/SER_hh_num_in!M5)</f>
        <v>42610.414188870258</v>
      </c>
      <c r="N5" s="100">
        <f>IF(SER_hh_emi_in!N5=0,0,1000000*SER_hh_emi_in!N5/SER_hh_num_in!N5)</f>
        <v>49478.307681110084</v>
      </c>
      <c r="O5" s="100">
        <f>IF(SER_hh_emi_in!O5=0,0,1000000*SER_hh_emi_in!O5/SER_hh_num_in!O5)</f>
        <v>46647.201445674385</v>
      </c>
      <c r="P5" s="100">
        <f>IF(SER_hh_emi_in!P5=0,0,1000000*SER_hh_emi_in!P5/SER_hh_num_in!P5)</f>
        <v>49311.413948315545</v>
      </c>
      <c r="Q5" s="100">
        <f>IF(SER_hh_emi_in!Q5=0,0,1000000*SER_hh_emi_in!Q5/SER_hh_num_in!Q5)</f>
        <v>46151.268887490703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0</v>
      </c>
      <c r="D7" s="100">
        <f>IF(SER_hh_emi_in!D7=0,0,1000000*SER_hh_emi_in!D7/SER_hh_num_in!D7)</f>
        <v>24185.370557157512</v>
      </c>
      <c r="E7" s="100">
        <f>IF(SER_hh_emi_in!E7=0,0,1000000*SER_hh_emi_in!E7/SER_hh_num_in!E7)</f>
        <v>24131.994807846397</v>
      </c>
      <c r="F7" s="100">
        <f>IF(SER_hh_emi_in!F7=0,0,1000000*SER_hh_emi_in!F7/SER_hh_num_in!F7)</f>
        <v>23788.881203671666</v>
      </c>
      <c r="G7" s="100">
        <f>IF(SER_hh_emi_in!G7=0,0,1000000*SER_hh_emi_in!G7/SER_hh_num_in!G7)</f>
        <v>23217.179182589363</v>
      </c>
      <c r="H7" s="100">
        <f>IF(SER_hh_emi_in!H7=0,0,1000000*SER_hh_emi_in!H7/SER_hh_num_in!H7)</f>
        <v>23451.014663687984</v>
      </c>
      <c r="I7" s="100">
        <f>IF(SER_hh_emi_in!I7=0,0,1000000*SER_hh_emi_in!I7/SER_hh_num_in!I7)</f>
        <v>0</v>
      </c>
      <c r="J7" s="100">
        <f>IF(SER_hh_emi_in!J7=0,0,1000000*SER_hh_emi_in!J7/SER_hh_num_in!J7)</f>
        <v>0</v>
      </c>
      <c r="K7" s="100">
        <f>IF(SER_hh_emi_in!K7=0,0,1000000*SER_hh_emi_in!K7/SER_hh_num_in!K7)</f>
        <v>26656.086871874897</v>
      </c>
      <c r="L7" s="100">
        <f>IF(SER_hh_emi_in!L7=0,0,1000000*SER_hh_emi_in!L7/SER_hh_num_in!L7)</f>
        <v>30183.883472629444</v>
      </c>
      <c r="M7" s="100">
        <f>IF(SER_hh_emi_in!M7=0,0,1000000*SER_hh_emi_in!M7/SER_hh_num_in!M7)</f>
        <v>25453.041789320429</v>
      </c>
      <c r="N7" s="100">
        <f>IF(SER_hh_emi_in!N7=0,0,1000000*SER_hh_emi_in!N7/SER_hh_num_in!N7)</f>
        <v>29070.734903361128</v>
      </c>
      <c r="O7" s="100">
        <f>IF(SER_hh_emi_in!O7=0,0,1000000*SER_hh_emi_in!O7/SER_hh_num_in!O7)</f>
        <v>27287.896164602647</v>
      </c>
      <c r="P7" s="100">
        <f>IF(SER_hh_emi_in!P7=0,0,1000000*SER_hh_emi_in!P7/SER_hh_num_in!P7)</f>
        <v>29018.923957283809</v>
      </c>
      <c r="Q7" s="100">
        <f>IF(SER_hh_emi_in!Q7=0,0,1000000*SER_hh_emi_in!Q7/SER_hh_num_in!Q7)</f>
        <v>27230.032309755734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11993.440667548051</v>
      </c>
      <c r="D9" s="100">
        <f>IF(SER_hh_emi_in!D9=0,0,1000000*SER_hh_emi_in!D9/SER_hh_num_in!D9)</f>
        <v>13364.457176519605</v>
      </c>
      <c r="E9" s="100">
        <f>IF(SER_hh_emi_in!E9=0,0,1000000*SER_hh_emi_in!E9/SER_hh_num_in!E9)</f>
        <v>12824.486276041718</v>
      </c>
      <c r="F9" s="100">
        <f>IF(SER_hh_emi_in!F9=0,0,1000000*SER_hh_emi_in!F9/SER_hh_num_in!F9)</f>
        <v>12245.328597430404</v>
      </c>
      <c r="G9" s="100">
        <f>IF(SER_hh_emi_in!G9=0,0,1000000*SER_hh_emi_in!G9/SER_hh_num_in!G9)</f>
        <v>12215.615847787676</v>
      </c>
      <c r="H9" s="100">
        <f>IF(SER_hh_emi_in!H9=0,0,1000000*SER_hh_emi_in!H9/SER_hh_num_in!H9)</f>
        <v>0</v>
      </c>
      <c r="I9" s="100">
        <f>IF(SER_hh_emi_in!I9=0,0,1000000*SER_hh_emi_in!I9/SER_hh_num_in!I9)</f>
        <v>0</v>
      </c>
      <c r="J9" s="100">
        <f>IF(SER_hh_emi_in!J9=0,0,1000000*SER_hh_emi_in!J9/SER_hh_num_in!J9)</f>
        <v>12357.395899259773</v>
      </c>
      <c r="K9" s="100">
        <f>IF(SER_hh_emi_in!K9=0,0,1000000*SER_hh_emi_in!K9/SER_hh_num_in!K9)</f>
        <v>0</v>
      </c>
      <c r="L9" s="100">
        <f>IF(SER_hh_emi_in!L9=0,0,1000000*SER_hh_emi_in!L9/SER_hh_num_in!L9)</f>
        <v>15982.072651050652</v>
      </c>
      <c r="M9" s="100">
        <f>IF(SER_hh_emi_in!M9=0,0,1000000*SER_hh_emi_in!M9/SER_hh_num_in!M9)</f>
        <v>13731.920442843797</v>
      </c>
      <c r="N9" s="100">
        <f>IF(SER_hh_emi_in!N9=0,0,1000000*SER_hh_emi_in!N9/SER_hh_num_in!N9)</f>
        <v>12710.392974399347</v>
      </c>
      <c r="O9" s="100">
        <f>IF(SER_hh_emi_in!O9=0,0,1000000*SER_hh_emi_in!O9/SER_hh_num_in!O9)</f>
        <v>0</v>
      </c>
      <c r="P9" s="100">
        <f>IF(SER_hh_emi_in!P9=0,0,1000000*SER_hh_emi_in!P9/SER_hh_num_in!P9)</f>
        <v>0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323.48505322255238</v>
      </c>
      <c r="D19" s="101">
        <f>IF(SER_hh_emi_in!D19=0,0,1000000*SER_hh_emi_in!D19/SER_hh_num_in!D19)</f>
        <v>441.8984946770716</v>
      </c>
      <c r="E19" s="101">
        <f>IF(SER_hh_emi_in!E19=0,0,1000000*SER_hh_emi_in!E19/SER_hh_num_in!E19)</f>
        <v>361.91775952128341</v>
      </c>
      <c r="F19" s="101">
        <f>IF(SER_hh_emi_in!F19=0,0,1000000*SER_hh_emi_in!F19/SER_hh_num_in!F19)</f>
        <v>303.25962250166253</v>
      </c>
      <c r="G19" s="101">
        <f>IF(SER_hh_emi_in!G19=0,0,1000000*SER_hh_emi_in!G19/SER_hh_num_in!G19)</f>
        <v>265.55275307418219</v>
      </c>
      <c r="H19" s="101">
        <f>IF(SER_hh_emi_in!H19=0,0,1000000*SER_hh_emi_in!H19/SER_hh_num_in!H19)</f>
        <v>315.67227763277072</v>
      </c>
      <c r="I19" s="101">
        <f>IF(SER_hh_emi_in!I19=0,0,1000000*SER_hh_emi_in!I19/SER_hh_num_in!I19)</f>
        <v>242.19990764944569</v>
      </c>
      <c r="J19" s="101">
        <f>IF(SER_hh_emi_in!J19=0,0,1000000*SER_hh_emi_in!J19/SER_hh_num_in!J19)</f>
        <v>267.2927595493785</v>
      </c>
      <c r="K19" s="101">
        <f>IF(SER_hh_emi_in!K19=0,0,1000000*SER_hh_emi_in!K19/SER_hh_num_in!K19)</f>
        <v>274.97881822563215</v>
      </c>
      <c r="L19" s="101">
        <f>IF(SER_hh_emi_in!L19=0,0,1000000*SER_hh_emi_in!L19/SER_hh_num_in!L19)</f>
        <v>332.88905061475214</v>
      </c>
      <c r="M19" s="101">
        <f>IF(SER_hh_emi_in!M19=0,0,1000000*SER_hh_emi_in!M19/SER_hh_num_in!M19)</f>
        <v>256.09018308393894</v>
      </c>
      <c r="N19" s="101">
        <f>IF(SER_hh_emi_in!N19=0,0,1000000*SER_hh_emi_in!N19/SER_hh_num_in!N19)</f>
        <v>192.58671178309291</v>
      </c>
      <c r="O19" s="101">
        <f>IF(SER_hh_emi_in!O19=0,0,1000000*SER_hh_emi_in!O19/SER_hh_num_in!O19)</f>
        <v>195.43139751020425</v>
      </c>
      <c r="P19" s="101">
        <f>IF(SER_hh_emi_in!P19=0,0,1000000*SER_hh_emi_in!P19/SER_hh_num_in!P19)</f>
        <v>88.727241318629908</v>
      </c>
      <c r="Q19" s="101">
        <f>IF(SER_hh_emi_in!Q19=0,0,1000000*SER_hh_emi_in!Q19/SER_hh_num_in!Q19)</f>
        <v>199.97408381758564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3294.2531931366198</v>
      </c>
      <c r="D22" s="100">
        <f>IF(SER_hh_emi_in!D22=0,0,1000000*SER_hh_emi_in!D22/SER_hh_num_in!D22)</f>
        <v>3303.1796739078331</v>
      </c>
      <c r="E22" s="100">
        <f>IF(SER_hh_emi_in!E22=0,0,1000000*SER_hh_emi_in!E22/SER_hh_num_in!E22)</f>
        <v>3306.6611821927254</v>
      </c>
      <c r="F22" s="100">
        <f>IF(SER_hh_emi_in!F22=0,0,1000000*SER_hh_emi_in!F22/SER_hh_num_in!F22)</f>
        <v>3298.5794578208838</v>
      </c>
      <c r="G22" s="100">
        <f>IF(SER_hh_emi_in!G22=0,0,1000000*SER_hh_emi_in!G22/SER_hh_num_in!G22)</f>
        <v>3288.5032099343453</v>
      </c>
      <c r="H22" s="100">
        <f>IF(SER_hh_emi_in!H22=0,0,1000000*SER_hh_emi_in!H22/SER_hh_num_in!H22)</f>
        <v>3285.1690925200428</v>
      </c>
      <c r="I22" s="100">
        <f>IF(SER_hh_emi_in!I22=0,0,1000000*SER_hh_emi_in!I22/SER_hh_num_in!I22)</f>
        <v>3283.6410208170964</v>
      </c>
      <c r="J22" s="100">
        <f>IF(SER_hh_emi_in!J22=0,0,1000000*SER_hh_emi_in!J22/SER_hh_num_in!J22)</f>
        <v>3284.5499794191956</v>
      </c>
      <c r="K22" s="100">
        <f>IF(SER_hh_emi_in!K22=0,0,1000000*SER_hh_emi_in!K22/SER_hh_num_in!K22)</f>
        <v>3256.7705944464728</v>
      </c>
      <c r="L22" s="100">
        <f>IF(SER_hh_emi_in!L22=0,0,1000000*SER_hh_emi_in!L22/SER_hh_num_in!L22)</f>
        <v>3245.832524941306</v>
      </c>
      <c r="M22" s="100">
        <f>IF(SER_hh_emi_in!M22=0,0,1000000*SER_hh_emi_in!M22/SER_hh_num_in!M22)</f>
        <v>3277.1820987332017</v>
      </c>
      <c r="N22" s="100">
        <f>IF(SER_hh_emi_in!N22=0,0,1000000*SER_hh_emi_in!N22/SER_hh_num_in!N22)</f>
        <v>3332.6538439444239</v>
      </c>
      <c r="O22" s="100">
        <f>IF(SER_hh_emi_in!O22=0,0,1000000*SER_hh_emi_in!O22/SER_hh_num_in!O22)</f>
        <v>3374.1398279215937</v>
      </c>
      <c r="P22" s="100">
        <f>IF(SER_hh_emi_in!P22=0,0,1000000*SER_hh_emi_in!P22/SER_hh_num_in!P22)</f>
        <v>3399.0192174405652</v>
      </c>
      <c r="Q22" s="100">
        <f>IF(SER_hh_emi_in!Q22=0,0,1000000*SER_hh_emi_in!Q22/SER_hh_num_in!Q22)</f>
        <v>3425.2788951319612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1924.7300310092617</v>
      </c>
      <c r="D23" s="100">
        <f>IF(SER_hh_emi_in!D23=0,0,1000000*SER_hh_emi_in!D23/SER_hh_num_in!D23)</f>
        <v>1847.1180990514158</v>
      </c>
      <c r="E23" s="100">
        <f>IF(SER_hh_emi_in!E23=0,0,1000000*SER_hh_emi_in!E23/SER_hh_num_in!E23)</f>
        <v>1766.6273575080597</v>
      </c>
      <c r="F23" s="100">
        <f>IF(SER_hh_emi_in!F23=0,0,1000000*SER_hh_emi_in!F23/SER_hh_num_in!F23)</f>
        <v>1685.9600274163354</v>
      </c>
      <c r="G23" s="100">
        <f>IF(SER_hh_emi_in!G23=0,0,1000000*SER_hh_emi_in!G23/SER_hh_num_in!G23)</f>
        <v>1713.1262336735226</v>
      </c>
      <c r="H23" s="100">
        <f>IF(SER_hh_emi_in!H23=0,0,1000000*SER_hh_emi_in!H23/SER_hh_num_in!H23)</f>
        <v>1720.375577978911</v>
      </c>
      <c r="I23" s="100">
        <f>IF(SER_hh_emi_in!I23=0,0,1000000*SER_hh_emi_in!I23/SER_hh_num_in!I23)</f>
        <v>1683.5074731740049</v>
      </c>
      <c r="J23" s="100">
        <f>IF(SER_hh_emi_in!J23=0,0,1000000*SER_hh_emi_in!J23/SER_hh_num_in!J23)</f>
        <v>1656.0208725102</v>
      </c>
      <c r="K23" s="100">
        <f>IF(SER_hh_emi_in!K23=0,0,1000000*SER_hh_emi_in!K23/SER_hh_num_in!K23)</f>
        <v>1680.2109841523481</v>
      </c>
      <c r="L23" s="100">
        <f>IF(SER_hh_emi_in!L23=0,0,1000000*SER_hh_emi_in!L23/SER_hh_num_in!L23)</f>
        <v>1720.1713878723551</v>
      </c>
      <c r="M23" s="100">
        <f>IF(SER_hh_emi_in!M23=0,0,1000000*SER_hh_emi_in!M23/SER_hh_num_in!M23)</f>
        <v>1696.0822551296358</v>
      </c>
      <c r="N23" s="100">
        <f>IF(SER_hh_emi_in!N23=0,0,1000000*SER_hh_emi_in!N23/SER_hh_num_in!N23)</f>
        <v>1427.6882699495134</v>
      </c>
      <c r="O23" s="100">
        <f>IF(SER_hh_emi_in!O23=0,0,1000000*SER_hh_emi_in!O23/SER_hh_num_in!O23)</f>
        <v>1677.0753995041016</v>
      </c>
      <c r="P23" s="100">
        <f>IF(SER_hh_emi_in!P23=0,0,1000000*SER_hh_emi_in!P23/SER_hh_num_in!P23)</f>
        <v>1598.7670897198896</v>
      </c>
      <c r="Q23" s="100">
        <f>IF(SER_hh_emi_in!Q23=0,0,1000000*SER_hh_emi_in!Q23/SER_hh_num_in!Q23)</f>
        <v>1690.210944616276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33.675084996604042</v>
      </c>
      <c r="D29" s="101">
        <f>IF(SER_hh_emi_in!D29=0,0,1000000*SER_hh_emi_in!D29/SER_hh_num_in!D29)</f>
        <v>43.382435485553465</v>
      </c>
      <c r="E29" s="101">
        <f>IF(SER_hh_emi_in!E29=0,0,1000000*SER_hh_emi_in!E29/SER_hh_num_in!E29)</f>
        <v>40.397069012544222</v>
      </c>
      <c r="F29" s="101">
        <f>IF(SER_hh_emi_in!F29=0,0,1000000*SER_hh_emi_in!F29/SER_hh_num_in!F29)</f>
        <v>38.97449406709174</v>
      </c>
      <c r="G29" s="101">
        <f>IF(SER_hh_emi_in!G29=0,0,1000000*SER_hh_emi_in!G29/SER_hh_num_in!G29)</f>
        <v>32.434353488028599</v>
      </c>
      <c r="H29" s="101">
        <f>IF(SER_hh_emi_in!H29=0,0,1000000*SER_hh_emi_in!H29/SER_hh_num_in!H29)</f>
        <v>31.650095729873872</v>
      </c>
      <c r="I29" s="101">
        <f>IF(SER_hh_emi_in!I29=0,0,1000000*SER_hh_emi_in!I29/SER_hh_num_in!I29)</f>
        <v>27.278564055553606</v>
      </c>
      <c r="J29" s="101">
        <f>IF(SER_hh_emi_in!J29=0,0,1000000*SER_hh_emi_in!J29/SER_hh_num_in!J29)</f>
        <v>26.910884804476108</v>
      </c>
      <c r="K29" s="101">
        <f>IF(SER_hh_emi_in!K29=0,0,1000000*SER_hh_emi_in!K29/SER_hh_num_in!K29)</f>
        <v>5.2362984776017516</v>
      </c>
      <c r="L29" s="101">
        <f>IF(SER_hh_emi_in!L29=0,0,1000000*SER_hh_emi_in!L29/SER_hh_num_in!L29)</f>
        <v>10.774164938078425</v>
      </c>
      <c r="M29" s="101">
        <f>IF(SER_hh_emi_in!M29=0,0,1000000*SER_hh_emi_in!M29/SER_hh_num_in!M29)</f>
        <v>5.8275506899703249</v>
      </c>
      <c r="N29" s="101">
        <f>IF(SER_hh_emi_in!N29=0,0,1000000*SER_hh_emi_in!N29/SER_hh_num_in!N29)</f>
        <v>21.825724007459325</v>
      </c>
      <c r="O29" s="101">
        <f>IF(SER_hh_emi_in!O29=0,0,1000000*SER_hh_emi_in!O29/SER_hh_num_in!O29)</f>
        <v>26.779712314733658</v>
      </c>
      <c r="P29" s="101">
        <f>IF(SER_hh_emi_in!P29=0,0,1000000*SER_hh_emi_in!P29/SER_hh_num_in!P29)</f>
        <v>31.437742204261188</v>
      </c>
      <c r="Q29" s="101">
        <f>IF(SER_hh_emi_in!Q29=0,0,1000000*SER_hh_emi_in!Q29/SER_hh_num_in!Q29)</f>
        <v>35.108276550815305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0</v>
      </c>
      <c r="D30" s="100">
        <f>IF(SER_hh_emi_in!D30=0,0,1000000*SER_hh_emi_in!D30/SER_hh_num_in!D30)</f>
        <v>0</v>
      </c>
      <c r="E30" s="100">
        <f>IF(SER_hh_emi_in!E30=0,0,1000000*SER_hh_emi_in!E30/SER_hh_num_in!E30)</f>
        <v>0</v>
      </c>
      <c r="F30" s="100">
        <f>IF(SER_hh_emi_in!F30=0,0,1000000*SER_hh_emi_in!F30/SER_hh_num_in!F30)</f>
        <v>0</v>
      </c>
      <c r="G30" s="100">
        <f>IF(SER_hh_emi_in!G30=0,0,1000000*SER_hh_emi_in!G30/SER_hh_num_in!G30)</f>
        <v>0</v>
      </c>
      <c r="H30" s="100">
        <f>IF(SER_hh_emi_in!H30=0,0,1000000*SER_hh_emi_in!H30/SER_hh_num_in!H30)</f>
        <v>0</v>
      </c>
      <c r="I30" s="100">
        <f>IF(SER_hh_emi_in!I30=0,0,1000000*SER_hh_emi_in!I30/SER_hh_num_in!I30)</f>
        <v>0</v>
      </c>
      <c r="J30" s="100">
        <f>IF(SER_hh_emi_in!J30=0,0,1000000*SER_hh_emi_in!J30/SER_hh_num_in!J30)</f>
        <v>0</v>
      </c>
      <c r="K30" s="100">
        <f>IF(SER_hh_emi_in!K30=0,0,1000000*SER_hh_emi_in!K30/SER_hh_num_in!K30)</f>
        <v>0</v>
      </c>
      <c r="L30" s="100">
        <f>IF(SER_hh_emi_in!L30=0,0,1000000*SER_hh_emi_in!L30/SER_hh_num_in!L30)</f>
        <v>0</v>
      </c>
      <c r="M30" s="100">
        <f>IF(SER_hh_emi_in!M30=0,0,1000000*SER_hh_emi_in!M30/SER_hh_num_in!M30)</f>
        <v>0</v>
      </c>
      <c r="N30" s="100">
        <f>IF(SER_hh_emi_in!N30=0,0,1000000*SER_hh_emi_in!N30/SER_hh_num_in!N30)</f>
        <v>0</v>
      </c>
      <c r="O30" s="100">
        <f>IF(SER_hh_emi_in!O30=0,0,1000000*SER_hh_emi_in!O30/SER_hh_num_in!O30)</f>
        <v>0</v>
      </c>
      <c r="P30" s="100">
        <f>IF(SER_hh_emi_in!P30=0,0,1000000*SER_hh_emi_in!P30/SER_hh_num_in!P30)</f>
        <v>0</v>
      </c>
      <c r="Q30" s="100">
        <f>IF(SER_hh_emi_in!Q30=0,0,1000000*SER_hh_emi_in!Q30/SER_hh_num_in!Q30)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2226.0159687612254</v>
      </c>
      <c r="D31" s="100">
        <f>IF(SER_hh_emi_in!D31=0,0,1000000*SER_hh_emi_in!D31/SER_hh_num_in!D31)</f>
        <v>2152.5614051867788</v>
      </c>
      <c r="E31" s="100">
        <f>IF(SER_hh_emi_in!E31=0,0,1000000*SER_hh_emi_in!E31/SER_hh_num_in!E31)</f>
        <v>2073.3981025558505</v>
      </c>
      <c r="F31" s="100">
        <f>IF(SER_hh_emi_in!F31=0,0,1000000*SER_hh_emi_in!F31/SER_hh_num_in!F31)</f>
        <v>1991.2025137140104</v>
      </c>
      <c r="G31" s="100">
        <f>IF(SER_hh_emi_in!G31=0,0,1000000*SER_hh_emi_in!G31/SER_hh_num_in!G31)</f>
        <v>2046.9904297145047</v>
      </c>
      <c r="H31" s="100">
        <f>IF(SER_hh_emi_in!H31=0,0,1000000*SER_hh_emi_in!H31/SER_hh_num_in!H31)</f>
        <v>2068.1173779604687</v>
      </c>
      <c r="I31" s="100">
        <f>IF(SER_hh_emi_in!I31=0,0,1000000*SER_hh_emi_in!I31/SER_hh_num_in!I31)</f>
        <v>2029.0332182883076</v>
      </c>
      <c r="J31" s="100">
        <f>IF(SER_hh_emi_in!J31=0,0,1000000*SER_hh_emi_in!J31/SER_hh_num_in!J31)</f>
        <v>2013.2108834696505</v>
      </c>
      <c r="K31" s="100">
        <f>IF(SER_hh_emi_in!K31=0,0,1000000*SER_hh_emi_in!K31/SER_hh_num_in!K31)</f>
        <v>2056.1269654988114</v>
      </c>
      <c r="L31" s="100">
        <f>IF(SER_hh_emi_in!L31=0,0,1000000*SER_hh_emi_in!L31/SER_hh_num_in!L31)</f>
        <v>2118.4939805856816</v>
      </c>
      <c r="M31" s="100">
        <f>IF(SER_hh_emi_in!M31=0,0,1000000*SER_hh_emi_in!M31/SER_hh_num_in!M31)</f>
        <v>2086.5810407406211</v>
      </c>
      <c r="N31" s="100">
        <f>IF(SER_hh_emi_in!N31=0,0,1000000*SER_hh_emi_in!N31/SER_hh_num_in!N31)</f>
        <v>1770.234923926105</v>
      </c>
      <c r="O31" s="100">
        <f>IF(SER_hh_emi_in!O31=0,0,1000000*SER_hh_emi_in!O31/SER_hh_num_in!O31)</f>
        <v>2065.9495846652503</v>
      </c>
      <c r="P31" s="100">
        <f>IF(SER_hh_emi_in!P31=0,0,1000000*SER_hh_emi_in!P31/SER_hh_num_in!P31)</f>
        <v>1955.0740367258138</v>
      </c>
      <c r="Q31" s="100">
        <f>IF(SER_hh_emi_in!Q31=0,0,1000000*SER_hh_emi_in!Q31/SER_hh_num_in!Q31)</f>
        <v>2046.5666445454794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218.59368577266949</v>
      </c>
      <c r="D3" s="106">
        <f>IF(SER_hh_fech_in!D3=0,0,SER_hh_fech_in!D3/SER_summary!D$27)</f>
        <v>224.83780070080826</v>
      </c>
      <c r="E3" s="106">
        <f>IF(SER_hh_fech_in!E3=0,0,SER_hh_fech_in!E3/SER_summary!E$27)</f>
        <v>225.91294886707769</v>
      </c>
      <c r="F3" s="106">
        <f>IF(SER_hh_fech_in!F3=0,0,SER_hh_fech_in!F3/SER_summary!F$27)</f>
        <v>222.10428152803775</v>
      </c>
      <c r="G3" s="106">
        <f>IF(SER_hh_fech_in!G3=0,0,SER_hh_fech_in!G3/SER_summary!G$27)</f>
        <v>218.33965111144883</v>
      </c>
      <c r="H3" s="106">
        <f>IF(SER_hh_fech_in!H3=0,0,SER_hh_fech_in!H3/SER_summary!H$27)</f>
        <v>217.18008026512737</v>
      </c>
      <c r="I3" s="106">
        <f>IF(SER_hh_fech_in!I3=0,0,SER_hh_fech_in!I3/SER_summary!I$27)</f>
        <v>222.84026999555186</v>
      </c>
      <c r="J3" s="106">
        <f>IF(SER_hh_fech_in!J3=0,0,SER_hh_fech_in!J3/SER_summary!J$27)</f>
        <v>222.19277644931103</v>
      </c>
      <c r="K3" s="106">
        <f>IF(SER_hh_fech_in!K3=0,0,SER_hh_fech_in!K3/SER_summary!K$27)</f>
        <v>240.59375422543394</v>
      </c>
      <c r="L3" s="106">
        <f>IF(SER_hh_fech_in!L3=0,0,SER_hh_fech_in!L3/SER_summary!L$27)</f>
        <v>253.92773625616829</v>
      </c>
      <c r="M3" s="106">
        <f>IF(SER_hh_fech_in!M3=0,0,SER_hh_fech_in!M3/SER_summary!M$27)</f>
        <v>220.10553027443234</v>
      </c>
      <c r="N3" s="106">
        <f>IF(SER_hh_fech_in!N3=0,0,SER_hh_fech_in!N3/SER_summary!N$27)</f>
        <v>226.62453889902426</v>
      </c>
      <c r="O3" s="106">
        <f>IF(SER_hh_fech_in!O3=0,0,SER_hh_fech_in!O3/SER_summary!O$27)</f>
        <v>207.76905714161336</v>
      </c>
      <c r="P3" s="106">
        <f>IF(SER_hh_fech_in!P3=0,0,SER_hh_fech_in!P3/SER_summary!P$27)</f>
        <v>214.57450479052292</v>
      </c>
      <c r="Q3" s="106">
        <f>IF(SER_hh_fech_in!Q3=0,0,SER_hh_fech_in!Q3/SER_summary!Q$27)</f>
        <v>184.01480502720364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169.52087512995925</v>
      </c>
      <c r="D4" s="101">
        <f>IF(SER_hh_fech_in!D4=0,0,SER_hh_fech_in!D4/SER_summary!D$27)</f>
        <v>174.50762509784752</v>
      </c>
      <c r="E4" s="101">
        <f>IF(SER_hh_fech_in!E4=0,0,SER_hh_fech_in!E4/SER_summary!E$27)</f>
        <v>175.65611348516629</v>
      </c>
      <c r="F4" s="101">
        <f>IF(SER_hh_fech_in!F4=0,0,SER_hh_fech_in!F4/SER_summary!F$27)</f>
        <v>172.52911830077815</v>
      </c>
      <c r="G4" s="101">
        <f>IF(SER_hh_fech_in!G4=0,0,SER_hh_fech_in!G4/SER_summary!G$27)</f>
        <v>167.27638126128835</v>
      </c>
      <c r="H4" s="101">
        <f>IF(SER_hh_fech_in!H4=0,0,SER_hh_fech_in!H4/SER_summary!H$27)</f>
        <v>167.30145112262468</v>
      </c>
      <c r="I4" s="101">
        <f>IF(SER_hh_fech_in!I4=0,0,SER_hh_fech_in!I4/SER_summary!I$27)</f>
        <v>171.73185024201806</v>
      </c>
      <c r="J4" s="101">
        <f>IF(SER_hh_fech_in!J4=0,0,SER_hh_fech_in!J4/SER_summary!J$27)</f>
        <v>169.27124221704244</v>
      </c>
      <c r="K4" s="101">
        <f>IF(SER_hh_fech_in!K4=0,0,SER_hh_fech_in!K4/SER_summary!K$27)</f>
        <v>191.65578168176609</v>
      </c>
      <c r="L4" s="101">
        <f>IF(SER_hh_fech_in!L4=0,0,SER_hh_fech_in!L4/SER_summary!L$27)</f>
        <v>204.73255220223453</v>
      </c>
      <c r="M4" s="101">
        <f>IF(SER_hh_fech_in!M4=0,0,SER_hh_fech_in!M4/SER_summary!M$27)</f>
        <v>172.01254981162162</v>
      </c>
      <c r="N4" s="101">
        <f>IF(SER_hh_fech_in!N4=0,0,SER_hh_fech_in!N4/SER_summary!N$27)</f>
        <v>179.4462897665135</v>
      </c>
      <c r="O4" s="101">
        <f>IF(SER_hh_fech_in!O4=0,0,SER_hh_fech_in!O4/SER_summary!O$27)</f>
        <v>159.12029350333728</v>
      </c>
      <c r="P4" s="101">
        <f>IF(SER_hh_fech_in!P4=0,0,SER_hh_fech_in!P4/SER_summary!P$27)</f>
        <v>164.62581463441799</v>
      </c>
      <c r="Q4" s="101">
        <f>IF(SER_hh_fech_in!Q4=0,0,SER_hh_fech_in!Q4/SER_summary!Q$27)</f>
        <v>131.51230025662213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252.37230589170281</v>
      </c>
      <c r="E5" s="100">
        <f>IF(SER_hh_fech_in!E5=0,0,SER_hh_fech_in!E5/SER_summary!E$27)</f>
        <v>253.49140594938171</v>
      </c>
      <c r="F5" s="100">
        <f>IF(SER_hh_fech_in!F5=0,0,SER_hh_fech_in!F5/SER_summary!F$27)</f>
        <v>246.28758620012783</v>
      </c>
      <c r="G5" s="100">
        <f>IF(SER_hh_fech_in!G5=0,0,SER_hh_fech_in!G5/SER_summary!G$27)</f>
        <v>240.07407198596732</v>
      </c>
      <c r="H5" s="100">
        <f>IF(SER_hh_fech_in!H5=0,0,SER_hh_fech_in!H5/SER_summary!H$27)</f>
        <v>254.36169434154638</v>
      </c>
      <c r="I5" s="100">
        <f>IF(SER_hh_fech_in!I5=0,0,SER_hh_fech_in!I5/SER_summary!I$27)</f>
        <v>214.90630652074327</v>
      </c>
      <c r="J5" s="100">
        <f>IF(SER_hh_fech_in!J5=0,0,SER_hh_fech_in!J5/SER_summary!J$27)</f>
        <v>248.01885113326907</v>
      </c>
      <c r="K5" s="100">
        <f>IF(SER_hh_fech_in!K5=0,0,SER_hh_fech_in!K5/SER_summary!K$27)</f>
        <v>282.33454854474536</v>
      </c>
      <c r="L5" s="100">
        <f>IF(SER_hh_fech_in!L5=0,0,SER_hh_fech_in!L5/SER_summary!L$27)</f>
        <v>307.60959044570529</v>
      </c>
      <c r="M5" s="100">
        <f>IF(SER_hh_fech_in!M5=0,0,SER_hh_fech_in!M5/SER_summary!M$27)</f>
        <v>248.09425631635929</v>
      </c>
      <c r="N5" s="100">
        <f>IF(SER_hh_fech_in!N5=0,0,SER_hh_fech_in!N5/SER_summary!N$27)</f>
        <v>288.08177957451744</v>
      </c>
      <c r="O5" s="100">
        <f>IF(SER_hh_fech_in!O5=0,0,SER_hh_fech_in!O5/SER_summary!O$27)</f>
        <v>271.59798777376818</v>
      </c>
      <c r="P5" s="100">
        <f>IF(SER_hh_fech_in!P5=0,0,SER_hh_fech_in!P5/SER_summary!P$27)</f>
        <v>287.11005993016033</v>
      </c>
      <c r="Q5" s="100">
        <f>IF(SER_hh_fech_in!Q5=0,0,SER_hh_fech_in!Q5/SER_summary!Q$27)</f>
        <v>268.71047725438478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0</v>
      </c>
      <c r="D7" s="100">
        <f>IF(SER_hh_fech_in!D7=0,0,SER_hh_fech_in!D7/SER_summary!D$27)</f>
        <v>200.52797883626815</v>
      </c>
      <c r="E7" s="100">
        <f>IF(SER_hh_fech_in!E7=0,0,SER_hh_fech_in!E7/SER_summary!E$27)</f>
        <v>200.04305747193726</v>
      </c>
      <c r="F7" s="100">
        <f>IF(SER_hh_fech_in!F7=0,0,SER_hh_fech_in!F7/SER_summary!F$27)</f>
        <v>197.19458485271727</v>
      </c>
      <c r="G7" s="100">
        <f>IF(SER_hh_fech_in!G7=0,0,SER_hh_fech_in!G7/SER_summary!G$27)</f>
        <v>192.45688729068954</v>
      </c>
      <c r="H7" s="100">
        <f>IF(SER_hh_fech_in!H7=0,0,SER_hh_fech_in!H7/SER_summary!H$27)</f>
        <v>194.35853542688321</v>
      </c>
      <c r="I7" s="100">
        <f>IF(SER_hh_fech_in!I7=0,0,SER_hh_fech_in!I7/SER_summary!I$27)</f>
        <v>0</v>
      </c>
      <c r="J7" s="100">
        <f>IF(SER_hh_fech_in!J7=0,0,SER_hh_fech_in!J7/SER_summary!J$27)</f>
        <v>0</v>
      </c>
      <c r="K7" s="100">
        <f>IF(SER_hh_fech_in!K7=0,0,SER_hh_fech_in!K7/SER_summary!K$27)</f>
        <v>223.25688524464022</v>
      </c>
      <c r="L7" s="100">
        <f>IF(SER_hh_fech_in!L7=0,0,SER_hh_fech_in!L7/SER_summary!L$27)</f>
        <v>254.1569339188701</v>
      </c>
      <c r="M7" s="100">
        <f>IF(SER_hh_fech_in!M7=0,0,SER_hh_fech_in!M7/SER_summary!M$27)</f>
        <v>214.10439196628099</v>
      </c>
      <c r="N7" s="100">
        <f>IF(SER_hh_fech_in!N7=0,0,SER_hh_fech_in!N7/SER_summary!N$27)</f>
        <v>241.97946298822572</v>
      </c>
      <c r="O7" s="100">
        <f>IF(SER_hh_fech_in!O7=0,0,SER_hh_fech_in!O7/SER_summary!O$27)</f>
        <v>225.83733361897418</v>
      </c>
      <c r="P7" s="100">
        <f>IF(SER_hh_fech_in!P7=0,0,SER_hh_fech_in!P7/SER_summary!P$27)</f>
        <v>240.15705676686568</v>
      </c>
      <c r="Q7" s="100">
        <f>IF(SER_hh_fech_in!Q7=0,0,SER_hh_fech_in!Q7/SER_summary!Q$27)</f>
        <v>225.34938778659946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164.24573014977642</v>
      </c>
      <c r="D9" s="100">
        <f>IF(SER_hh_fech_in!D9=0,0,SER_hh_fech_in!D9/SER_summary!D$27)</f>
        <v>190.10812303057358</v>
      </c>
      <c r="E9" s="100">
        <f>IF(SER_hh_fech_in!E9=0,0,SER_hh_fech_in!E9/SER_summary!E$27)</f>
        <v>190.30906937887775</v>
      </c>
      <c r="F9" s="100">
        <f>IF(SER_hh_fech_in!F9=0,0,SER_hh_fech_in!F9/SER_summary!F$27)</f>
        <v>189.80779727671796</v>
      </c>
      <c r="G9" s="100">
        <f>IF(SER_hh_fech_in!G9=0,0,SER_hh_fech_in!G9/SER_summary!G$27)</f>
        <v>185.59575043465384</v>
      </c>
      <c r="H9" s="100">
        <f>IF(SER_hh_fech_in!H9=0,0,SER_hh_fech_in!H9/SER_summary!H$27)</f>
        <v>0</v>
      </c>
      <c r="I9" s="100">
        <f>IF(SER_hh_fech_in!I9=0,0,SER_hh_fech_in!I9/SER_summary!I$27)</f>
        <v>0</v>
      </c>
      <c r="J9" s="100">
        <f>IF(SER_hh_fech_in!J9=0,0,SER_hh_fech_in!J9/SER_summary!J$27)</f>
        <v>191.27519449472257</v>
      </c>
      <c r="K9" s="100">
        <f>IF(SER_hh_fech_in!K9=0,0,SER_hh_fech_in!K9/SER_summary!K$27)</f>
        <v>0</v>
      </c>
      <c r="L9" s="100">
        <f>IF(SER_hh_fech_in!L9=0,0,SER_hh_fech_in!L9/SER_summary!L$27)</f>
        <v>236.81436634860484</v>
      </c>
      <c r="M9" s="100">
        <f>IF(SER_hh_fech_in!M9=0,0,SER_hh_fech_in!M9/SER_summary!M$27)</f>
        <v>207.83409372434275</v>
      </c>
      <c r="N9" s="100">
        <f>IF(SER_hh_fech_in!N9=0,0,SER_hh_fech_in!N9/SER_summary!N$27)</f>
        <v>230.06445287367461</v>
      </c>
      <c r="O9" s="100">
        <f>IF(SER_hh_fech_in!O9=0,0,SER_hh_fech_in!O9/SER_summary!O$27)</f>
        <v>0</v>
      </c>
      <c r="P9" s="100">
        <f>IF(SER_hh_fech_in!P9=0,0,SER_hh_fech_in!P9/SER_summary!P$27)</f>
        <v>0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240.13822667627127</v>
      </c>
      <c r="D10" s="100">
        <f>IF(SER_hh_fech_in!D10=0,0,SER_hh_fech_in!D10/SER_summary!D$27)</f>
        <v>247.82009363285334</v>
      </c>
      <c r="E10" s="100">
        <f>IF(SER_hh_fech_in!E10=0,0,SER_hh_fech_in!E10/SER_summary!E$27)</f>
        <v>247.95149827367416</v>
      </c>
      <c r="F10" s="100">
        <f>IF(SER_hh_fech_in!F10=0,0,SER_hh_fech_in!F10/SER_summary!F$27)</f>
        <v>244.81905310496529</v>
      </c>
      <c r="G10" s="100">
        <f>IF(SER_hh_fech_in!G10=0,0,SER_hh_fech_in!G10/SER_summary!G$27)</f>
        <v>240.0209293820671</v>
      </c>
      <c r="H10" s="100">
        <f>IF(SER_hh_fech_in!H10=0,0,SER_hh_fech_in!H10/SER_summary!H$27)</f>
        <v>251.34842471762934</v>
      </c>
      <c r="I10" s="100">
        <f>IF(SER_hh_fech_in!I10=0,0,SER_hh_fech_in!I10/SER_summary!I$27)</f>
        <v>255.17665586541881</v>
      </c>
      <c r="J10" s="100">
        <f>IF(SER_hh_fech_in!J10=0,0,SER_hh_fech_in!J10/SER_summary!J$27)</f>
        <v>251.70108460152431</v>
      </c>
      <c r="K10" s="100">
        <f>IF(SER_hh_fech_in!K10=0,0,SER_hh_fech_in!K10/SER_summary!K$27)</f>
        <v>285.02231248234028</v>
      </c>
      <c r="L10" s="100">
        <f>IF(SER_hh_fech_in!L10=0,0,SER_hh_fech_in!L10/SER_summary!L$27)</f>
        <v>308.26130701905845</v>
      </c>
      <c r="M10" s="100">
        <f>IF(SER_hh_fech_in!M10=0,0,SER_hh_fech_in!M10/SER_summary!M$27)</f>
        <v>262.36092387021148</v>
      </c>
      <c r="N10" s="100">
        <f>IF(SER_hh_fech_in!N10=0,0,SER_hh_fech_in!N10/SER_summary!N$27)</f>
        <v>290.27137600080749</v>
      </c>
      <c r="O10" s="100">
        <f>IF(SER_hh_fech_in!O10=0,0,SER_hh_fech_in!O10/SER_summary!O$27)</f>
        <v>271.96289475755702</v>
      </c>
      <c r="P10" s="100">
        <f>IF(SER_hh_fech_in!P10=0,0,SER_hh_fech_in!P10/SER_summary!P$27)</f>
        <v>284.73180242645503</v>
      </c>
      <c r="Q10" s="100">
        <f>IF(SER_hh_fech_in!Q10=0,0,SER_hh_fech_in!Q10/SER_summary!Q$27)</f>
        <v>264.29556844506118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171.83597838948526</v>
      </c>
      <c r="D12" s="100">
        <f>IF(SER_hh_fech_in!D12=0,0,SER_hh_fech_in!D12/SER_summary!D$27)</f>
        <v>176.32169301589633</v>
      </c>
      <c r="E12" s="100">
        <f>IF(SER_hh_fech_in!E12=0,0,SER_hh_fech_in!E12/SER_summary!E$27)</f>
        <v>176.6955117659482</v>
      </c>
      <c r="F12" s="100">
        <f>IF(SER_hh_fech_in!F12=0,0,SER_hh_fech_in!F12/SER_summary!F$27)</f>
        <v>171.30167469022234</v>
      </c>
      <c r="G12" s="100">
        <f>IF(SER_hh_fech_in!G12=0,0,SER_hh_fech_in!G12/SER_summary!G$27)</f>
        <v>167.22525731231082</v>
      </c>
      <c r="H12" s="100">
        <f>IF(SER_hh_fech_in!H12=0,0,SER_hh_fech_in!H12/SER_summary!H$27)</f>
        <v>168.1484881458278</v>
      </c>
      <c r="I12" s="100">
        <f>IF(SER_hh_fech_in!I12=0,0,SER_hh_fech_in!I12/SER_summary!I$27)</f>
        <v>177.12291142146799</v>
      </c>
      <c r="J12" s="100">
        <f>IF(SER_hh_fech_in!J12=0,0,SER_hh_fech_in!J12/SER_summary!J$27)</f>
        <v>171.77454110966184</v>
      </c>
      <c r="K12" s="100">
        <f>IF(SER_hh_fech_in!K12=0,0,SER_hh_fech_in!K12/SER_summary!K$27)</f>
        <v>195.30089267577</v>
      </c>
      <c r="L12" s="100">
        <f>IF(SER_hh_fech_in!L12=0,0,SER_hh_fech_in!L12/SER_summary!L$27)</f>
        <v>209.14251526536032</v>
      </c>
      <c r="M12" s="100">
        <f>IF(SER_hh_fech_in!M12=0,0,SER_hh_fech_in!M12/SER_summary!M$27)</f>
        <v>177.69675273623977</v>
      </c>
      <c r="N12" s="100">
        <f>IF(SER_hh_fech_in!N12=0,0,SER_hh_fech_in!N12/SER_summary!N$27)</f>
        <v>196.98217719080233</v>
      </c>
      <c r="O12" s="100">
        <f>IF(SER_hh_fech_in!O12=0,0,SER_hh_fech_in!O12/SER_summary!O$27)</f>
        <v>184.83480062261327</v>
      </c>
      <c r="P12" s="100">
        <f>IF(SER_hh_fech_in!P12=0,0,SER_hh_fech_in!P12/SER_summary!P$27)</f>
        <v>201.25518185275206</v>
      </c>
      <c r="Q12" s="100">
        <f>IF(SER_hh_fech_in!Q12=0,0,SER_hh_fech_in!Q12/SER_summary!Q$27)</f>
        <v>182.96299846252737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107.98817391863237</v>
      </c>
      <c r="D13" s="100">
        <f>IF(SER_hh_fech_in!D13=0,0,SER_hh_fech_in!D13/SER_summary!D$27)</f>
        <v>111.88597269097818</v>
      </c>
      <c r="E13" s="100">
        <f>IF(SER_hh_fech_in!E13=0,0,SER_hh_fech_in!E13/SER_summary!E$27)</f>
        <v>112.06535453819174</v>
      </c>
      <c r="F13" s="100">
        <f>IF(SER_hh_fech_in!F13=0,0,SER_hh_fech_in!F13/SER_summary!F$27)</f>
        <v>110.91579557109606</v>
      </c>
      <c r="G13" s="100">
        <f>IF(SER_hh_fech_in!G13=0,0,SER_hh_fech_in!G13/SER_summary!G$27)</f>
        <v>108.64739702474586</v>
      </c>
      <c r="H13" s="100">
        <f>IF(SER_hh_fech_in!H13=0,0,SER_hh_fech_in!H13/SER_summary!H$27)</f>
        <v>109.87421219006141</v>
      </c>
      <c r="I13" s="100">
        <f>IF(SER_hh_fech_in!I13=0,0,SER_hh_fech_in!I13/SER_summary!I$27)</f>
        <v>116.05939288489742</v>
      </c>
      <c r="J13" s="100">
        <f>IF(SER_hh_fech_in!J13=0,0,SER_hh_fech_in!J13/SER_summary!J$27)</f>
        <v>112.92372310561322</v>
      </c>
      <c r="K13" s="100">
        <f>IF(SER_hh_fech_in!K13=0,0,SER_hh_fech_in!K13/SER_summary!K$27)</f>
        <v>128.64450104266808</v>
      </c>
      <c r="L13" s="100">
        <f>IF(SER_hh_fech_in!L13=0,0,SER_hh_fech_in!L13/SER_summary!L$27)</f>
        <v>110.52387845264064</v>
      </c>
      <c r="M13" s="100">
        <f>IF(SER_hh_fech_in!M13=0,0,SER_hh_fech_in!M13/SER_summary!M$27)</f>
        <v>83.152792207927632</v>
      </c>
      <c r="N13" s="100">
        <f>IF(SER_hh_fech_in!N13=0,0,SER_hh_fech_in!N13/SER_summary!N$27)</f>
        <v>86.22068374227959</v>
      </c>
      <c r="O13" s="100">
        <f>IF(SER_hh_fech_in!O13=0,0,SER_hh_fech_in!O13/SER_summary!O$27)</f>
        <v>75.913267417221988</v>
      </c>
      <c r="P13" s="100">
        <f>IF(SER_hh_fech_in!P13=0,0,SER_hh_fech_in!P13/SER_summary!P$27)</f>
        <v>78.894218829874788</v>
      </c>
      <c r="Q13" s="100">
        <f>IF(SER_hh_fech_in!Q13=0,0,SER_hh_fech_in!Q13/SER_summary!Q$27)</f>
        <v>70.520392274249332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176.06013639394649</v>
      </c>
      <c r="D14" s="22">
        <f>IF(SER_hh_fech_in!D14=0,0,SER_hh_fech_in!D14/SER_summary!D$27)</f>
        <v>180.14772762409839</v>
      </c>
      <c r="E14" s="22">
        <f>IF(SER_hh_fech_in!E14=0,0,SER_hh_fech_in!E14/SER_summary!E$27)</f>
        <v>175.5815453585796</v>
      </c>
      <c r="F14" s="22">
        <f>IF(SER_hh_fech_in!F14=0,0,SER_hh_fech_in!F14/SER_summary!F$27)</f>
        <v>178.1717374561768</v>
      </c>
      <c r="G14" s="22">
        <f>IF(SER_hh_fech_in!G14=0,0,SER_hh_fech_in!G14/SER_summary!G$27)</f>
        <v>172.81505966768364</v>
      </c>
      <c r="H14" s="22">
        <f>IF(SER_hh_fech_in!H14=0,0,SER_hh_fech_in!H14/SER_summary!H$27)</f>
        <v>173.48951715577581</v>
      </c>
      <c r="I14" s="22">
        <f>IF(SER_hh_fech_in!I14=0,0,SER_hh_fech_in!I14/SER_summary!I$27)</f>
        <v>0</v>
      </c>
      <c r="J14" s="22">
        <f>IF(SER_hh_fech_in!J14=0,0,SER_hh_fech_in!J14/SER_summary!J$27)</f>
        <v>178.8632567596411</v>
      </c>
      <c r="K14" s="22">
        <f>IF(SER_hh_fech_in!K14=0,0,SER_hh_fech_in!K14/SER_summary!K$27)</f>
        <v>0</v>
      </c>
      <c r="L14" s="22">
        <f>IF(SER_hh_fech_in!L14=0,0,SER_hh_fech_in!L14/SER_summary!L$27)</f>
        <v>214.14757001823529</v>
      </c>
      <c r="M14" s="22">
        <f>IF(SER_hh_fech_in!M14=0,0,SER_hh_fech_in!M14/SER_summary!M$27)</f>
        <v>184.86043662353981</v>
      </c>
      <c r="N14" s="22">
        <f>IF(SER_hh_fech_in!N14=0,0,SER_hh_fech_in!N14/SER_summary!N$27)</f>
        <v>203.16735082939704</v>
      </c>
      <c r="O14" s="22">
        <f>IF(SER_hh_fech_in!O14=0,0,SER_hh_fech_in!O14/SER_summary!O$27)</f>
        <v>194.08962779032842</v>
      </c>
      <c r="P14" s="22">
        <f>IF(SER_hh_fech_in!P14=0,0,SER_hh_fech_in!P14/SER_summary!P$27)</f>
        <v>187.01679760719833</v>
      </c>
      <c r="Q14" s="22">
        <f>IF(SER_hh_fech_in!Q14=0,0,SER_hh_fech_in!Q14/SER_summary!Q$27)</f>
        <v>188.29719088055424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0.68858519005893726</v>
      </c>
      <c r="D15" s="104">
        <f>IF(SER_hh_fech_in!D15=0,0,SER_hh_fech_in!D15/SER_summary!D$27)</f>
        <v>0.8478672859969586</v>
      </c>
      <c r="E15" s="104">
        <f>IF(SER_hh_fech_in!E15=0,0,SER_hh_fech_in!E15/SER_summary!E$27)</f>
        <v>1.0395560736316087</v>
      </c>
      <c r="F15" s="104">
        <f>IF(SER_hh_fech_in!F15=0,0,SER_hh_fech_in!F15/SER_summary!F$27)</f>
        <v>1.129614933111305</v>
      </c>
      <c r="G15" s="104">
        <f>IF(SER_hh_fech_in!G15=0,0,SER_hh_fech_in!G15/SER_summary!G$27)</f>
        <v>0.97893004055043775</v>
      </c>
      <c r="H15" s="104">
        <f>IF(SER_hh_fech_in!H15=0,0,SER_hh_fech_in!H15/SER_summary!H$27)</f>
        <v>0.93919223574245281</v>
      </c>
      <c r="I15" s="104">
        <f>IF(SER_hh_fech_in!I15=0,0,SER_hh_fech_in!I15/SER_summary!I$27)</f>
        <v>0.68860615344709208</v>
      </c>
      <c r="J15" s="104">
        <f>IF(SER_hh_fech_in!J15=0,0,SER_hh_fech_in!J15/SER_summary!J$27)</f>
        <v>0.73751834888857926</v>
      </c>
      <c r="K15" s="104">
        <f>IF(SER_hh_fech_in!K15=0,0,SER_hh_fech_in!K15/SER_summary!K$27)</f>
        <v>1.1443027631248288</v>
      </c>
      <c r="L15" s="104">
        <f>IF(SER_hh_fech_in!L15=0,0,SER_hh_fech_in!L15/SER_summary!L$27)</f>
        <v>1.5919851134384704</v>
      </c>
      <c r="M15" s="104">
        <f>IF(SER_hh_fech_in!M15=0,0,SER_hh_fech_in!M15/SER_summary!M$27)</f>
        <v>2.3165047080204366</v>
      </c>
      <c r="N15" s="104">
        <f>IF(SER_hh_fech_in!N15=0,0,SER_hh_fech_in!N15/SER_summary!N$27)</f>
        <v>1.4922988996822504</v>
      </c>
      <c r="O15" s="104">
        <f>IF(SER_hh_fech_in!O15=0,0,SER_hh_fech_in!O15/SER_summary!O$27)</f>
        <v>1.1366383220888943</v>
      </c>
      <c r="P15" s="104">
        <f>IF(SER_hh_fech_in!P15=0,0,SER_hh_fech_in!P15/SER_summary!P$27)</f>
        <v>1.2339667711074358</v>
      </c>
      <c r="Q15" s="104">
        <f>IF(SER_hh_fech_in!Q15=0,0,SER_hh_fech_in!Q15/SER_summary!Q$27)</f>
        <v>1.5871962244285529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13.638199978975836</v>
      </c>
      <c r="D16" s="101">
        <f>IF(SER_hh_fech_in!D16=0,0,SER_hh_fech_in!D16/SER_summary!D$27)</f>
        <v>13.442954321663965</v>
      </c>
      <c r="E16" s="101">
        <f>IF(SER_hh_fech_in!E16=0,0,SER_hh_fech_in!E16/SER_summary!E$27)</f>
        <v>13.296158913212082</v>
      </c>
      <c r="F16" s="101">
        <f>IF(SER_hh_fech_in!F16=0,0,SER_hh_fech_in!F16/SER_summary!F$27)</f>
        <v>13.182882246039958</v>
      </c>
      <c r="G16" s="101">
        <f>IF(SER_hh_fech_in!G16=0,0,SER_hh_fech_in!G16/SER_summary!G$27)</f>
        <v>13.086421487866202</v>
      </c>
      <c r="H16" s="101">
        <f>IF(SER_hh_fech_in!H16=0,0,SER_hh_fech_in!H16/SER_summary!H$27)</f>
        <v>12.99301691565605</v>
      </c>
      <c r="I16" s="101">
        <f>IF(SER_hh_fech_in!I16=0,0,SER_hh_fech_in!I16/SER_summary!I$27)</f>
        <v>12.92924827251645</v>
      </c>
      <c r="J16" s="101">
        <f>IF(SER_hh_fech_in!J16=0,0,SER_hh_fech_in!J16/SER_summary!J$27)</f>
        <v>12.925074545396374</v>
      </c>
      <c r="K16" s="101">
        <f>IF(SER_hh_fech_in!K16=0,0,SER_hh_fech_in!K16/SER_summary!K$27)</f>
        <v>12.657146562151897</v>
      </c>
      <c r="L16" s="101">
        <f>IF(SER_hh_fech_in!L16=0,0,SER_hh_fech_in!L16/SER_summary!L$27)</f>
        <v>12.673691934618265</v>
      </c>
      <c r="M16" s="101">
        <f>IF(SER_hh_fech_in!M16=0,0,SER_hh_fech_in!M16/SER_summary!M$27)</f>
        <v>12.541733466678615</v>
      </c>
      <c r="N16" s="101">
        <f>IF(SER_hh_fech_in!N16=0,0,SER_hh_fech_in!N16/SER_summary!N$27)</f>
        <v>12.472230311638691</v>
      </c>
      <c r="O16" s="101">
        <f>IF(SER_hh_fech_in!O16=0,0,SER_hh_fech_in!O16/SER_summary!O$27)</f>
        <v>12.521977534035681</v>
      </c>
      <c r="P16" s="101">
        <f>IF(SER_hh_fech_in!P16=0,0,SER_hh_fech_in!P16/SER_summary!P$27)</f>
        <v>12.479297356351202</v>
      </c>
      <c r="Q16" s="101">
        <f>IF(SER_hh_fech_in!Q16=0,0,SER_hh_fech_in!Q16/SER_summary!Q$27)</f>
        <v>12.416306002994752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13.638199978975836</v>
      </c>
      <c r="D18" s="103">
        <f>IF(SER_hh_fech_in!D18=0,0,SER_hh_fech_in!D18/SER_summary!D$27)</f>
        <v>13.442954321663965</v>
      </c>
      <c r="E18" s="103">
        <f>IF(SER_hh_fech_in!E18=0,0,SER_hh_fech_in!E18/SER_summary!E$27)</f>
        <v>13.296158913212082</v>
      </c>
      <c r="F18" s="103">
        <f>IF(SER_hh_fech_in!F18=0,0,SER_hh_fech_in!F18/SER_summary!F$27)</f>
        <v>13.182882246039958</v>
      </c>
      <c r="G18" s="103">
        <f>IF(SER_hh_fech_in!G18=0,0,SER_hh_fech_in!G18/SER_summary!G$27)</f>
        <v>13.086421487866202</v>
      </c>
      <c r="H18" s="103">
        <f>IF(SER_hh_fech_in!H18=0,0,SER_hh_fech_in!H18/SER_summary!H$27)</f>
        <v>12.99301691565605</v>
      </c>
      <c r="I18" s="103">
        <f>IF(SER_hh_fech_in!I18=0,0,SER_hh_fech_in!I18/SER_summary!I$27)</f>
        <v>12.92924827251645</v>
      </c>
      <c r="J18" s="103">
        <f>IF(SER_hh_fech_in!J18=0,0,SER_hh_fech_in!J18/SER_summary!J$27)</f>
        <v>12.925074545396374</v>
      </c>
      <c r="K18" s="103">
        <f>IF(SER_hh_fech_in!K18=0,0,SER_hh_fech_in!K18/SER_summary!K$27)</f>
        <v>12.657146562151897</v>
      </c>
      <c r="L18" s="103">
        <f>IF(SER_hh_fech_in!L18=0,0,SER_hh_fech_in!L18/SER_summary!L$27)</f>
        <v>12.673691934618265</v>
      </c>
      <c r="M18" s="103">
        <f>IF(SER_hh_fech_in!M18=0,0,SER_hh_fech_in!M18/SER_summary!M$27)</f>
        <v>12.541733466678615</v>
      </c>
      <c r="N18" s="103">
        <f>IF(SER_hh_fech_in!N18=0,0,SER_hh_fech_in!N18/SER_summary!N$27)</f>
        <v>12.472230311638691</v>
      </c>
      <c r="O18" s="103">
        <f>IF(SER_hh_fech_in!O18=0,0,SER_hh_fech_in!O18/SER_summary!O$27)</f>
        <v>12.521977534035681</v>
      </c>
      <c r="P18" s="103">
        <f>IF(SER_hh_fech_in!P18=0,0,SER_hh_fech_in!P18/SER_summary!P$27)</f>
        <v>12.479297356351202</v>
      </c>
      <c r="Q18" s="103">
        <f>IF(SER_hh_fech_in!Q18=0,0,SER_hh_fech_in!Q18/SER_summary!Q$27)</f>
        <v>12.416306002994752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22.609319211008096</v>
      </c>
      <c r="D19" s="101">
        <f>IF(SER_hh_fech_in!D19=0,0,SER_hh_fech_in!D19/SER_summary!D$27)</f>
        <v>22.547367157658275</v>
      </c>
      <c r="E19" s="101">
        <f>IF(SER_hh_fech_in!E19=0,0,SER_hh_fech_in!E19/SER_summary!E$27)</f>
        <v>22.308385482423198</v>
      </c>
      <c r="F19" s="101">
        <f>IF(SER_hh_fech_in!F19=0,0,SER_hh_fech_in!F19/SER_summary!F$27)</f>
        <v>22.033383997231031</v>
      </c>
      <c r="G19" s="101">
        <f>IF(SER_hh_fech_in!G19=0,0,SER_hh_fech_in!G19/SER_summary!G$27)</f>
        <v>21.834744281758102</v>
      </c>
      <c r="H19" s="101">
        <f>IF(SER_hh_fech_in!H19=0,0,SER_hh_fech_in!H19/SER_summary!H$27)</f>
        <v>21.898081375370079</v>
      </c>
      <c r="I19" s="101">
        <f>IF(SER_hh_fech_in!I19=0,0,SER_hh_fech_in!I19/SER_summary!I$27)</f>
        <v>21.748592571275818</v>
      </c>
      <c r="J19" s="101">
        <f>IF(SER_hh_fech_in!J19=0,0,SER_hh_fech_in!J19/SER_summary!J$27)</f>
        <v>21.574584985425258</v>
      </c>
      <c r="K19" s="101">
        <f>IF(SER_hh_fech_in!K19=0,0,SER_hh_fech_in!K19/SER_summary!K$27)</f>
        <v>21.623429157077908</v>
      </c>
      <c r="L19" s="101">
        <f>IF(SER_hh_fech_in!L19=0,0,SER_hh_fech_in!L19/SER_summary!L$27)</f>
        <v>21.786949572522179</v>
      </c>
      <c r="M19" s="101">
        <f>IF(SER_hh_fech_in!M19=0,0,SER_hh_fech_in!M19/SER_summary!M$27)</f>
        <v>21.766500728730819</v>
      </c>
      <c r="N19" s="101">
        <f>IF(SER_hh_fech_in!N19=0,0,SER_hh_fech_in!N19/SER_summary!N$27)</f>
        <v>21.772314135110364</v>
      </c>
      <c r="O19" s="101">
        <f>IF(SER_hh_fech_in!O19=0,0,SER_hh_fech_in!O19/SER_summary!O$27)</f>
        <v>22.00874915581651</v>
      </c>
      <c r="P19" s="101">
        <f>IF(SER_hh_fech_in!P19=0,0,SER_hh_fech_in!P19/SER_summary!P$27)</f>
        <v>21.987890460173741</v>
      </c>
      <c r="Q19" s="101">
        <f>IF(SER_hh_fech_in!Q19=0,0,SER_hh_fech_in!Q19/SER_summary!Q$27)</f>
        <v>22.660269424478358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27.316132623869308</v>
      </c>
      <c r="D22" s="100">
        <f>IF(SER_hh_fech_in!D22=0,0,SER_hh_fech_in!D22/SER_summary!D$27)</f>
        <v>27.387628491214237</v>
      </c>
      <c r="E22" s="100">
        <f>IF(SER_hh_fech_in!E22=0,0,SER_hh_fech_in!E22/SER_summary!E$27)</f>
        <v>27.410689343200435</v>
      </c>
      <c r="F22" s="100">
        <f>IF(SER_hh_fech_in!F22=0,0,SER_hh_fech_in!F22/SER_summary!F$27)</f>
        <v>27.343110473320433</v>
      </c>
      <c r="G22" s="100">
        <f>IF(SER_hh_fech_in!G22=0,0,SER_hh_fech_in!G22/SER_summary!G$27)</f>
        <v>27.25977547281088</v>
      </c>
      <c r="H22" s="100">
        <f>IF(SER_hh_fech_in!H22=0,0,SER_hh_fech_in!H22/SER_summary!H$27)</f>
        <v>27.22699476370742</v>
      </c>
      <c r="I22" s="100">
        <f>IF(SER_hh_fech_in!I22=0,0,SER_hh_fech_in!I22/SER_summary!I$27)</f>
        <v>27.211815708207041</v>
      </c>
      <c r="J22" s="100">
        <f>IF(SER_hh_fech_in!J22=0,0,SER_hh_fech_in!J22/SER_summary!J$27)</f>
        <v>27.189320920189321</v>
      </c>
      <c r="K22" s="100">
        <f>IF(SER_hh_fech_in!K22=0,0,SER_hh_fech_in!K22/SER_summary!K$27)</f>
        <v>27.276939123409811</v>
      </c>
      <c r="L22" s="100">
        <f>IF(SER_hh_fech_in!L22=0,0,SER_hh_fech_in!L22/SER_summary!L$27)</f>
        <v>27.330838435726363</v>
      </c>
      <c r="M22" s="100">
        <f>IF(SER_hh_fech_in!M22=0,0,SER_hh_fech_in!M22/SER_summary!M$27)</f>
        <v>27.566806608805958</v>
      </c>
      <c r="N22" s="100">
        <f>IF(SER_hh_fech_in!N22=0,0,SER_hh_fech_in!N22/SER_summary!N$27)</f>
        <v>27.740399070203036</v>
      </c>
      <c r="O22" s="100">
        <f>IF(SER_hh_fech_in!O22=0,0,SER_hh_fech_in!O22/SER_summary!O$27)</f>
        <v>27.924715683426637</v>
      </c>
      <c r="P22" s="100">
        <f>IF(SER_hh_fech_in!P22=0,0,SER_hh_fech_in!P22/SER_summary!P$27)</f>
        <v>28.12986630228405</v>
      </c>
      <c r="Q22" s="100">
        <f>IF(SER_hh_fech_in!Q22=0,0,SER_hh_fech_in!Q22/SER_summary!Q$27)</f>
        <v>28.346808157836946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26.358465268411386</v>
      </c>
      <c r="D23" s="100">
        <f>IF(SER_hh_fech_in!D23=0,0,SER_hh_fech_in!D23/SER_summary!D$27)</f>
        <v>26.275078006416528</v>
      </c>
      <c r="E23" s="100">
        <f>IF(SER_hh_fech_in!E23=0,0,SER_hh_fech_in!E23/SER_summary!E$27)</f>
        <v>26.215881175272674</v>
      </c>
      <c r="F23" s="100">
        <f>IF(SER_hh_fech_in!F23=0,0,SER_hh_fech_in!F23/SER_summary!F$27)</f>
        <v>26.133096923804988</v>
      </c>
      <c r="G23" s="100">
        <f>IF(SER_hh_fech_in!G23=0,0,SER_hh_fech_in!G23/SER_summary!G$27)</f>
        <v>26.028073646856868</v>
      </c>
      <c r="H23" s="100">
        <f>IF(SER_hh_fech_in!H23=0,0,SER_hh_fech_in!H23/SER_summary!H$27)</f>
        <v>25.796509535910889</v>
      </c>
      <c r="I23" s="100">
        <f>IF(SER_hh_fech_in!I23=0,0,SER_hh_fech_in!I23/SER_summary!I$27)</f>
        <v>25.716533242014112</v>
      </c>
      <c r="J23" s="100">
        <f>IF(SER_hh_fech_in!J23=0,0,SER_hh_fech_in!J23/SER_summary!J$27)</f>
        <v>25.63288552531386</v>
      </c>
      <c r="K23" s="100">
        <f>IF(SER_hh_fech_in!K23=0,0,SER_hh_fech_in!K23/SER_summary!K$27)</f>
        <v>25.595593684050741</v>
      </c>
      <c r="L23" s="100">
        <f>IF(SER_hh_fech_in!L23=0,0,SER_hh_fech_in!L23/SER_summary!L$27)</f>
        <v>25.48864006091301</v>
      </c>
      <c r="M23" s="100">
        <f>IF(SER_hh_fech_in!M23=0,0,SER_hh_fech_in!M23/SER_summary!M$27)</f>
        <v>25.670387462848268</v>
      </c>
      <c r="N23" s="100">
        <f>IF(SER_hh_fech_in!N23=0,0,SER_hh_fech_in!N23/SER_summary!N$27)</f>
        <v>25.841869827444871</v>
      </c>
      <c r="O23" s="100">
        <f>IF(SER_hh_fech_in!O23=0,0,SER_hh_fech_in!O23/SER_summary!O$27)</f>
        <v>26.03280516055634</v>
      </c>
      <c r="P23" s="100">
        <f>IF(SER_hh_fech_in!P23=0,0,SER_hh_fech_in!P23/SER_summary!P$27)</f>
        <v>26.273925417422809</v>
      </c>
      <c r="Q23" s="100">
        <f>IF(SER_hh_fech_in!Q23=0,0,SER_hh_fech_in!Q23/SER_summary!Q$27)</f>
        <v>26.515388806941786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31.810375930930086</v>
      </c>
      <c r="D24" s="100">
        <f>IF(SER_hh_fech_in!D24=0,0,SER_hh_fech_in!D24/SER_summary!D$27)</f>
        <v>31.833222397175959</v>
      </c>
      <c r="E24" s="100">
        <f>IF(SER_hh_fech_in!E24=0,0,SER_hh_fech_in!E24/SER_summary!E$27)</f>
        <v>31.807167228027822</v>
      </c>
      <c r="F24" s="100">
        <f>IF(SER_hh_fech_in!F24=0,0,SER_hh_fech_in!F24/SER_summary!F$27)</f>
        <v>31.768832753442847</v>
      </c>
      <c r="G24" s="100">
        <f>IF(SER_hh_fech_in!G24=0,0,SER_hh_fech_in!G24/SER_summary!G$27)</f>
        <v>31.695273024282773</v>
      </c>
      <c r="H24" s="100">
        <f>IF(SER_hh_fech_in!H24=0,0,SER_hh_fech_in!H24/SER_summary!H$27)</f>
        <v>31.685856769958164</v>
      </c>
      <c r="I24" s="100">
        <f>IF(SER_hh_fech_in!I24=0,0,SER_hh_fech_in!I24/SER_summary!I$27)</f>
        <v>31.703192852750018</v>
      </c>
      <c r="J24" s="100">
        <f>IF(SER_hh_fech_in!J24=0,0,SER_hh_fech_in!J24/SER_summary!J$27)</f>
        <v>31.687543350991856</v>
      </c>
      <c r="K24" s="100">
        <f>IF(SER_hh_fech_in!K24=0,0,SER_hh_fech_in!K24/SER_summary!K$27)</f>
        <v>31.797479968376116</v>
      </c>
      <c r="L24" s="100">
        <f>IF(SER_hh_fech_in!L24=0,0,SER_hh_fech_in!L24/SER_summary!L$27)</f>
        <v>31.87740710342425</v>
      </c>
      <c r="M24" s="100">
        <f>IF(SER_hh_fech_in!M24=0,0,SER_hh_fech_in!M24/SER_summary!M$27)</f>
        <v>32.104618794095316</v>
      </c>
      <c r="N24" s="100">
        <f>IF(SER_hh_fech_in!N24=0,0,SER_hh_fech_in!N24/SER_summary!N$27)</f>
        <v>32.248197953592417</v>
      </c>
      <c r="O24" s="100">
        <f>IF(SER_hh_fech_in!O24=0,0,SER_hh_fech_in!O24/SER_summary!O$27)</f>
        <v>32.36862632197095</v>
      </c>
      <c r="P24" s="100">
        <f>IF(SER_hh_fech_in!P24=0,0,SER_hh_fech_in!P24/SER_summary!P$27)</f>
        <v>32.529461702725065</v>
      </c>
      <c r="Q24" s="100">
        <f>IF(SER_hh_fech_in!Q24=0,0,SER_hh_fech_in!Q24/SER_summary!Q$27)</f>
        <v>32.686806219892475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21.920160383859908</v>
      </c>
      <c r="D25" s="100">
        <f>IF(SER_hh_fech_in!D25=0,0,SER_hh_fech_in!D25/SER_summary!D$27)</f>
        <v>21.76288258283013</v>
      </c>
      <c r="E25" s="100">
        <f>IF(SER_hh_fech_in!E25=0,0,SER_hh_fech_in!E25/SER_summary!E$27)</f>
        <v>21.638666461759826</v>
      </c>
      <c r="F25" s="100">
        <f>IF(SER_hh_fech_in!F25=0,0,SER_hh_fech_in!F25/SER_summary!F$27)</f>
        <v>21.448328281384029</v>
      </c>
      <c r="G25" s="100">
        <f>IF(SER_hh_fech_in!G25=0,0,SER_hh_fech_in!G25/SER_summary!G$27)</f>
        <v>21.275058299657118</v>
      </c>
      <c r="H25" s="100">
        <f>IF(SER_hh_fech_in!H25=0,0,SER_hh_fech_in!H25/SER_summary!H$27)</f>
        <v>21.121877609760023</v>
      </c>
      <c r="I25" s="100">
        <f>IF(SER_hh_fech_in!I25=0,0,SER_hh_fech_in!I25/SER_summary!I$27)</f>
        <v>21.070083037661711</v>
      </c>
      <c r="J25" s="100">
        <f>IF(SER_hh_fech_in!J25=0,0,SER_hh_fech_in!J25/SER_summary!J$27)</f>
        <v>20.936507294676964</v>
      </c>
      <c r="K25" s="100">
        <f>IF(SER_hh_fech_in!K25=0,0,SER_hh_fech_in!K25/SER_summary!K$27)</f>
        <v>20.886246766516354</v>
      </c>
      <c r="L25" s="100">
        <f>IF(SER_hh_fech_in!L25=0,0,SER_hh_fech_in!L25/SER_summary!L$27)</f>
        <v>20.777890301537997</v>
      </c>
      <c r="M25" s="100">
        <f>IF(SER_hh_fech_in!M25=0,0,SER_hh_fech_in!M25/SER_summary!M$27)</f>
        <v>20.886643318018386</v>
      </c>
      <c r="N25" s="100">
        <f>IF(SER_hh_fech_in!N25=0,0,SER_hh_fech_in!N25/SER_summary!N$27)</f>
        <v>20.989552446646222</v>
      </c>
      <c r="O25" s="100">
        <f>IF(SER_hh_fech_in!O25=0,0,SER_hh_fech_in!O25/SER_summary!O$27)</f>
        <v>21.105568501707218</v>
      </c>
      <c r="P25" s="100">
        <f>IF(SER_hh_fech_in!P25=0,0,SER_hh_fech_in!P25/SER_summary!P$27)</f>
        <v>21.256454894040814</v>
      </c>
      <c r="Q25" s="100">
        <f>IF(SER_hh_fech_in!Q25=0,0,SER_hh_fech_in!Q25/SER_summary!Q$27)</f>
        <v>21.393320275998306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21.182015055496084</v>
      </c>
      <c r="D26" s="22">
        <f>IF(SER_hh_fech_in!D26=0,0,SER_hh_fech_in!D26/SER_summary!D$27)</f>
        <v>21.115160160340309</v>
      </c>
      <c r="E26" s="22">
        <f>IF(SER_hh_fech_in!E26=0,0,SER_hh_fech_in!E26/SER_summary!E$27)</f>
        <v>21.043616630901226</v>
      </c>
      <c r="F26" s="22">
        <f>IF(SER_hh_fech_in!F26=0,0,SER_hh_fech_in!F26/SER_summary!F$27)</f>
        <v>21.006094857002832</v>
      </c>
      <c r="G26" s="22">
        <f>IF(SER_hh_fech_in!G26=0,0,SER_hh_fech_in!G26/SER_summary!G$27)</f>
        <v>20.958509951684793</v>
      </c>
      <c r="H26" s="22">
        <f>IF(SER_hh_fech_in!H26=0,0,SER_hh_fech_in!H26/SER_summary!H$27)</f>
        <v>20.858775495249184</v>
      </c>
      <c r="I26" s="22">
        <f>IF(SER_hh_fech_in!I26=0,0,SER_hh_fech_in!I26/SER_summary!I$27)</f>
        <v>20.718364062627561</v>
      </c>
      <c r="J26" s="22">
        <f>IF(SER_hh_fech_in!J26=0,0,SER_hh_fech_in!J26/SER_summary!J$27)</f>
        <v>20.728627251830108</v>
      </c>
      <c r="K26" s="22">
        <f>IF(SER_hh_fech_in!K26=0,0,SER_hh_fech_in!K26/SER_summary!K$27)</f>
        <v>20.802003443071122</v>
      </c>
      <c r="L26" s="22">
        <f>IF(SER_hh_fech_in!L26=0,0,SER_hh_fech_in!L26/SER_summary!L$27)</f>
        <v>20.841751343107479</v>
      </c>
      <c r="M26" s="22">
        <f>IF(SER_hh_fech_in!M26=0,0,SER_hh_fech_in!M26/SER_summary!M$27)</f>
        <v>21.070231616962957</v>
      </c>
      <c r="N26" s="22">
        <f>IF(SER_hh_fech_in!N26=0,0,SER_hh_fech_in!N26/SER_summary!N$27)</f>
        <v>21.237952603187125</v>
      </c>
      <c r="O26" s="22">
        <f>IF(SER_hh_fech_in!O26=0,0,SER_hh_fech_in!O26/SER_summary!O$27)</f>
        <v>21.721816537308605</v>
      </c>
      <c r="P26" s="22">
        <f>IF(SER_hh_fech_in!P26=0,0,SER_hh_fech_in!P26/SER_summary!P$27)</f>
        <v>21.915548514066405</v>
      </c>
      <c r="Q26" s="22">
        <f>IF(SER_hh_fech_in!Q26=0,0,SER_hh_fech_in!Q26/SER_summary!Q$27)</f>
        <v>22.646326999489297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23.340905223327837</v>
      </c>
      <c r="D29" s="101">
        <f>IF(SER_hh_fech_in!D29=0,0,SER_hh_fech_in!D29/SER_summary!D$27)</f>
        <v>23.363663710723742</v>
      </c>
      <c r="E29" s="101">
        <f>IF(SER_hh_fech_in!E29=0,0,SER_hh_fech_in!E29/SER_summary!E$27)</f>
        <v>23.372278569405641</v>
      </c>
      <c r="F29" s="101">
        <f>IF(SER_hh_fech_in!F29=0,0,SER_hh_fech_in!F29/SER_summary!F$27)</f>
        <v>23.346739718768116</v>
      </c>
      <c r="G29" s="101">
        <f>IF(SER_hh_fech_in!G29=0,0,SER_hh_fech_in!G29/SER_summary!G$27)</f>
        <v>23.445349149113344</v>
      </c>
      <c r="H29" s="101">
        <f>IF(SER_hh_fech_in!H29=0,0,SER_hh_fech_in!H29/SER_summary!H$27)</f>
        <v>23.324884116552724</v>
      </c>
      <c r="I29" s="101">
        <f>IF(SER_hh_fech_in!I29=0,0,SER_hh_fech_in!I29/SER_summary!I$27)</f>
        <v>23.264433512739885</v>
      </c>
      <c r="J29" s="101">
        <f>IF(SER_hh_fech_in!J29=0,0,SER_hh_fech_in!J29/SER_summary!J$27)</f>
        <v>23.346123022263917</v>
      </c>
      <c r="K29" s="101">
        <f>IF(SER_hh_fech_in!K29=0,0,SER_hh_fech_in!K29/SER_summary!K$27)</f>
        <v>23.409552406568533</v>
      </c>
      <c r="L29" s="101">
        <f>IF(SER_hh_fech_in!L29=0,0,SER_hh_fech_in!L29/SER_summary!L$27)</f>
        <v>23.46162586699516</v>
      </c>
      <c r="M29" s="101">
        <f>IF(SER_hh_fech_in!M29=0,0,SER_hh_fech_in!M29/SER_summary!M$27)</f>
        <v>23.585802542170349</v>
      </c>
      <c r="N29" s="101">
        <f>IF(SER_hh_fech_in!N29=0,0,SER_hh_fech_in!N29/SER_summary!N$27)</f>
        <v>23.912299113041037</v>
      </c>
      <c r="O29" s="101">
        <f>IF(SER_hh_fech_in!O29=0,0,SER_hh_fech_in!O29/SER_summary!O$27)</f>
        <v>24.361799641584089</v>
      </c>
      <c r="P29" s="101">
        <f>IF(SER_hh_fech_in!P29=0,0,SER_hh_fech_in!P29/SER_summary!P$27)</f>
        <v>24.452425596372539</v>
      </c>
      <c r="Q29" s="101">
        <f>IF(SER_hh_fech_in!Q29=0,0,SER_hh_fech_in!Q29/SER_summary!Q$27)</f>
        <v>25.093162855634169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0</v>
      </c>
      <c r="D30" s="100">
        <f>IF(SER_hh_fech_in!D30=0,0,SER_hh_fech_in!D30/SER_summary!D$27)</f>
        <v>0</v>
      </c>
      <c r="E30" s="100">
        <f>IF(SER_hh_fech_in!E30=0,0,SER_hh_fech_in!E30/SER_summary!E$27)</f>
        <v>0</v>
      </c>
      <c r="F30" s="100">
        <f>IF(SER_hh_fech_in!F30=0,0,SER_hh_fech_in!F30/SER_summary!F$27)</f>
        <v>0</v>
      </c>
      <c r="G30" s="100">
        <f>IF(SER_hh_fech_in!G30=0,0,SER_hh_fech_in!G30/SER_summary!G$27)</f>
        <v>0</v>
      </c>
      <c r="H30" s="100">
        <f>IF(SER_hh_fech_in!H30=0,0,SER_hh_fech_in!H30/SER_summary!H$27)</f>
        <v>0</v>
      </c>
      <c r="I30" s="100">
        <f>IF(SER_hh_fech_in!I30=0,0,SER_hh_fech_in!I30/SER_summary!I$27)</f>
        <v>0</v>
      </c>
      <c r="J30" s="100">
        <f>IF(SER_hh_fech_in!J30=0,0,SER_hh_fech_in!J30/SER_summary!J$27)</f>
        <v>0</v>
      </c>
      <c r="K30" s="100">
        <f>IF(SER_hh_fech_in!K30=0,0,SER_hh_fech_in!K30/SER_summary!K$27)</f>
        <v>0</v>
      </c>
      <c r="L30" s="100">
        <f>IF(SER_hh_fech_in!L30=0,0,SER_hh_fech_in!L30/SER_summary!L$27)</f>
        <v>0</v>
      </c>
      <c r="M30" s="100">
        <f>IF(SER_hh_fech_in!M30=0,0,SER_hh_fech_in!M30/SER_summary!M$27)</f>
        <v>0</v>
      </c>
      <c r="N30" s="100">
        <f>IF(SER_hh_fech_in!N30=0,0,SER_hh_fech_in!N30/SER_summary!N$27)</f>
        <v>0</v>
      </c>
      <c r="O30" s="100">
        <f>IF(SER_hh_fech_in!O30=0,0,SER_hh_fech_in!O30/SER_summary!O$27)</f>
        <v>0</v>
      </c>
      <c r="P30" s="100">
        <f>IF(SER_hh_fech_in!P30=0,0,SER_hh_fech_in!P30/SER_summary!P$27)</f>
        <v>0</v>
      </c>
      <c r="Q30" s="100">
        <f>IF(SER_hh_fech_in!Q30=0,0,SER_hh_fech_in!Q30/SER_summary!Q$27)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30.484464654378094</v>
      </c>
      <c r="D31" s="100">
        <f>IF(SER_hh_fech_in!D31=0,0,SER_hh_fech_in!D31/SER_summary!D$27)</f>
        <v>30.619979774942276</v>
      </c>
      <c r="E31" s="100">
        <f>IF(SER_hh_fech_in!E31=0,0,SER_hh_fech_in!E31/SER_summary!E$27)</f>
        <v>30.768208164914043</v>
      </c>
      <c r="F31" s="100">
        <f>IF(SER_hh_fech_in!F31=0,0,SER_hh_fech_in!F31/SER_summary!F$27)</f>
        <v>30.864485183290988</v>
      </c>
      <c r="G31" s="100">
        <f>IF(SER_hh_fech_in!G31=0,0,SER_hh_fech_in!G31/SER_summary!G$27)</f>
        <v>31.100578936773172</v>
      </c>
      <c r="H31" s="100">
        <f>IF(SER_hh_fech_in!H31=0,0,SER_hh_fech_in!H31/SER_summary!H$27)</f>
        <v>31.010792262359253</v>
      </c>
      <c r="I31" s="100">
        <f>IF(SER_hh_fech_in!I31=0,0,SER_hh_fech_in!I31/SER_summary!I$27)</f>
        <v>30.994635330537029</v>
      </c>
      <c r="J31" s="100">
        <f>IF(SER_hh_fech_in!J31=0,0,SER_hh_fech_in!J31/SER_summary!J$27)</f>
        <v>31.161687011874108</v>
      </c>
      <c r="K31" s="100">
        <f>IF(SER_hh_fech_in!K31=0,0,SER_hh_fech_in!K31/SER_summary!K$27)</f>
        <v>31.322132082286107</v>
      </c>
      <c r="L31" s="100">
        <f>IF(SER_hh_fech_in!L31=0,0,SER_hh_fech_in!L31/SER_summary!L$27)</f>
        <v>31.3907851991119</v>
      </c>
      <c r="M31" s="100">
        <f>IF(SER_hh_fech_in!M31=0,0,SER_hh_fech_in!M31/SER_summary!M$27)</f>
        <v>31.580628608340081</v>
      </c>
      <c r="N31" s="100">
        <f>IF(SER_hh_fech_in!N31=0,0,SER_hh_fech_in!N31/SER_summary!N$27)</f>
        <v>32.04213512919938</v>
      </c>
      <c r="O31" s="100">
        <f>IF(SER_hh_fech_in!O31=0,0,SER_hh_fech_in!O31/SER_summary!O$27)</f>
        <v>32.069197977041348</v>
      </c>
      <c r="P31" s="100">
        <f>IF(SER_hh_fech_in!P31=0,0,SER_hh_fech_in!P31/SER_summary!P$27)</f>
        <v>32.129426329055562</v>
      </c>
      <c r="Q31" s="100">
        <f>IF(SER_hh_fech_in!Q31=0,0,SER_hh_fech_in!Q31/SER_summary!Q$27)</f>
        <v>32.105761989229912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23.231177775009755</v>
      </c>
      <c r="D33" s="18">
        <f>IF(SER_hh_fech_in!D33=0,0,SER_hh_fech_in!D33/SER_summary!D$27)</f>
        <v>23.214412903636784</v>
      </c>
      <c r="E33" s="18">
        <f>IF(SER_hh_fech_in!E33=0,0,SER_hh_fech_in!E33/SER_summary!E$27)</f>
        <v>23.225316579051437</v>
      </c>
      <c r="F33" s="18">
        <f>IF(SER_hh_fech_in!F33=0,0,SER_hh_fech_in!F33/SER_summary!F$27)</f>
        <v>23.196654624682669</v>
      </c>
      <c r="G33" s="18">
        <f>IF(SER_hh_fech_in!G33=0,0,SER_hh_fech_in!G33/SER_summary!G$27)</f>
        <v>23.322099947021073</v>
      </c>
      <c r="H33" s="18">
        <f>IF(SER_hh_fech_in!H33=0,0,SER_hh_fech_in!H33/SER_summary!H$27)</f>
        <v>23.205432293924201</v>
      </c>
      <c r="I33" s="18">
        <f>IF(SER_hh_fech_in!I33=0,0,SER_hh_fech_in!I33/SER_summary!I$27)</f>
        <v>23.159091529393802</v>
      </c>
      <c r="J33" s="18">
        <f>IF(SER_hh_fech_in!J33=0,0,SER_hh_fech_in!J33/SER_summary!J$27)</f>
        <v>23.240235823780427</v>
      </c>
      <c r="K33" s="18">
        <f>IF(SER_hh_fech_in!K33=0,0,SER_hh_fech_in!K33/SER_summary!K$27)</f>
        <v>23.389350145387034</v>
      </c>
      <c r="L33" s="18">
        <f>IF(SER_hh_fech_in!L33=0,0,SER_hh_fech_in!L33/SER_summary!L$27)</f>
        <v>23.421093880803113</v>
      </c>
      <c r="M33" s="18">
        <f>IF(SER_hh_fech_in!M33=0,0,SER_hh_fech_in!M33/SER_summary!M$27)</f>
        <v>23.563411492783253</v>
      </c>
      <c r="N33" s="18">
        <f>IF(SER_hh_fech_in!N33=0,0,SER_hh_fech_in!N33/SER_summary!N$27)</f>
        <v>23.810812826465316</v>
      </c>
      <c r="O33" s="18">
        <f>IF(SER_hh_fech_in!O33=0,0,SER_hh_fech_in!O33/SER_summary!O$27)</f>
        <v>24.260581046254071</v>
      </c>
      <c r="P33" s="18">
        <f>IF(SER_hh_fech_in!P33=0,0,SER_hh_fech_in!P33/SER_summary!P$27)</f>
        <v>24.326961354185304</v>
      </c>
      <c r="Q33" s="18">
        <f>IF(SER_hh_fech_in!Q33=0,0,SER_hh_fech_in!Q33/SER_summary!Q$27)</f>
        <v>24.970763966529773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167.63848058362458</v>
      </c>
      <c r="D3" s="106">
        <f>IF(SER_hh_tesh_in!D3=0,0,SER_hh_tesh_in!D3/SER_summary!D$27)</f>
        <v>174.67665688541831</v>
      </c>
      <c r="E3" s="106">
        <f>IF(SER_hh_tesh_in!E3=0,0,SER_hh_tesh_in!E3/SER_summary!E$27)</f>
        <v>175.22400036544127</v>
      </c>
      <c r="F3" s="106">
        <f>IF(SER_hh_tesh_in!F3=0,0,SER_hh_tesh_in!F3/SER_summary!F$27)</f>
        <v>173.76319376456703</v>
      </c>
      <c r="G3" s="106">
        <f>IF(SER_hh_tesh_in!G3=0,0,SER_hh_tesh_in!G3/SER_summary!G$27)</f>
        <v>174.17887302200501</v>
      </c>
      <c r="H3" s="106">
        <f>IF(SER_hh_tesh_in!H3=0,0,SER_hh_tesh_in!H3/SER_summary!H$27)</f>
        <v>173.507005538691</v>
      </c>
      <c r="I3" s="106">
        <f>IF(SER_hh_tesh_in!I3=0,0,SER_hh_tesh_in!I3/SER_summary!I$27)</f>
        <v>183.37592714927194</v>
      </c>
      <c r="J3" s="106">
        <f>IF(SER_hh_tesh_in!J3=0,0,SER_hh_tesh_in!J3/SER_summary!J$27)</f>
        <v>185.50638122211393</v>
      </c>
      <c r="K3" s="106">
        <f>IF(SER_hh_tesh_in!K3=0,0,SER_hh_tesh_in!K3/SER_summary!K$27)</f>
        <v>196.27968336917843</v>
      </c>
      <c r="L3" s="106">
        <f>IF(SER_hh_tesh_in!L3=0,0,SER_hh_tesh_in!L3/SER_summary!L$27)</f>
        <v>212.52031232172104</v>
      </c>
      <c r="M3" s="106">
        <f>IF(SER_hh_tesh_in!M3=0,0,SER_hh_tesh_in!M3/SER_summary!M$27)</f>
        <v>189.77738455795486</v>
      </c>
      <c r="N3" s="106">
        <f>IF(SER_hh_tesh_in!N3=0,0,SER_hh_tesh_in!N3/SER_summary!N$27)</f>
        <v>204.28683472751206</v>
      </c>
      <c r="O3" s="106">
        <f>IF(SER_hh_tesh_in!O3=0,0,SER_hh_tesh_in!O3/SER_summary!O$27)</f>
        <v>196.1418811831121</v>
      </c>
      <c r="P3" s="106">
        <f>IF(SER_hh_tesh_in!P3=0,0,SER_hh_tesh_in!P3/SER_summary!P$27)</f>
        <v>211.52609770538069</v>
      </c>
      <c r="Q3" s="106">
        <f>IF(SER_hh_tesh_in!Q3=0,0,SER_hh_tesh_in!Q3/SER_summary!Q$27)</f>
        <v>206.55002433451224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131.50111993615329</v>
      </c>
      <c r="D4" s="101">
        <f>IF(SER_hh_tesh_in!D4=0,0,SER_hh_tesh_in!D4/SER_summary!D$27)</f>
        <v>136.03553046323472</v>
      </c>
      <c r="E4" s="101">
        <f>IF(SER_hh_tesh_in!E4=0,0,SER_hh_tesh_in!E4/SER_summary!E$27)</f>
        <v>136.07381716734378</v>
      </c>
      <c r="F4" s="101">
        <f>IF(SER_hh_tesh_in!F4=0,0,SER_hh_tesh_in!F4/SER_summary!F$27)</f>
        <v>135.04154066504117</v>
      </c>
      <c r="G4" s="101">
        <f>IF(SER_hh_tesh_in!G4=0,0,SER_hh_tesh_in!G4/SER_summary!G$27)</f>
        <v>132.22290010597618</v>
      </c>
      <c r="H4" s="101">
        <f>IF(SER_hh_tesh_in!H4=0,0,SER_hh_tesh_in!H4/SER_summary!H$27)</f>
        <v>133.52777147235503</v>
      </c>
      <c r="I4" s="101">
        <f>IF(SER_hh_tesh_in!I4=0,0,SER_hh_tesh_in!I4/SER_summary!I$27)</f>
        <v>140.53044273810184</v>
      </c>
      <c r="J4" s="101">
        <f>IF(SER_hh_tesh_in!J4=0,0,SER_hh_tesh_in!J4/SER_summary!J$27)</f>
        <v>138.48232686517176</v>
      </c>
      <c r="K4" s="101">
        <f>IF(SER_hh_tesh_in!K4=0,0,SER_hh_tesh_in!K4/SER_summary!K$27)</f>
        <v>156.84701483637414</v>
      </c>
      <c r="L4" s="101">
        <f>IF(SER_hh_tesh_in!L4=0,0,SER_hh_tesh_in!L4/SER_summary!L$27)</f>
        <v>172.68901374509505</v>
      </c>
      <c r="M4" s="101">
        <f>IF(SER_hh_tesh_in!M4=0,0,SER_hh_tesh_in!M4/SER_summary!M$27)</f>
        <v>151.89685975665213</v>
      </c>
      <c r="N4" s="101">
        <f>IF(SER_hh_tesh_in!N4=0,0,SER_hh_tesh_in!N4/SER_summary!N$27)</f>
        <v>168.57754462538094</v>
      </c>
      <c r="O4" s="101">
        <f>IF(SER_hh_tesh_in!O4=0,0,SER_hh_tesh_in!O4/SER_summary!O$27)</f>
        <v>158.20139627394192</v>
      </c>
      <c r="P4" s="101">
        <f>IF(SER_hh_tesh_in!P4=0,0,SER_hh_tesh_in!P4/SER_summary!P$27)</f>
        <v>170.61304880695374</v>
      </c>
      <c r="Q4" s="101">
        <f>IF(SER_hh_tesh_in!Q4=0,0,SER_hh_tesh_in!Q4/SER_summary!Q$27)</f>
        <v>161.68525223735733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133.68956725619557</v>
      </c>
      <c r="E5" s="100">
        <f>IF(SER_hh_tesh_in!E5=0,0,SER_hh_tesh_in!E5/SER_summary!E$27)</f>
        <v>135.06590822433276</v>
      </c>
      <c r="F5" s="100">
        <f>IF(SER_hh_tesh_in!F5=0,0,SER_hh_tesh_in!F5/SER_summary!F$27)</f>
        <v>132.07754911548756</v>
      </c>
      <c r="G5" s="100">
        <f>IF(SER_hh_tesh_in!G5=0,0,SER_hh_tesh_in!G5/SER_summary!G$27)</f>
        <v>129.5728669279118</v>
      </c>
      <c r="H5" s="100">
        <f>IF(SER_hh_tesh_in!H5=0,0,SER_hh_tesh_in!H5/SER_summary!H$27)</f>
        <v>138.24637705839604</v>
      </c>
      <c r="I5" s="100">
        <f>IF(SER_hh_tesh_in!I5=0,0,SER_hh_tesh_in!I5/SER_summary!I$27)</f>
        <v>117.65678668807207</v>
      </c>
      <c r="J5" s="100">
        <f>IF(SER_hh_tesh_in!J5=0,0,SER_hh_tesh_in!J5/SER_summary!J$27)</f>
        <v>136.60315916480735</v>
      </c>
      <c r="K5" s="100">
        <f>IF(SER_hh_tesh_in!K5=0,0,SER_hh_tesh_in!K5/SER_summary!K$27)</f>
        <v>156.28478506590449</v>
      </c>
      <c r="L5" s="100">
        <f>IF(SER_hh_tesh_in!L5=0,0,SER_hh_tesh_in!L5/SER_summary!L$27)</f>
        <v>171.33687191169383</v>
      </c>
      <c r="M5" s="100">
        <f>IF(SER_hh_tesh_in!M5=0,0,SER_hh_tesh_in!M5/SER_summary!M$27)</f>
        <v>138.63033889916076</v>
      </c>
      <c r="N5" s="100">
        <f>IF(SER_hh_tesh_in!N5=0,0,SER_hh_tesh_in!N5/SER_summary!N$27)</f>
        <v>161.24310385256851</v>
      </c>
      <c r="O5" s="100">
        <f>IF(SER_hh_tesh_in!O5=0,0,SER_hh_tesh_in!O5/SER_summary!O$27)</f>
        <v>152.13762780894425</v>
      </c>
      <c r="P5" s="100">
        <f>IF(SER_hh_tesh_in!P5=0,0,SER_hh_tesh_in!P5/SER_summary!P$27)</f>
        <v>160.88779345225575</v>
      </c>
      <c r="Q5" s="100">
        <f>IF(SER_hh_tesh_in!Q5=0,0,SER_hh_tesh_in!Q5/SER_summary!Q$27)</f>
        <v>150.59281334529237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0</v>
      </c>
      <c r="D7" s="100">
        <f>IF(SER_hh_tesh_in!D7=0,0,SER_hh_tesh_in!D7/SER_summary!D$27)</f>
        <v>132.3550463507417</v>
      </c>
      <c r="E7" s="100">
        <f>IF(SER_hh_tesh_in!E7=0,0,SER_hh_tesh_in!E7/SER_summary!E$27)</f>
        <v>132.92523626875595</v>
      </c>
      <c r="F7" s="100">
        <f>IF(SER_hh_tesh_in!F7=0,0,SER_hh_tesh_in!F7/SER_summary!F$27)</f>
        <v>132.00779657865914</v>
      </c>
      <c r="G7" s="100">
        <f>IF(SER_hh_tesh_in!G7=0,0,SER_hh_tesh_in!G7/SER_summary!G$27)</f>
        <v>129.72707238590706</v>
      </c>
      <c r="H7" s="100">
        <f>IF(SER_hh_tesh_in!H7=0,0,SER_hh_tesh_in!H7/SER_summary!H$27)</f>
        <v>132.02445928337133</v>
      </c>
      <c r="I7" s="100">
        <f>IF(SER_hh_tesh_in!I7=0,0,SER_hh_tesh_in!I7/SER_summary!I$27)</f>
        <v>0</v>
      </c>
      <c r="J7" s="100">
        <f>IF(SER_hh_tesh_in!J7=0,0,SER_hh_tesh_in!J7/SER_summary!J$27)</f>
        <v>0</v>
      </c>
      <c r="K7" s="100">
        <f>IF(SER_hh_tesh_in!K7=0,0,SER_hh_tesh_in!K7/SER_summary!K$27)</f>
        <v>154.67034891193902</v>
      </c>
      <c r="L7" s="100">
        <f>IF(SER_hh_tesh_in!L7=0,0,SER_hh_tesh_in!L7/SER_summary!L$27)</f>
        <v>177.37381412520918</v>
      </c>
      <c r="M7" s="100">
        <f>IF(SER_hh_tesh_in!M7=0,0,SER_hh_tesh_in!M7/SER_summary!M$27)</f>
        <v>150.35110542698516</v>
      </c>
      <c r="N7" s="100">
        <f>IF(SER_hh_tesh_in!N7=0,0,SER_hh_tesh_in!N7/SER_summary!N$27)</f>
        <v>170.77683749299462</v>
      </c>
      <c r="O7" s="100">
        <f>IF(SER_hh_tesh_in!O7=0,0,SER_hh_tesh_in!O7/SER_summary!O$27)</f>
        <v>159.99318720656871</v>
      </c>
      <c r="P7" s="100">
        <f>IF(SER_hh_tesh_in!P7=0,0,SER_hh_tesh_in!P7/SER_summary!P$27)</f>
        <v>170.5893311139863</v>
      </c>
      <c r="Q7" s="100">
        <f>IF(SER_hh_tesh_in!Q7=0,0,SER_hh_tesh_in!Q7/SER_summary!Q$27)</f>
        <v>160.39569485869345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115.58251541962616</v>
      </c>
      <c r="D9" s="100">
        <f>IF(SER_hh_tesh_in!D9=0,0,SER_hh_tesh_in!D9/SER_summary!D$27)</f>
        <v>134.74184382313496</v>
      </c>
      <c r="E9" s="100">
        <f>IF(SER_hh_tesh_in!E9=0,0,SER_hh_tesh_in!E9/SER_summary!E$27)</f>
        <v>135.82123706029702</v>
      </c>
      <c r="F9" s="100">
        <f>IF(SER_hh_tesh_in!F9=0,0,SER_hh_tesh_in!F9/SER_summary!F$27)</f>
        <v>136.60724616255689</v>
      </c>
      <c r="G9" s="100">
        <f>IF(SER_hh_tesh_in!G9=0,0,SER_hh_tesh_in!G9/SER_summary!G$27)</f>
        <v>134.45610202432718</v>
      </c>
      <c r="H9" s="100">
        <f>IF(SER_hh_tesh_in!H9=0,0,SER_hh_tesh_in!H9/SER_summary!H$27)</f>
        <v>0</v>
      </c>
      <c r="I9" s="100">
        <f>IF(SER_hh_tesh_in!I9=0,0,SER_hh_tesh_in!I9/SER_summary!I$27)</f>
        <v>0</v>
      </c>
      <c r="J9" s="100">
        <f>IF(SER_hh_tesh_in!J9=0,0,SER_hh_tesh_in!J9/SER_summary!J$27)</f>
        <v>141.30756910918294</v>
      </c>
      <c r="K9" s="100">
        <f>IF(SER_hh_tesh_in!K9=0,0,SER_hh_tesh_in!K9/SER_summary!K$27)</f>
        <v>0</v>
      </c>
      <c r="L9" s="100">
        <f>IF(SER_hh_tesh_in!L9=0,0,SER_hh_tesh_in!L9/SER_summary!L$27)</f>
        <v>176.91835202360687</v>
      </c>
      <c r="M9" s="100">
        <f>IF(SER_hh_tesh_in!M9=0,0,SER_hh_tesh_in!M9/SER_summary!M$27)</f>
        <v>156.22432473654493</v>
      </c>
      <c r="N9" s="100">
        <f>IF(SER_hh_tesh_in!N9=0,0,SER_hh_tesh_in!N9/SER_summary!N$27)</f>
        <v>173.89398250967497</v>
      </c>
      <c r="O9" s="100">
        <f>IF(SER_hh_tesh_in!O9=0,0,SER_hh_tesh_in!O9/SER_summary!O$27)</f>
        <v>0</v>
      </c>
      <c r="P9" s="100">
        <f>IF(SER_hh_tesh_in!P9=0,0,SER_hh_tesh_in!P9/SER_summary!P$27)</f>
        <v>0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131.08930715959298</v>
      </c>
      <c r="D10" s="100">
        <f>IF(SER_hh_tesh_in!D10=0,0,SER_hh_tesh_in!D10/SER_summary!D$27)</f>
        <v>136.19512598088389</v>
      </c>
      <c r="E10" s="100">
        <f>IF(SER_hh_tesh_in!E10=0,0,SER_hh_tesh_in!E10/SER_summary!E$27)</f>
        <v>137.17643711031621</v>
      </c>
      <c r="F10" s="100">
        <f>IF(SER_hh_tesh_in!F10=0,0,SER_hh_tesh_in!F10/SER_summary!F$27)</f>
        <v>136.40856166941728</v>
      </c>
      <c r="G10" s="100">
        <f>IF(SER_hh_tesh_in!G10=0,0,SER_hh_tesh_in!G10/SER_summary!G$27)</f>
        <v>134.65750356390578</v>
      </c>
      <c r="H10" s="100">
        <f>IF(SER_hh_tesh_in!H10=0,0,SER_hh_tesh_in!H10/SER_summary!H$27)</f>
        <v>142.00072532167556</v>
      </c>
      <c r="I10" s="100">
        <f>IF(SER_hh_tesh_in!I10=0,0,SER_hh_tesh_in!I10/SER_summary!I$27)</f>
        <v>145.20692158984227</v>
      </c>
      <c r="J10" s="100">
        <f>IF(SER_hh_tesh_in!J10=0,0,SER_hh_tesh_in!J10/SER_summary!J$27)</f>
        <v>144.07874456576198</v>
      </c>
      <c r="K10" s="100">
        <f>IF(SER_hh_tesh_in!K10=0,0,SER_hh_tesh_in!K10/SER_summary!K$27)</f>
        <v>163.96615267264318</v>
      </c>
      <c r="L10" s="100">
        <f>IF(SER_hh_tesh_in!L10=0,0,SER_hh_tesh_in!L10/SER_summary!L$27)</f>
        <v>178.42513403633944</v>
      </c>
      <c r="M10" s="100">
        <f>IF(SER_hh_tesh_in!M10=0,0,SER_hh_tesh_in!M10/SER_summary!M$27)</f>
        <v>152.56071976861804</v>
      </c>
      <c r="N10" s="100">
        <f>IF(SER_hh_tesh_in!N10=0,0,SER_hh_tesh_in!N10/SER_summary!N$27)</f>
        <v>169.38265010290326</v>
      </c>
      <c r="O10" s="100">
        <f>IF(SER_hh_tesh_in!O10=0,0,SER_hh_tesh_in!O10/SER_summary!O$27)</f>
        <v>159.10022714420529</v>
      </c>
      <c r="P10" s="100">
        <f>IF(SER_hh_tesh_in!P10=0,0,SER_hh_tesh_in!P10/SER_summary!P$27)</f>
        <v>166.85842044907341</v>
      </c>
      <c r="Q10" s="100">
        <f>IF(SER_hh_tesh_in!Q10=0,0,SER_hh_tesh_in!Q10/SER_summary!Q$27)</f>
        <v>155.04313838758958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130.54457274768029</v>
      </c>
      <c r="D12" s="100">
        <f>IF(SER_hh_tesh_in!D12=0,0,SER_hh_tesh_in!D12/SER_summary!D$27)</f>
        <v>134.71235120442589</v>
      </c>
      <c r="E12" s="100">
        <f>IF(SER_hh_tesh_in!E12=0,0,SER_hh_tesh_in!E12/SER_summary!E$27)</f>
        <v>135.74055364066899</v>
      </c>
      <c r="F12" s="100">
        <f>IF(SER_hh_tesh_in!F12=0,0,SER_hh_tesh_in!F12/SER_summary!F$27)</f>
        <v>132.41731290305736</v>
      </c>
      <c r="G12" s="100">
        <f>IF(SER_hh_tesh_in!G12=0,0,SER_hh_tesh_in!G12/SER_summary!G$27)</f>
        <v>130.03703037716323</v>
      </c>
      <c r="H12" s="100">
        <f>IF(SER_hh_tesh_in!H12=0,0,SER_hh_tesh_in!H12/SER_summary!H$27)</f>
        <v>131.61439136524243</v>
      </c>
      <c r="I12" s="100">
        <f>IF(SER_hh_tesh_in!I12=0,0,SER_hh_tesh_in!I12/SER_summary!I$27)</f>
        <v>139.61479938781017</v>
      </c>
      <c r="J12" s="100">
        <f>IF(SER_hh_tesh_in!J12=0,0,SER_hh_tesh_in!J12/SER_summary!J$27)</f>
        <v>136.12620711656888</v>
      </c>
      <c r="K12" s="100">
        <f>IF(SER_hh_tesh_in!K12=0,0,SER_hh_tesh_in!K12/SER_summary!K$27)</f>
        <v>155.50606871724116</v>
      </c>
      <c r="L12" s="100">
        <f>IF(SER_hh_tesh_in!L12=0,0,SER_hh_tesh_in!L12/SER_summary!L$27)</f>
        <v>167.51399341437047</v>
      </c>
      <c r="M12" s="100">
        <f>IF(SER_hh_tesh_in!M12=0,0,SER_hh_tesh_in!M12/SER_summary!M$27)</f>
        <v>142.99470772978003</v>
      </c>
      <c r="N12" s="100">
        <f>IF(SER_hh_tesh_in!N12=0,0,SER_hh_tesh_in!N12/SER_summary!N$27)</f>
        <v>159.11710310611184</v>
      </c>
      <c r="O12" s="100">
        <f>IF(SER_hh_tesh_in!O12=0,0,SER_hh_tesh_in!O12/SER_summary!O$27)</f>
        <v>149.7578245856777</v>
      </c>
      <c r="P12" s="100">
        <f>IF(SER_hh_tesh_in!P12=0,0,SER_hh_tesh_in!P12/SER_summary!P$27)</f>
        <v>163.45231212529825</v>
      </c>
      <c r="Q12" s="100">
        <f>IF(SER_hh_tesh_in!Q12=0,0,SER_hh_tesh_in!Q12/SER_summary!Q$27)</f>
        <v>148.87040838734845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131.84693783728551</v>
      </c>
      <c r="D13" s="100">
        <f>IF(SER_hh_tesh_in!D13=0,0,SER_hh_tesh_in!D13/SER_summary!D$27)</f>
        <v>136.6304382713802</v>
      </c>
      <c r="E13" s="100">
        <f>IF(SER_hh_tesh_in!E13=0,0,SER_hh_tesh_in!E13/SER_summary!E$27)</f>
        <v>136.86152416779569</v>
      </c>
      <c r="F13" s="100">
        <f>IF(SER_hh_tesh_in!F13=0,0,SER_hh_tesh_in!F13/SER_summary!F$27)</f>
        <v>135.46100090840002</v>
      </c>
      <c r="G13" s="100">
        <f>IF(SER_hh_tesh_in!G13=0,0,SER_hh_tesh_in!G13/SER_summary!G$27)</f>
        <v>132.68822831066137</v>
      </c>
      <c r="H13" s="100">
        <f>IF(SER_hh_tesh_in!H13=0,0,SER_hh_tesh_in!H13/SER_summary!H$27)</f>
        <v>134.18073644127648</v>
      </c>
      <c r="I13" s="100">
        <f>IF(SER_hh_tesh_in!I13=0,0,SER_hh_tesh_in!I13/SER_summary!I$27)</f>
        <v>141.72628069760512</v>
      </c>
      <c r="J13" s="100">
        <f>IF(SER_hh_tesh_in!J13=0,0,SER_hh_tesh_in!J13/SER_summary!J$27)</f>
        <v>137.88843634530704</v>
      </c>
      <c r="K13" s="100">
        <f>IF(SER_hh_tesh_in!K13=0,0,SER_hh_tesh_in!K13/SER_summary!K$27)</f>
        <v>157.07431203076266</v>
      </c>
      <c r="L13" s="100">
        <f>IF(SER_hh_tesh_in!L13=0,0,SER_hh_tesh_in!L13/SER_summary!L$27)</f>
        <v>174.74314656718681</v>
      </c>
      <c r="M13" s="100">
        <f>IF(SER_hh_tesh_in!M13=0,0,SER_hh_tesh_in!M13/SER_summary!M$27)</f>
        <v>155.21575891792764</v>
      </c>
      <c r="N13" s="100">
        <f>IF(SER_hh_tesh_in!N13=0,0,SER_hh_tesh_in!N13/SER_summary!N$27)</f>
        <v>179.18786586847716</v>
      </c>
      <c r="O13" s="100">
        <f>IF(SER_hh_tesh_in!O13=0,0,SER_hh_tesh_in!O13/SER_summary!O$27)</f>
        <v>168.91911498007846</v>
      </c>
      <c r="P13" s="100">
        <f>IF(SER_hh_tesh_in!P13=0,0,SER_hh_tesh_in!P13/SER_summary!P$27)</f>
        <v>183.13198554442988</v>
      </c>
      <c r="Q13" s="100">
        <f>IF(SER_hh_tesh_in!Q13=0,0,SER_hh_tesh_in!Q13/SER_summary!Q$27)</f>
        <v>167.96411851049049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132.8323374417981</v>
      </c>
      <c r="D14" s="22">
        <f>IF(SER_hh_tesh_in!D14=0,0,SER_hh_tesh_in!D14/SER_summary!D$27)</f>
        <v>136.7307524490362</v>
      </c>
      <c r="E14" s="22">
        <f>IF(SER_hh_tesh_in!E14=0,0,SER_hh_tesh_in!E14/SER_summary!E$27)</f>
        <v>134.00400753365832</v>
      </c>
      <c r="F14" s="22">
        <f>IF(SER_hh_tesh_in!F14=0,0,SER_hh_tesh_in!F14/SER_summary!F$27)</f>
        <v>136.85829662822616</v>
      </c>
      <c r="G14" s="22">
        <f>IF(SER_hh_tesh_in!G14=0,0,SER_hh_tesh_in!G14/SER_summary!G$27)</f>
        <v>133.55140713626261</v>
      </c>
      <c r="H14" s="22">
        <f>IF(SER_hh_tesh_in!H14=0,0,SER_hh_tesh_in!H14/SER_summary!H$27)</f>
        <v>134.9492619752686</v>
      </c>
      <c r="I14" s="22">
        <f>IF(SER_hh_tesh_in!I14=0,0,SER_hh_tesh_in!I14/SER_summary!I$27)</f>
        <v>0</v>
      </c>
      <c r="J14" s="22">
        <f>IF(SER_hh_tesh_in!J14=0,0,SER_hh_tesh_in!J14/SER_summary!J$27)</f>
        <v>140.8244751212797</v>
      </c>
      <c r="K14" s="22">
        <f>IF(SER_hh_tesh_in!K14=0,0,SER_hh_tesh_in!K14/SER_summary!K$27)</f>
        <v>0</v>
      </c>
      <c r="L14" s="22">
        <f>IF(SER_hh_tesh_in!L14=0,0,SER_hh_tesh_in!L14/SER_summary!L$27)</f>
        <v>170.36232703713171</v>
      </c>
      <c r="M14" s="22">
        <f>IF(SER_hh_tesh_in!M14=0,0,SER_hh_tesh_in!M14/SER_summary!M$27)</f>
        <v>147.87902517984011</v>
      </c>
      <c r="N14" s="22">
        <f>IF(SER_hh_tesh_in!N14=0,0,SER_hh_tesh_in!N14/SER_summary!N$27)</f>
        <v>163.3469863482328</v>
      </c>
      <c r="O14" s="22">
        <f>IF(SER_hh_tesh_in!O14=0,0,SER_hh_tesh_in!O14/SER_summary!O$27)</f>
        <v>156.78763123559057</v>
      </c>
      <c r="P14" s="22">
        <f>IF(SER_hh_tesh_in!P14=0,0,SER_hh_tesh_in!P14/SER_summary!P$27)</f>
        <v>151.73967413876406</v>
      </c>
      <c r="Q14" s="22">
        <f>IF(SER_hh_tesh_in!Q14=0,0,SER_hh_tesh_in!Q14/SER_summary!Q$27)</f>
        <v>153.39823690638573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0.71592180227439894</v>
      </c>
      <c r="D15" s="104">
        <f>IF(SER_hh_tesh_in!D15=0,0,SER_hh_tesh_in!D15/SER_summary!D$27)</f>
        <v>0.90048315606687124</v>
      </c>
      <c r="E15" s="104">
        <f>IF(SER_hh_tesh_in!E15=0,0,SER_hh_tesh_in!E15/SER_summary!E$27)</f>
        <v>1.1247120691055255</v>
      </c>
      <c r="F15" s="104">
        <f>IF(SER_hh_tesh_in!F15=0,0,SER_hh_tesh_in!F15/SER_summary!F$27)</f>
        <v>1.2278785971330466</v>
      </c>
      <c r="G15" s="104">
        <f>IF(SER_hh_tesh_in!G15=0,0,SER_hh_tesh_in!G15/SER_summary!G$27)</f>
        <v>1.0580769116750961</v>
      </c>
      <c r="H15" s="104">
        <f>IF(SER_hh_tesh_in!H15=0,0,SER_hh_tesh_in!H15/SER_summary!H$27)</f>
        <v>1.013038442003857</v>
      </c>
      <c r="I15" s="104">
        <f>IF(SER_hh_tesh_in!I15=0,0,SER_hh_tesh_in!I15/SER_summary!I$27)</f>
        <v>0.71767003339573732</v>
      </c>
      <c r="J15" s="104">
        <f>IF(SER_hh_tesh_in!J15=0,0,SER_hh_tesh_in!J15/SER_summary!J$27)</f>
        <v>0.77429446245810174</v>
      </c>
      <c r="K15" s="104">
        <f>IF(SER_hh_tesh_in!K15=0,0,SER_hh_tesh_in!K15/SER_summary!K$27)</f>
        <v>1.2310751760332237</v>
      </c>
      <c r="L15" s="104">
        <f>IF(SER_hh_tesh_in!L15=0,0,SER_hh_tesh_in!L15/SER_summary!L$27)</f>
        <v>1.7202853604613666</v>
      </c>
      <c r="M15" s="104">
        <f>IF(SER_hh_tesh_in!M15=0,0,SER_hh_tesh_in!M15/SER_summary!M$27)</f>
        <v>2.4749917885419466</v>
      </c>
      <c r="N15" s="104">
        <f>IF(SER_hh_tesh_in!N15=0,0,SER_hh_tesh_in!N15/SER_summary!N$27)</f>
        <v>1.584527365744645</v>
      </c>
      <c r="O15" s="104">
        <f>IF(SER_hh_tesh_in!O15=0,0,SER_hh_tesh_in!O15/SER_summary!O$27)</f>
        <v>1.1942647545793745</v>
      </c>
      <c r="P15" s="104">
        <f>IF(SER_hh_tesh_in!P15=0,0,SER_hh_tesh_in!P15/SER_summary!P$27)</f>
        <v>1.2844640698190659</v>
      </c>
      <c r="Q15" s="104">
        <f>IF(SER_hh_tesh_in!Q15=0,0,SER_hh_tesh_in!Q15/SER_summary!Q$27)</f>
        <v>1.6358570421381688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23.606506379827845</v>
      </c>
      <c r="D16" s="101">
        <f>IF(SER_hh_tesh_in!D16=0,0,SER_hh_tesh_in!D16/SER_summary!D$27)</f>
        <v>23.702791876103589</v>
      </c>
      <c r="E16" s="101">
        <f>IF(SER_hh_tesh_in!E16=0,0,SER_hh_tesh_in!E16/SER_summary!E$27)</f>
        <v>23.825423130687064</v>
      </c>
      <c r="F16" s="101">
        <f>IF(SER_hh_tesh_in!F16=0,0,SER_hh_tesh_in!F16/SER_summary!F$27)</f>
        <v>23.986749564487596</v>
      </c>
      <c r="G16" s="101">
        <f>IF(SER_hh_tesh_in!G16=0,0,SER_hh_tesh_in!G16/SER_summary!G$27)</f>
        <v>24.187793271538684</v>
      </c>
      <c r="H16" s="101">
        <f>IF(SER_hh_tesh_in!H16=0,0,SER_hh_tesh_in!H16/SER_summary!H$27)</f>
        <v>24.345796726681474</v>
      </c>
      <c r="I16" s="101">
        <f>IF(SER_hh_tesh_in!I16=0,0,SER_hh_tesh_in!I16/SER_summary!I$27)</f>
        <v>24.58678223949223</v>
      </c>
      <c r="J16" s="101">
        <f>IF(SER_hh_tesh_in!J16=0,0,SER_hh_tesh_in!J16/SER_summary!J$27)</f>
        <v>24.917411383494862</v>
      </c>
      <c r="K16" s="101">
        <f>IF(SER_hh_tesh_in!K16=0,0,SER_hh_tesh_in!K16/SER_summary!K$27)</f>
        <v>24.60601252532571</v>
      </c>
      <c r="L16" s="101">
        <f>IF(SER_hh_tesh_in!L16=0,0,SER_hh_tesh_in!L16/SER_summary!L$27)</f>
        <v>24.879102594054057</v>
      </c>
      <c r="M16" s="101">
        <f>IF(SER_hh_tesh_in!M16=0,0,SER_hh_tesh_in!M16/SER_summary!M$27)</f>
        <v>25.025881852175257</v>
      </c>
      <c r="N16" s="101">
        <f>IF(SER_hh_tesh_in!N16=0,0,SER_hh_tesh_in!N16/SER_summary!N$27)</f>
        <v>25.397474326817914</v>
      </c>
      <c r="O16" s="101">
        <f>IF(SER_hh_tesh_in!O16=0,0,SER_hh_tesh_in!O16/SER_summary!O$27)</f>
        <v>26.041607127997818</v>
      </c>
      <c r="P16" s="101">
        <f>IF(SER_hh_tesh_in!P16=0,0,SER_hh_tesh_in!P16/SER_summary!P$27)</f>
        <v>26.696050220397513</v>
      </c>
      <c r="Q16" s="101">
        <f>IF(SER_hh_tesh_in!Q16=0,0,SER_hh_tesh_in!Q16/SER_summary!Q$27)</f>
        <v>27.888288365332091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23.606506379827845</v>
      </c>
      <c r="D18" s="103">
        <f>IF(SER_hh_tesh_in!D18=0,0,SER_hh_tesh_in!D18/SER_summary!D$27)</f>
        <v>23.702791876103589</v>
      </c>
      <c r="E18" s="103">
        <f>IF(SER_hh_tesh_in!E18=0,0,SER_hh_tesh_in!E18/SER_summary!E$27)</f>
        <v>23.825423130687064</v>
      </c>
      <c r="F18" s="103">
        <f>IF(SER_hh_tesh_in!F18=0,0,SER_hh_tesh_in!F18/SER_summary!F$27)</f>
        <v>23.986749564487596</v>
      </c>
      <c r="G18" s="103">
        <f>IF(SER_hh_tesh_in!G18=0,0,SER_hh_tesh_in!G18/SER_summary!G$27)</f>
        <v>24.187793271538684</v>
      </c>
      <c r="H18" s="103">
        <f>IF(SER_hh_tesh_in!H18=0,0,SER_hh_tesh_in!H18/SER_summary!H$27)</f>
        <v>24.345796726681474</v>
      </c>
      <c r="I18" s="103">
        <f>IF(SER_hh_tesh_in!I18=0,0,SER_hh_tesh_in!I18/SER_summary!I$27)</f>
        <v>24.58678223949223</v>
      </c>
      <c r="J18" s="103">
        <f>IF(SER_hh_tesh_in!J18=0,0,SER_hh_tesh_in!J18/SER_summary!J$27)</f>
        <v>24.917411383494862</v>
      </c>
      <c r="K18" s="103">
        <f>IF(SER_hh_tesh_in!K18=0,0,SER_hh_tesh_in!K18/SER_summary!K$27)</f>
        <v>24.60601252532571</v>
      </c>
      <c r="L18" s="103">
        <f>IF(SER_hh_tesh_in!L18=0,0,SER_hh_tesh_in!L18/SER_summary!L$27)</f>
        <v>24.879102594054057</v>
      </c>
      <c r="M18" s="103">
        <f>IF(SER_hh_tesh_in!M18=0,0,SER_hh_tesh_in!M18/SER_summary!M$27)</f>
        <v>25.025881852175257</v>
      </c>
      <c r="N18" s="103">
        <f>IF(SER_hh_tesh_in!N18=0,0,SER_hh_tesh_in!N18/SER_summary!N$27)</f>
        <v>25.397474326817914</v>
      </c>
      <c r="O18" s="103">
        <f>IF(SER_hh_tesh_in!O18=0,0,SER_hh_tesh_in!O18/SER_summary!O$27)</f>
        <v>26.041607127997818</v>
      </c>
      <c r="P18" s="103">
        <f>IF(SER_hh_tesh_in!P18=0,0,SER_hh_tesh_in!P18/SER_summary!P$27)</f>
        <v>26.696050220397513</v>
      </c>
      <c r="Q18" s="103">
        <f>IF(SER_hh_tesh_in!Q18=0,0,SER_hh_tesh_in!Q18/SER_summary!Q$27)</f>
        <v>27.888288365332091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15.991201118133283</v>
      </c>
      <c r="D19" s="101">
        <f>IF(SER_hh_tesh_in!D19=0,0,SER_hh_tesh_in!D19/SER_summary!D$27)</f>
        <v>16.02568788465798</v>
      </c>
      <c r="E19" s="101">
        <f>IF(SER_hh_tesh_in!E19=0,0,SER_hh_tesh_in!E19/SER_summary!E$27)</f>
        <v>16.031115055400079</v>
      </c>
      <c r="F19" s="101">
        <f>IF(SER_hh_tesh_in!F19=0,0,SER_hh_tesh_in!F19/SER_summary!F$27)</f>
        <v>16.088863627916222</v>
      </c>
      <c r="G19" s="101">
        <f>IF(SER_hh_tesh_in!G19=0,0,SER_hh_tesh_in!G19/SER_summary!G$27)</f>
        <v>16.093928800616489</v>
      </c>
      <c r="H19" s="101">
        <f>IF(SER_hh_tesh_in!H19=0,0,SER_hh_tesh_in!H19/SER_summary!H$27)</f>
        <v>16.059077988443168</v>
      </c>
      <c r="I19" s="101">
        <f>IF(SER_hh_tesh_in!I19=0,0,SER_hh_tesh_in!I19/SER_summary!I$27)</f>
        <v>15.985536903059621</v>
      </c>
      <c r="J19" s="101">
        <f>IF(SER_hh_tesh_in!J19=0,0,SER_hh_tesh_in!J19/SER_summary!J$27)</f>
        <v>16.19951705735965</v>
      </c>
      <c r="K19" s="101">
        <f>IF(SER_hh_tesh_in!K19=0,0,SER_hh_tesh_in!K19/SER_summary!K$27)</f>
        <v>16.280276732165294</v>
      </c>
      <c r="L19" s="101">
        <f>IF(SER_hh_tesh_in!L19=0,0,SER_hh_tesh_in!L19/SER_summary!L$27)</f>
        <v>16.417924363824909</v>
      </c>
      <c r="M19" s="101">
        <f>IF(SER_hh_tesh_in!M19=0,0,SER_hh_tesh_in!M19/SER_summary!M$27)</f>
        <v>16.617205967307211</v>
      </c>
      <c r="N19" s="101">
        <f>IF(SER_hh_tesh_in!N19=0,0,SER_hh_tesh_in!N19/SER_summary!N$27)</f>
        <v>16.695253665437619</v>
      </c>
      <c r="O19" s="101">
        <f>IF(SER_hh_tesh_in!O19=0,0,SER_hh_tesh_in!O19/SER_summary!O$27)</f>
        <v>16.920915736710342</v>
      </c>
      <c r="P19" s="101">
        <f>IF(SER_hh_tesh_in!P19=0,0,SER_hh_tesh_in!P19/SER_summary!P$27)</f>
        <v>17.07650286616737</v>
      </c>
      <c r="Q19" s="101">
        <f>IF(SER_hh_tesh_in!Q19=0,0,SER_hh_tesh_in!Q19/SER_summary!Q$27)</f>
        <v>17.439884535154974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16.083662052943371</v>
      </c>
      <c r="D22" s="100">
        <f>IF(SER_hh_tesh_in!D22=0,0,SER_hh_tesh_in!D22/SER_summary!D$27)</f>
        <v>16.235261337997763</v>
      </c>
      <c r="E22" s="100">
        <f>IF(SER_hh_tesh_in!E22=0,0,SER_hh_tesh_in!E22/SER_summary!E$27)</f>
        <v>16.348864991314159</v>
      </c>
      <c r="F22" s="100">
        <f>IF(SER_hh_tesh_in!F22=0,0,SER_hh_tesh_in!F22/SER_summary!F$27)</f>
        <v>16.418085268020768</v>
      </c>
      <c r="G22" s="100">
        <f>IF(SER_hh_tesh_in!G22=0,0,SER_hh_tesh_in!G22/SER_summary!G$27)</f>
        <v>16.470586665501589</v>
      </c>
      <c r="H22" s="100">
        <f>IF(SER_hh_tesh_in!H22=0,0,SER_hh_tesh_in!H22/SER_summary!H$27)</f>
        <v>16.563225226352309</v>
      </c>
      <c r="I22" s="100">
        <f>IF(SER_hh_tesh_in!I22=0,0,SER_hh_tesh_in!I22/SER_summary!I$27)</f>
        <v>16.669504380705607</v>
      </c>
      <c r="J22" s="100">
        <f>IF(SER_hh_tesh_in!J22=0,0,SER_hh_tesh_in!J22/SER_summary!J$27)</f>
        <v>16.744702999241696</v>
      </c>
      <c r="K22" s="100">
        <f>IF(SER_hh_tesh_in!K22=0,0,SER_hh_tesh_in!K22/SER_summary!K$27)</f>
        <v>16.876011446257664</v>
      </c>
      <c r="L22" s="100">
        <f>IF(SER_hh_tesh_in!L22=0,0,SER_hh_tesh_in!L22/SER_summary!L$27)</f>
        <v>17.005893064892597</v>
      </c>
      <c r="M22" s="100">
        <f>IF(SER_hh_tesh_in!M22=0,0,SER_hh_tesh_in!M22/SER_summary!M$27)</f>
        <v>17.197155559199615</v>
      </c>
      <c r="N22" s="100">
        <f>IF(SER_hh_tesh_in!N22=0,0,SER_hh_tesh_in!N22/SER_summary!N$27)</f>
        <v>17.322265974075727</v>
      </c>
      <c r="O22" s="100">
        <f>IF(SER_hh_tesh_in!O22=0,0,SER_hh_tesh_in!O22/SER_summary!O$27)</f>
        <v>17.438664308963482</v>
      </c>
      <c r="P22" s="100">
        <f>IF(SER_hh_tesh_in!P22=0,0,SER_hh_tesh_in!P22/SER_summary!P$27)</f>
        <v>17.558690939947621</v>
      </c>
      <c r="Q22" s="100">
        <f>IF(SER_hh_tesh_in!Q22=0,0,SER_hh_tesh_in!Q22/SER_summary!Q$27)</f>
        <v>17.678568038016682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16.012278138335859</v>
      </c>
      <c r="D23" s="100">
        <f>IF(SER_hh_tesh_in!D23=0,0,SER_hh_tesh_in!D23/SER_summary!D$27)</f>
        <v>16.057890326145223</v>
      </c>
      <c r="E23" s="100">
        <f>IF(SER_hh_tesh_in!E23=0,0,SER_hh_tesh_in!E23/SER_summary!E$27)</f>
        <v>16.114516743513679</v>
      </c>
      <c r="F23" s="100">
        <f>IF(SER_hh_tesh_in!F23=0,0,SER_hh_tesh_in!F23/SER_summary!F$27)</f>
        <v>16.169413319329177</v>
      </c>
      <c r="G23" s="100">
        <f>IF(SER_hh_tesh_in!G23=0,0,SER_hh_tesh_in!G23/SER_summary!G$27)</f>
        <v>16.203555410358092</v>
      </c>
      <c r="H23" s="100">
        <f>IF(SER_hh_tesh_in!H23=0,0,SER_hh_tesh_in!H23/SER_summary!H$27)</f>
        <v>16.163199908067686</v>
      </c>
      <c r="I23" s="100">
        <f>IF(SER_hh_tesh_in!I23=0,0,SER_hh_tesh_in!I23/SER_summary!I$27)</f>
        <v>16.225427909734137</v>
      </c>
      <c r="J23" s="100">
        <f>IF(SER_hh_tesh_in!J23=0,0,SER_hh_tesh_in!J23/SER_summary!J$27)</f>
        <v>16.260117362153039</v>
      </c>
      <c r="K23" s="100">
        <f>IF(SER_hh_tesh_in!K23=0,0,SER_hh_tesh_in!K23/SER_summary!K$27)</f>
        <v>16.312077086095982</v>
      </c>
      <c r="L23" s="100">
        <f>IF(SER_hh_tesh_in!L23=0,0,SER_hh_tesh_in!L23/SER_summary!L$27)</f>
        <v>16.33859555820262</v>
      </c>
      <c r="M23" s="100">
        <f>IF(SER_hh_tesh_in!M23=0,0,SER_hh_tesh_in!M23/SER_summary!M$27)</f>
        <v>16.503259637873708</v>
      </c>
      <c r="N23" s="100">
        <f>IF(SER_hh_tesh_in!N23=0,0,SER_hh_tesh_in!N23/SER_summary!N$27)</f>
        <v>16.635680319973602</v>
      </c>
      <c r="O23" s="100">
        <f>IF(SER_hh_tesh_in!O23=0,0,SER_hh_tesh_in!O23/SER_summary!O$27)</f>
        <v>16.76619318410674</v>
      </c>
      <c r="P23" s="100">
        <f>IF(SER_hh_tesh_in!P23=0,0,SER_hh_tesh_in!P23/SER_summary!P$27)</f>
        <v>16.919869952814505</v>
      </c>
      <c r="Q23" s="100">
        <f>IF(SER_hh_tesh_in!Q23=0,0,SER_hh_tesh_in!Q23/SER_summary!Q$27)</f>
        <v>17.066823197422895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16.174349305780275</v>
      </c>
      <c r="D24" s="100">
        <f>IF(SER_hh_tesh_in!D24=0,0,SER_hh_tesh_in!D24/SER_summary!D$27)</f>
        <v>16.292385488959052</v>
      </c>
      <c r="E24" s="100">
        <f>IF(SER_hh_tesh_in!E24=0,0,SER_hh_tesh_in!E24/SER_summary!E$27)</f>
        <v>16.377146031113764</v>
      </c>
      <c r="F24" s="100">
        <f>IF(SER_hh_tesh_in!F24=0,0,SER_hh_tesh_in!F24/SER_summary!F$27)</f>
        <v>16.469188405416418</v>
      </c>
      <c r="G24" s="100">
        <f>IF(SER_hh_tesh_in!G24=0,0,SER_hh_tesh_in!G24/SER_summary!G$27)</f>
        <v>16.534759011660242</v>
      </c>
      <c r="H24" s="100">
        <f>IF(SER_hh_tesh_in!H24=0,0,SER_hh_tesh_in!H24/SER_summary!H$27)</f>
        <v>16.643316496570154</v>
      </c>
      <c r="I24" s="100">
        <f>IF(SER_hh_tesh_in!I24=0,0,SER_hh_tesh_in!I24/SER_summary!I$27)</f>
        <v>16.76878612616412</v>
      </c>
      <c r="J24" s="100">
        <f>IF(SER_hh_tesh_in!J24=0,0,SER_hh_tesh_in!J24/SER_summary!J$27)</f>
        <v>16.849408698454248</v>
      </c>
      <c r="K24" s="100">
        <f>IF(SER_hh_tesh_in!K24=0,0,SER_hh_tesh_in!K24/SER_summary!K$27)</f>
        <v>16.984894670553672</v>
      </c>
      <c r="L24" s="100">
        <f>IF(SER_hh_tesh_in!L24=0,0,SER_hh_tesh_in!L24/SER_summary!L$27)</f>
        <v>17.123796844860443</v>
      </c>
      <c r="M24" s="100">
        <f>IF(SER_hh_tesh_in!M24=0,0,SER_hh_tesh_in!M24/SER_summary!M$27)</f>
        <v>17.289407333501174</v>
      </c>
      <c r="N24" s="100">
        <f>IF(SER_hh_tesh_in!N24=0,0,SER_hh_tesh_in!N24/SER_summary!N$27)</f>
        <v>17.382155961540391</v>
      </c>
      <c r="O24" s="100">
        <f>IF(SER_hh_tesh_in!O24=0,0,SER_hh_tesh_in!O24/SER_summary!O$27)</f>
        <v>17.447025421968537</v>
      </c>
      <c r="P24" s="100">
        <f>IF(SER_hh_tesh_in!P24=0,0,SER_hh_tesh_in!P24/SER_summary!P$27)</f>
        <v>17.524235983683567</v>
      </c>
      <c r="Q24" s="100">
        <f>IF(SER_hh_tesh_in!Q24=0,0,SER_hh_tesh_in!Q24/SER_summary!Q$27)</f>
        <v>17.592906056379604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15.964817216231618</v>
      </c>
      <c r="D25" s="100">
        <f>IF(SER_hh_tesh_in!D25=0,0,SER_hh_tesh_in!D25/SER_summary!D$27)</f>
        <v>15.938911289365572</v>
      </c>
      <c r="E25" s="100">
        <f>IF(SER_hh_tesh_in!E25=0,0,SER_hh_tesh_in!E25/SER_summary!E$27)</f>
        <v>15.933801390443154</v>
      </c>
      <c r="F25" s="100">
        <f>IF(SER_hh_tesh_in!F25=0,0,SER_hh_tesh_in!F25/SER_summary!F$27)</f>
        <v>15.89088135308419</v>
      </c>
      <c r="G25" s="100">
        <f>IF(SER_hh_tesh_in!G25=0,0,SER_hh_tesh_in!G25/SER_summary!G$27)</f>
        <v>15.855286926816969</v>
      </c>
      <c r="H25" s="100">
        <f>IF(SER_hh_tesh_in!H25=0,0,SER_hh_tesh_in!H25/SER_summary!H$27)</f>
        <v>15.843249002713272</v>
      </c>
      <c r="I25" s="100">
        <f>IF(SER_hh_tesh_in!I25=0,0,SER_hh_tesh_in!I25/SER_summary!I$27)</f>
        <v>15.913376064599724</v>
      </c>
      <c r="J25" s="100">
        <f>IF(SER_hh_tesh_in!J25=0,0,SER_hh_tesh_in!J25/SER_summary!J$27)</f>
        <v>15.895669686552125</v>
      </c>
      <c r="K25" s="100">
        <f>IF(SER_hh_tesh_in!K25=0,0,SER_hh_tesh_in!K25/SER_summary!K$27)</f>
        <v>15.931230451949855</v>
      </c>
      <c r="L25" s="100">
        <f>IF(SER_hh_tesh_in!L25=0,0,SER_hh_tesh_in!L25/SER_summary!L$27)</f>
        <v>15.94152727919975</v>
      </c>
      <c r="M25" s="100">
        <f>IF(SER_hh_tesh_in!M25=0,0,SER_hh_tesh_in!M25/SER_summary!M$27)</f>
        <v>16.071698399492963</v>
      </c>
      <c r="N25" s="100">
        <f>IF(SER_hh_tesh_in!N25=0,0,SER_hh_tesh_in!N25/SER_summary!N$27)</f>
        <v>16.174063419787725</v>
      </c>
      <c r="O25" s="100">
        <f>IF(SER_hh_tesh_in!O25=0,0,SER_hh_tesh_in!O25/SER_summary!O$27)</f>
        <v>16.274415610557881</v>
      </c>
      <c r="P25" s="100">
        <f>IF(SER_hh_tesh_in!P25=0,0,SER_hh_tesh_in!P25/SER_summary!P$27)</f>
        <v>16.395205776172418</v>
      </c>
      <c r="Q25" s="100">
        <f>IF(SER_hh_tesh_in!Q25=0,0,SER_hh_tesh_in!Q25/SER_summary!Q$27)</f>
        <v>16.501604528578088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15.995433862163804</v>
      </c>
      <c r="D26" s="22">
        <f>IF(SER_hh_tesh_in!D26=0,0,SER_hh_tesh_in!D26/SER_summary!D$27)</f>
        <v>16.042884062766561</v>
      </c>
      <c r="E26" s="22">
        <f>IF(SER_hh_tesh_in!E26=0,0,SER_hh_tesh_in!E26/SER_summary!E$27)</f>
        <v>16.08144763677813</v>
      </c>
      <c r="F26" s="22">
        <f>IF(SER_hh_tesh_in!F26=0,0,SER_hh_tesh_in!F26/SER_summary!F$27)</f>
        <v>16.162524426969124</v>
      </c>
      <c r="G26" s="22">
        <f>IF(SER_hh_tesh_in!G26=0,0,SER_hh_tesh_in!G26/SER_summary!G$27)</f>
        <v>16.228562650007785</v>
      </c>
      <c r="H26" s="22">
        <f>IF(SER_hh_tesh_in!H26=0,0,SER_hh_tesh_in!H26/SER_summary!H$27)</f>
        <v>16.259891515638341</v>
      </c>
      <c r="I26" s="22">
        <f>IF(SER_hh_tesh_in!I26=0,0,SER_hh_tesh_in!I26/SER_summary!I$27)</f>
        <v>16.260191777152855</v>
      </c>
      <c r="J26" s="22">
        <f>IF(SER_hh_tesh_in!J26=0,0,SER_hh_tesh_in!J26/SER_summary!J$27)</f>
        <v>16.359797155471984</v>
      </c>
      <c r="K26" s="22">
        <f>IF(SER_hh_tesh_in!K26=0,0,SER_hh_tesh_in!K26/SER_summary!K$27)</f>
        <v>16.496809357864898</v>
      </c>
      <c r="L26" s="22">
        <f>IF(SER_hh_tesh_in!L26=0,0,SER_hh_tesh_in!L26/SER_summary!L$27)</f>
        <v>16.626168444814116</v>
      </c>
      <c r="M26" s="22">
        <f>IF(SER_hh_tesh_in!M26=0,0,SER_hh_tesh_in!M26/SER_summary!M$27)</f>
        <v>16.855323340644716</v>
      </c>
      <c r="N26" s="22">
        <f>IF(SER_hh_tesh_in!N26=0,0,SER_hh_tesh_in!N26/SER_summary!N$27)</f>
        <v>17.00840764548542</v>
      </c>
      <c r="O26" s="22">
        <f>IF(SER_hh_tesh_in!O26=0,0,SER_hh_tesh_in!O26/SER_summary!O$27)</f>
        <v>17.399269062343809</v>
      </c>
      <c r="P26" s="22">
        <f>IF(SER_hh_tesh_in!P26=0,0,SER_hh_tesh_in!P26/SER_summary!P$27)</f>
        <v>17.548144424148028</v>
      </c>
      <c r="Q26" s="22">
        <f>IF(SER_hh_tesh_in!Q26=0,0,SER_hh_tesh_in!Q26/SER_summary!Q$27)</f>
        <v>18.120529806647223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14.741241624982305</v>
      </c>
      <c r="D29" s="101">
        <f>IF(SER_hh_tesh_in!D29=0,0,SER_hh_tesh_in!D29/SER_summary!D$27)</f>
        <v>14.823545073653968</v>
      </c>
      <c r="E29" s="101">
        <f>IF(SER_hh_tesh_in!E29=0,0,SER_hh_tesh_in!E29/SER_summary!E$27)</f>
        <v>14.919014355028217</v>
      </c>
      <c r="F29" s="101">
        <f>IF(SER_hh_tesh_in!F29=0,0,SER_hh_tesh_in!F29/SER_summary!F$27)</f>
        <v>14.99975746148449</v>
      </c>
      <c r="G29" s="101">
        <f>IF(SER_hh_tesh_in!G29=0,0,SER_hh_tesh_in!G29/SER_summary!G$27)</f>
        <v>15.172928239670473</v>
      </c>
      <c r="H29" s="101">
        <f>IF(SER_hh_tesh_in!H29=0,0,SER_hh_tesh_in!H29/SER_summary!H$27)</f>
        <v>15.196559271962304</v>
      </c>
      <c r="I29" s="101">
        <f>IF(SER_hh_tesh_in!I29=0,0,SER_hh_tesh_in!I29/SER_summary!I$27)</f>
        <v>15.268700000319194</v>
      </c>
      <c r="J29" s="101">
        <f>IF(SER_hh_tesh_in!J29=0,0,SER_hh_tesh_in!J29/SER_summary!J$27)</f>
        <v>15.400264290905234</v>
      </c>
      <c r="K29" s="101">
        <f>IF(SER_hh_tesh_in!K29=0,0,SER_hh_tesh_in!K29/SER_summary!K$27)</f>
        <v>15.560929025528806</v>
      </c>
      <c r="L29" s="101">
        <f>IF(SER_hh_tesh_in!L29=0,0,SER_hh_tesh_in!L29/SER_summary!L$27)</f>
        <v>15.665980546994687</v>
      </c>
      <c r="M29" s="101">
        <f>IF(SER_hh_tesh_in!M29=0,0,SER_hh_tesh_in!M29/SER_summary!M$27)</f>
        <v>15.794548206561336</v>
      </c>
      <c r="N29" s="101">
        <f>IF(SER_hh_tesh_in!N29=0,0,SER_hh_tesh_in!N29/SER_summary!N$27)</f>
        <v>15.972513142240567</v>
      </c>
      <c r="O29" s="101">
        <f>IF(SER_hh_tesh_in!O29=0,0,SER_hh_tesh_in!O29/SER_summary!O$27)</f>
        <v>16.281629363991545</v>
      </c>
      <c r="P29" s="101">
        <f>IF(SER_hh_tesh_in!P29=0,0,SER_hh_tesh_in!P29/SER_summary!P$27)</f>
        <v>16.331337327052101</v>
      </c>
      <c r="Q29" s="101">
        <f>IF(SER_hh_tesh_in!Q29=0,0,SER_hh_tesh_in!Q29/SER_summary!Q$27)</f>
        <v>16.757986871076223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0</v>
      </c>
      <c r="D30" s="100">
        <f>IF(SER_hh_tesh_in!D30=0,0,SER_hh_tesh_in!D30/SER_summary!D$27)</f>
        <v>0</v>
      </c>
      <c r="E30" s="100">
        <f>IF(SER_hh_tesh_in!E30=0,0,SER_hh_tesh_in!E30/SER_summary!E$27)</f>
        <v>0</v>
      </c>
      <c r="F30" s="100">
        <f>IF(SER_hh_tesh_in!F30=0,0,SER_hh_tesh_in!F30/SER_summary!F$27)</f>
        <v>0</v>
      </c>
      <c r="G30" s="100">
        <f>IF(SER_hh_tesh_in!G30=0,0,SER_hh_tesh_in!G30/SER_summary!G$27)</f>
        <v>0</v>
      </c>
      <c r="H30" s="100">
        <f>IF(SER_hh_tesh_in!H30=0,0,SER_hh_tesh_in!H30/SER_summary!H$27)</f>
        <v>0</v>
      </c>
      <c r="I30" s="100">
        <f>IF(SER_hh_tesh_in!I30=0,0,SER_hh_tesh_in!I30/SER_summary!I$27)</f>
        <v>0</v>
      </c>
      <c r="J30" s="100">
        <f>IF(SER_hh_tesh_in!J30=0,0,SER_hh_tesh_in!J30/SER_summary!J$27)</f>
        <v>0</v>
      </c>
      <c r="K30" s="100">
        <f>IF(SER_hh_tesh_in!K30=0,0,SER_hh_tesh_in!K30/SER_summary!K$27)</f>
        <v>0</v>
      </c>
      <c r="L30" s="100">
        <f>IF(SER_hh_tesh_in!L30=0,0,SER_hh_tesh_in!L30/SER_summary!L$27)</f>
        <v>0</v>
      </c>
      <c r="M30" s="100">
        <f>IF(SER_hh_tesh_in!M30=0,0,SER_hh_tesh_in!M30/SER_summary!M$27)</f>
        <v>0</v>
      </c>
      <c r="N30" s="100">
        <f>IF(SER_hh_tesh_in!N30=0,0,SER_hh_tesh_in!N30/SER_summary!N$27)</f>
        <v>0</v>
      </c>
      <c r="O30" s="100">
        <f>IF(SER_hh_tesh_in!O30=0,0,SER_hh_tesh_in!O30/SER_summary!O$27)</f>
        <v>0</v>
      </c>
      <c r="P30" s="100">
        <f>IF(SER_hh_tesh_in!P30=0,0,SER_hh_tesh_in!P30/SER_summary!P$27)</f>
        <v>0</v>
      </c>
      <c r="Q30" s="100">
        <f>IF(SER_hh_tesh_in!Q30=0,0,SER_hh_tesh_in!Q30/SER_summary!Q$27)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14.78282530073742</v>
      </c>
      <c r="D31" s="100">
        <f>IF(SER_hh_tesh_in!D31=0,0,SER_hh_tesh_in!D31/SER_summary!D$27)</f>
        <v>14.952346871276323</v>
      </c>
      <c r="E31" s="100">
        <f>IF(SER_hh_tesh_in!E31=0,0,SER_hh_tesh_in!E31/SER_summary!E$27)</f>
        <v>15.12098302708868</v>
      </c>
      <c r="F31" s="100">
        <f>IF(SER_hh_tesh_in!F31=0,0,SER_hh_tesh_in!F31/SER_summary!F$27)</f>
        <v>15.273108812614915</v>
      </c>
      <c r="G31" s="100">
        <f>IF(SER_hh_tesh_in!G31=0,0,SER_hh_tesh_in!G31/SER_summary!G$27)</f>
        <v>15.485872891482808</v>
      </c>
      <c r="H31" s="100">
        <f>IF(SER_hh_tesh_in!H31=0,0,SER_hh_tesh_in!H31/SER_summary!H$27)</f>
        <v>15.542643244631025</v>
      </c>
      <c r="I31" s="100">
        <f>IF(SER_hh_tesh_in!I31=0,0,SER_hh_tesh_in!I31/SER_summary!I$27)</f>
        <v>15.63835959721988</v>
      </c>
      <c r="J31" s="100">
        <f>IF(SER_hh_tesh_in!J31=0,0,SER_hh_tesh_in!J31/SER_summary!J$27)</f>
        <v>15.799594386794871</v>
      </c>
      <c r="K31" s="100">
        <f>IF(SER_hh_tesh_in!K31=0,0,SER_hh_tesh_in!K31/SER_summary!K$27)</f>
        <v>15.94484705975567</v>
      </c>
      <c r="L31" s="100">
        <f>IF(SER_hh_tesh_in!L31=0,0,SER_hh_tesh_in!L31/SER_summary!L$27)</f>
        <v>16.058878096008382</v>
      </c>
      <c r="M31" s="100">
        <f>IF(SER_hh_tesh_in!M31=0,0,SER_hh_tesh_in!M31/SER_summary!M$27)</f>
        <v>16.181632154505813</v>
      </c>
      <c r="N31" s="100">
        <f>IF(SER_hh_tesh_in!N31=0,0,SER_hh_tesh_in!N31/SER_summary!N$27)</f>
        <v>16.410558266583053</v>
      </c>
      <c r="O31" s="100">
        <f>IF(SER_hh_tesh_in!O31=0,0,SER_hh_tesh_in!O31/SER_summary!O$27)</f>
        <v>16.436587099677457</v>
      </c>
      <c r="P31" s="100">
        <f>IF(SER_hh_tesh_in!P31=0,0,SER_hh_tesh_in!P31/SER_summary!P$27)</f>
        <v>16.47281443374921</v>
      </c>
      <c r="Q31" s="100">
        <f>IF(SER_hh_tesh_in!Q31=0,0,SER_hh_tesh_in!Q31/SER_summary!Q$27)</f>
        <v>16.462531397710435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14.740602885894832</v>
      </c>
      <c r="D33" s="18">
        <f>IF(SER_hh_tesh_in!D33=0,0,SER_hh_tesh_in!D33/SER_summary!D$27)</f>
        <v>14.82089582683516</v>
      </c>
      <c r="E33" s="18">
        <f>IF(SER_hh_tesh_in!E33=0,0,SER_hh_tesh_in!E33/SER_summary!E$27)</f>
        <v>14.915001104543355</v>
      </c>
      <c r="F33" s="18">
        <f>IF(SER_hh_tesh_in!F33=0,0,SER_hh_tesh_in!F33/SER_summary!F$27)</f>
        <v>14.994300245162604</v>
      </c>
      <c r="G33" s="18">
        <f>IF(SER_hh_tesh_in!G33=0,0,SER_hh_tesh_in!G33/SER_summary!G$27)</f>
        <v>15.167889830673648</v>
      </c>
      <c r="H33" s="18">
        <f>IF(SER_hh_tesh_in!H33=0,0,SER_hh_tesh_in!H33/SER_summary!H$27)</f>
        <v>15.191180550211595</v>
      </c>
      <c r="I33" s="18">
        <f>IF(SER_hh_tesh_in!I33=0,0,SER_hh_tesh_in!I33/SER_summary!I$27)</f>
        <v>15.263662528333562</v>
      </c>
      <c r="J33" s="18">
        <f>IF(SER_hh_tesh_in!J33=0,0,SER_hh_tesh_in!J33/SER_summary!J$27)</f>
        <v>15.394854067768412</v>
      </c>
      <c r="K33" s="18">
        <f>IF(SER_hh_tesh_in!K33=0,0,SER_hh_tesh_in!K33/SER_summary!K$27)</f>
        <v>15.559948812663015</v>
      </c>
      <c r="L33" s="18">
        <f>IF(SER_hh_tesh_in!L33=0,0,SER_hh_tesh_in!L33/SER_summary!L$27)</f>
        <v>15.663972147697297</v>
      </c>
      <c r="M33" s="18">
        <f>IF(SER_hh_tesh_in!M33=0,0,SER_hh_tesh_in!M33/SER_summary!M$27)</f>
        <v>15.793464103452195</v>
      </c>
      <c r="N33" s="18">
        <f>IF(SER_hh_tesh_in!N33=0,0,SER_hh_tesh_in!N33/SER_summary!N$27)</f>
        <v>15.96704494178317</v>
      </c>
      <c r="O33" s="18">
        <f>IF(SER_hh_tesh_in!O33=0,0,SER_hh_tesh_in!O33/SER_summary!O$27)</f>
        <v>16.279594357669176</v>
      </c>
      <c r="P33" s="18">
        <f>IF(SER_hh_tesh_in!P33=0,0,SER_hh_tesh_in!P33/SER_summary!P$27)</f>
        <v>16.329025184771972</v>
      </c>
      <c r="Q33" s="18">
        <f>IF(SER_hh_tesh_in!Q33=0,0,SER_hh_tesh_in!Q33/SER_summary!Q$27)</f>
        <v>16.763143792359024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1.1957581533542658</v>
      </c>
      <c r="D3" s="106">
        <f>IF(SER_hh_emih_in!D3=0,0,SER_hh_emih_in!D3/SER_summary!D$27)</f>
        <v>3.6910889848224313</v>
      </c>
      <c r="E3" s="106">
        <f>IF(SER_hh_emih_in!E3=0,0,SER_hh_emih_in!E3/SER_summary!E$27)</f>
        <v>8.6453912622565454</v>
      </c>
      <c r="F3" s="106">
        <f>IF(SER_hh_emih_in!F3=0,0,SER_hh_emih_in!F3/SER_summary!F$27)</f>
        <v>7.9426653511701542</v>
      </c>
      <c r="G3" s="106">
        <f>IF(SER_hh_emih_in!G3=0,0,SER_hh_emih_in!G3/SER_summary!G$27)</f>
        <v>5.8246813129609309</v>
      </c>
      <c r="H3" s="106">
        <f>IF(SER_hh_emih_in!H3=0,0,SER_hh_emih_in!H3/SER_summary!H$27)</f>
        <v>6.5484238486207129</v>
      </c>
      <c r="I3" s="106">
        <f>IF(SER_hh_emih_in!I3=0,0,SER_hh_emih_in!I3/SER_summary!I$27)</f>
        <v>0.66285803590640047</v>
      </c>
      <c r="J3" s="106">
        <f>IF(SER_hh_emih_in!J3=0,0,SER_hh_emih_in!J3/SER_summary!J$27)</f>
        <v>1.1433368687158931</v>
      </c>
      <c r="K3" s="106">
        <f>IF(SER_hh_emih_in!K3=0,0,SER_hh_emih_in!K3/SER_summary!K$27)</f>
        <v>9.6353101365740628</v>
      </c>
      <c r="L3" s="106">
        <f>IF(SER_hh_emih_in!L3=0,0,SER_hh_emih_in!L3/SER_summary!L$27)</f>
        <v>12.78281849019239</v>
      </c>
      <c r="M3" s="106">
        <f>IF(SER_hh_emih_in!M3=0,0,SER_hh_emih_in!M3/SER_summary!M$27)</f>
        <v>15.105538515824383</v>
      </c>
      <c r="N3" s="106">
        <f>IF(SER_hh_emih_in!N3=0,0,SER_hh_emih_in!N3/SER_summary!N$27)</f>
        <v>12.580912252660966</v>
      </c>
      <c r="O3" s="106">
        <f>IF(SER_hh_emih_in!O3=0,0,SER_hh_emih_in!O3/SER_summary!O$27)</f>
        <v>7.2673603870838965</v>
      </c>
      <c r="P3" s="106">
        <f>IF(SER_hh_emih_in!P3=0,0,SER_hh_emih_in!P3/SER_summary!P$27)</f>
        <v>7.1687168088172593</v>
      </c>
      <c r="Q3" s="106">
        <f>IF(SER_hh_emih_in!Q3=0,0,SER_hh_emih_in!Q3/SER_summary!Q$27)</f>
        <v>8.667148878846815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0.40206895731169634</v>
      </c>
      <c r="D4" s="101">
        <f>IF(SER_hh_emih_in!D4=0,0,SER_hh_emih_in!D4/SER_summary!D$27)</f>
        <v>2.6126869177943761</v>
      </c>
      <c r="E4" s="101">
        <f>IF(SER_hh_emih_in!E4=0,0,SER_hh_emih_in!E4/SER_summary!E$27)</f>
        <v>7.7513583099591514</v>
      </c>
      <c r="F4" s="101">
        <f>IF(SER_hh_emih_in!F4=0,0,SER_hh_emih_in!F4/SER_summary!F$27)</f>
        <v>7.1821450921284784</v>
      </c>
      <c r="G4" s="101">
        <f>IF(SER_hh_emih_in!G4=0,0,SER_hh_emih_in!G4/SER_summary!G$27)</f>
        <v>5.1624877428226847</v>
      </c>
      <c r="H4" s="101">
        <f>IF(SER_hh_emih_in!H4=0,0,SER_hh_emih_in!H4/SER_summary!H$27)</f>
        <v>5.7765963522592818</v>
      </c>
      <c r="I4" s="101">
        <f>IF(SER_hh_emih_in!I4=0,0,SER_hh_emih_in!I4/SER_summary!I$27)</f>
        <v>6.4016987673068446E-2</v>
      </c>
      <c r="J4" s="101">
        <f>IF(SER_hh_emih_in!J4=0,0,SER_hh_emih_in!J4/SER_summary!J$27)</f>
        <v>0.48955099237399397</v>
      </c>
      <c r="K4" s="101">
        <f>IF(SER_hh_emih_in!K4=0,0,SER_hh_emih_in!K4/SER_summary!K$27)</f>
        <v>9.0126098772335421</v>
      </c>
      <c r="L4" s="101">
        <f>IF(SER_hh_emih_in!L4=0,0,SER_hh_emih_in!L4/SER_summary!L$27)</f>
        <v>12.019122455630546</v>
      </c>
      <c r="M4" s="101">
        <f>IF(SER_hh_emih_in!M4=0,0,SER_hh_emih_in!M4/SER_summary!M$27)</f>
        <v>14.523499107437919</v>
      </c>
      <c r="N4" s="101">
        <f>IF(SER_hh_emih_in!N4=0,0,SER_hh_emih_in!N4/SER_summary!N$27)</f>
        <v>12.104440173126408</v>
      </c>
      <c r="O4" s="101">
        <f>IF(SER_hh_emih_in!O4=0,0,SER_hh_emih_in!O4/SER_summary!O$27)</f>
        <v>6.7735579208062591</v>
      </c>
      <c r="P4" s="101">
        <f>IF(SER_hh_emih_in!P4=0,0,SER_hh_emih_in!P4/SER_summary!P$27)</f>
        <v>6.9016835120997237</v>
      </c>
      <c r="Q4" s="101">
        <f>IF(SER_hh_emih_in!Q4=0,0,SER_hh_emih_in!Q4/SER_summary!Q$27)</f>
        <v>8.1447436335837011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96.322606877220906</v>
      </c>
      <c r="E5" s="100">
        <f>IF(SER_hh_emih_in!E5=0,0,SER_hh_emih_in!E5/SER_summary!E$27)</f>
        <v>96.749732327975948</v>
      </c>
      <c r="F5" s="100">
        <f>IF(SER_hh_emih_in!F5=0,0,SER_hh_emih_in!F5/SER_summary!F$27)</f>
        <v>94.000259895689709</v>
      </c>
      <c r="G5" s="100">
        <f>IF(SER_hh_emih_in!G5=0,0,SER_hh_emih_in!G5/SER_summary!G$27)</f>
        <v>91.628756077701709</v>
      </c>
      <c r="H5" s="100">
        <f>IF(SER_hh_emih_in!H5=0,0,SER_hh_emih_in!H5/SER_summary!H$27)</f>
        <v>97.081894156795059</v>
      </c>
      <c r="I5" s="100">
        <f>IF(SER_hh_emih_in!I5=0,0,SER_hh_emih_in!I5/SER_summary!I$27)</f>
        <v>82.023008052697932</v>
      </c>
      <c r="J5" s="100">
        <f>IF(SER_hh_emih_in!J5=0,0,SER_hh_emih_in!J5/SER_summary!J$27)</f>
        <v>94.661029511302146</v>
      </c>
      <c r="K5" s="100">
        <f>IF(SER_hh_emih_in!K5=0,0,SER_hh_emih_in!K5/SER_summary!K$27)</f>
        <v>107.75825672014527</v>
      </c>
      <c r="L5" s="100">
        <f>IF(SER_hh_emih_in!L5=0,0,SER_hh_emih_in!L5/SER_summary!L$27)</f>
        <v>117.4049488016297</v>
      </c>
      <c r="M5" s="100">
        <f>IF(SER_hh_emih_in!M5=0,0,SER_hh_emih_in!M5/SER_summary!M$27)</f>
        <v>94.689809308600587</v>
      </c>
      <c r="N5" s="100">
        <f>IF(SER_hh_emih_in!N5=0,0,SER_hh_emih_in!N5/SER_summary!N$27)</f>
        <v>109.9517948469113</v>
      </c>
      <c r="O5" s="100">
        <f>IF(SER_hh_emih_in!O5=0,0,SER_hh_emih_in!O5/SER_summary!O$27)</f>
        <v>103.66044765705419</v>
      </c>
      <c r="P5" s="100">
        <f>IF(SER_hh_emih_in!P5=0,0,SER_hh_emih_in!P5/SER_summary!P$27)</f>
        <v>109.58091988514568</v>
      </c>
      <c r="Q5" s="100">
        <f>IF(SER_hh_emih_in!Q5=0,0,SER_hh_emih_in!Q5/SER_summary!Q$27)</f>
        <v>102.5583753055349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0</v>
      </c>
      <c r="D7" s="100">
        <f>IF(SER_hh_emih_in!D7=0,0,SER_hh_emih_in!D7/SER_summary!D$27)</f>
        <v>53.745267904794474</v>
      </c>
      <c r="E7" s="100">
        <f>IF(SER_hh_emih_in!E7=0,0,SER_hh_emih_in!E7/SER_summary!E$27)</f>
        <v>53.62665512854754</v>
      </c>
      <c r="F7" s="100">
        <f>IF(SER_hh_emih_in!F7=0,0,SER_hh_emih_in!F7/SER_summary!F$27)</f>
        <v>52.864180452603698</v>
      </c>
      <c r="G7" s="100">
        <f>IF(SER_hh_emih_in!G7=0,0,SER_hh_emih_in!G7/SER_summary!G$27)</f>
        <v>51.593731516865255</v>
      </c>
      <c r="H7" s="100">
        <f>IF(SER_hh_emih_in!H7=0,0,SER_hh_emih_in!H7/SER_summary!H$27)</f>
        <v>52.113365919306638</v>
      </c>
      <c r="I7" s="100">
        <f>IF(SER_hh_emih_in!I7=0,0,SER_hh_emih_in!I7/SER_summary!I$27)</f>
        <v>0</v>
      </c>
      <c r="J7" s="100">
        <f>IF(SER_hh_emih_in!J7=0,0,SER_hh_emih_in!J7/SER_summary!J$27)</f>
        <v>0</v>
      </c>
      <c r="K7" s="100">
        <f>IF(SER_hh_emih_in!K7=0,0,SER_hh_emih_in!K7/SER_summary!K$27)</f>
        <v>59.235748604166439</v>
      </c>
      <c r="L7" s="100">
        <f>IF(SER_hh_emih_in!L7=0,0,SER_hh_emih_in!L7/SER_summary!L$27)</f>
        <v>67.075296605843207</v>
      </c>
      <c r="M7" s="100">
        <f>IF(SER_hh_emih_in!M7=0,0,SER_hh_emih_in!M7/SER_summary!M$27)</f>
        <v>56.562315087378735</v>
      </c>
      <c r="N7" s="100">
        <f>IF(SER_hh_emih_in!N7=0,0,SER_hh_emih_in!N7/SER_summary!N$27)</f>
        <v>64.601633118580281</v>
      </c>
      <c r="O7" s="100">
        <f>IF(SER_hh_emih_in!O7=0,0,SER_hh_emih_in!O7/SER_summary!O$27)</f>
        <v>60.639769254672551</v>
      </c>
      <c r="P7" s="100">
        <f>IF(SER_hh_emih_in!P7=0,0,SER_hh_emih_in!P7/SER_summary!P$27)</f>
        <v>64.486497682852914</v>
      </c>
      <c r="Q7" s="100">
        <f>IF(SER_hh_emih_in!Q7=0,0,SER_hh_emih_in!Q7/SER_summary!Q$27)</f>
        <v>60.511182910568294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26.652090372329006</v>
      </c>
      <c r="D9" s="100">
        <f>IF(SER_hh_emih_in!D9=0,0,SER_hh_emih_in!D9/SER_summary!D$27)</f>
        <v>29.698793725599124</v>
      </c>
      <c r="E9" s="100">
        <f>IF(SER_hh_emih_in!E9=0,0,SER_hh_emih_in!E9/SER_summary!E$27)</f>
        <v>28.498858391203814</v>
      </c>
      <c r="F9" s="100">
        <f>IF(SER_hh_emih_in!F9=0,0,SER_hh_emih_in!F9/SER_summary!F$27)</f>
        <v>27.211841327623116</v>
      </c>
      <c r="G9" s="100">
        <f>IF(SER_hh_emih_in!G9=0,0,SER_hh_emih_in!G9/SER_summary!G$27)</f>
        <v>27.145812995083723</v>
      </c>
      <c r="H9" s="100">
        <f>IF(SER_hh_emih_in!H9=0,0,SER_hh_emih_in!H9/SER_summary!H$27)</f>
        <v>0</v>
      </c>
      <c r="I9" s="100">
        <f>IF(SER_hh_emih_in!I9=0,0,SER_hh_emih_in!I9/SER_summary!I$27)</f>
        <v>0</v>
      </c>
      <c r="J9" s="100">
        <f>IF(SER_hh_emih_in!J9=0,0,SER_hh_emih_in!J9/SER_summary!J$27)</f>
        <v>27.460879776132824</v>
      </c>
      <c r="K9" s="100">
        <f>IF(SER_hh_emih_in!K9=0,0,SER_hh_emih_in!K9/SER_summary!K$27)</f>
        <v>0</v>
      </c>
      <c r="L9" s="100">
        <f>IF(SER_hh_emih_in!L9=0,0,SER_hh_emih_in!L9/SER_summary!L$27)</f>
        <v>35.515717002334782</v>
      </c>
      <c r="M9" s="100">
        <f>IF(SER_hh_emih_in!M9=0,0,SER_hh_emih_in!M9/SER_summary!M$27)</f>
        <v>30.515378761875109</v>
      </c>
      <c r="N9" s="100">
        <f>IF(SER_hh_emih_in!N9=0,0,SER_hh_emih_in!N9/SER_summary!N$27)</f>
        <v>28.245317720887439</v>
      </c>
      <c r="O9" s="100">
        <f>IF(SER_hh_emih_in!O9=0,0,SER_hh_emih_in!O9/SER_summary!O$27)</f>
        <v>0</v>
      </c>
      <c r="P9" s="100">
        <f>IF(SER_hh_emih_in!P9=0,0,SER_hh_emih_in!P9/SER_summary!P$27)</f>
        <v>0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0.71885567382789428</v>
      </c>
      <c r="D19" s="101">
        <f>IF(SER_hh_emih_in!D19=0,0,SER_hh_emih_in!D19/SER_summary!D$27)</f>
        <v>0.98199665483793686</v>
      </c>
      <c r="E19" s="101">
        <f>IF(SER_hh_emih_in!E19=0,0,SER_hh_emih_in!E19/SER_summary!E$27)</f>
        <v>0.80426168782507412</v>
      </c>
      <c r="F19" s="101">
        <f>IF(SER_hh_emih_in!F19=0,0,SER_hh_emih_in!F19/SER_summary!F$27)</f>
        <v>0.67391027222591671</v>
      </c>
      <c r="G19" s="101">
        <f>IF(SER_hh_emih_in!G19=0,0,SER_hh_emih_in!G19/SER_summary!G$27)</f>
        <v>0.5901172290537382</v>
      </c>
      <c r="H19" s="101">
        <f>IF(SER_hh_emih_in!H19=0,0,SER_hh_emih_in!H19/SER_summary!H$27)</f>
        <v>0.70149395029504613</v>
      </c>
      <c r="I19" s="101">
        <f>IF(SER_hh_emih_in!I19=0,0,SER_hh_emih_in!I19/SER_summary!I$27)</f>
        <v>0.53822201699876815</v>
      </c>
      <c r="J19" s="101">
        <f>IF(SER_hh_emih_in!J19=0,0,SER_hh_emih_in!J19/SER_summary!J$27)</f>
        <v>0.59398391010972995</v>
      </c>
      <c r="K19" s="101">
        <f>IF(SER_hh_emih_in!K19=0,0,SER_hh_emih_in!K19/SER_summary!K$27)</f>
        <v>0.61106404050140484</v>
      </c>
      <c r="L19" s="101">
        <f>IF(SER_hh_emih_in!L19=0,0,SER_hh_emih_in!L19/SER_summary!L$27)</f>
        <v>0.73975344581056035</v>
      </c>
      <c r="M19" s="101">
        <f>IF(SER_hh_emih_in!M19=0,0,SER_hh_emih_in!M19/SER_summary!M$27)</f>
        <v>0.56908929574208655</v>
      </c>
      <c r="N19" s="101">
        <f>IF(SER_hh_emih_in!N19=0,0,SER_hh_emih_in!N19/SER_summary!N$27)</f>
        <v>0.42797047062909538</v>
      </c>
      <c r="O19" s="101">
        <f>IF(SER_hh_emih_in!O19=0,0,SER_hh_emih_in!O19/SER_summary!O$27)</f>
        <v>0.43429199446712058</v>
      </c>
      <c r="P19" s="101">
        <f>IF(SER_hh_emih_in!P19=0,0,SER_hh_emih_in!P19/SER_summary!P$27)</f>
        <v>0.19717164737473317</v>
      </c>
      <c r="Q19" s="101">
        <f>IF(SER_hh_emih_in!Q19=0,0,SER_hh_emih_in!Q19/SER_summary!Q$27)</f>
        <v>0.44438685292796809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7.3205626514147113</v>
      </c>
      <c r="D22" s="100">
        <f>IF(SER_hh_emih_in!D22=0,0,SER_hh_emih_in!D22/SER_summary!D$27)</f>
        <v>7.3403992753507401</v>
      </c>
      <c r="E22" s="100">
        <f>IF(SER_hh_emih_in!E22=0,0,SER_hh_emih_in!E22/SER_summary!E$27)</f>
        <v>7.3481359604282774</v>
      </c>
      <c r="F22" s="100">
        <f>IF(SER_hh_emih_in!F22=0,0,SER_hh_emih_in!F22/SER_summary!F$27)</f>
        <v>7.3301765729352963</v>
      </c>
      <c r="G22" s="100">
        <f>IF(SER_hh_emih_in!G22=0,0,SER_hh_emih_in!G22/SER_summary!G$27)</f>
        <v>7.3077849109652115</v>
      </c>
      <c r="H22" s="100">
        <f>IF(SER_hh_emih_in!H22=0,0,SER_hh_emih_in!H22/SER_summary!H$27)</f>
        <v>7.3003757611556512</v>
      </c>
      <c r="I22" s="100">
        <f>IF(SER_hh_emih_in!I22=0,0,SER_hh_emih_in!I22/SER_summary!I$27)</f>
        <v>7.296980046260213</v>
      </c>
      <c r="J22" s="100">
        <f>IF(SER_hh_emih_in!J22=0,0,SER_hh_emih_in!J22/SER_summary!J$27)</f>
        <v>7.298999954264878</v>
      </c>
      <c r="K22" s="100">
        <f>IF(SER_hh_emih_in!K22=0,0,SER_hh_emih_in!K22/SER_summary!K$27)</f>
        <v>7.2372679876588286</v>
      </c>
      <c r="L22" s="100">
        <f>IF(SER_hh_emih_in!L22=0,0,SER_hh_emih_in!L22/SER_summary!L$27)</f>
        <v>7.2129611665362354</v>
      </c>
      <c r="M22" s="100">
        <f>IF(SER_hh_emih_in!M22=0,0,SER_hh_emih_in!M22/SER_summary!M$27)</f>
        <v>7.2826268860737819</v>
      </c>
      <c r="N22" s="100">
        <f>IF(SER_hh_emih_in!N22=0,0,SER_hh_emih_in!N22/SER_summary!N$27)</f>
        <v>7.4058974309876087</v>
      </c>
      <c r="O22" s="100">
        <f>IF(SER_hh_emih_in!O22=0,0,SER_hh_emih_in!O22/SER_summary!O$27)</f>
        <v>7.4980885064924303</v>
      </c>
      <c r="P22" s="100">
        <f>IF(SER_hh_emih_in!P22=0,0,SER_hh_emih_in!P22/SER_summary!P$27)</f>
        <v>7.5533760387568121</v>
      </c>
      <c r="Q22" s="100">
        <f>IF(SER_hh_emih_in!Q22=0,0,SER_hh_emih_in!Q22/SER_summary!Q$27)</f>
        <v>7.6117308780710253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4.2771778466872483</v>
      </c>
      <c r="D23" s="100">
        <f>IF(SER_hh_emih_in!D23=0,0,SER_hh_emih_in!D23/SER_summary!D$27)</f>
        <v>4.1047068867809244</v>
      </c>
      <c r="E23" s="100">
        <f>IF(SER_hh_emih_in!E23=0,0,SER_hh_emih_in!E23/SER_summary!E$27)</f>
        <v>3.9258385722401323</v>
      </c>
      <c r="F23" s="100">
        <f>IF(SER_hh_emih_in!F23=0,0,SER_hh_emih_in!F23/SER_summary!F$27)</f>
        <v>3.7465778387029669</v>
      </c>
      <c r="G23" s="100">
        <f>IF(SER_hh_emih_in!G23=0,0,SER_hh_emih_in!G23/SER_summary!G$27)</f>
        <v>3.8069471859411612</v>
      </c>
      <c r="H23" s="100">
        <f>IF(SER_hh_emih_in!H23=0,0,SER_hh_emih_in!H23/SER_summary!H$27)</f>
        <v>3.8230568399531362</v>
      </c>
      <c r="I23" s="100">
        <f>IF(SER_hh_emih_in!I23=0,0,SER_hh_emih_in!I23/SER_summary!I$27)</f>
        <v>3.7411277181644547</v>
      </c>
      <c r="J23" s="100">
        <f>IF(SER_hh_emih_in!J23=0,0,SER_hh_emih_in!J23/SER_summary!J$27)</f>
        <v>3.6800463833559993</v>
      </c>
      <c r="K23" s="100">
        <f>IF(SER_hh_emih_in!K23=0,0,SER_hh_emih_in!K23/SER_summary!K$27)</f>
        <v>3.7338021870052183</v>
      </c>
      <c r="L23" s="100">
        <f>IF(SER_hh_emih_in!L23=0,0,SER_hh_emih_in!L23/SER_summary!L$27)</f>
        <v>3.822603084160789</v>
      </c>
      <c r="M23" s="100">
        <f>IF(SER_hh_emih_in!M23=0,0,SER_hh_emih_in!M23/SER_summary!M$27)</f>
        <v>3.7690716780658575</v>
      </c>
      <c r="N23" s="100">
        <f>IF(SER_hh_emih_in!N23=0,0,SER_hh_emih_in!N23/SER_summary!N$27)</f>
        <v>3.1726405998878073</v>
      </c>
      <c r="O23" s="100">
        <f>IF(SER_hh_emih_in!O23=0,0,SER_hh_emih_in!O23/SER_summary!O$27)</f>
        <v>3.7268342211202259</v>
      </c>
      <c r="P23" s="100">
        <f>IF(SER_hh_emih_in!P23=0,0,SER_hh_emih_in!P23/SER_summary!P$27)</f>
        <v>3.5528157549330883</v>
      </c>
      <c r="Q23" s="100">
        <f>IF(SER_hh_emih_in!Q23=0,0,SER_hh_emih_in!Q23/SER_summary!Q$27)</f>
        <v>3.7560243213695022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7.4833522214675652E-2</v>
      </c>
      <c r="D29" s="101">
        <f>IF(SER_hh_emih_in!D29=0,0,SER_hh_emih_in!D29/SER_summary!D$27)</f>
        <v>9.6405412190118805E-2</v>
      </c>
      <c r="E29" s="101">
        <f>IF(SER_hh_emih_in!E29=0,0,SER_hh_emih_in!E29/SER_summary!E$27)</f>
        <v>8.9771264472320478E-2</v>
      </c>
      <c r="F29" s="101">
        <f>IF(SER_hh_emih_in!F29=0,0,SER_hh_emih_in!F29/SER_summary!F$27)</f>
        <v>8.6609986815759418E-2</v>
      </c>
      <c r="G29" s="101">
        <f>IF(SER_hh_emih_in!G29=0,0,SER_hh_emih_in!G29/SER_summary!G$27)</f>
        <v>7.2076341084508E-2</v>
      </c>
      <c r="H29" s="101">
        <f>IF(SER_hh_emih_in!H29=0,0,SER_hh_emih_in!H29/SER_summary!H$27)</f>
        <v>7.0333546066386393E-2</v>
      </c>
      <c r="I29" s="101">
        <f>IF(SER_hh_emih_in!I29=0,0,SER_hh_emih_in!I29/SER_summary!I$27)</f>
        <v>6.061903123456356E-2</v>
      </c>
      <c r="J29" s="101">
        <f>IF(SER_hh_emih_in!J29=0,0,SER_hh_emih_in!J29/SER_summary!J$27)</f>
        <v>5.9801966232169122E-2</v>
      </c>
      <c r="K29" s="101">
        <f>IF(SER_hh_emih_in!K29=0,0,SER_hh_emih_in!K29/SER_summary!K$27)</f>
        <v>1.1636218839115003E-2</v>
      </c>
      <c r="L29" s="101">
        <f>IF(SER_hh_emih_in!L29=0,0,SER_hh_emih_in!L29/SER_summary!L$27)</f>
        <v>2.3942588751285389E-2</v>
      </c>
      <c r="M29" s="101">
        <f>IF(SER_hh_emih_in!M29=0,0,SER_hh_emih_in!M29/SER_summary!M$27)</f>
        <v>1.2950112644378502E-2</v>
      </c>
      <c r="N29" s="101">
        <f>IF(SER_hh_emih_in!N29=0,0,SER_hh_emih_in!N29/SER_summary!N$27)</f>
        <v>4.850160890546517E-2</v>
      </c>
      <c r="O29" s="101">
        <f>IF(SER_hh_emih_in!O29=0,0,SER_hh_emih_in!O29/SER_summary!O$27)</f>
        <v>5.9510471810519237E-2</v>
      </c>
      <c r="P29" s="101">
        <f>IF(SER_hh_emih_in!P29=0,0,SER_hh_emih_in!P29/SER_summary!P$27)</f>
        <v>6.9861649342802645E-2</v>
      </c>
      <c r="Q29" s="101">
        <f>IF(SER_hh_emih_in!Q29=0,0,SER_hh_emih_in!Q29/SER_summary!Q$27)</f>
        <v>7.8018392335145126E-2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0</v>
      </c>
      <c r="D30" s="100">
        <f>IF(SER_hh_emih_in!D30=0,0,SER_hh_emih_in!D30/SER_summary!D$27)</f>
        <v>0</v>
      </c>
      <c r="E30" s="100">
        <f>IF(SER_hh_emih_in!E30=0,0,SER_hh_emih_in!E30/SER_summary!E$27)</f>
        <v>0</v>
      </c>
      <c r="F30" s="100">
        <f>IF(SER_hh_emih_in!F30=0,0,SER_hh_emih_in!F30/SER_summary!F$27)</f>
        <v>0</v>
      </c>
      <c r="G30" s="100">
        <f>IF(SER_hh_emih_in!G30=0,0,SER_hh_emih_in!G30/SER_summary!G$27)</f>
        <v>0</v>
      </c>
      <c r="H30" s="100">
        <f>IF(SER_hh_emih_in!H30=0,0,SER_hh_emih_in!H30/SER_summary!H$27)</f>
        <v>0</v>
      </c>
      <c r="I30" s="100">
        <f>IF(SER_hh_emih_in!I30=0,0,SER_hh_emih_in!I30/SER_summary!I$27)</f>
        <v>0</v>
      </c>
      <c r="J30" s="100">
        <f>IF(SER_hh_emih_in!J30=0,0,SER_hh_emih_in!J30/SER_summary!J$27)</f>
        <v>0</v>
      </c>
      <c r="K30" s="100">
        <f>IF(SER_hh_emih_in!K30=0,0,SER_hh_emih_in!K30/SER_summary!K$27)</f>
        <v>0</v>
      </c>
      <c r="L30" s="100">
        <f>IF(SER_hh_emih_in!L30=0,0,SER_hh_emih_in!L30/SER_summary!L$27)</f>
        <v>0</v>
      </c>
      <c r="M30" s="100">
        <f>IF(SER_hh_emih_in!M30=0,0,SER_hh_emih_in!M30/SER_summary!M$27)</f>
        <v>0</v>
      </c>
      <c r="N30" s="100">
        <f>IF(SER_hh_emih_in!N30=0,0,SER_hh_emih_in!N30/SER_summary!N$27)</f>
        <v>0</v>
      </c>
      <c r="O30" s="100">
        <f>IF(SER_hh_emih_in!O30=0,0,SER_hh_emih_in!O30/SER_summary!O$27)</f>
        <v>0</v>
      </c>
      <c r="P30" s="100">
        <f>IF(SER_hh_emih_in!P30=0,0,SER_hh_emih_in!P30/SER_summary!P$27)</f>
        <v>0</v>
      </c>
      <c r="Q30" s="100">
        <f>IF(SER_hh_emih_in!Q30=0,0,SER_hh_emih_in!Q30/SER_summary!Q$27)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4.9467021528027235</v>
      </c>
      <c r="D31" s="100">
        <f>IF(SER_hh_emih_in!D31=0,0,SER_hh_emih_in!D31/SER_summary!D$27)</f>
        <v>4.7834697893039531</v>
      </c>
      <c r="E31" s="100">
        <f>IF(SER_hh_emih_in!E31=0,0,SER_hh_emih_in!E31/SER_summary!E$27)</f>
        <v>4.6075513390130007</v>
      </c>
      <c r="F31" s="100">
        <f>IF(SER_hh_emih_in!F31=0,0,SER_hh_emih_in!F31/SER_summary!F$27)</f>
        <v>4.4248944749200225</v>
      </c>
      <c r="G31" s="100">
        <f>IF(SER_hh_emih_in!G31=0,0,SER_hh_emih_in!G31/SER_summary!G$27)</f>
        <v>4.5488676215877879</v>
      </c>
      <c r="H31" s="100">
        <f>IF(SER_hh_emih_in!H31=0,0,SER_hh_emih_in!H31/SER_summary!H$27)</f>
        <v>4.5958163954677085</v>
      </c>
      <c r="I31" s="100">
        <f>IF(SER_hh_emih_in!I31=0,0,SER_hh_emih_in!I31/SER_summary!I$27)</f>
        <v>4.5089627073073499</v>
      </c>
      <c r="J31" s="100">
        <f>IF(SER_hh_emih_in!J31=0,0,SER_hh_emih_in!J31/SER_summary!J$27)</f>
        <v>4.4738019632658892</v>
      </c>
      <c r="K31" s="100">
        <f>IF(SER_hh_emih_in!K31=0,0,SER_hh_emih_in!K31/SER_summary!K$27)</f>
        <v>4.5691710344418031</v>
      </c>
      <c r="L31" s="100">
        <f>IF(SER_hh_emih_in!L31=0,0,SER_hh_emih_in!L31/SER_summary!L$27)</f>
        <v>4.7077644013015147</v>
      </c>
      <c r="M31" s="100">
        <f>IF(SER_hh_emih_in!M31=0,0,SER_hh_emih_in!M31/SER_summary!M$27)</f>
        <v>4.636846757201381</v>
      </c>
      <c r="N31" s="100">
        <f>IF(SER_hh_emih_in!N31=0,0,SER_hh_emih_in!N31/SER_summary!N$27)</f>
        <v>3.9338553865024557</v>
      </c>
      <c r="O31" s="100">
        <f>IF(SER_hh_emih_in!O31=0,0,SER_hh_emih_in!O31/SER_summary!O$27)</f>
        <v>4.5909990770338895</v>
      </c>
      <c r="P31" s="100">
        <f>IF(SER_hh_emih_in!P31=0,0,SER_hh_emih_in!P31/SER_summary!P$27)</f>
        <v>4.3446089705018087</v>
      </c>
      <c r="Q31" s="100">
        <f>IF(SER_hh_emih_in!Q31=0,0,SER_hh_emih_in!Q31/SER_summary!Q$27)</f>
        <v>4.5479258767677324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504.58266558753502</v>
      </c>
      <c r="C3" s="129">
        <f t="shared" ref="C3" si="1">SUM(C4:C9)</f>
        <v>517.85691481156732</v>
      </c>
      <c r="D3" s="129">
        <f t="shared" ref="D3:Q3" si="2">SUM(D4:D9)</f>
        <v>528.94666427776463</v>
      </c>
      <c r="E3" s="129">
        <f t="shared" si="2"/>
        <v>537.8041580250225</v>
      </c>
      <c r="F3" s="129">
        <f t="shared" si="2"/>
        <v>549.06651882660663</v>
      </c>
      <c r="G3" s="129">
        <f t="shared" si="2"/>
        <v>565.21108546559367</v>
      </c>
      <c r="H3" s="129">
        <f t="shared" si="2"/>
        <v>582.4233236396808</v>
      </c>
      <c r="I3" s="129">
        <f t="shared" si="2"/>
        <v>599.53845115276511</v>
      </c>
      <c r="J3" s="129">
        <f t="shared" si="2"/>
        <v>609.4619784481215</v>
      </c>
      <c r="K3" s="129">
        <f t="shared" si="2"/>
        <v>616.44169484633039</v>
      </c>
      <c r="L3" s="129">
        <f t="shared" si="2"/>
        <v>621.99334421828621</v>
      </c>
      <c r="M3" s="129">
        <f t="shared" si="2"/>
        <v>623.86137569597156</v>
      </c>
      <c r="N3" s="129">
        <f t="shared" si="2"/>
        <v>623.51521229101297</v>
      </c>
      <c r="O3" s="129">
        <f t="shared" si="2"/>
        <v>622.42605988069022</v>
      </c>
      <c r="P3" s="129">
        <f t="shared" si="2"/>
        <v>620.58866283210966</v>
      </c>
      <c r="Q3" s="129">
        <f t="shared" si="2"/>
        <v>616.86840687154722</v>
      </c>
    </row>
    <row r="4" spans="1:17" ht="12" customHeight="1" x14ac:dyDescent="0.25">
      <c r="A4" s="88" t="s">
        <v>9</v>
      </c>
      <c r="B4" s="128">
        <v>86.341272682229047</v>
      </c>
      <c r="C4" s="128">
        <v>89.294400726787487</v>
      </c>
      <c r="D4" s="128">
        <v>91.822647850125264</v>
      </c>
      <c r="E4" s="128">
        <v>93.40167084404959</v>
      </c>
      <c r="F4" s="128">
        <v>96.228759496014703</v>
      </c>
      <c r="G4" s="128">
        <v>99.200170472797808</v>
      </c>
      <c r="H4" s="128">
        <v>102.90207550509331</v>
      </c>
      <c r="I4" s="128">
        <v>106.37540675446354</v>
      </c>
      <c r="J4" s="128">
        <v>108.3037621147585</v>
      </c>
      <c r="K4" s="128">
        <v>109.64686808764846</v>
      </c>
      <c r="L4" s="128">
        <v>110.75703054479224</v>
      </c>
      <c r="M4" s="128">
        <v>111.41446292232934</v>
      </c>
      <c r="N4" s="128">
        <v>111.22665590466636</v>
      </c>
      <c r="O4" s="128">
        <v>111.31915051164897</v>
      </c>
      <c r="P4" s="128">
        <v>111.45182700263229</v>
      </c>
      <c r="Q4" s="128">
        <v>111.67445455208325</v>
      </c>
    </row>
    <row r="5" spans="1:17" ht="12" customHeight="1" x14ac:dyDescent="0.25">
      <c r="A5" s="88" t="s">
        <v>8</v>
      </c>
      <c r="B5" s="128">
        <v>88.554320605531572</v>
      </c>
      <c r="C5" s="128">
        <v>88.01995021698481</v>
      </c>
      <c r="D5" s="128">
        <v>87.614269116429156</v>
      </c>
      <c r="E5" s="128">
        <v>87.063605052856204</v>
      </c>
      <c r="F5" s="128">
        <v>86.077310604101228</v>
      </c>
      <c r="G5" s="128">
        <v>86.174404227177973</v>
      </c>
      <c r="H5" s="128">
        <v>86.20514239560984</v>
      </c>
      <c r="I5" s="128">
        <v>86.385213184581062</v>
      </c>
      <c r="J5" s="128">
        <v>86.330082231994368</v>
      </c>
      <c r="K5" s="128">
        <v>86.807855911976574</v>
      </c>
      <c r="L5" s="128">
        <v>87.0847554623858</v>
      </c>
      <c r="M5" s="128">
        <v>87.001088188432192</v>
      </c>
      <c r="N5" s="128">
        <v>86.926844804859854</v>
      </c>
      <c r="O5" s="128">
        <v>86.819666867700789</v>
      </c>
      <c r="P5" s="128">
        <v>86.676732909378842</v>
      </c>
      <c r="Q5" s="128">
        <v>86.44687634602991</v>
      </c>
    </row>
    <row r="6" spans="1:17" ht="12" customHeight="1" x14ac:dyDescent="0.25">
      <c r="A6" s="88" t="s">
        <v>7</v>
      </c>
      <c r="B6" s="128">
        <v>190.13409981094429</v>
      </c>
      <c r="C6" s="128">
        <v>191.75331001129086</v>
      </c>
      <c r="D6" s="128">
        <v>191.84638298111986</v>
      </c>
      <c r="E6" s="128">
        <v>189.04978157552125</v>
      </c>
      <c r="F6" s="128">
        <v>187.09305144694753</v>
      </c>
      <c r="G6" s="128">
        <v>186.59015723250229</v>
      </c>
      <c r="H6" s="128">
        <v>187.51805947428926</v>
      </c>
      <c r="I6" s="128">
        <v>189.16946315018296</v>
      </c>
      <c r="J6" s="128">
        <v>190.1641271799279</v>
      </c>
      <c r="K6" s="128">
        <v>191.20763156652879</v>
      </c>
      <c r="L6" s="128">
        <v>192.34576108364314</v>
      </c>
      <c r="M6" s="128">
        <v>192.63776039028824</v>
      </c>
      <c r="N6" s="128">
        <v>192.12466211351517</v>
      </c>
      <c r="O6" s="128">
        <v>190.09386500486636</v>
      </c>
      <c r="P6" s="128">
        <v>187.97988441466134</v>
      </c>
      <c r="Q6" s="128">
        <v>184.82322953780925</v>
      </c>
    </row>
    <row r="7" spans="1:17" ht="12" customHeight="1" x14ac:dyDescent="0.25">
      <c r="A7" s="88" t="s">
        <v>39</v>
      </c>
      <c r="B7" s="128">
        <v>60.078467899285521</v>
      </c>
      <c r="C7" s="128">
        <v>66.073773266751218</v>
      </c>
      <c r="D7" s="128">
        <v>71.423858444094435</v>
      </c>
      <c r="E7" s="128">
        <v>77.237723359543921</v>
      </c>
      <c r="F7" s="128">
        <v>81.749433967526372</v>
      </c>
      <c r="G7" s="128">
        <v>85.324348790721217</v>
      </c>
      <c r="H7" s="128">
        <v>87.92999880308156</v>
      </c>
      <c r="I7" s="128">
        <v>89.942766138014534</v>
      </c>
      <c r="J7" s="128">
        <v>91.421642677178653</v>
      </c>
      <c r="K7" s="128">
        <v>92.573289972376514</v>
      </c>
      <c r="L7" s="128">
        <v>93.628903061917001</v>
      </c>
      <c r="M7" s="128">
        <v>93.881930443891619</v>
      </c>
      <c r="N7" s="128">
        <v>94.171957327232263</v>
      </c>
      <c r="O7" s="128">
        <v>94.451349712902996</v>
      </c>
      <c r="P7" s="128">
        <v>94.716222929579899</v>
      </c>
      <c r="Q7" s="128">
        <v>94.909381622528841</v>
      </c>
    </row>
    <row r="8" spans="1:17" ht="12" customHeight="1" x14ac:dyDescent="0.25">
      <c r="A8" s="51" t="s">
        <v>6</v>
      </c>
      <c r="B8" s="50">
        <v>44.111609004007157</v>
      </c>
      <c r="C8" s="50">
        <v>46.468390526527003</v>
      </c>
      <c r="D8" s="50">
        <v>49.447043031369596</v>
      </c>
      <c r="E8" s="50">
        <v>53.305286157003643</v>
      </c>
      <c r="F8" s="50">
        <v>58.037839700614413</v>
      </c>
      <c r="G8" s="50">
        <v>63.467320612410958</v>
      </c>
      <c r="H8" s="50">
        <v>69.857170978784325</v>
      </c>
      <c r="I8" s="50">
        <v>74.889768462877669</v>
      </c>
      <c r="J8" s="50">
        <v>78.325867283652386</v>
      </c>
      <c r="K8" s="50">
        <v>80.604758910293398</v>
      </c>
      <c r="L8" s="50">
        <v>82.427887000073284</v>
      </c>
      <c r="M8" s="50">
        <v>83.525099050556207</v>
      </c>
      <c r="N8" s="50">
        <v>83.996061251852353</v>
      </c>
      <c r="O8" s="50">
        <v>84.452554093975365</v>
      </c>
      <c r="P8" s="50">
        <v>84.829867092562367</v>
      </c>
      <c r="Q8" s="50">
        <v>85.050170961940168</v>
      </c>
    </row>
    <row r="9" spans="1:17" ht="12" customHeight="1" x14ac:dyDescent="0.25">
      <c r="A9" s="49" t="s">
        <v>5</v>
      </c>
      <c r="B9" s="48">
        <v>35.362895585537466</v>
      </c>
      <c r="C9" s="48">
        <v>36.247090063225976</v>
      </c>
      <c r="D9" s="48">
        <v>36.792462854626294</v>
      </c>
      <c r="E9" s="48">
        <v>37.746091036047943</v>
      </c>
      <c r="F9" s="48">
        <v>39.880123611402269</v>
      </c>
      <c r="G9" s="48">
        <v>44.454684129983399</v>
      </c>
      <c r="H9" s="48">
        <v>48.010876482822567</v>
      </c>
      <c r="I9" s="48">
        <v>52.775833462645416</v>
      </c>
      <c r="J9" s="48">
        <v>54.916496960609642</v>
      </c>
      <c r="K9" s="48">
        <v>55.601290397506624</v>
      </c>
      <c r="L9" s="48">
        <v>55.749007065474764</v>
      </c>
      <c r="M9" s="48">
        <v>55.401034700474014</v>
      </c>
      <c r="N9" s="48">
        <v>55.069030888886992</v>
      </c>
      <c r="O9" s="48">
        <v>55.289473689595731</v>
      </c>
      <c r="P9" s="48">
        <v>54.934128483294899</v>
      </c>
      <c r="Q9" s="48">
        <v>53.964293851155844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2214.9359018023606</v>
      </c>
      <c r="C11" s="129">
        <f t="shared" ref="C11" si="4">SUM(C12:C17)</f>
        <v>2260.1988252091901</v>
      </c>
      <c r="D11" s="129">
        <f t="shared" ref="D11" si="5">SUM(D12:D17)</f>
        <v>2304.0991051844312</v>
      </c>
      <c r="E11" s="129">
        <f t="shared" ref="E11" si="6">SUM(E12:E17)</f>
        <v>2348.1861416594156</v>
      </c>
      <c r="F11" s="129">
        <f t="shared" ref="F11" si="7">SUM(F12:F17)</f>
        <v>2412.822677508706</v>
      </c>
      <c r="G11" s="129">
        <f t="shared" ref="G11" si="8">SUM(G12:G17)</f>
        <v>2512.4341980065547</v>
      </c>
      <c r="H11" s="129">
        <f t="shared" ref="H11" si="9">SUM(H12:H17)</f>
        <v>2626.1044420578469</v>
      </c>
      <c r="I11" s="129">
        <f t="shared" ref="I11" si="10">SUM(I12:I17)</f>
        <v>2730.3554229870019</v>
      </c>
      <c r="J11" s="129">
        <f t="shared" ref="J11" si="11">SUM(J12:J17)</f>
        <v>2791.9418726355034</v>
      </c>
      <c r="K11" s="129">
        <f t="shared" ref="K11" si="12">SUM(K12:K17)</f>
        <v>2827.3920530317955</v>
      </c>
      <c r="L11" s="129">
        <f t="shared" ref="L11" si="13">SUM(L12:L17)</f>
        <v>2851.782936471729</v>
      </c>
      <c r="M11" s="129">
        <f t="shared" ref="M11" si="14">SUM(M12:M17)</f>
        <v>2860.0614653096109</v>
      </c>
      <c r="N11" s="129">
        <f t="shared" ref="N11" si="15">SUM(N12:N17)</f>
        <v>2856.857728806609</v>
      </c>
      <c r="O11" s="129">
        <f t="shared" ref="O11" si="16">SUM(O12:O17)</f>
        <v>2851.3743213156104</v>
      </c>
      <c r="P11" s="129">
        <f t="shared" ref="P11" si="17">SUM(P12:P17)</f>
        <v>2840.6059130018125</v>
      </c>
      <c r="Q11" s="129">
        <f t="shared" ref="Q11" si="18">SUM(Q12:Q17)</f>
        <v>2819.0358800271588</v>
      </c>
    </row>
    <row r="12" spans="1:17" ht="12" customHeight="1" x14ac:dyDescent="0.25">
      <c r="A12" s="88" t="s">
        <v>9</v>
      </c>
      <c r="B12" s="128">
        <v>114.60825194094338</v>
      </c>
      <c r="C12" s="128">
        <v>118.52819465698667</v>
      </c>
      <c r="D12" s="128">
        <v>121.88415611410915</v>
      </c>
      <c r="E12" s="128">
        <v>123.98013014236172</v>
      </c>
      <c r="F12" s="128">
        <v>127.73276985241415</v>
      </c>
      <c r="G12" s="128">
        <v>131.67698108845423</v>
      </c>
      <c r="H12" s="128">
        <v>136.59084037524329</v>
      </c>
      <c r="I12" s="128">
        <v>141.20129387605343</v>
      </c>
      <c r="J12" s="128">
        <v>143.76096702075836</v>
      </c>
      <c r="K12" s="128">
        <v>145.54378794686269</v>
      </c>
      <c r="L12" s="128">
        <v>147.01740276201593</v>
      </c>
      <c r="M12" s="128">
        <v>147.89006971743828</v>
      </c>
      <c r="N12" s="128">
        <v>147.64077719107246</v>
      </c>
      <c r="O12" s="128">
        <v>147.7635532967625</v>
      </c>
      <c r="P12" s="128">
        <v>147.93966629849251</v>
      </c>
      <c r="Q12" s="128">
        <v>148.23517913359251</v>
      </c>
    </row>
    <row r="13" spans="1:17" ht="12" customHeight="1" x14ac:dyDescent="0.25">
      <c r="A13" s="88" t="s">
        <v>8</v>
      </c>
      <c r="B13" s="128">
        <v>251.64646809835921</v>
      </c>
      <c r="C13" s="128">
        <v>250.73097898194453</v>
      </c>
      <c r="D13" s="128">
        <v>250.31263619888665</v>
      </c>
      <c r="E13" s="128">
        <v>249.29887097405478</v>
      </c>
      <c r="F13" s="128">
        <v>247.11103148501914</v>
      </c>
      <c r="G13" s="128">
        <v>247.64534122071075</v>
      </c>
      <c r="H13" s="128">
        <v>248.06668288034632</v>
      </c>
      <c r="I13" s="128">
        <v>248.98100037084572</v>
      </c>
      <c r="J13" s="128">
        <v>249.47092812174159</v>
      </c>
      <c r="K13" s="128">
        <v>251.32845649965097</v>
      </c>
      <c r="L13" s="128">
        <v>252.7814945748982</v>
      </c>
      <c r="M13" s="128">
        <v>253.99011306086871</v>
      </c>
      <c r="N13" s="128">
        <v>255.57670069928119</v>
      </c>
      <c r="O13" s="128">
        <v>257.18424287738588</v>
      </c>
      <c r="P13" s="128">
        <v>258.62402529003407</v>
      </c>
      <c r="Q13" s="128">
        <v>260.18558302610103</v>
      </c>
    </row>
    <row r="14" spans="1:17" ht="12" customHeight="1" x14ac:dyDescent="0.25">
      <c r="A14" s="88" t="s">
        <v>7</v>
      </c>
      <c r="B14" s="128">
        <v>898.93352788298625</v>
      </c>
      <c r="C14" s="128">
        <v>899.8520979325109</v>
      </c>
      <c r="D14" s="128">
        <v>895.20208594378255</v>
      </c>
      <c r="E14" s="128">
        <v>877.59834534629761</v>
      </c>
      <c r="F14" s="128">
        <v>862.07313895982327</v>
      </c>
      <c r="G14" s="128">
        <v>854.59463381801504</v>
      </c>
      <c r="H14" s="128">
        <v>856.19627179436714</v>
      </c>
      <c r="I14" s="128">
        <v>859.5200107718</v>
      </c>
      <c r="J14" s="128">
        <v>862.48515598948688</v>
      </c>
      <c r="K14" s="128">
        <v>863.46877925949059</v>
      </c>
      <c r="L14" s="128">
        <v>864.79869924053799</v>
      </c>
      <c r="M14" s="128">
        <v>863.75751807436086</v>
      </c>
      <c r="N14" s="128">
        <v>859.26121753954351</v>
      </c>
      <c r="O14" s="128">
        <v>848.83950463767098</v>
      </c>
      <c r="P14" s="128">
        <v>837.93586229699781</v>
      </c>
      <c r="Q14" s="128">
        <v>821.71812729374903</v>
      </c>
    </row>
    <row r="15" spans="1:17" ht="12" customHeight="1" x14ac:dyDescent="0.25">
      <c r="A15" s="88" t="s">
        <v>39</v>
      </c>
      <c r="B15" s="128">
        <v>79.747355712123763</v>
      </c>
      <c r="C15" s="128">
        <v>87.705443966697445</v>
      </c>
      <c r="D15" s="128">
        <v>94.807075560282527</v>
      </c>
      <c r="E15" s="128">
        <v>102.52432218268018</v>
      </c>
      <c r="F15" s="128">
        <v>108.51310657259002</v>
      </c>
      <c r="G15" s="128">
        <v>113.25840075225823</v>
      </c>
      <c r="H15" s="128">
        <v>116.71710577025804</v>
      </c>
      <c r="I15" s="128">
        <v>119.38882624245322</v>
      </c>
      <c r="J15" s="128">
        <v>121.35186720449543</v>
      </c>
      <c r="K15" s="128">
        <v>122.88054843949311</v>
      </c>
      <c r="L15" s="128">
        <v>124.28175515280481</v>
      </c>
      <c r="M15" s="128">
        <v>124.61762031949088</v>
      </c>
      <c r="N15" s="128">
        <v>125.00259813002052</v>
      </c>
      <c r="O15" s="128">
        <v>125.37345985040753</v>
      </c>
      <c r="P15" s="128">
        <v>125.7250490198311</v>
      </c>
      <c r="Q15" s="128">
        <v>125.98144528847945</v>
      </c>
    </row>
    <row r="16" spans="1:17" ht="12" customHeight="1" x14ac:dyDescent="0.25">
      <c r="A16" s="51" t="s">
        <v>6</v>
      </c>
      <c r="B16" s="50">
        <v>621.66515521758026</v>
      </c>
      <c r="C16" s="50">
        <v>651.76588178022234</v>
      </c>
      <c r="D16" s="50">
        <v>690.53371796603653</v>
      </c>
      <c r="E16" s="50">
        <v>741.44123880348013</v>
      </c>
      <c r="F16" s="50">
        <v>804.28221093087211</v>
      </c>
      <c r="G16" s="50">
        <v>876.49456503847932</v>
      </c>
      <c r="H16" s="50">
        <v>961.63136725472191</v>
      </c>
      <c r="I16" s="50">
        <v>1027.7882965479446</v>
      </c>
      <c r="J16" s="50">
        <v>1071.8776450171069</v>
      </c>
      <c r="K16" s="50">
        <v>1100.0859791578534</v>
      </c>
      <c r="L16" s="50">
        <v>1122.0863867846581</v>
      </c>
      <c r="M16" s="50">
        <v>1135.1749941255553</v>
      </c>
      <c r="N16" s="50">
        <v>1139.8069266453349</v>
      </c>
      <c r="O16" s="50">
        <v>1144.3046258214722</v>
      </c>
      <c r="P16" s="50">
        <v>1147.7876253238187</v>
      </c>
      <c r="Q16" s="50">
        <v>1149.2036154506925</v>
      </c>
    </row>
    <row r="17" spans="1:17" ht="12" customHeight="1" x14ac:dyDescent="0.25">
      <c r="A17" s="49" t="s">
        <v>5</v>
      </c>
      <c r="B17" s="48">
        <v>248.33514295036764</v>
      </c>
      <c r="C17" s="48">
        <v>251.61622789082838</v>
      </c>
      <c r="D17" s="48">
        <v>251.35943340133394</v>
      </c>
      <c r="E17" s="48">
        <v>253.34323421054091</v>
      </c>
      <c r="F17" s="48">
        <v>263.11041970798738</v>
      </c>
      <c r="G17" s="48">
        <v>288.76427608863702</v>
      </c>
      <c r="H17" s="48">
        <v>306.90217398291009</v>
      </c>
      <c r="I17" s="48">
        <v>333.47599517790519</v>
      </c>
      <c r="J17" s="48">
        <v>342.99530928191399</v>
      </c>
      <c r="K17" s="48">
        <v>344.08450172844454</v>
      </c>
      <c r="L17" s="48">
        <v>340.81719795681414</v>
      </c>
      <c r="M17" s="48">
        <v>334.63115001189698</v>
      </c>
      <c r="N17" s="48">
        <v>329.56950860135674</v>
      </c>
      <c r="O17" s="48">
        <v>327.9089348319111</v>
      </c>
      <c r="P17" s="48">
        <v>322.59368477263826</v>
      </c>
      <c r="Q17" s="48">
        <v>313.71192983454409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60.858752411384863</v>
      </c>
      <c r="C20" s="140">
        <v>63.637647124011387</v>
      </c>
      <c r="D20" s="140">
        <v>66.122636165847624</v>
      </c>
      <c r="E20" s="140">
        <v>67.879668428185312</v>
      </c>
      <c r="F20" s="140">
        <v>70.65947084042854</v>
      </c>
      <c r="G20" s="140">
        <v>73.580753218987851</v>
      </c>
      <c r="H20" s="140">
        <v>77.132056530651823</v>
      </c>
      <c r="I20" s="140">
        <v>80.545562581229632</v>
      </c>
      <c r="J20" s="140">
        <v>82.745260984295072</v>
      </c>
      <c r="K20" s="140">
        <v>84.507205762013839</v>
      </c>
      <c r="L20" s="140">
        <v>86.12072176183527</v>
      </c>
      <c r="M20" s="140">
        <v>87.395785999518836</v>
      </c>
      <c r="N20" s="140">
        <v>88.000572253853662</v>
      </c>
      <c r="O20" s="140">
        <v>88.891000405138257</v>
      </c>
      <c r="P20" s="140">
        <v>89.854372597343854</v>
      </c>
      <c r="Q20" s="140">
        <v>90.939528002979799</v>
      </c>
    </row>
    <row r="21" spans="1:17" ht="12" customHeight="1" x14ac:dyDescent="0.25">
      <c r="A21" s="88" t="s">
        <v>135</v>
      </c>
      <c r="B21" s="140">
        <v>1495.9868091331323</v>
      </c>
      <c r="C21" s="140">
        <v>1510.6866967299459</v>
      </c>
      <c r="D21" s="140">
        <v>1533.3385691605165</v>
      </c>
      <c r="E21" s="140">
        <v>1560.1004973503668</v>
      </c>
      <c r="F21" s="140">
        <v>1588.6346231860878</v>
      </c>
      <c r="G21" s="140">
        <v>1622.3730965840027</v>
      </c>
      <c r="H21" s="140">
        <v>1660.0018886987905</v>
      </c>
      <c r="I21" s="140">
        <v>1703.2409473490329</v>
      </c>
      <c r="J21" s="140">
        <v>1745.2453292113291</v>
      </c>
      <c r="K21" s="140">
        <v>1801.5018984373726</v>
      </c>
      <c r="L21" s="140">
        <v>1860.3296878519043</v>
      </c>
      <c r="M21" s="140">
        <v>1926.586109148192</v>
      </c>
      <c r="N21" s="140">
        <v>2008.0455973437554</v>
      </c>
      <c r="O21" s="140">
        <v>2105.5605977704081</v>
      </c>
      <c r="P21" s="140">
        <v>2218.9989755102938</v>
      </c>
      <c r="Q21" s="140">
        <v>2354.9602840068264</v>
      </c>
    </row>
    <row r="22" spans="1:17" ht="12" customHeight="1" x14ac:dyDescent="0.25">
      <c r="A22" s="88" t="s">
        <v>183</v>
      </c>
      <c r="B22" s="140">
        <v>24.442209562242709</v>
      </c>
      <c r="C22" s="140">
        <v>24.87862626011249</v>
      </c>
      <c r="D22" s="140">
        <v>25.427853036772945</v>
      </c>
      <c r="E22" s="140">
        <v>25.87923240518721</v>
      </c>
      <c r="F22" s="140">
        <v>26.623036788338737</v>
      </c>
      <c r="G22" s="140">
        <v>27.358399468418586</v>
      </c>
      <c r="H22" s="140">
        <v>28.306639640805344</v>
      </c>
      <c r="I22" s="140">
        <v>29.23566737388704</v>
      </c>
      <c r="J22" s="140">
        <v>30.205384750037378</v>
      </c>
      <c r="K22" s="140">
        <v>31.126918508667337</v>
      </c>
      <c r="L22" s="140">
        <v>32.149448279184497</v>
      </c>
      <c r="M22" s="140">
        <v>33.147042470224491</v>
      </c>
      <c r="N22" s="140">
        <v>34.129742713899176</v>
      </c>
      <c r="O22" s="140">
        <v>35.140528053012964</v>
      </c>
      <c r="P22" s="140">
        <v>36.477456723919289</v>
      </c>
      <c r="Q22" s="140">
        <v>37.710891972720432</v>
      </c>
    </row>
    <row r="23" spans="1:17" ht="12" customHeight="1" x14ac:dyDescent="0.25">
      <c r="A23" s="88" t="s">
        <v>188</v>
      </c>
      <c r="B23" s="140">
        <v>121.58691303459807</v>
      </c>
      <c r="C23" s="140">
        <v>135.66146065189051</v>
      </c>
      <c r="D23" s="140">
        <v>149.07663634516092</v>
      </c>
      <c r="E23" s="140">
        <v>164.07323730744716</v>
      </c>
      <c r="F23" s="140">
        <v>176.61100535542104</v>
      </c>
      <c r="G23" s="140">
        <v>187.47166007486317</v>
      </c>
      <c r="H23" s="140">
        <v>196.53466995589469</v>
      </c>
      <c r="I23" s="140">
        <v>204.88407412203657</v>
      </c>
      <c r="J23" s="140">
        <v>212.74083227035251</v>
      </c>
      <c r="K23" s="140">
        <v>220.73152550569276</v>
      </c>
      <c r="L23" s="140">
        <v>229.60602931482174</v>
      </c>
      <c r="M23" s="140">
        <v>235.49152002714425</v>
      </c>
      <c r="N23" s="140">
        <v>241.84347030830611</v>
      </c>
      <c r="O23" s="140">
        <v>249.84315545123894</v>
      </c>
      <c r="P23" s="140">
        <v>258.42336140814405</v>
      </c>
      <c r="Q23" s="140">
        <v>267.96564117504988</v>
      </c>
    </row>
    <row r="24" spans="1:17" ht="12" customHeight="1" x14ac:dyDescent="0.25">
      <c r="A24" s="51" t="s">
        <v>134</v>
      </c>
      <c r="B24" s="139">
        <v>12.371786495969976</v>
      </c>
      <c r="C24" s="139">
        <v>13.06143656015224</v>
      </c>
      <c r="D24" s="139">
        <v>13.946280929194538</v>
      </c>
      <c r="E24" s="139">
        <v>15.102782858056074</v>
      </c>
      <c r="F24" s="139">
        <v>16.532830668717097</v>
      </c>
      <c r="G24" s="139">
        <v>18.186940099386607</v>
      </c>
      <c r="H24" s="139">
        <v>20.157396464087679</v>
      </c>
      <c r="I24" s="139">
        <v>21.741347819331018</v>
      </c>
      <c r="J24" s="139">
        <v>22.858904884467734</v>
      </c>
      <c r="K24" s="139">
        <v>23.639784225699536</v>
      </c>
      <c r="L24" s="139">
        <v>24.298675725357789</v>
      </c>
      <c r="M24" s="139">
        <v>24.771224921077458</v>
      </c>
      <c r="N24" s="139">
        <v>25.065318608118478</v>
      </c>
      <c r="O24" s="139">
        <v>25.381821963378705</v>
      </c>
      <c r="P24" s="139">
        <v>25.700399990655509</v>
      </c>
      <c r="Q24" s="139">
        <v>26.001593242279395</v>
      </c>
    </row>
    <row r="25" spans="1:17" ht="12" customHeight="1" x14ac:dyDescent="0.25">
      <c r="A25" s="49" t="s">
        <v>133</v>
      </c>
      <c r="B25" s="138">
        <v>701.21316929972045</v>
      </c>
      <c r="C25" s="138">
        <v>723.37589718824188</v>
      </c>
      <c r="D25" s="138">
        <v>740.87286602048789</v>
      </c>
      <c r="E25" s="138">
        <v>771.22614934188425</v>
      </c>
      <c r="F25" s="138">
        <v>833.27256089080629</v>
      </c>
      <c r="G25" s="138">
        <v>962.76791579998064</v>
      </c>
      <c r="H25" s="138">
        <v>1063.3261548238472</v>
      </c>
      <c r="I25" s="138">
        <v>1205.6126855975647</v>
      </c>
      <c r="J25" s="138">
        <v>1295.7401272989496</v>
      </c>
      <c r="K25" s="138">
        <v>1372.3086498733385</v>
      </c>
      <c r="L25" s="138">
        <v>1464.7583277051272</v>
      </c>
      <c r="M25" s="138">
        <v>1547.7430957194883</v>
      </c>
      <c r="N25" s="138">
        <v>1667.4106150466894</v>
      </c>
      <c r="O25" s="138">
        <v>1806.2101413469416</v>
      </c>
      <c r="P25" s="138">
        <v>1969.2543416897342</v>
      </c>
      <c r="Q25" s="138">
        <v>2223.4453971635439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6.5825667383381017</v>
      </c>
      <c r="D28" s="137">
        <v>6.2886610675477792</v>
      </c>
      <c r="E28" s="137">
        <v>5.5607042880492372</v>
      </c>
      <c r="F28" s="137">
        <v>6.5834744379547923</v>
      </c>
      <c r="G28" s="137">
        <v>6.7249544042708589</v>
      </c>
      <c r="H28" s="137">
        <v>7.3549753373755378</v>
      </c>
      <c r="I28" s="137">
        <v>7.217178076289362</v>
      </c>
      <c r="J28" s="137">
        <v>6.0033704287769662</v>
      </c>
      <c r="K28" s="137">
        <v>5.5656168034303271</v>
      </c>
      <c r="L28" s="137">
        <v>5.4171880255329894</v>
      </c>
      <c r="M28" s="137">
        <v>5.0787362633951272</v>
      </c>
      <c r="N28" s="137">
        <v>4.4084582800463696</v>
      </c>
      <c r="O28" s="137">
        <v>4.6941001769961446</v>
      </c>
      <c r="P28" s="137">
        <v>4.7670442179171513</v>
      </c>
      <c r="Q28" s="137">
        <v>4.8888274313474973</v>
      </c>
    </row>
    <row r="29" spans="1:17" ht="12" customHeight="1" x14ac:dyDescent="0.25">
      <c r="A29" s="88" t="s">
        <v>135</v>
      </c>
      <c r="B29" s="137"/>
      <c r="C29" s="137">
        <v>383.13315542753617</v>
      </c>
      <c r="D29" s="137">
        <v>394.76947293959984</v>
      </c>
      <c r="E29" s="137">
        <v>402.60070470397028</v>
      </c>
      <c r="F29" s="137">
        <v>408.13129011498194</v>
      </c>
      <c r="G29" s="137">
        <v>416.87162882545118</v>
      </c>
      <c r="H29" s="137">
        <v>432.39826505438765</v>
      </c>
      <c r="I29" s="137">
        <v>445.83976335421244</v>
      </c>
      <c r="J29" s="137">
        <v>450.13567197727821</v>
      </c>
      <c r="K29" s="137">
        <v>473.12819805149513</v>
      </c>
      <c r="L29" s="137">
        <v>491.22605446891845</v>
      </c>
      <c r="M29" s="137">
        <v>512.09618465050062</v>
      </c>
      <c r="N29" s="137">
        <v>531.59516017284182</v>
      </c>
      <c r="O29" s="137">
        <v>570.64319847814818</v>
      </c>
      <c r="P29" s="137">
        <v>604.66443220880353</v>
      </c>
      <c r="Q29" s="137">
        <v>648.05749314703371</v>
      </c>
    </row>
    <row r="30" spans="1:17" ht="12" customHeight="1" x14ac:dyDescent="0.25">
      <c r="A30" s="88" t="s">
        <v>183</v>
      </c>
      <c r="B30" s="137"/>
      <c r="C30" s="137">
        <v>6.4111873833892812</v>
      </c>
      <c r="D30" s="137">
        <v>6.61361902246274</v>
      </c>
      <c r="E30" s="137">
        <v>6.6067374979035858</v>
      </c>
      <c r="F30" s="137">
        <v>6.9914928845831907</v>
      </c>
      <c r="G30" s="137">
        <v>7.1465500634691264</v>
      </c>
      <c r="H30" s="137">
        <v>7.5618591948495029</v>
      </c>
      <c r="I30" s="137">
        <v>7.5357652309852901</v>
      </c>
      <c r="J30" s="137">
        <v>7.9612102607335222</v>
      </c>
      <c r="K30" s="137">
        <v>8.0680838220990907</v>
      </c>
      <c r="L30" s="137">
        <v>8.5843889653666707</v>
      </c>
      <c r="M30" s="137">
        <v>8.5333594220252866</v>
      </c>
      <c r="N30" s="137">
        <v>8.9439105044081977</v>
      </c>
      <c r="O30" s="137">
        <v>9.0788691612128787</v>
      </c>
      <c r="P30" s="137">
        <v>9.92131763627299</v>
      </c>
      <c r="Q30" s="137">
        <v>9.7667946708264353</v>
      </c>
    </row>
    <row r="31" spans="1:17" ht="12" customHeight="1" x14ac:dyDescent="0.25">
      <c r="A31" s="88" t="s">
        <v>188</v>
      </c>
      <c r="B31" s="137"/>
      <c r="C31" s="137">
        <v>21.345618533139845</v>
      </c>
      <c r="D31" s="137">
        <v>21.486064409861061</v>
      </c>
      <c r="E31" s="137">
        <v>23.955287437701806</v>
      </c>
      <c r="F31" s="137">
        <v>22.481910035685239</v>
      </c>
      <c r="G31" s="137">
        <v>21.898652325801685</v>
      </c>
      <c r="H31" s="137">
        <v>21.315187224090579</v>
      </c>
      <c r="I31" s="137">
        <v>21.949321016937574</v>
      </c>
      <c r="J31" s="137">
        <v>22.952665852699059</v>
      </c>
      <c r="K31" s="137">
        <v>24.747150787205502</v>
      </c>
      <c r="L31" s="137">
        <v>27.474171691699365</v>
      </c>
      <c r="M31" s="137">
        <v>27.231109245462381</v>
      </c>
      <c r="N31" s="137">
        <v>27.838014691022977</v>
      </c>
      <c r="O31" s="137">
        <v>31.954972580634628</v>
      </c>
      <c r="P31" s="137">
        <v>31.062115992590229</v>
      </c>
      <c r="Q31" s="137">
        <v>31.440932092707609</v>
      </c>
    </row>
    <row r="32" spans="1:17" ht="12" customHeight="1" x14ac:dyDescent="0.25">
      <c r="A32" s="51" t="s">
        <v>134</v>
      </c>
      <c r="B32" s="136"/>
      <c r="C32" s="136">
        <v>1.5144358305802623</v>
      </c>
      <c r="D32" s="136">
        <v>1.7096301354402941</v>
      </c>
      <c r="E32" s="136">
        <v>1.9812876952595404</v>
      </c>
      <c r="F32" s="136">
        <v>2.2548335770590153</v>
      </c>
      <c r="G32" s="136">
        <v>2.4788951970675108</v>
      </c>
      <c r="H32" s="136">
        <v>2.7952421310990743</v>
      </c>
      <c r="I32" s="136">
        <v>2.4087371216413365</v>
      </c>
      <c r="J32" s="136">
        <v>1.9423428315347147</v>
      </c>
      <c r="K32" s="136">
        <v>1.6056651076297956</v>
      </c>
      <c r="L32" s="136">
        <v>1.4836772660562556</v>
      </c>
      <c r="M32" s="136">
        <v>1.2973349621176631</v>
      </c>
      <c r="N32" s="136">
        <v>1.1188794534390245</v>
      </c>
      <c r="O32" s="136">
        <v>1.1412891216582202</v>
      </c>
      <c r="P32" s="136">
        <v>1.1433637936748009</v>
      </c>
      <c r="Q32" s="136">
        <v>1.1259790180218869</v>
      </c>
    </row>
    <row r="33" spans="1:17" ht="12" customHeight="1" x14ac:dyDescent="0.25">
      <c r="A33" s="49" t="s">
        <v>133</v>
      </c>
      <c r="B33" s="135"/>
      <c r="C33" s="135">
        <v>156.906724425958</v>
      </c>
      <c r="D33" s="135">
        <v>154.93584530043131</v>
      </c>
      <c r="E33" s="135">
        <v>170.54093731894548</v>
      </c>
      <c r="F33" s="135">
        <v>205.03781862642197</v>
      </c>
      <c r="G33" s="135">
        <v>275.34659012822425</v>
      </c>
      <c r="H33" s="135">
        <v>257.46496344982461</v>
      </c>
      <c r="I33" s="135">
        <v>297.22237607414871</v>
      </c>
      <c r="J33" s="135">
        <v>260.66837902033052</v>
      </c>
      <c r="K33" s="135">
        <v>281.60634120081096</v>
      </c>
      <c r="L33" s="135">
        <v>367.79626796001281</v>
      </c>
      <c r="M33" s="135">
        <v>340.44973146418545</v>
      </c>
      <c r="N33" s="135">
        <v>416.88989540134958</v>
      </c>
      <c r="O33" s="135">
        <v>399.46790532058299</v>
      </c>
      <c r="P33" s="135">
        <v>444.65054154360394</v>
      </c>
      <c r="Q33" s="135">
        <v>621.98732343382244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3.8036720257115846</v>
      </c>
      <c r="D36" s="137">
        <f t="shared" ref="D36:D41" si="20">C20+D28-D20</f>
        <v>3.8036720257115491</v>
      </c>
      <c r="E36" s="137">
        <f t="shared" ref="E36:E41" si="21">D20+E28-E20</f>
        <v>3.8036720257115491</v>
      </c>
      <c r="F36" s="137">
        <f t="shared" ref="F36:F41" si="22">E20+F28-F20</f>
        <v>3.8036720257115633</v>
      </c>
      <c r="G36" s="137">
        <f t="shared" ref="G36:G41" si="23">F20+G28-G20</f>
        <v>3.8036720257115491</v>
      </c>
      <c r="H36" s="137">
        <f t="shared" ref="H36:H41" si="24">G20+H28-H20</f>
        <v>3.8036720257115633</v>
      </c>
      <c r="I36" s="137">
        <f t="shared" ref="I36:I41" si="25">H20+I28-I20</f>
        <v>3.8036720257115491</v>
      </c>
      <c r="J36" s="137">
        <f t="shared" ref="J36:J41" si="26">I20+J28-J20</f>
        <v>3.8036720257115206</v>
      </c>
      <c r="K36" s="137">
        <f t="shared" ref="K36:K41" si="27">J20+K28-K20</f>
        <v>3.8036720257115633</v>
      </c>
      <c r="L36" s="137">
        <f t="shared" ref="L36:L41" si="28">K20+L28-L20</f>
        <v>3.8036720257115633</v>
      </c>
      <c r="M36" s="137">
        <f t="shared" ref="M36:M41" si="29">L20+M28-M20</f>
        <v>3.8036720257115633</v>
      </c>
      <c r="N36" s="137">
        <f t="shared" ref="N36:N41" si="30">M20+N28-N20</f>
        <v>3.8036720257115491</v>
      </c>
      <c r="O36" s="137">
        <f t="shared" ref="O36:O41" si="31">N20+O28-O20</f>
        <v>3.8036720257115491</v>
      </c>
      <c r="P36" s="137">
        <f t="shared" ref="P36:P41" si="32">O20+P28-P20</f>
        <v>3.8036720257115491</v>
      </c>
      <c r="Q36" s="137">
        <f t="shared" ref="Q36:Q41" si="33">P20+Q28-Q20</f>
        <v>3.8036720257115491</v>
      </c>
    </row>
    <row r="37" spans="1:17" ht="12" customHeight="1" x14ac:dyDescent="0.25">
      <c r="A37" s="88" t="s">
        <v>135</v>
      </c>
      <c r="B37" s="137"/>
      <c r="C37" s="137">
        <f t="shared" si="19"/>
        <v>368.43326783072257</v>
      </c>
      <c r="D37" s="137">
        <f t="shared" si="20"/>
        <v>372.11760050902922</v>
      </c>
      <c r="E37" s="137">
        <f t="shared" si="21"/>
        <v>375.8387765141199</v>
      </c>
      <c r="F37" s="137">
        <f t="shared" si="22"/>
        <v>379.59716427926105</v>
      </c>
      <c r="G37" s="137">
        <f t="shared" si="23"/>
        <v>383.13315542753617</v>
      </c>
      <c r="H37" s="137">
        <f t="shared" si="24"/>
        <v>394.76947293959984</v>
      </c>
      <c r="I37" s="137">
        <f t="shared" si="25"/>
        <v>402.60070470396977</v>
      </c>
      <c r="J37" s="137">
        <f t="shared" si="26"/>
        <v>408.13129011498177</v>
      </c>
      <c r="K37" s="137">
        <f t="shared" si="27"/>
        <v>416.87162882545158</v>
      </c>
      <c r="L37" s="137">
        <f t="shared" si="28"/>
        <v>432.39826505438691</v>
      </c>
      <c r="M37" s="137">
        <f t="shared" si="29"/>
        <v>445.83976335421266</v>
      </c>
      <c r="N37" s="137">
        <f t="shared" si="30"/>
        <v>450.13567197727866</v>
      </c>
      <c r="O37" s="137">
        <f t="shared" si="31"/>
        <v>473.12819805149547</v>
      </c>
      <c r="P37" s="137">
        <f t="shared" si="32"/>
        <v>491.22605446891794</v>
      </c>
      <c r="Q37" s="137">
        <f t="shared" si="33"/>
        <v>512.09618465050107</v>
      </c>
    </row>
    <row r="38" spans="1:17" ht="12" customHeight="1" x14ac:dyDescent="0.25">
      <c r="A38" s="88" t="s">
        <v>183</v>
      </c>
      <c r="B38" s="137"/>
      <c r="C38" s="137">
        <f t="shared" si="19"/>
        <v>5.974770685519502</v>
      </c>
      <c r="D38" s="137">
        <f t="shared" si="20"/>
        <v>6.064392245802285</v>
      </c>
      <c r="E38" s="137">
        <f t="shared" si="21"/>
        <v>6.155358129489322</v>
      </c>
      <c r="F38" s="137">
        <f t="shared" si="22"/>
        <v>6.2476885014316608</v>
      </c>
      <c r="G38" s="137">
        <f t="shared" si="23"/>
        <v>6.4111873833892794</v>
      </c>
      <c r="H38" s="137">
        <f t="shared" si="24"/>
        <v>6.6136190224627427</v>
      </c>
      <c r="I38" s="137">
        <f t="shared" si="25"/>
        <v>6.6067374979035947</v>
      </c>
      <c r="J38" s="137">
        <f t="shared" si="26"/>
        <v>6.9914928845831845</v>
      </c>
      <c r="K38" s="137">
        <f t="shared" si="27"/>
        <v>7.1465500634691281</v>
      </c>
      <c r="L38" s="137">
        <f t="shared" si="28"/>
        <v>7.5618591948495109</v>
      </c>
      <c r="M38" s="137">
        <f t="shared" si="29"/>
        <v>7.5357652309852909</v>
      </c>
      <c r="N38" s="137">
        <f t="shared" si="30"/>
        <v>7.9612102607335089</v>
      </c>
      <c r="O38" s="137">
        <f t="shared" si="31"/>
        <v>8.0680838220990907</v>
      </c>
      <c r="P38" s="137">
        <f t="shared" si="32"/>
        <v>8.5843889653666636</v>
      </c>
      <c r="Q38" s="137">
        <f t="shared" si="33"/>
        <v>8.533359422025292</v>
      </c>
    </row>
    <row r="39" spans="1:17" ht="12" customHeight="1" x14ac:dyDescent="0.25">
      <c r="A39" s="88" t="s">
        <v>188</v>
      </c>
      <c r="B39" s="137"/>
      <c r="C39" s="137">
        <f t="shared" si="19"/>
        <v>7.2710709158474174</v>
      </c>
      <c r="D39" s="137">
        <f t="shared" si="20"/>
        <v>8.0708887165906447</v>
      </c>
      <c r="E39" s="137">
        <f t="shared" si="21"/>
        <v>8.9586864754155613</v>
      </c>
      <c r="F39" s="137">
        <f t="shared" si="22"/>
        <v>9.9441419877113617</v>
      </c>
      <c r="G39" s="137">
        <f t="shared" si="23"/>
        <v>11.037997606359568</v>
      </c>
      <c r="H39" s="137">
        <f t="shared" si="24"/>
        <v>12.25217734305906</v>
      </c>
      <c r="I39" s="137">
        <f t="shared" si="25"/>
        <v>13.599916850795694</v>
      </c>
      <c r="J39" s="137">
        <f t="shared" si="26"/>
        <v>15.095907704383109</v>
      </c>
      <c r="K39" s="137">
        <f t="shared" si="27"/>
        <v>16.756457551865253</v>
      </c>
      <c r="L39" s="137">
        <f t="shared" si="28"/>
        <v>18.599667882570373</v>
      </c>
      <c r="M39" s="137">
        <f t="shared" si="29"/>
        <v>21.345618533139884</v>
      </c>
      <c r="N39" s="137">
        <f t="shared" si="30"/>
        <v>21.486064409861115</v>
      </c>
      <c r="O39" s="137">
        <f t="shared" si="31"/>
        <v>23.95528743770177</v>
      </c>
      <c r="P39" s="137">
        <f t="shared" si="32"/>
        <v>22.481910035685132</v>
      </c>
      <c r="Q39" s="137">
        <f t="shared" si="33"/>
        <v>21.898652325801777</v>
      </c>
    </row>
    <row r="40" spans="1:17" ht="12" customHeight="1" x14ac:dyDescent="0.25">
      <c r="A40" s="51" t="s">
        <v>134</v>
      </c>
      <c r="B40" s="136"/>
      <c r="C40" s="136">
        <f t="shared" si="19"/>
        <v>0.82478576639799961</v>
      </c>
      <c r="D40" s="136">
        <f t="shared" si="20"/>
        <v>0.82478576639799606</v>
      </c>
      <c r="E40" s="136">
        <f t="shared" si="21"/>
        <v>0.82478576639800494</v>
      </c>
      <c r="F40" s="136">
        <f t="shared" si="22"/>
        <v>0.82478576639799428</v>
      </c>
      <c r="G40" s="136">
        <f t="shared" si="23"/>
        <v>0.82478576639800139</v>
      </c>
      <c r="H40" s="136">
        <f t="shared" si="24"/>
        <v>0.82478576639800139</v>
      </c>
      <c r="I40" s="136">
        <f t="shared" si="25"/>
        <v>0.82478576639799783</v>
      </c>
      <c r="J40" s="136">
        <f t="shared" si="26"/>
        <v>0.82478576639799783</v>
      </c>
      <c r="K40" s="136">
        <f t="shared" si="27"/>
        <v>0.82478576639799428</v>
      </c>
      <c r="L40" s="136">
        <f t="shared" si="28"/>
        <v>0.82478576639800139</v>
      </c>
      <c r="M40" s="136">
        <f t="shared" si="29"/>
        <v>0.82478576639799428</v>
      </c>
      <c r="N40" s="136">
        <f t="shared" si="30"/>
        <v>0.82478576639800494</v>
      </c>
      <c r="O40" s="136">
        <f t="shared" si="31"/>
        <v>0.82478576639799428</v>
      </c>
      <c r="P40" s="136">
        <f t="shared" si="32"/>
        <v>0.82478576639799783</v>
      </c>
      <c r="Q40" s="136">
        <f t="shared" si="33"/>
        <v>0.82478576639800139</v>
      </c>
    </row>
    <row r="41" spans="1:17" ht="12" customHeight="1" x14ac:dyDescent="0.25">
      <c r="A41" s="49" t="s">
        <v>133</v>
      </c>
      <c r="B41" s="135"/>
      <c r="C41" s="135">
        <f t="shared" si="19"/>
        <v>134.7439965374366</v>
      </c>
      <c r="D41" s="135">
        <f t="shared" si="20"/>
        <v>137.4388764681853</v>
      </c>
      <c r="E41" s="135">
        <f t="shared" si="21"/>
        <v>140.18765399754909</v>
      </c>
      <c r="F41" s="135">
        <f t="shared" si="22"/>
        <v>142.99140707749996</v>
      </c>
      <c r="G41" s="135">
        <f t="shared" si="23"/>
        <v>145.85123521904995</v>
      </c>
      <c r="H41" s="135">
        <f t="shared" si="24"/>
        <v>156.90672442595792</v>
      </c>
      <c r="I41" s="135">
        <f t="shared" si="25"/>
        <v>154.93584530043131</v>
      </c>
      <c r="J41" s="135">
        <f t="shared" si="26"/>
        <v>170.54093731894568</v>
      </c>
      <c r="K41" s="135">
        <f t="shared" si="27"/>
        <v>205.03781862642199</v>
      </c>
      <c r="L41" s="135">
        <f t="shared" si="28"/>
        <v>275.34659012822408</v>
      </c>
      <c r="M41" s="135">
        <f t="shared" si="29"/>
        <v>257.46496344982415</v>
      </c>
      <c r="N41" s="135">
        <f t="shared" si="30"/>
        <v>297.22237607414854</v>
      </c>
      <c r="O41" s="135">
        <f t="shared" si="31"/>
        <v>260.6683790203308</v>
      </c>
      <c r="P41" s="135">
        <f t="shared" si="32"/>
        <v>281.60634120081113</v>
      </c>
      <c r="Q41" s="135">
        <f t="shared" si="33"/>
        <v>367.79626796001276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8759.9999999999964</v>
      </c>
      <c r="C44" s="133">
        <v>8760.0000000000018</v>
      </c>
      <c r="D44" s="133">
        <v>8760</v>
      </c>
      <c r="E44" s="133">
        <v>8759.9999999999982</v>
      </c>
      <c r="F44" s="133">
        <v>8759.9999999999982</v>
      </c>
      <c r="G44" s="133">
        <v>8759.9999999999964</v>
      </c>
      <c r="H44" s="133">
        <v>8760.0000000000036</v>
      </c>
      <c r="I44" s="133">
        <v>8759.9999999999964</v>
      </c>
      <c r="J44" s="133">
        <v>8759.9999999999982</v>
      </c>
      <c r="K44" s="133">
        <v>8760</v>
      </c>
      <c r="L44" s="133">
        <v>8759.9999999999945</v>
      </c>
      <c r="M44" s="133">
        <v>8760.0000000000018</v>
      </c>
      <c r="N44" s="133">
        <v>8760.0000000000018</v>
      </c>
      <c r="O44" s="133">
        <v>8760</v>
      </c>
      <c r="P44" s="133">
        <v>8759.9999999999982</v>
      </c>
      <c r="Q44" s="133">
        <v>8760</v>
      </c>
    </row>
    <row r="45" spans="1:17" ht="12" customHeight="1" x14ac:dyDescent="0.25">
      <c r="A45" s="88" t="s">
        <v>8</v>
      </c>
      <c r="B45" s="133">
        <v>4091.8571604487224</v>
      </c>
      <c r="C45" s="133">
        <v>4082.0157021540458</v>
      </c>
      <c r="D45" s="133">
        <v>4069.9925764506838</v>
      </c>
      <c r="E45" s="133">
        <v>4060.8587462073465</v>
      </c>
      <c r="F45" s="133">
        <v>4050.401774853518</v>
      </c>
      <c r="G45" s="133">
        <v>4046.2217104134093</v>
      </c>
      <c r="H45" s="133">
        <v>4040.7900208696433</v>
      </c>
      <c r="I45" s="133">
        <v>4034.3609415192273</v>
      </c>
      <c r="J45" s="133">
        <v>4023.8683242419115</v>
      </c>
      <c r="K45" s="133">
        <v>4016.2331295599961</v>
      </c>
      <c r="L45" s="133">
        <v>4005.8843599767692</v>
      </c>
      <c r="M45" s="133">
        <v>3982.9918894841685</v>
      </c>
      <c r="N45" s="133">
        <v>3954.8881506303596</v>
      </c>
      <c r="O45" s="133">
        <v>3925.3221690212345</v>
      </c>
      <c r="P45" s="133">
        <v>3897.0431543940417</v>
      </c>
      <c r="Q45" s="133">
        <v>3863.3817634734392</v>
      </c>
    </row>
    <row r="46" spans="1:17" ht="12" customHeight="1" x14ac:dyDescent="0.25">
      <c r="A46" s="88" t="s">
        <v>7</v>
      </c>
      <c r="B46" s="133">
        <v>2459.427262564448</v>
      </c>
      <c r="C46" s="133">
        <v>2477.8401433046474</v>
      </c>
      <c r="D46" s="133">
        <v>2491.9199029540578</v>
      </c>
      <c r="E46" s="133">
        <v>2504.8512064668312</v>
      </c>
      <c r="F46" s="133">
        <v>2523.5684768525298</v>
      </c>
      <c r="G46" s="133">
        <v>2538.8095188269499</v>
      </c>
      <c r="H46" s="133">
        <v>2546.6620491782483</v>
      </c>
      <c r="I46" s="133">
        <v>2559.154985089654</v>
      </c>
      <c r="J46" s="133">
        <v>2563.7667683974678</v>
      </c>
      <c r="K46" s="133">
        <v>2574.89860259442</v>
      </c>
      <c r="L46" s="133">
        <v>2586.2418840544246</v>
      </c>
      <c r="M46" s="133">
        <v>2593.2902593083631</v>
      </c>
      <c r="N46" s="133">
        <v>2599.9168278435109</v>
      </c>
      <c r="O46" s="133">
        <v>2604.0185065018441</v>
      </c>
      <c r="P46" s="133">
        <v>2608.5679200803406</v>
      </c>
      <c r="Q46" s="133">
        <v>2615.382634048693</v>
      </c>
    </row>
    <row r="47" spans="1:17" ht="12" customHeight="1" x14ac:dyDescent="0.25">
      <c r="A47" s="88" t="s">
        <v>39</v>
      </c>
      <c r="B47" s="133">
        <v>8759.9999999999964</v>
      </c>
      <c r="C47" s="133">
        <v>8760.0000000000036</v>
      </c>
      <c r="D47" s="133">
        <v>8760</v>
      </c>
      <c r="E47" s="133">
        <v>8760</v>
      </c>
      <c r="F47" s="133">
        <v>8759.9999999999982</v>
      </c>
      <c r="G47" s="133">
        <v>8759.9999999999982</v>
      </c>
      <c r="H47" s="133">
        <v>8759.9999999999982</v>
      </c>
      <c r="I47" s="133">
        <v>8759.9999999999982</v>
      </c>
      <c r="J47" s="133">
        <v>8759.9999999999982</v>
      </c>
      <c r="K47" s="133">
        <v>8760</v>
      </c>
      <c r="L47" s="133">
        <v>8759.9999999999982</v>
      </c>
      <c r="M47" s="133">
        <v>8759.9999999999964</v>
      </c>
      <c r="N47" s="133">
        <v>8760.0000000000018</v>
      </c>
      <c r="O47" s="133">
        <v>8759.9999999999982</v>
      </c>
      <c r="P47" s="133">
        <v>8759.9999999999964</v>
      </c>
      <c r="Q47" s="133">
        <v>8759.9999999999982</v>
      </c>
    </row>
    <row r="48" spans="1:17" ht="12" customHeight="1" x14ac:dyDescent="0.25">
      <c r="A48" s="51" t="s">
        <v>6</v>
      </c>
      <c r="B48" s="132">
        <v>825.08353860300349</v>
      </c>
      <c r="C48" s="132">
        <v>829.02486537900438</v>
      </c>
      <c r="D48" s="132">
        <v>832.63945218691242</v>
      </c>
      <c r="E48" s="132">
        <v>835.97846513451668</v>
      </c>
      <c r="F48" s="132">
        <v>839.08184465357908</v>
      </c>
      <c r="G48" s="132">
        <v>841.9813762472271</v>
      </c>
      <c r="H48" s="132">
        <v>844.70277640668246</v>
      </c>
      <c r="I48" s="132">
        <v>847.26715036653502</v>
      </c>
      <c r="J48" s="132">
        <v>849.69203610229715</v>
      </c>
      <c r="K48" s="132">
        <v>851.99216811151985</v>
      </c>
      <c r="L48" s="132">
        <v>854.18004675461259</v>
      </c>
      <c r="M48" s="132">
        <v>855.57036316798087</v>
      </c>
      <c r="N48" s="132">
        <v>856.89809722779307</v>
      </c>
      <c r="O48" s="132">
        <v>858.16872604901005</v>
      </c>
      <c r="P48" s="132">
        <v>859.38703435977743</v>
      </c>
      <c r="Q48" s="132">
        <v>860.55722676593155</v>
      </c>
    </row>
    <row r="49" spans="1:17" ht="12" customHeight="1" x14ac:dyDescent="0.25">
      <c r="A49" s="49" t="s">
        <v>5</v>
      </c>
      <c r="B49" s="131">
        <v>1655.8126063499969</v>
      </c>
      <c r="C49" s="131">
        <v>1675.0819093263397</v>
      </c>
      <c r="D49" s="131">
        <v>1702.0221987683715</v>
      </c>
      <c r="E49" s="131">
        <v>1732.4640094320757</v>
      </c>
      <c r="F49" s="131">
        <v>1762.4629541053769</v>
      </c>
      <c r="G49" s="131">
        <v>1790.0930778062193</v>
      </c>
      <c r="H49" s="131">
        <v>1819.0356828339152</v>
      </c>
      <c r="I49" s="131">
        <v>1840.2298546148652</v>
      </c>
      <c r="J49" s="131">
        <v>1861.7278454434395</v>
      </c>
      <c r="K49" s="131">
        <v>1878.9763249476237</v>
      </c>
      <c r="L49" s="131">
        <v>1902.0292170975943</v>
      </c>
      <c r="M49" s="131">
        <v>1925.0989571341033</v>
      </c>
      <c r="N49" s="131">
        <v>1942.9514920628617</v>
      </c>
      <c r="O49" s="131">
        <v>1960.6079266651298</v>
      </c>
      <c r="P49" s="131">
        <v>1980.1036598173523</v>
      </c>
      <c r="Q49" s="131">
        <v>2000.2165339962562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1.8831843802224177</v>
      </c>
      <c r="C52" s="130">
        <f t="shared" ref="C52:Q52" si="35">IF(C12=0,0,C12/C20)</f>
        <v>1.8625483501300648</v>
      </c>
      <c r="D52" s="130">
        <f t="shared" si="35"/>
        <v>1.8433045501755476</v>
      </c>
      <c r="E52" s="130">
        <f t="shared" si="35"/>
        <v>1.8264692950515666</v>
      </c>
      <c r="F52" s="130">
        <f t="shared" si="35"/>
        <v>1.8077232723816343</v>
      </c>
      <c r="G52" s="130">
        <f t="shared" si="35"/>
        <v>1.7895573954857855</v>
      </c>
      <c r="H52" s="130">
        <f t="shared" si="35"/>
        <v>1.7708699407095789</v>
      </c>
      <c r="I52" s="130">
        <f t="shared" si="35"/>
        <v>1.7530611166028285</v>
      </c>
      <c r="J52" s="130">
        <f t="shared" si="35"/>
        <v>1.7373921516549931</v>
      </c>
      <c r="K52" s="130">
        <f t="shared" si="35"/>
        <v>1.7222648250462556</v>
      </c>
      <c r="L52" s="130">
        <f t="shared" si="35"/>
        <v>1.7071083445931738</v>
      </c>
      <c r="M52" s="130">
        <f t="shared" si="35"/>
        <v>1.6921876498513613</v>
      </c>
      <c r="N52" s="130">
        <f t="shared" si="35"/>
        <v>1.6777251943905067</v>
      </c>
      <c r="O52" s="130">
        <f t="shared" si="35"/>
        <v>1.6623004873755607</v>
      </c>
      <c r="P52" s="130">
        <f t="shared" si="35"/>
        <v>1.6464381423199175</v>
      </c>
      <c r="Q52" s="130">
        <f t="shared" si="35"/>
        <v>1.6300412195754448</v>
      </c>
    </row>
    <row r="53" spans="1:17" ht="12" customHeight="1" x14ac:dyDescent="0.25">
      <c r="A53" s="88" t="s">
        <v>128</v>
      </c>
      <c r="B53" s="130">
        <f t="shared" ref="B53" si="36">IF(B13=0,0,B13/B21*1000)</f>
        <v>168.21436296231704</v>
      </c>
      <c r="C53" s="130">
        <f t="shared" ref="C53:Q53" si="37">IF(C13=0,0,C13/C21*1000)</f>
        <v>165.97152773283858</v>
      </c>
      <c r="D53" s="130">
        <f t="shared" si="37"/>
        <v>163.24681400007412</v>
      </c>
      <c r="E53" s="130">
        <f t="shared" si="37"/>
        <v>159.79667425108661</v>
      </c>
      <c r="F53" s="130">
        <f t="shared" si="37"/>
        <v>155.54931755763033</v>
      </c>
      <c r="G53" s="130">
        <f t="shared" si="37"/>
        <v>152.64389044797517</v>
      </c>
      <c r="H53" s="130">
        <f t="shared" si="37"/>
        <v>149.43759074563218</v>
      </c>
      <c r="I53" s="130">
        <f t="shared" si="37"/>
        <v>146.18072725316171</v>
      </c>
      <c r="J53" s="130">
        <f t="shared" si="37"/>
        <v>142.94318623644548</v>
      </c>
      <c r="K53" s="130">
        <f t="shared" si="37"/>
        <v>139.51051437561841</v>
      </c>
      <c r="L53" s="130">
        <f t="shared" si="37"/>
        <v>135.87994441285369</v>
      </c>
      <c r="M53" s="130">
        <f t="shared" si="37"/>
        <v>131.83429064230418</v>
      </c>
      <c r="N53" s="130">
        <f t="shared" si="37"/>
        <v>127.27634324507287</v>
      </c>
      <c r="O53" s="130">
        <f t="shared" si="37"/>
        <v>122.14525820331173</v>
      </c>
      <c r="P53" s="130">
        <f t="shared" si="37"/>
        <v>116.54986241287443</v>
      </c>
      <c r="Q53" s="130">
        <f t="shared" si="37"/>
        <v>110.48406412332804</v>
      </c>
    </row>
    <row r="54" spans="1:17" ht="12" customHeight="1" x14ac:dyDescent="0.25">
      <c r="A54" s="88" t="s">
        <v>184</v>
      </c>
      <c r="B54" s="130">
        <f t="shared" ref="B54" si="38">IF(B14=0,0,B14/B22)</f>
        <v>36.777915907881777</v>
      </c>
      <c r="C54" s="130">
        <f t="shared" ref="C54:Q54" si="39">IF(C14=0,0,C14/C22)</f>
        <v>36.169685919323832</v>
      </c>
      <c r="D54" s="130">
        <f t="shared" si="39"/>
        <v>35.205571018881145</v>
      </c>
      <c r="E54" s="130">
        <f t="shared" si="39"/>
        <v>33.911297352482237</v>
      </c>
      <c r="F54" s="130">
        <f t="shared" si="39"/>
        <v>32.38072147116678</v>
      </c>
      <c r="G54" s="130">
        <f t="shared" si="39"/>
        <v>31.237011317293032</v>
      </c>
      <c r="H54" s="130">
        <f t="shared" si="39"/>
        <v>30.247188739426356</v>
      </c>
      <c r="I54" s="130">
        <f t="shared" si="39"/>
        <v>29.399705496017283</v>
      </c>
      <c r="J54" s="130">
        <f t="shared" si="39"/>
        <v>28.554019858608807</v>
      </c>
      <c r="K54" s="130">
        <f t="shared" si="39"/>
        <v>27.740258934370789</v>
      </c>
      <c r="L54" s="130">
        <f t="shared" si="39"/>
        <v>26.899332508933323</v>
      </c>
      <c r="M54" s="130">
        <f t="shared" si="39"/>
        <v>26.058358565481726</v>
      </c>
      <c r="N54" s="130">
        <f t="shared" si="39"/>
        <v>25.17631687828732</v>
      </c>
      <c r="O54" s="130">
        <f t="shared" si="39"/>
        <v>24.155570552528765</v>
      </c>
      <c r="P54" s="130">
        <f t="shared" si="39"/>
        <v>22.971334559833494</v>
      </c>
      <c r="Q54" s="130">
        <f t="shared" si="39"/>
        <v>21.789941428279374</v>
      </c>
    </row>
    <row r="55" spans="1:17" ht="12" customHeight="1" x14ac:dyDescent="0.25">
      <c r="A55" s="88" t="s">
        <v>189</v>
      </c>
      <c r="B55" s="130">
        <f t="shared" ref="B55" si="40">IF(B15=0,0,B15/B23*1000)</f>
        <v>655.88765864490131</v>
      </c>
      <c r="C55" s="130">
        <f t="shared" ref="C55:Q55" si="41">IF(C15=0,0,C15/C23*1000)</f>
        <v>646.50228255872184</v>
      </c>
      <c r="D55" s="130">
        <f t="shared" si="41"/>
        <v>635.96199836957214</v>
      </c>
      <c r="E55" s="130">
        <f t="shared" si="41"/>
        <v>624.86925878451405</v>
      </c>
      <c r="F55" s="130">
        <f t="shared" si="41"/>
        <v>614.41871277620942</v>
      </c>
      <c r="G55" s="130">
        <f t="shared" si="41"/>
        <v>604.13611693111739</v>
      </c>
      <c r="H55" s="130">
        <f t="shared" si="41"/>
        <v>593.87540018486868</v>
      </c>
      <c r="I55" s="130">
        <f t="shared" si="41"/>
        <v>582.71403843395262</v>
      </c>
      <c r="J55" s="130">
        <f t="shared" si="41"/>
        <v>570.42113594009379</v>
      </c>
      <c r="K55" s="130">
        <f t="shared" si="41"/>
        <v>556.69686583271482</v>
      </c>
      <c r="L55" s="130">
        <f t="shared" si="41"/>
        <v>541.28262887381436</v>
      </c>
      <c r="M55" s="130">
        <f t="shared" si="41"/>
        <v>529.18092466822861</v>
      </c>
      <c r="N55" s="130">
        <f t="shared" si="41"/>
        <v>516.87398452670698</v>
      </c>
      <c r="O55" s="130">
        <f t="shared" si="41"/>
        <v>501.80866321501549</v>
      </c>
      <c r="P55" s="130">
        <f t="shared" si="41"/>
        <v>486.50806310527685</v>
      </c>
      <c r="Q55" s="130">
        <f t="shared" si="41"/>
        <v>470.14029386768073</v>
      </c>
    </row>
    <row r="56" spans="1:17" ht="12" customHeight="1" x14ac:dyDescent="0.25">
      <c r="A56" s="51" t="s">
        <v>127</v>
      </c>
      <c r="B56" s="68">
        <f t="shared" ref="B56" si="42">IF(B16=0,0,B16/B24)</f>
        <v>50.248616513070559</v>
      </c>
      <c r="C56" s="68">
        <f t="shared" ref="C56:Q56" si="43">IF(C16=0,0,C16/C24)</f>
        <v>49.900015115383724</v>
      </c>
      <c r="D56" s="68">
        <f t="shared" si="43"/>
        <v>49.513825332494434</v>
      </c>
      <c r="E56" s="68">
        <f t="shared" si="43"/>
        <v>49.093021185031681</v>
      </c>
      <c r="F56" s="68">
        <f t="shared" si="43"/>
        <v>48.647580504934929</v>
      </c>
      <c r="G56" s="68">
        <f t="shared" si="43"/>
        <v>48.193624669607885</v>
      </c>
      <c r="H56" s="68">
        <f t="shared" si="43"/>
        <v>47.706129557354281</v>
      </c>
      <c r="I56" s="68">
        <f t="shared" si="43"/>
        <v>47.273439765040735</v>
      </c>
      <c r="J56" s="68">
        <f t="shared" si="43"/>
        <v>46.891032200997124</v>
      </c>
      <c r="K56" s="68">
        <f t="shared" si="43"/>
        <v>46.535364648629752</v>
      </c>
      <c r="L56" s="68">
        <f t="shared" si="43"/>
        <v>46.178911125336057</v>
      </c>
      <c r="M56" s="68">
        <f t="shared" si="43"/>
        <v>45.826356901698958</v>
      </c>
      <c r="N56" s="68">
        <f t="shared" si="43"/>
        <v>45.473466524226012</v>
      </c>
      <c r="O56" s="68">
        <f t="shared" si="43"/>
        <v>45.083628254602566</v>
      </c>
      <c r="P56" s="68">
        <f t="shared" si="43"/>
        <v>44.660302008573659</v>
      </c>
      <c r="Q56" s="68">
        <f t="shared" si="43"/>
        <v>44.197430701363785</v>
      </c>
    </row>
    <row r="57" spans="1:17" ht="12" customHeight="1" x14ac:dyDescent="0.25">
      <c r="A57" s="49" t="s">
        <v>126</v>
      </c>
      <c r="B57" s="57">
        <f t="shared" ref="B57" si="44">IF(B17=0,0,B17/B25*1000)</f>
        <v>354.15071168496752</v>
      </c>
      <c r="C57" s="57">
        <f t="shared" ref="C57:Q57" si="45">IF(C17=0,0,C17/C25*1000)</f>
        <v>347.83606817542477</v>
      </c>
      <c r="D57" s="57">
        <f t="shared" si="45"/>
        <v>339.274718956144</v>
      </c>
      <c r="E57" s="57">
        <f t="shared" si="45"/>
        <v>328.49409272069948</v>
      </c>
      <c r="F57" s="57">
        <f t="shared" si="45"/>
        <v>315.75553073139764</v>
      </c>
      <c r="G57" s="57">
        <f t="shared" si="45"/>
        <v>299.93134518685923</v>
      </c>
      <c r="H57" s="57">
        <f t="shared" si="45"/>
        <v>288.62468264382358</v>
      </c>
      <c r="I57" s="57">
        <f t="shared" si="45"/>
        <v>276.60292493738734</v>
      </c>
      <c r="J57" s="57">
        <f t="shared" si="45"/>
        <v>264.7099538368924</v>
      </c>
      <c r="K57" s="57">
        <f t="shared" si="45"/>
        <v>250.73404715491876</v>
      </c>
      <c r="L57" s="57">
        <f t="shared" si="45"/>
        <v>232.678109084917</v>
      </c>
      <c r="M57" s="57">
        <f t="shared" si="45"/>
        <v>216.20587482339204</v>
      </c>
      <c r="N57" s="57">
        <f t="shared" si="45"/>
        <v>197.65347876961215</v>
      </c>
      <c r="O57" s="57">
        <f t="shared" si="45"/>
        <v>181.54528497297673</v>
      </c>
      <c r="P57" s="57">
        <f t="shared" si="45"/>
        <v>163.8151446175481</v>
      </c>
      <c r="Q57" s="57">
        <f t="shared" si="45"/>
        <v>141.09270694695149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1.683683417564618</v>
      </c>
      <c r="D60" s="128">
        <v>1.6726894788008104</v>
      </c>
      <c r="E60" s="128">
        <v>1.6650750147711315</v>
      </c>
      <c r="F60" s="128">
        <v>1.6580387087752544</v>
      </c>
      <c r="G60" s="128">
        <v>1.6516434632322603</v>
      </c>
      <c r="H60" s="128">
        <v>1.6420007517533641</v>
      </c>
      <c r="I60" s="128">
        <v>1.6313120062533086</v>
      </c>
      <c r="J60" s="128">
        <v>1.6195383920353439</v>
      </c>
      <c r="K60" s="128">
        <v>1.6073396693246349</v>
      </c>
      <c r="L60" s="128">
        <v>1.5943014199903727</v>
      </c>
      <c r="M60" s="128">
        <v>1.5822209079153031</v>
      </c>
      <c r="N60" s="128">
        <v>1.568285958661815</v>
      </c>
      <c r="O60" s="128">
        <v>1.5521168226668074</v>
      </c>
      <c r="P60" s="128">
        <v>1.5395554168460406</v>
      </c>
      <c r="Q60" s="128">
        <v>1.5256272973728522</v>
      </c>
    </row>
    <row r="61" spans="1:17" ht="12" customHeight="1" x14ac:dyDescent="0.25">
      <c r="A61" s="88" t="s">
        <v>128</v>
      </c>
      <c r="B61" s="128"/>
      <c r="C61" s="128">
        <v>159.37090659177821</v>
      </c>
      <c r="D61" s="128">
        <v>157.50250866826158</v>
      </c>
      <c r="E61" s="128">
        <v>154.51467028297563</v>
      </c>
      <c r="F61" s="128">
        <v>151.09318294397175</v>
      </c>
      <c r="G61" s="128">
        <v>147.75432963641893</v>
      </c>
      <c r="H61" s="128">
        <v>144.77052535212258</v>
      </c>
      <c r="I61" s="128">
        <v>141.58008733594619</v>
      </c>
      <c r="J61" s="128">
        <v>138.08233228966483</v>
      </c>
      <c r="K61" s="128">
        <v>134.11188912597811</v>
      </c>
      <c r="L61" s="128">
        <v>130.39121497284111</v>
      </c>
      <c r="M61" s="128">
        <v>125.62220349952891</v>
      </c>
      <c r="N61" s="128">
        <v>119.90773401903328</v>
      </c>
      <c r="O61" s="128">
        <v>114.01109973985254</v>
      </c>
      <c r="P61" s="128">
        <v>108.310231249967</v>
      </c>
      <c r="Q61" s="128">
        <v>101.67648634935948</v>
      </c>
    </row>
    <row r="62" spans="1:17" ht="12" customHeight="1" x14ac:dyDescent="0.25">
      <c r="A62" s="88" t="s">
        <v>184</v>
      </c>
      <c r="B62" s="128"/>
      <c r="C62" s="128">
        <v>34.417678145259075</v>
      </c>
      <c r="D62" s="128">
        <v>33.020604198407192</v>
      </c>
      <c r="E62" s="128">
        <v>31.600695977101815</v>
      </c>
      <c r="F62" s="128">
        <v>30.644636199267556</v>
      </c>
      <c r="G62" s="128">
        <v>29.829732787899353</v>
      </c>
      <c r="H62" s="128">
        <v>29.09169932521198</v>
      </c>
      <c r="I62" s="128">
        <v>28.145946104728989</v>
      </c>
      <c r="J62" s="128">
        <v>27.284407023749761</v>
      </c>
      <c r="K62" s="128">
        <v>26.544506321565855</v>
      </c>
      <c r="L62" s="128">
        <v>25.781363695202245</v>
      </c>
      <c r="M62" s="128">
        <v>24.733525267699658</v>
      </c>
      <c r="N62" s="128">
        <v>23.783847179133236</v>
      </c>
      <c r="O62" s="128">
        <v>22.441295881561263</v>
      </c>
      <c r="P62" s="128">
        <v>21.208232554438123</v>
      </c>
      <c r="Q62" s="128">
        <v>19.949464737061941</v>
      </c>
    </row>
    <row r="63" spans="1:17" ht="12" customHeight="1" x14ac:dyDescent="0.25">
      <c r="A63" s="88" t="s">
        <v>189</v>
      </c>
      <c r="B63" s="128"/>
      <c r="C63" s="128">
        <v>596.23917262695647</v>
      </c>
      <c r="D63" s="128">
        <v>576.89615281076919</v>
      </c>
      <c r="E63" s="128">
        <v>567.43792177998455</v>
      </c>
      <c r="F63" s="128">
        <v>556.49294813490826</v>
      </c>
      <c r="G63" s="128">
        <v>547.29306660165412</v>
      </c>
      <c r="H63" s="128">
        <v>539.27543811810608</v>
      </c>
      <c r="I63" s="128">
        <v>528.11374366814857</v>
      </c>
      <c r="J63" s="128">
        <v>516.90119995340137</v>
      </c>
      <c r="K63" s="128">
        <v>505.87783028120327</v>
      </c>
      <c r="L63" s="128">
        <v>495.02854844910973</v>
      </c>
      <c r="M63" s="128">
        <v>479.70719746837824</v>
      </c>
      <c r="N63" s="128">
        <v>459.09185153725036</v>
      </c>
      <c r="O63" s="128">
        <v>436.98989897244201</v>
      </c>
      <c r="P63" s="128">
        <v>414.09328224626154</v>
      </c>
      <c r="Q63" s="128">
        <v>389.34522737381275</v>
      </c>
    </row>
    <row r="64" spans="1:17" ht="12" customHeight="1" x14ac:dyDescent="0.25">
      <c r="A64" s="51" t="s">
        <v>127</v>
      </c>
      <c r="B64" s="50"/>
      <c r="C64" s="50">
        <v>47.242061234381225</v>
      </c>
      <c r="D64" s="50">
        <v>46.917855625145933</v>
      </c>
      <c r="E64" s="50">
        <v>46.612041623020595</v>
      </c>
      <c r="F64" s="50">
        <v>46.249673088770891</v>
      </c>
      <c r="G64" s="50">
        <v>45.849738997934786</v>
      </c>
      <c r="H64" s="50">
        <v>45.284501292073607</v>
      </c>
      <c r="I64" s="50">
        <v>44.671239550239505</v>
      </c>
      <c r="J64" s="50">
        <v>44.036351750916864</v>
      </c>
      <c r="K64" s="50">
        <v>43.379330777596799</v>
      </c>
      <c r="L64" s="50">
        <v>42.761827494073692</v>
      </c>
      <c r="M64" s="50">
        <v>42.034596009849025</v>
      </c>
      <c r="N64" s="50">
        <v>41.180733151663709</v>
      </c>
      <c r="O64" s="50">
        <v>40.254517444763451</v>
      </c>
      <c r="P64" s="50">
        <v>39.294005488069601</v>
      </c>
      <c r="Q64" s="50">
        <v>38.06494892182198</v>
      </c>
    </row>
    <row r="65" spans="1:17" ht="12" customHeight="1" x14ac:dyDescent="0.25">
      <c r="A65" s="49" t="s">
        <v>126</v>
      </c>
      <c r="B65" s="48"/>
      <c r="C65" s="48">
        <v>325.03876042315284</v>
      </c>
      <c r="D65" s="48">
        <v>312.49890127756703</v>
      </c>
      <c r="E65" s="48">
        <v>302.75052461640945</v>
      </c>
      <c r="F65" s="48">
        <v>294.61732710315505</v>
      </c>
      <c r="G65" s="48">
        <v>280.76314690371521</v>
      </c>
      <c r="H65" s="48">
        <v>268.53620848965681</v>
      </c>
      <c r="I65" s="48">
        <v>252.30638288546174</v>
      </c>
      <c r="J65" s="48">
        <v>234.59183110631338</v>
      </c>
      <c r="K65" s="48">
        <v>218.37891243171833</v>
      </c>
      <c r="L65" s="48">
        <v>201.30674999134774</v>
      </c>
      <c r="M65" s="48">
        <v>184.91016834727438</v>
      </c>
      <c r="N65" s="48">
        <v>167.74083992136067</v>
      </c>
      <c r="O65" s="48">
        <v>148.92334974622281</v>
      </c>
      <c r="P65" s="48">
        <v>126.35009117722265</v>
      </c>
      <c r="Q65" s="48">
        <v>104.75794918803594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283.35589860814633</v>
      </c>
      <c r="C68" s="125">
        <f>1000000*C20/SER_summary!C$8</f>
        <v>293.0089747533172</v>
      </c>
      <c r="D68" s="125">
        <f>1000000*D20/SER_summary!D$8</f>
        <v>301.3887319398325</v>
      </c>
      <c r="E68" s="125">
        <f>1000000*E20/SER_summary!E$8</f>
        <v>306.82162282260748</v>
      </c>
      <c r="F68" s="125">
        <f>1000000*F20/SER_summary!F$8</f>
        <v>314.613905836958</v>
      </c>
      <c r="G68" s="125">
        <f>1000000*G20/SER_summary!G$8</f>
        <v>323.54530552216067</v>
      </c>
      <c r="H68" s="125">
        <f>1000000*H20/SER_summary!H$8</f>
        <v>333.27981080359984</v>
      </c>
      <c r="I68" s="125">
        <f>1000000*I20/SER_summary!I$8</f>
        <v>342.17320846096391</v>
      </c>
      <c r="J68" s="125">
        <f>1000000*J20/SER_summary!J$8</f>
        <v>347.6691637995591</v>
      </c>
      <c r="K68" s="125">
        <f>1000000*K20/SER_summary!K$8</f>
        <v>352.77492081859901</v>
      </c>
      <c r="L68" s="125">
        <f>1000000*L20/SER_summary!L$8</f>
        <v>356.56375241684401</v>
      </c>
      <c r="M68" s="125">
        <f>1000000*M20/SER_summary!M$8</f>
        <v>359.74052664582234</v>
      </c>
      <c r="N68" s="125">
        <f>1000000*N20/SER_summary!N$8</f>
        <v>360.97931182420041</v>
      </c>
      <c r="O68" s="125">
        <f>1000000*O20/SER_summary!O$8</f>
        <v>363.533771839579</v>
      </c>
      <c r="P68" s="125">
        <f>1000000*P20/SER_summary!P$8</f>
        <v>366.31910386939944</v>
      </c>
      <c r="Q68" s="125">
        <f>1000000*Q20/SER_summary!Q$8</f>
        <v>369.46823315812469</v>
      </c>
    </row>
    <row r="69" spans="1:17" ht="12" customHeight="1" x14ac:dyDescent="0.25">
      <c r="A69" s="88" t="s">
        <v>123</v>
      </c>
      <c r="B69" s="125">
        <f>1000*B21/SER_summary!B$3</f>
        <v>0.28928629755777796</v>
      </c>
      <c r="C69" s="125">
        <f>1000*C21/SER_summary!C$3</f>
        <v>0.29157559651348136</v>
      </c>
      <c r="D69" s="125">
        <f>1000*D21/SER_summary!D$3</f>
        <v>0.29516223103395361</v>
      </c>
      <c r="E69" s="125">
        <f>1000*E21/SER_summary!E$3</f>
        <v>0.29965656908614796</v>
      </c>
      <c r="F69" s="125">
        <f>1000*F21/SER_summary!F$3</f>
        <v>0.30435176043254475</v>
      </c>
      <c r="G69" s="125">
        <f>1000*G21/SER_summary!G$3</f>
        <v>0.30981356006470651</v>
      </c>
      <c r="H69" s="125">
        <f>1000*H21/SER_summary!H$3</f>
        <v>0.31585512706471797</v>
      </c>
      <c r="I69" s="125">
        <f>1000*I21/SER_summary!I$3</f>
        <v>0.32276965548295045</v>
      </c>
      <c r="J69" s="125">
        <f>1000*J21/SER_summary!J$3</f>
        <v>0.32926150314034136</v>
      </c>
      <c r="K69" s="125">
        <f>1000*K21/SER_summary!K$3</f>
        <v>0.33822675464446383</v>
      </c>
      <c r="L69" s="125">
        <f>1000*L21/SER_summary!L$3</f>
        <v>0.34763245165297113</v>
      </c>
      <c r="M69" s="125">
        <f>1000*M21/SER_summary!M$3</f>
        <v>0.3584162207016332</v>
      </c>
      <c r="N69" s="125">
        <f>1000*N21/SER_summary!N$3</f>
        <v>0.37177306682742317</v>
      </c>
      <c r="O69" s="125">
        <f>1000*O21/SER_summary!O$3</f>
        <v>0.38800204282962425</v>
      </c>
      <c r="P69" s="125">
        <f>1000*P21/SER_summary!P$3</f>
        <v>0.4070609189253685</v>
      </c>
      <c r="Q69" s="125">
        <f>1000*Q21/SER_summary!Q$3</f>
        <v>0.43038497607747034</v>
      </c>
    </row>
    <row r="70" spans="1:17" ht="12" customHeight="1" x14ac:dyDescent="0.25">
      <c r="A70" s="88" t="s">
        <v>185</v>
      </c>
      <c r="B70" s="125">
        <f>1000000*B22/SER_summary!B$8</f>
        <v>113.8019426961222</v>
      </c>
      <c r="C70" s="125">
        <f>1000000*C22/SER_summary!C$8</f>
        <v>114.54950179947842</v>
      </c>
      <c r="D70" s="125">
        <f>1000000*D22/SER_summary!D$8</f>
        <v>115.90082953564556</v>
      </c>
      <c r="E70" s="125">
        <f>1000000*E22/SER_summary!E$8</f>
        <v>116.97623556254642</v>
      </c>
      <c r="F70" s="125">
        <f>1000000*F22/SER_summary!F$8</f>
        <v>118.54005541784881</v>
      </c>
      <c r="G70" s="125">
        <f>1000000*G22/SER_summary!G$8</f>
        <v>120.29887337878723</v>
      </c>
      <c r="H70" s="125">
        <f>1000000*H22/SER_summary!H$8</f>
        <v>122.31012536563517</v>
      </c>
      <c r="I70" s="125">
        <f>1000000*I22/SER_summary!I$8</f>
        <v>124.19879862074127</v>
      </c>
      <c r="J70" s="125">
        <f>1000000*J22/SER_summary!J$8</f>
        <v>126.91338130267806</v>
      </c>
      <c r="K70" s="125">
        <f>1000000*K22/SER_summary!K$8</f>
        <v>129.93917043175975</v>
      </c>
      <c r="L70" s="125">
        <f>1000000*L22/SER_summary!L$8</f>
        <v>133.10766191972732</v>
      </c>
      <c r="M70" s="125">
        <f>1000000*M22/SER_summary!M$8</f>
        <v>136.4406118511898</v>
      </c>
      <c r="N70" s="125">
        <f>1000000*N22/SER_summary!N$8</f>
        <v>140.0005786560192</v>
      </c>
      <c r="O70" s="125">
        <f>1000000*O22/SER_summary!O$8</f>
        <v>143.71273412744614</v>
      </c>
      <c r="P70" s="125">
        <f>1000000*P22/SER_summary!P$8</f>
        <v>148.71161939353314</v>
      </c>
      <c r="Q70" s="125">
        <f>1000000*Q22/SER_summary!Q$8</f>
        <v>153.21144648476056</v>
      </c>
    </row>
    <row r="71" spans="1:17" ht="12" customHeight="1" x14ac:dyDescent="0.25">
      <c r="A71" s="88" t="s">
        <v>190</v>
      </c>
      <c r="B71" s="125">
        <f>1000*B23/SER_summary!B$3</f>
        <v>2.3511856981974378E-2</v>
      </c>
      <c r="C71" s="125">
        <f>1000*C23/SER_summary!C$3</f>
        <v>2.6183835072545295E-2</v>
      </c>
      <c r="D71" s="125">
        <f>1000*D23/SER_summary!D$3</f>
        <v>2.8696723257124808E-2</v>
      </c>
      <c r="E71" s="125">
        <f>1000*E23/SER_summary!E$3</f>
        <v>3.1514395036671403E-2</v>
      </c>
      <c r="F71" s="125">
        <f>1000*F23/SER_summary!F$3</f>
        <v>3.3835263066268738E-2</v>
      </c>
      <c r="G71" s="125">
        <f>1000*G23/SER_summary!G$3</f>
        <v>3.5800188342205136E-2</v>
      </c>
      <c r="H71" s="125">
        <f>1000*H23/SER_summary!H$3</f>
        <v>3.7395429230626241E-2</v>
      </c>
      <c r="I71" s="125">
        <f>1000*I23/SER_summary!I$3</f>
        <v>3.8826193159129947E-2</v>
      </c>
      <c r="J71" s="125">
        <f>1000*J23/SER_summary!J$3</f>
        <v>4.013611441339178E-2</v>
      </c>
      <c r="K71" s="125">
        <f>1000*K23/SER_summary!K$3</f>
        <v>4.1441703494328866E-2</v>
      </c>
      <c r="L71" s="125">
        <f>1000*L23/SER_summary!L$3</f>
        <v>4.2905570666444993E-2</v>
      </c>
      <c r="M71" s="125">
        <f>1000*M23/SER_summary!M$3</f>
        <v>4.3810126219964197E-2</v>
      </c>
      <c r="N71" s="125">
        <f>1000*N23/SER_summary!N$3</f>
        <v>4.4775322217603039E-2</v>
      </c>
      <c r="O71" s="125">
        <f>1000*O23/SER_summary!O$3</f>
        <v>4.603983129468233E-2</v>
      </c>
      <c r="P71" s="125">
        <f>1000*P23/SER_summary!P$3</f>
        <v>4.7406083611368374E-2</v>
      </c>
      <c r="Q71" s="125">
        <f>1000*Q23/SER_summary!Q$3</f>
        <v>4.8972539728136463E-2</v>
      </c>
    </row>
    <row r="72" spans="1:17" ht="12" customHeight="1" x14ac:dyDescent="0.25">
      <c r="A72" s="51" t="s">
        <v>122</v>
      </c>
      <c r="B72" s="124">
        <f>1000000*B24/SER_summary!B$8</f>
        <v>57.602539339894605</v>
      </c>
      <c r="C72" s="124">
        <f>1000000*C24/SER_summary!C$8</f>
        <v>60.139214887026768</v>
      </c>
      <c r="D72" s="124">
        <f>1000000*D24/SER_summary!D$8</f>
        <v>63.567518905085528</v>
      </c>
      <c r="E72" s="124">
        <f>1000000*E24/SER_summary!E$8</f>
        <v>68.265807022152885</v>
      </c>
      <c r="F72" s="124">
        <f>1000000*F24/SER_summary!F$8</f>
        <v>73.613039686819491</v>
      </c>
      <c r="G72" s="124">
        <f>1000000*G24/SER_summary!G$8</f>
        <v>79.970628643290439</v>
      </c>
      <c r="H72" s="124">
        <f>1000000*H24/SER_summary!H$8</f>
        <v>87.098070270881209</v>
      </c>
      <c r="I72" s="124">
        <f>1000000*I24/SER_summary!I$8</f>
        <v>92.361472205297332</v>
      </c>
      <c r="J72" s="124">
        <f>1000000*J24/SER_summary!J$8</f>
        <v>96.045818842301401</v>
      </c>
      <c r="K72" s="124">
        <f>1000000*K24/SER_summary!K$8</f>
        <v>98.684164660175668</v>
      </c>
      <c r="L72" s="124">
        <f>1000000*L24/SER_summary!L$8</f>
        <v>100.60327895711097</v>
      </c>
      <c r="M72" s="124">
        <f>1000000*M24/SER_summary!M$8</f>
        <v>101.963880716395</v>
      </c>
      <c r="N72" s="124">
        <f>1000000*N24/SER_summary!N$8</f>
        <v>102.81821163289887</v>
      </c>
      <c r="O72" s="124">
        <f>1000000*O24/SER_summary!O$8</f>
        <v>103.80296579466062</v>
      </c>
      <c r="P72" s="124">
        <f>1000000*P24/SER_summary!P$8</f>
        <v>104.7756188321585</v>
      </c>
      <c r="Q72" s="124">
        <f>1000000*Q24/SER_summary!Q$8</f>
        <v>105.63902106690526</v>
      </c>
    </row>
    <row r="73" spans="1:17" ht="12" customHeight="1" x14ac:dyDescent="0.25">
      <c r="A73" s="49" t="s">
        <v>121</v>
      </c>
      <c r="B73" s="123">
        <f>1000*B25/SER_summary!B$3</f>
        <v>0.13559702552659281</v>
      </c>
      <c r="C73" s="123">
        <f>1000*C25/SER_summary!C$3</f>
        <v>0.13961780373302693</v>
      </c>
      <c r="D73" s="123">
        <f>1000*D25/SER_summary!D$3</f>
        <v>0.14261539652449351</v>
      </c>
      <c r="E73" s="123">
        <f>1000*E25/SER_summary!E$3</f>
        <v>0.14813339415877977</v>
      </c>
      <c r="F73" s="123">
        <f>1000*F25/SER_summary!F$3</f>
        <v>0.15963895481430967</v>
      </c>
      <c r="G73" s="123">
        <f>1000*G25/SER_summary!G$3</f>
        <v>0.18385324321397573</v>
      </c>
      <c r="H73" s="123">
        <f>1000*H25/SER_summary!H$3</f>
        <v>0.20232327446710868</v>
      </c>
      <c r="I73" s="123">
        <f>1000*I25/SER_summary!I$3</f>
        <v>0.22846749415099518</v>
      </c>
      <c r="J73" s="123">
        <f>1000*J25/SER_summary!J$3</f>
        <v>0.24445694530894715</v>
      </c>
      <c r="K73" s="123">
        <f>1000*K25/SER_summary!K$3</f>
        <v>0.25764696746630755</v>
      </c>
      <c r="L73" s="123">
        <f>1000*L25/SER_summary!L$3</f>
        <v>0.27371359596330608</v>
      </c>
      <c r="M73" s="123">
        <f>1000*M25/SER_summary!M$3</f>
        <v>0.28793741860315419</v>
      </c>
      <c r="N73" s="123">
        <f>1000*N25/SER_summary!N$3</f>
        <v>0.30870731164496945</v>
      </c>
      <c r="O73" s="123">
        <f>1000*O25/SER_summary!O$3</f>
        <v>0.33283925685363475</v>
      </c>
      <c r="P73" s="123">
        <f>1000*P25/SER_summary!P$3</f>
        <v>0.36124689140140448</v>
      </c>
      <c r="Q73" s="123">
        <f>1000*Q25/SER_summary!Q$3</f>
        <v>0.40634973785613931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86.341272682229047</v>
      </c>
      <c r="C3" s="154">
        <v>89.294400726787487</v>
      </c>
      <c r="D3" s="154">
        <v>91.822647850125264</v>
      </c>
      <c r="E3" s="154">
        <v>93.40167084404959</v>
      </c>
      <c r="F3" s="154">
        <v>96.228759496014703</v>
      </c>
      <c r="G3" s="154">
        <v>99.200170472797808</v>
      </c>
      <c r="H3" s="154">
        <v>102.90207550509331</v>
      </c>
      <c r="I3" s="154">
        <v>106.37540675446354</v>
      </c>
      <c r="J3" s="154">
        <v>108.3037621147585</v>
      </c>
      <c r="K3" s="154">
        <v>109.64686808764846</v>
      </c>
      <c r="L3" s="154">
        <v>110.75703054479224</v>
      </c>
      <c r="M3" s="154">
        <v>111.41446292232934</v>
      </c>
      <c r="N3" s="154">
        <v>111.22665590466636</v>
      </c>
      <c r="O3" s="154">
        <v>111.31915051164897</v>
      </c>
      <c r="P3" s="154">
        <v>111.45182700263229</v>
      </c>
      <c r="Q3" s="154">
        <v>111.67445455208325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114.60825194094338</v>
      </c>
      <c r="C5" s="143">
        <v>118.52819465698667</v>
      </c>
      <c r="D5" s="143">
        <v>121.88415611410915</v>
      </c>
      <c r="E5" s="143">
        <v>123.98013014236172</v>
      </c>
      <c r="F5" s="143">
        <v>127.73276985241415</v>
      </c>
      <c r="G5" s="143">
        <v>131.67698108845423</v>
      </c>
      <c r="H5" s="143">
        <v>136.59084037524329</v>
      </c>
      <c r="I5" s="143">
        <v>141.20129387605343</v>
      </c>
      <c r="J5" s="143">
        <v>143.76096702075836</v>
      </c>
      <c r="K5" s="143">
        <v>145.54378794686269</v>
      </c>
      <c r="L5" s="143">
        <v>147.01740276201593</v>
      </c>
      <c r="M5" s="143">
        <v>147.89006971743828</v>
      </c>
      <c r="N5" s="143">
        <v>147.64077719107246</v>
      </c>
      <c r="O5" s="143">
        <v>147.7635532967625</v>
      </c>
      <c r="P5" s="143">
        <v>147.93966629849251</v>
      </c>
      <c r="Q5" s="143">
        <v>148.23517913359251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283.35589860814633</v>
      </c>
      <c r="C6" s="152">
        <f>1000000*C8/SER_summary!C$8</f>
        <v>293.0089747533172</v>
      </c>
      <c r="D6" s="152">
        <f>1000000*D8/SER_summary!D$8</f>
        <v>301.3887319398325</v>
      </c>
      <c r="E6" s="152">
        <f>1000000*E8/SER_summary!E$8</f>
        <v>306.82162282260748</v>
      </c>
      <c r="F6" s="152">
        <f>1000000*F8/SER_summary!F$8</f>
        <v>314.613905836958</v>
      </c>
      <c r="G6" s="152">
        <f>1000000*G8/SER_summary!G$8</f>
        <v>323.54530552216067</v>
      </c>
      <c r="H6" s="152">
        <f>1000000*H8/SER_summary!H$8</f>
        <v>333.27981080359984</v>
      </c>
      <c r="I6" s="152">
        <f>1000000*I8/SER_summary!I$8</f>
        <v>342.17320846096391</v>
      </c>
      <c r="J6" s="152">
        <f>1000000*J8/SER_summary!J$8</f>
        <v>347.6691637995591</v>
      </c>
      <c r="K6" s="152">
        <f>1000000*K8/SER_summary!K$8</f>
        <v>352.77492081859901</v>
      </c>
      <c r="L6" s="152">
        <f>1000000*L8/SER_summary!L$8</f>
        <v>356.56375241684401</v>
      </c>
      <c r="M6" s="152">
        <f>1000000*M8/SER_summary!M$8</f>
        <v>359.74052664582234</v>
      </c>
      <c r="N6" s="152">
        <f>1000000*N8/SER_summary!N$8</f>
        <v>360.97931182420041</v>
      </c>
      <c r="O6" s="152">
        <f>1000000*O8/SER_summary!O$8</f>
        <v>363.533771839579</v>
      </c>
      <c r="P6" s="152">
        <f>1000000*P8/SER_summary!P$8</f>
        <v>366.31910386939944</v>
      </c>
      <c r="Q6" s="152">
        <f>1000000*Q8/SER_summary!Q$8</f>
        <v>369.46823315812469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60.858752411384863</v>
      </c>
      <c r="C8" s="62">
        <v>63.637647124011387</v>
      </c>
      <c r="D8" s="62">
        <v>66.122636165847624</v>
      </c>
      <c r="E8" s="62">
        <v>67.879668428185312</v>
      </c>
      <c r="F8" s="62">
        <v>70.65947084042854</v>
      </c>
      <c r="G8" s="62">
        <v>73.580753218987851</v>
      </c>
      <c r="H8" s="62">
        <v>77.132056530651823</v>
      </c>
      <c r="I8" s="62">
        <v>80.545562581229632</v>
      </c>
      <c r="J8" s="62">
        <v>82.745260984295072</v>
      </c>
      <c r="K8" s="62">
        <v>84.507205762013839</v>
      </c>
      <c r="L8" s="62">
        <v>86.12072176183527</v>
      </c>
      <c r="M8" s="62">
        <v>87.395785999518836</v>
      </c>
      <c r="N8" s="62">
        <v>88.000572253853662</v>
      </c>
      <c r="O8" s="62">
        <v>88.891000405138257</v>
      </c>
      <c r="P8" s="62">
        <v>89.854372597343854</v>
      </c>
      <c r="Q8" s="62">
        <v>90.939528002979799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6.5825667383381017</v>
      </c>
      <c r="D9" s="150">
        <v>6.2886610675477792</v>
      </c>
      <c r="E9" s="150">
        <v>5.5607042880492372</v>
      </c>
      <c r="F9" s="150">
        <v>6.5834744379547923</v>
      </c>
      <c r="G9" s="150">
        <v>6.7249544042708589</v>
      </c>
      <c r="H9" s="150">
        <v>7.3549753373755378</v>
      </c>
      <c r="I9" s="150">
        <v>7.217178076289362</v>
      </c>
      <c r="J9" s="150">
        <v>6.0033704287769662</v>
      </c>
      <c r="K9" s="150">
        <v>5.5656168034303271</v>
      </c>
      <c r="L9" s="150">
        <v>5.4171880255329894</v>
      </c>
      <c r="M9" s="150">
        <v>5.0787362633951272</v>
      </c>
      <c r="N9" s="150">
        <v>4.4084582800463696</v>
      </c>
      <c r="O9" s="150">
        <v>4.6941001769961446</v>
      </c>
      <c r="P9" s="150">
        <v>4.7670442179171513</v>
      </c>
      <c r="Q9" s="150">
        <v>4.8888274313474973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3.8036720257115846</v>
      </c>
      <c r="D10" s="149">
        <f t="shared" ref="D10:Q10" si="0">C8+D9-D8</f>
        <v>3.8036720257115491</v>
      </c>
      <c r="E10" s="149">
        <f t="shared" si="0"/>
        <v>3.8036720257115491</v>
      </c>
      <c r="F10" s="149">
        <f t="shared" si="0"/>
        <v>3.8036720257115633</v>
      </c>
      <c r="G10" s="149">
        <f t="shared" si="0"/>
        <v>3.8036720257115491</v>
      </c>
      <c r="H10" s="149">
        <f t="shared" si="0"/>
        <v>3.8036720257115633</v>
      </c>
      <c r="I10" s="149">
        <f t="shared" si="0"/>
        <v>3.8036720257115491</v>
      </c>
      <c r="J10" s="149">
        <f t="shared" si="0"/>
        <v>3.8036720257115206</v>
      </c>
      <c r="K10" s="149">
        <f t="shared" si="0"/>
        <v>3.8036720257115633</v>
      </c>
      <c r="L10" s="149">
        <f t="shared" si="0"/>
        <v>3.8036720257115633</v>
      </c>
      <c r="M10" s="149">
        <f t="shared" si="0"/>
        <v>3.8036720257115633</v>
      </c>
      <c r="N10" s="149">
        <f t="shared" si="0"/>
        <v>3.8036720257115491</v>
      </c>
      <c r="O10" s="149">
        <f t="shared" si="0"/>
        <v>3.8036720257115491</v>
      </c>
      <c r="P10" s="149">
        <f t="shared" si="0"/>
        <v>3.8036720257115491</v>
      </c>
      <c r="Q10" s="149">
        <f t="shared" si="0"/>
        <v>3.8036720257115491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8759.9999999999964</v>
      </c>
      <c r="C12" s="146">
        <v>8760.0000000000018</v>
      </c>
      <c r="D12" s="146">
        <v>8760</v>
      </c>
      <c r="E12" s="146">
        <v>8759.9999999999982</v>
      </c>
      <c r="F12" s="146">
        <v>8759.9999999999982</v>
      </c>
      <c r="G12" s="146">
        <v>8759.9999999999964</v>
      </c>
      <c r="H12" s="146">
        <v>8760.0000000000036</v>
      </c>
      <c r="I12" s="146">
        <v>8759.9999999999964</v>
      </c>
      <c r="J12" s="146">
        <v>8759.9999999999982</v>
      </c>
      <c r="K12" s="146">
        <v>8760</v>
      </c>
      <c r="L12" s="146">
        <v>8759.9999999999945</v>
      </c>
      <c r="M12" s="146">
        <v>8760.0000000000018</v>
      </c>
      <c r="N12" s="146">
        <v>8760.0000000000018</v>
      </c>
      <c r="O12" s="146">
        <v>8760</v>
      </c>
      <c r="P12" s="146">
        <v>8759.9999999999982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1.8831843802224177</v>
      </c>
      <c r="C14" s="143">
        <f>IF(C5=0,0,C5/C8)</f>
        <v>1.8625483501300648</v>
      </c>
      <c r="D14" s="143">
        <f t="shared" ref="D14:Q14" si="1">IF(D5=0,0,D5/D8)</f>
        <v>1.8433045501755476</v>
      </c>
      <c r="E14" s="143">
        <f t="shared" si="1"/>
        <v>1.8264692950515666</v>
      </c>
      <c r="F14" s="143">
        <f t="shared" si="1"/>
        <v>1.8077232723816343</v>
      </c>
      <c r="G14" s="143">
        <f t="shared" si="1"/>
        <v>1.7895573954857855</v>
      </c>
      <c r="H14" s="143">
        <f t="shared" si="1"/>
        <v>1.7708699407095789</v>
      </c>
      <c r="I14" s="143">
        <f t="shared" si="1"/>
        <v>1.7530611166028285</v>
      </c>
      <c r="J14" s="143">
        <f t="shared" si="1"/>
        <v>1.7373921516549931</v>
      </c>
      <c r="K14" s="143">
        <f t="shared" si="1"/>
        <v>1.7222648250462556</v>
      </c>
      <c r="L14" s="143">
        <f t="shared" si="1"/>
        <v>1.7071083445931738</v>
      </c>
      <c r="M14" s="143">
        <f t="shared" si="1"/>
        <v>1.6921876498513613</v>
      </c>
      <c r="N14" s="143">
        <f t="shared" si="1"/>
        <v>1.6777251943905067</v>
      </c>
      <c r="O14" s="143">
        <f t="shared" si="1"/>
        <v>1.6623004873755607</v>
      </c>
      <c r="P14" s="143">
        <f t="shared" si="1"/>
        <v>1.6464381423199175</v>
      </c>
      <c r="Q14" s="143">
        <f t="shared" si="1"/>
        <v>1.6300412195754448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1.683683417564618</v>
      </c>
      <c r="D15" s="141">
        <v>1.6726894788008104</v>
      </c>
      <c r="E15" s="141">
        <v>1.6650750147711315</v>
      </c>
      <c r="F15" s="141">
        <v>1.6580387087752544</v>
      </c>
      <c r="G15" s="141">
        <v>1.6516434632322603</v>
      </c>
      <c r="H15" s="141">
        <v>1.6420007517533641</v>
      </c>
      <c r="I15" s="141">
        <v>1.6313120062533086</v>
      </c>
      <c r="J15" s="141">
        <v>1.6195383920353439</v>
      </c>
      <c r="K15" s="141">
        <v>1.6073396693246349</v>
      </c>
      <c r="L15" s="141">
        <v>1.5943014199903727</v>
      </c>
      <c r="M15" s="141">
        <v>1.5822209079153031</v>
      </c>
      <c r="N15" s="141">
        <v>1.568285958661815</v>
      </c>
      <c r="O15" s="141">
        <v>1.5521168226668074</v>
      </c>
      <c r="P15" s="141">
        <v>1.5395554168460406</v>
      </c>
      <c r="Q15" s="141">
        <v>1.5256272973728522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88.554320605531572</v>
      </c>
      <c r="C3" s="154">
        <v>88.01995021698481</v>
      </c>
      <c r="D3" s="154">
        <v>87.614269116429156</v>
      </c>
      <c r="E3" s="154">
        <v>87.063605052856204</v>
      </c>
      <c r="F3" s="154">
        <v>86.077310604101228</v>
      </c>
      <c r="G3" s="154">
        <v>86.174404227177973</v>
      </c>
      <c r="H3" s="154">
        <v>86.20514239560984</v>
      </c>
      <c r="I3" s="154">
        <v>86.385213184581062</v>
      </c>
      <c r="J3" s="154">
        <v>86.330082231994368</v>
      </c>
      <c r="K3" s="154">
        <v>86.807855911976574</v>
      </c>
      <c r="L3" s="154">
        <v>87.0847554623858</v>
      </c>
      <c r="M3" s="154">
        <v>87.001088188432192</v>
      </c>
      <c r="N3" s="154">
        <v>86.926844804859854</v>
      </c>
      <c r="O3" s="154">
        <v>86.819666867700789</v>
      </c>
      <c r="P3" s="154">
        <v>86.676732909378842</v>
      </c>
      <c r="Q3" s="154">
        <v>86.44687634602991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251.64646809835921</v>
      </c>
      <c r="C5" s="143">
        <v>250.73097898194453</v>
      </c>
      <c r="D5" s="143">
        <v>250.31263619888665</v>
      </c>
      <c r="E5" s="143">
        <v>249.29887097405478</v>
      </c>
      <c r="F5" s="143">
        <v>247.11103148501914</v>
      </c>
      <c r="G5" s="143">
        <v>247.64534122071075</v>
      </c>
      <c r="H5" s="143">
        <v>248.06668288034632</v>
      </c>
      <c r="I5" s="143">
        <v>248.98100037084572</v>
      </c>
      <c r="J5" s="143">
        <v>249.47092812174159</v>
      </c>
      <c r="K5" s="143">
        <v>251.32845649965097</v>
      </c>
      <c r="L5" s="143">
        <v>252.7814945748982</v>
      </c>
      <c r="M5" s="143">
        <v>253.99011306086871</v>
      </c>
      <c r="N5" s="143">
        <v>255.57670069928119</v>
      </c>
      <c r="O5" s="143">
        <v>257.18424287738588</v>
      </c>
      <c r="P5" s="143">
        <v>258.62402529003407</v>
      </c>
      <c r="Q5" s="143">
        <v>260.18558302610103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0.28928629755777796</v>
      </c>
      <c r="C6" s="152">
        <f>1000*C8/SER_summary!C$3</f>
        <v>0.29157559651348136</v>
      </c>
      <c r="D6" s="152">
        <f>1000*D8/SER_summary!D$3</f>
        <v>0.29516223103395361</v>
      </c>
      <c r="E6" s="152">
        <f>1000*E8/SER_summary!E$3</f>
        <v>0.29965656908614796</v>
      </c>
      <c r="F6" s="152">
        <f>1000*F8/SER_summary!F$3</f>
        <v>0.30435176043254475</v>
      </c>
      <c r="G6" s="152">
        <f>1000*G8/SER_summary!G$3</f>
        <v>0.30981356006470651</v>
      </c>
      <c r="H6" s="152">
        <f>1000*H8/SER_summary!H$3</f>
        <v>0.31585512706471797</v>
      </c>
      <c r="I6" s="152">
        <f>1000*I8/SER_summary!I$3</f>
        <v>0.32276965548295045</v>
      </c>
      <c r="J6" s="152">
        <f>1000*J8/SER_summary!J$3</f>
        <v>0.32926150314034136</v>
      </c>
      <c r="K6" s="152">
        <f>1000*K8/SER_summary!K$3</f>
        <v>0.33822675464446383</v>
      </c>
      <c r="L6" s="152">
        <f>1000*L8/SER_summary!L$3</f>
        <v>0.34763245165297113</v>
      </c>
      <c r="M6" s="152">
        <f>1000*M8/SER_summary!M$3</f>
        <v>0.3584162207016332</v>
      </c>
      <c r="N6" s="152">
        <f>1000*N8/SER_summary!N$3</f>
        <v>0.37177306682742317</v>
      </c>
      <c r="O6" s="152">
        <f>1000*O8/SER_summary!O$3</f>
        <v>0.38800204282962425</v>
      </c>
      <c r="P6" s="152">
        <f>1000*P8/SER_summary!P$3</f>
        <v>0.4070609189253685</v>
      </c>
      <c r="Q6" s="152">
        <f>1000*Q8/SER_summary!Q$3</f>
        <v>0.43038497607747034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1495.9868091331323</v>
      </c>
      <c r="C8" s="62">
        <v>1510.6866967299459</v>
      </c>
      <c r="D8" s="62">
        <v>1533.3385691605165</v>
      </c>
      <c r="E8" s="62">
        <v>1560.1004973503668</v>
      </c>
      <c r="F8" s="62">
        <v>1588.6346231860878</v>
      </c>
      <c r="G8" s="62">
        <v>1622.3730965840027</v>
      </c>
      <c r="H8" s="62">
        <v>1660.0018886987905</v>
      </c>
      <c r="I8" s="62">
        <v>1703.2409473490329</v>
      </c>
      <c r="J8" s="62">
        <v>1745.2453292113291</v>
      </c>
      <c r="K8" s="62">
        <v>1801.5018984373726</v>
      </c>
      <c r="L8" s="62">
        <v>1860.3296878519043</v>
      </c>
      <c r="M8" s="62">
        <v>1926.586109148192</v>
      </c>
      <c r="N8" s="62">
        <v>2008.0455973437554</v>
      </c>
      <c r="O8" s="62">
        <v>2105.5605977704081</v>
      </c>
      <c r="P8" s="62">
        <v>2218.9989755102938</v>
      </c>
      <c r="Q8" s="62">
        <v>2354.9602840068264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383.13315542753617</v>
      </c>
      <c r="D9" s="150">
        <v>394.76947293959984</v>
      </c>
      <c r="E9" s="150">
        <v>402.60070470397028</v>
      </c>
      <c r="F9" s="150">
        <v>408.13129011498194</v>
      </c>
      <c r="G9" s="150">
        <v>416.87162882545118</v>
      </c>
      <c r="H9" s="150">
        <v>432.39826505438765</v>
      </c>
      <c r="I9" s="150">
        <v>445.83976335421244</v>
      </c>
      <c r="J9" s="150">
        <v>450.13567197727821</v>
      </c>
      <c r="K9" s="150">
        <v>473.12819805149513</v>
      </c>
      <c r="L9" s="150">
        <v>491.22605446891845</v>
      </c>
      <c r="M9" s="150">
        <v>512.09618465050062</v>
      </c>
      <c r="N9" s="150">
        <v>531.59516017284182</v>
      </c>
      <c r="O9" s="150">
        <v>570.64319847814818</v>
      </c>
      <c r="P9" s="150">
        <v>604.66443220880353</v>
      </c>
      <c r="Q9" s="150">
        <v>648.05749314703371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368.43326783072257</v>
      </c>
      <c r="D10" s="149">
        <f t="shared" ref="D10:Q10" si="0">C8+D9-D8</f>
        <v>372.11760050902922</v>
      </c>
      <c r="E10" s="149">
        <f t="shared" si="0"/>
        <v>375.8387765141199</v>
      </c>
      <c r="F10" s="149">
        <f t="shared" si="0"/>
        <v>379.59716427926105</v>
      </c>
      <c r="G10" s="149">
        <f t="shared" si="0"/>
        <v>383.13315542753617</v>
      </c>
      <c r="H10" s="149">
        <f t="shared" si="0"/>
        <v>394.76947293959984</v>
      </c>
      <c r="I10" s="149">
        <f t="shared" si="0"/>
        <v>402.60070470396977</v>
      </c>
      <c r="J10" s="149">
        <f t="shared" si="0"/>
        <v>408.13129011498177</v>
      </c>
      <c r="K10" s="149">
        <f t="shared" si="0"/>
        <v>416.87162882545158</v>
      </c>
      <c r="L10" s="149">
        <f t="shared" si="0"/>
        <v>432.39826505438691</v>
      </c>
      <c r="M10" s="149">
        <f t="shared" si="0"/>
        <v>445.83976335421266</v>
      </c>
      <c r="N10" s="149">
        <f t="shared" si="0"/>
        <v>450.13567197727866</v>
      </c>
      <c r="O10" s="149">
        <f t="shared" si="0"/>
        <v>473.12819805149547</v>
      </c>
      <c r="P10" s="149">
        <f t="shared" si="0"/>
        <v>491.22605446891794</v>
      </c>
      <c r="Q10" s="149">
        <f t="shared" si="0"/>
        <v>512.09618465050107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4091.8571604487224</v>
      </c>
      <c r="C12" s="146">
        <v>4082.0157021540458</v>
      </c>
      <c r="D12" s="146">
        <v>4069.9925764506838</v>
      </c>
      <c r="E12" s="146">
        <v>4060.8587462073465</v>
      </c>
      <c r="F12" s="146">
        <v>4050.401774853518</v>
      </c>
      <c r="G12" s="146">
        <v>4046.2217104134093</v>
      </c>
      <c r="H12" s="146">
        <v>4040.7900208696433</v>
      </c>
      <c r="I12" s="146">
        <v>4034.3609415192273</v>
      </c>
      <c r="J12" s="146">
        <v>4023.8683242419115</v>
      </c>
      <c r="K12" s="146">
        <v>4016.2331295599961</v>
      </c>
      <c r="L12" s="146">
        <v>4005.8843599767692</v>
      </c>
      <c r="M12" s="146">
        <v>3982.9918894841685</v>
      </c>
      <c r="N12" s="146">
        <v>3954.8881506303596</v>
      </c>
      <c r="O12" s="146">
        <v>3925.3221690212345</v>
      </c>
      <c r="P12" s="146">
        <v>3897.0431543940417</v>
      </c>
      <c r="Q12" s="146">
        <v>3863.3817634734392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168.21436296231704</v>
      </c>
      <c r="C14" s="143">
        <f>IF(C5=0,0,C5/C8*1000)</f>
        <v>165.97152773283858</v>
      </c>
      <c r="D14" s="143">
        <f t="shared" ref="D14:Q14" si="1">IF(D5=0,0,D5/D8*1000)</f>
        <v>163.24681400007412</v>
      </c>
      <c r="E14" s="143">
        <f t="shared" si="1"/>
        <v>159.79667425108661</v>
      </c>
      <c r="F14" s="143">
        <f t="shared" si="1"/>
        <v>155.54931755763033</v>
      </c>
      <c r="G14" s="143">
        <f t="shared" si="1"/>
        <v>152.64389044797517</v>
      </c>
      <c r="H14" s="143">
        <f t="shared" si="1"/>
        <v>149.43759074563218</v>
      </c>
      <c r="I14" s="143">
        <f t="shared" si="1"/>
        <v>146.18072725316171</v>
      </c>
      <c r="J14" s="143">
        <f t="shared" si="1"/>
        <v>142.94318623644548</v>
      </c>
      <c r="K14" s="143">
        <f t="shared" si="1"/>
        <v>139.51051437561841</v>
      </c>
      <c r="L14" s="143">
        <f t="shared" si="1"/>
        <v>135.87994441285369</v>
      </c>
      <c r="M14" s="143">
        <f t="shared" si="1"/>
        <v>131.83429064230418</v>
      </c>
      <c r="N14" s="143">
        <f t="shared" si="1"/>
        <v>127.27634324507287</v>
      </c>
      <c r="O14" s="143">
        <f t="shared" si="1"/>
        <v>122.14525820331173</v>
      </c>
      <c r="P14" s="143">
        <f t="shared" si="1"/>
        <v>116.54986241287443</v>
      </c>
      <c r="Q14" s="143">
        <f t="shared" si="1"/>
        <v>110.48406412332804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159.37090659177821</v>
      </c>
      <c r="D15" s="141">
        <v>157.50250866826158</v>
      </c>
      <c r="E15" s="141">
        <v>154.51467028297563</v>
      </c>
      <c r="F15" s="141">
        <v>151.09318294397175</v>
      </c>
      <c r="G15" s="141">
        <v>147.75432963641893</v>
      </c>
      <c r="H15" s="141">
        <v>144.77052535212258</v>
      </c>
      <c r="I15" s="141">
        <v>141.58008733594619</v>
      </c>
      <c r="J15" s="141">
        <v>138.08233228966483</v>
      </c>
      <c r="K15" s="141">
        <v>134.11188912597811</v>
      </c>
      <c r="L15" s="141">
        <v>130.39121497284111</v>
      </c>
      <c r="M15" s="141">
        <v>125.62220349952891</v>
      </c>
      <c r="N15" s="141">
        <v>119.90773401903328</v>
      </c>
      <c r="O15" s="141">
        <v>114.01109973985254</v>
      </c>
      <c r="P15" s="141">
        <v>108.310231249967</v>
      </c>
      <c r="Q15" s="141">
        <v>101.67648634935948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190.13409981094429</v>
      </c>
      <c r="C3" s="154">
        <v>191.75331001129086</v>
      </c>
      <c r="D3" s="154">
        <v>191.84638298111986</v>
      </c>
      <c r="E3" s="154">
        <v>189.04978157552125</v>
      </c>
      <c r="F3" s="154">
        <v>187.09305144694753</v>
      </c>
      <c r="G3" s="154">
        <v>186.59015723250229</v>
      </c>
      <c r="H3" s="154">
        <v>187.51805947428926</v>
      </c>
      <c r="I3" s="154">
        <v>189.16946315018296</v>
      </c>
      <c r="J3" s="154">
        <v>190.1641271799279</v>
      </c>
      <c r="K3" s="154">
        <v>191.20763156652879</v>
      </c>
      <c r="L3" s="154">
        <v>192.34576108364314</v>
      </c>
      <c r="M3" s="154">
        <v>192.63776039028824</v>
      </c>
      <c r="N3" s="154">
        <v>192.12466211351517</v>
      </c>
      <c r="O3" s="154">
        <v>190.09386500486636</v>
      </c>
      <c r="P3" s="154">
        <v>187.97988441466134</v>
      </c>
      <c r="Q3" s="154">
        <v>184.82322953780925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898.93352788298625</v>
      </c>
      <c r="C5" s="143">
        <v>899.8520979325109</v>
      </c>
      <c r="D5" s="143">
        <v>895.20208594378255</v>
      </c>
      <c r="E5" s="143">
        <v>877.59834534629761</v>
      </c>
      <c r="F5" s="143">
        <v>862.07313895982327</v>
      </c>
      <c r="G5" s="143">
        <v>854.59463381801504</v>
      </c>
      <c r="H5" s="143">
        <v>856.19627179436714</v>
      </c>
      <c r="I5" s="143">
        <v>859.5200107718</v>
      </c>
      <c r="J5" s="143">
        <v>862.48515598948688</v>
      </c>
      <c r="K5" s="143">
        <v>863.46877925949059</v>
      </c>
      <c r="L5" s="143">
        <v>864.79869924053799</v>
      </c>
      <c r="M5" s="143">
        <v>863.75751807436086</v>
      </c>
      <c r="N5" s="143">
        <v>859.26121753954351</v>
      </c>
      <c r="O5" s="143">
        <v>848.83950463767098</v>
      </c>
      <c r="P5" s="143">
        <v>837.93586229699781</v>
      </c>
      <c r="Q5" s="143">
        <v>821.71812729374903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113.8019426961222</v>
      </c>
      <c r="C6" s="152">
        <f>1000000*C8/SER_summary!C$8</f>
        <v>114.54950179947842</v>
      </c>
      <c r="D6" s="152">
        <f>1000000*D8/SER_summary!D$8</f>
        <v>115.90082953564556</v>
      </c>
      <c r="E6" s="152">
        <f>1000000*E8/SER_summary!E$8</f>
        <v>116.97623556254642</v>
      </c>
      <c r="F6" s="152">
        <f>1000000*F8/SER_summary!F$8</f>
        <v>118.54005541784881</v>
      </c>
      <c r="G6" s="152">
        <f>1000000*G8/SER_summary!G$8</f>
        <v>120.29887337878723</v>
      </c>
      <c r="H6" s="152">
        <f>1000000*H8/SER_summary!H$8</f>
        <v>122.31012536563517</v>
      </c>
      <c r="I6" s="152">
        <f>1000000*I8/SER_summary!I$8</f>
        <v>124.19879862074127</v>
      </c>
      <c r="J6" s="152">
        <f>1000000*J8/SER_summary!J$8</f>
        <v>126.91338130267806</v>
      </c>
      <c r="K6" s="152">
        <f>1000000*K8/SER_summary!K$8</f>
        <v>129.93917043175975</v>
      </c>
      <c r="L6" s="152">
        <f>1000000*L8/SER_summary!L$8</f>
        <v>133.10766191972732</v>
      </c>
      <c r="M6" s="152">
        <f>1000000*M8/SER_summary!M$8</f>
        <v>136.4406118511898</v>
      </c>
      <c r="N6" s="152">
        <f>1000000*N8/SER_summary!N$8</f>
        <v>140.0005786560192</v>
      </c>
      <c r="O6" s="152">
        <f>1000000*O8/SER_summary!O$8</f>
        <v>143.71273412744614</v>
      </c>
      <c r="P6" s="152">
        <f>1000000*P8/SER_summary!P$8</f>
        <v>148.71161939353314</v>
      </c>
      <c r="Q6" s="152">
        <f>1000000*Q8/SER_summary!Q$8</f>
        <v>153.21144648476056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24.442209562242709</v>
      </c>
      <c r="C8" s="62">
        <v>24.87862626011249</v>
      </c>
      <c r="D8" s="62">
        <v>25.427853036772945</v>
      </c>
      <c r="E8" s="62">
        <v>25.87923240518721</v>
      </c>
      <c r="F8" s="62">
        <v>26.623036788338737</v>
      </c>
      <c r="G8" s="62">
        <v>27.358399468418586</v>
      </c>
      <c r="H8" s="62">
        <v>28.306639640805344</v>
      </c>
      <c r="I8" s="62">
        <v>29.23566737388704</v>
      </c>
      <c r="J8" s="62">
        <v>30.205384750037378</v>
      </c>
      <c r="K8" s="62">
        <v>31.126918508667337</v>
      </c>
      <c r="L8" s="62">
        <v>32.149448279184497</v>
      </c>
      <c r="M8" s="62">
        <v>33.147042470224491</v>
      </c>
      <c r="N8" s="62">
        <v>34.129742713899176</v>
      </c>
      <c r="O8" s="62">
        <v>35.140528053012964</v>
      </c>
      <c r="P8" s="62">
        <v>36.477456723919289</v>
      </c>
      <c r="Q8" s="62">
        <v>37.710891972720432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6.4111873833892812</v>
      </c>
      <c r="D9" s="150">
        <v>6.61361902246274</v>
      </c>
      <c r="E9" s="150">
        <v>6.6067374979035858</v>
      </c>
      <c r="F9" s="150">
        <v>6.9914928845831907</v>
      </c>
      <c r="G9" s="150">
        <v>7.1465500634691264</v>
      </c>
      <c r="H9" s="150">
        <v>7.5618591948495029</v>
      </c>
      <c r="I9" s="150">
        <v>7.5357652309852901</v>
      </c>
      <c r="J9" s="150">
        <v>7.9612102607335222</v>
      </c>
      <c r="K9" s="150">
        <v>8.0680838220990907</v>
      </c>
      <c r="L9" s="150">
        <v>8.5843889653666707</v>
      </c>
      <c r="M9" s="150">
        <v>8.5333594220252866</v>
      </c>
      <c r="N9" s="150">
        <v>8.9439105044081977</v>
      </c>
      <c r="O9" s="150">
        <v>9.0788691612128787</v>
      </c>
      <c r="P9" s="150">
        <v>9.92131763627299</v>
      </c>
      <c r="Q9" s="150">
        <v>9.7667946708264353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5.974770685519502</v>
      </c>
      <c r="D10" s="149">
        <f t="shared" ref="D10:Q10" si="0">C8+D9-D8</f>
        <v>6.064392245802285</v>
      </c>
      <c r="E10" s="149">
        <f t="shared" si="0"/>
        <v>6.155358129489322</v>
      </c>
      <c r="F10" s="149">
        <f t="shared" si="0"/>
        <v>6.2476885014316608</v>
      </c>
      <c r="G10" s="149">
        <f t="shared" si="0"/>
        <v>6.4111873833892794</v>
      </c>
      <c r="H10" s="149">
        <f t="shared" si="0"/>
        <v>6.6136190224627427</v>
      </c>
      <c r="I10" s="149">
        <f t="shared" si="0"/>
        <v>6.6067374979035947</v>
      </c>
      <c r="J10" s="149">
        <f t="shared" si="0"/>
        <v>6.9914928845831845</v>
      </c>
      <c r="K10" s="149">
        <f t="shared" si="0"/>
        <v>7.1465500634691281</v>
      </c>
      <c r="L10" s="149">
        <f t="shared" si="0"/>
        <v>7.5618591948495109</v>
      </c>
      <c r="M10" s="149">
        <f t="shared" si="0"/>
        <v>7.5357652309852909</v>
      </c>
      <c r="N10" s="149">
        <f t="shared" si="0"/>
        <v>7.9612102607335089</v>
      </c>
      <c r="O10" s="149">
        <f t="shared" si="0"/>
        <v>8.0680838220990907</v>
      </c>
      <c r="P10" s="149">
        <f t="shared" si="0"/>
        <v>8.5843889653666636</v>
      </c>
      <c r="Q10" s="149">
        <f t="shared" si="0"/>
        <v>8.533359422025292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2459.427262564448</v>
      </c>
      <c r="C12" s="146">
        <v>2477.8401433046474</v>
      </c>
      <c r="D12" s="146">
        <v>2491.9199029540578</v>
      </c>
      <c r="E12" s="146">
        <v>2504.8512064668312</v>
      </c>
      <c r="F12" s="146">
        <v>2523.5684768525298</v>
      </c>
      <c r="G12" s="146">
        <v>2538.8095188269499</v>
      </c>
      <c r="H12" s="146">
        <v>2546.6620491782483</v>
      </c>
      <c r="I12" s="146">
        <v>2559.154985089654</v>
      </c>
      <c r="J12" s="146">
        <v>2563.7667683974678</v>
      </c>
      <c r="K12" s="146">
        <v>2574.89860259442</v>
      </c>
      <c r="L12" s="146">
        <v>2586.2418840544246</v>
      </c>
      <c r="M12" s="146">
        <v>2593.2902593083631</v>
      </c>
      <c r="N12" s="146">
        <v>2599.9168278435109</v>
      </c>
      <c r="O12" s="146">
        <v>2604.0185065018441</v>
      </c>
      <c r="P12" s="146">
        <v>2608.5679200803406</v>
      </c>
      <c r="Q12" s="146">
        <v>2615.382634048693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36.777915907881777</v>
      </c>
      <c r="C14" s="143">
        <f>IF(C5=0,0,C5/C8)</f>
        <v>36.169685919323832</v>
      </c>
      <c r="D14" s="143">
        <f t="shared" ref="D14:Q14" si="1">IF(D5=0,0,D5/D8)</f>
        <v>35.205571018881145</v>
      </c>
      <c r="E14" s="143">
        <f t="shared" si="1"/>
        <v>33.911297352482237</v>
      </c>
      <c r="F14" s="143">
        <f t="shared" si="1"/>
        <v>32.38072147116678</v>
      </c>
      <c r="G14" s="143">
        <f t="shared" si="1"/>
        <v>31.237011317293032</v>
      </c>
      <c r="H14" s="143">
        <f t="shared" si="1"/>
        <v>30.247188739426356</v>
      </c>
      <c r="I14" s="143">
        <f t="shared" si="1"/>
        <v>29.399705496017283</v>
      </c>
      <c r="J14" s="143">
        <f t="shared" si="1"/>
        <v>28.554019858608807</v>
      </c>
      <c r="K14" s="143">
        <f t="shared" si="1"/>
        <v>27.740258934370789</v>
      </c>
      <c r="L14" s="143">
        <f t="shared" si="1"/>
        <v>26.899332508933323</v>
      </c>
      <c r="M14" s="143">
        <f t="shared" si="1"/>
        <v>26.058358565481726</v>
      </c>
      <c r="N14" s="143">
        <f t="shared" si="1"/>
        <v>25.17631687828732</v>
      </c>
      <c r="O14" s="143">
        <f t="shared" si="1"/>
        <v>24.155570552528765</v>
      </c>
      <c r="P14" s="143">
        <f t="shared" si="1"/>
        <v>22.971334559833494</v>
      </c>
      <c r="Q14" s="143">
        <f t="shared" si="1"/>
        <v>21.789941428279374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34.417678145259075</v>
      </c>
      <c r="D15" s="141">
        <v>33.020604198407192</v>
      </c>
      <c r="E15" s="141">
        <v>31.600695977101815</v>
      </c>
      <c r="F15" s="141">
        <v>30.644636199267556</v>
      </c>
      <c r="G15" s="141">
        <v>29.829732787899353</v>
      </c>
      <c r="H15" s="141">
        <v>29.09169932521198</v>
      </c>
      <c r="I15" s="141">
        <v>28.145946104728989</v>
      </c>
      <c r="J15" s="141">
        <v>27.284407023749761</v>
      </c>
      <c r="K15" s="141">
        <v>26.544506321565855</v>
      </c>
      <c r="L15" s="141">
        <v>25.781363695202245</v>
      </c>
      <c r="M15" s="141">
        <v>24.733525267699658</v>
      </c>
      <c r="N15" s="141">
        <v>23.783847179133236</v>
      </c>
      <c r="O15" s="141">
        <v>22.441295881561263</v>
      </c>
      <c r="P15" s="141">
        <v>21.208232554438123</v>
      </c>
      <c r="Q15" s="141">
        <v>19.949464737061941</v>
      </c>
    </row>
    <row r="16" spans="1:17" ht="12.95" customHeight="1" x14ac:dyDescent="0.25">
      <c r="A16" s="142" t="s">
        <v>141</v>
      </c>
      <c r="B16" s="141">
        <v>606.94369437931834</v>
      </c>
      <c r="C16" s="141">
        <v>610.93067626388483</v>
      </c>
      <c r="D16" s="141">
        <v>618.13775752344293</v>
      </c>
      <c r="E16" s="141">
        <v>623.87325633358103</v>
      </c>
      <c r="F16" s="141">
        <v>632.21362889519366</v>
      </c>
      <c r="G16" s="141">
        <v>641.59399135353192</v>
      </c>
      <c r="H16" s="141">
        <v>652.32066861672104</v>
      </c>
      <c r="I16" s="141">
        <v>662.39359264395341</v>
      </c>
      <c r="J16" s="141">
        <v>676.87136694761625</v>
      </c>
      <c r="K16" s="141">
        <v>693.00890896938517</v>
      </c>
      <c r="L16" s="141">
        <v>709.90753023854575</v>
      </c>
      <c r="M16" s="141">
        <v>727.68326320634571</v>
      </c>
      <c r="N16" s="141">
        <v>746.66975283210263</v>
      </c>
      <c r="O16" s="141">
        <v>766.46791534637953</v>
      </c>
      <c r="P16" s="141">
        <v>793.12863676551012</v>
      </c>
      <c r="Q16" s="141">
        <v>817.12771458538987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5171302</v>
      </c>
      <c r="C3" s="75">
        <v>5181115</v>
      </c>
      <c r="D3" s="75">
        <v>5194901</v>
      </c>
      <c r="E3" s="75">
        <v>5206295</v>
      </c>
      <c r="F3" s="75">
        <v>5219732</v>
      </c>
      <c r="G3" s="75">
        <v>5236611</v>
      </c>
      <c r="H3" s="75">
        <v>5255580</v>
      </c>
      <c r="I3" s="75">
        <v>5276955</v>
      </c>
      <c r="J3" s="75">
        <v>5300484</v>
      </c>
      <c r="K3" s="75">
        <v>5326314</v>
      </c>
      <c r="L3" s="75">
        <v>5351427</v>
      </c>
      <c r="M3" s="75">
        <v>5375276</v>
      </c>
      <c r="N3" s="75">
        <v>5401267</v>
      </c>
      <c r="O3" s="75">
        <v>5426674</v>
      </c>
      <c r="P3" s="75">
        <v>5451270</v>
      </c>
      <c r="Q3" s="75">
        <v>5471753</v>
      </c>
    </row>
    <row r="4" spans="1:17" ht="12" customHeight="1" x14ac:dyDescent="0.25">
      <c r="A4" s="77" t="s">
        <v>96</v>
      </c>
      <c r="B4" s="74">
        <v>158091.91214860021</v>
      </c>
      <c r="C4" s="74">
        <v>162170.32504350756</v>
      </c>
      <c r="D4" s="74">
        <v>164895.63989369391</v>
      </c>
      <c r="E4" s="74">
        <v>168183.88610867612</v>
      </c>
      <c r="F4" s="74">
        <v>174786.3106464172</v>
      </c>
      <c r="G4" s="74">
        <v>179646.14342228926</v>
      </c>
      <c r="H4" s="74">
        <v>186931.04904646907</v>
      </c>
      <c r="I4" s="74">
        <v>196623.60107066832</v>
      </c>
      <c r="J4" s="74">
        <v>198040.15785061446</v>
      </c>
      <c r="K4" s="74">
        <v>181664.82689412945</v>
      </c>
      <c r="L4" s="74">
        <v>187100</v>
      </c>
      <c r="M4" s="74">
        <v>191910.04445137642</v>
      </c>
      <c r="N4" s="74">
        <v>189172.83693449732</v>
      </c>
      <c r="O4" s="74">
        <v>187738.78440388149</v>
      </c>
      <c r="P4" s="74">
        <v>186553.72155944144</v>
      </c>
      <c r="Q4" s="74">
        <v>186536.30489346173</v>
      </c>
    </row>
    <row r="5" spans="1:17" ht="12" customHeight="1" x14ac:dyDescent="0.25">
      <c r="A5" s="77" t="s">
        <v>95</v>
      </c>
      <c r="B5" s="74">
        <v>86641.69641179785</v>
      </c>
      <c r="C5" s="74">
        <v>90771.092786770285</v>
      </c>
      <c r="D5" s="74">
        <v>93217.851180405371</v>
      </c>
      <c r="E5" s="74">
        <v>95332.998941091209</v>
      </c>
      <c r="F5" s="74">
        <v>99509.24169570778</v>
      </c>
      <c r="G5" s="74">
        <v>102562.44875649082</v>
      </c>
      <c r="H5" s="74">
        <v>104932.54591753807</v>
      </c>
      <c r="I5" s="74">
        <v>110072.80016881195</v>
      </c>
      <c r="J5" s="74">
        <v>113923.86949055527</v>
      </c>
      <c r="K5" s="74">
        <v>110650.60869216423</v>
      </c>
      <c r="L5" s="74">
        <v>112925</v>
      </c>
      <c r="M5" s="74">
        <v>116892.09027383586</v>
      </c>
      <c r="N5" s="74">
        <v>117686.1260543269</v>
      </c>
      <c r="O5" s="74">
        <v>116229.53705333571</v>
      </c>
      <c r="P5" s="74">
        <v>116262.59775493667</v>
      </c>
      <c r="Q5" s="74">
        <v>116240.56532316275</v>
      </c>
    </row>
    <row r="6" spans="1:17" ht="12" customHeight="1" x14ac:dyDescent="0.25">
      <c r="A6" s="80" t="s">
        <v>94</v>
      </c>
      <c r="B6" s="84">
        <v>1562000</v>
      </c>
      <c r="C6" s="84">
        <v>1599699.9999999998</v>
      </c>
      <c r="D6" s="84">
        <v>1638300</v>
      </c>
      <c r="E6" s="84">
        <v>1653199.9999999998</v>
      </c>
      <c r="F6" s="84">
        <v>1674400</v>
      </c>
      <c r="G6" s="84">
        <v>1703400</v>
      </c>
      <c r="H6" s="84">
        <v>1735399.9999999998</v>
      </c>
      <c r="I6" s="84">
        <v>1774199.9999999998</v>
      </c>
      <c r="J6" s="84">
        <v>1819500</v>
      </c>
      <c r="K6" s="84">
        <v>1813200.0000000002</v>
      </c>
      <c r="L6" s="84">
        <v>1812299.9999999998</v>
      </c>
      <c r="M6" s="84">
        <v>1839500</v>
      </c>
      <c r="N6" s="84">
        <v>1862800</v>
      </c>
      <c r="O6" s="84">
        <v>1863600</v>
      </c>
      <c r="P6" s="84">
        <v>1864600</v>
      </c>
      <c r="Q6" s="84">
        <v>1867600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214778.49132601474</v>
      </c>
      <c r="C8" s="75">
        <f t="shared" ref="C8:Q8" si="0">1000*C9/C26</f>
        <v>217186.68234509748</v>
      </c>
      <c r="D8" s="75">
        <f t="shared" si="0"/>
        <v>219393.19277221008</v>
      </c>
      <c r="E8" s="75">
        <f t="shared" si="0"/>
        <v>221234.95666219961</v>
      </c>
      <c r="F8" s="75">
        <f t="shared" si="0"/>
        <v>224591.0607557389</v>
      </c>
      <c r="G8" s="75">
        <f t="shared" si="0"/>
        <v>227420.24675721361</v>
      </c>
      <c r="H8" s="75">
        <f t="shared" si="0"/>
        <v>231433.3302838598</v>
      </c>
      <c r="I8" s="75">
        <f t="shared" si="0"/>
        <v>235394.12376413008</v>
      </c>
      <c r="J8" s="75">
        <f t="shared" si="0"/>
        <v>238000</v>
      </c>
      <c r="K8" s="75">
        <f t="shared" si="0"/>
        <v>239549.92482435686</v>
      </c>
      <c r="L8" s="75">
        <f t="shared" si="0"/>
        <v>241529.65964177728</v>
      </c>
      <c r="M8" s="75">
        <f t="shared" si="0"/>
        <v>242941.17433581004</v>
      </c>
      <c r="N8" s="75">
        <f t="shared" si="0"/>
        <v>243782.86891053355</v>
      </c>
      <c r="O8" s="75">
        <f t="shared" si="0"/>
        <v>244519.2367006944</v>
      </c>
      <c r="P8" s="75">
        <f t="shared" si="0"/>
        <v>245289.88973880775</v>
      </c>
      <c r="Q8" s="75">
        <f t="shared" si="0"/>
        <v>246136.25703528232</v>
      </c>
    </row>
    <row r="9" spans="1:17" ht="12" customHeight="1" x14ac:dyDescent="0.25">
      <c r="A9" s="83" t="s">
        <v>92</v>
      </c>
      <c r="B9" s="82">
        <v>96650.321096706641</v>
      </c>
      <c r="C9" s="82">
        <v>97734.007055293856</v>
      </c>
      <c r="D9" s="82">
        <v>98726.936747494532</v>
      </c>
      <c r="E9" s="82">
        <v>99555.730497989818</v>
      </c>
      <c r="F9" s="82">
        <v>101065.97734008251</v>
      </c>
      <c r="G9" s="82">
        <v>102339.11104074612</v>
      </c>
      <c r="H9" s="82">
        <v>104144.99862773692</v>
      </c>
      <c r="I9" s="82">
        <v>105927.35569385854</v>
      </c>
      <c r="J9" s="82">
        <v>107100</v>
      </c>
      <c r="K9" s="82">
        <v>107797.46617096059</v>
      </c>
      <c r="L9" s="82">
        <v>108688.34683879977</v>
      </c>
      <c r="M9" s="82">
        <v>109323.52845111451</v>
      </c>
      <c r="N9" s="82">
        <v>109702.2910097401</v>
      </c>
      <c r="O9" s="82">
        <v>110033.65651531248</v>
      </c>
      <c r="P9" s="82">
        <v>110380.45038246349</v>
      </c>
      <c r="Q9" s="82">
        <v>110761.31566587705</v>
      </c>
    </row>
    <row r="10" spans="1:17" ht="12" customHeight="1" x14ac:dyDescent="0.25">
      <c r="A10" s="77" t="s">
        <v>21</v>
      </c>
      <c r="B10" s="81"/>
      <c r="C10" s="81">
        <f>1000*C11/C27</f>
        <v>7289.5203674012382</v>
      </c>
      <c r="D10" s="81">
        <f t="shared" ref="D10:Q10" si="1">1000*D11/D27</f>
        <v>7142.5713895011977</v>
      </c>
      <c r="E10" s="81">
        <f t="shared" si="1"/>
        <v>6827.9728166306613</v>
      </c>
      <c r="F10" s="81">
        <f t="shared" si="1"/>
        <v>8384.1712904074739</v>
      </c>
      <c r="G10" s="81">
        <f t="shared" si="1"/>
        <v>7933.5282913778674</v>
      </c>
      <c r="H10" s="81">
        <f t="shared" si="1"/>
        <v>9181.7254984010542</v>
      </c>
      <c r="I10" s="81">
        <f t="shared" si="1"/>
        <v>9220.6418958125359</v>
      </c>
      <c r="J10" s="81">
        <f t="shared" si="1"/>
        <v>7087.0558163678234</v>
      </c>
      <c r="K10" s="81">
        <f t="shared" si="1"/>
        <v>6959.0157334477572</v>
      </c>
      <c r="L10" s="81">
        <f t="shared" si="1"/>
        <v>8509.9098765598501</v>
      </c>
      <c r="M10" s="81">
        <f t="shared" si="1"/>
        <v>6900.8251404368038</v>
      </c>
      <c r="N10" s="81">
        <f t="shared" si="1"/>
        <v>5711.5697490222265</v>
      </c>
      <c r="O10" s="81">
        <f t="shared" si="1"/>
        <v>6276.8875381275129</v>
      </c>
      <c r="P10" s="81">
        <f t="shared" si="1"/>
        <v>6327.9084176745882</v>
      </c>
      <c r="Q10" s="81">
        <f t="shared" si="1"/>
        <v>6421.1375178111075</v>
      </c>
    </row>
    <row r="11" spans="1:17" ht="12" customHeight="1" x14ac:dyDescent="0.25">
      <c r="A11" s="80" t="s">
        <v>91</v>
      </c>
      <c r="B11" s="79"/>
      <c r="C11" s="79">
        <v>3280.2841653305568</v>
      </c>
      <c r="D11" s="79">
        <v>3214.1571252755389</v>
      </c>
      <c r="E11" s="79">
        <v>3072.587767483798</v>
      </c>
      <c r="F11" s="79">
        <v>3772.8770806833636</v>
      </c>
      <c r="G11" s="79">
        <v>3570.0877311200402</v>
      </c>
      <c r="H11" s="79">
        <v>4131.7764742804738</v>
      </c>
      <c r="I11" s="79">
        <v>4149.2888531156414</v>
      </c>
      <c r="J11" s="79">
        <v>3189.1751173655207</v>
      </c>
      <c r="K11" s="79">
        <v>3131.5570800514906</v>
      </c>
      <c r="L11" s="79">
        <v>3829.4594444519325</v>
      </c>
      <c r="M11" s="79">
        <v>3105.3713131965615</v>
      </c>
      <c r="N11" s="79">
        <v>2570.2063870600018</v>
      </c>
      <c r="O11" s="79">
        <v>2824.5993921573809</v>
      </c>
      <c r="P11" s="79">
        <v>2847.5587879535642</v>
      </c>
      <c r="Q11" s="79">
        <v>2889.5118830149986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5228.63</v>
      </c>
      <c r="C13" s="234">
        <v>5761.11</v>
      </c>
      <c r="D13" s="234">
        <v>5738.01</v>
      </c>
      <c r="E13" s="234">
        <v>5671.74</v>
      </c>
      <c r="F13" s="234">
        <v>5558.62</v>
      </c>
      <c r="G13" s="234">
        <v>5309.79</v>
      </c>
      <c r="H13" s="234">
        <v>5459.06</v>
      </c>
      <c r="I13" s="234">
        <v>5334.62</v>
      </c>
      <c r="J13" s="234">
        <v>5350.86</v>
      </c>
      <c r="K13" s="234">
        <v>5619.86</v>
      </c>
      <c r="L13" s="234">
        <v>6190.94</v>
      </c>
      <c r="M13" s="234">
        <v>5233.5600000000004</v>
      </c>
      <c r="N13" s="234">
        <v>5855.4</v>
      </c>
      <c r="O13" s="234">
        <v>5274.05</v>
      </c>
      <c r="P13" s="234">
        <v>5244.71</v>
      </c>
      <c r="Q13" s="234">
        <v>5032.28</v>
      </c>
    </row>
    <row r="14" spans="1:17" ht="12" customHeight="1" x14ac:dyDescent="0.25">
      <c r="A14" s="77" t="s">
        <v>89</v>
      </c>
      <c r="B14" s="235">
        <v>5759.7166666666644</v>
      </c>
      <c r="C14" s="235">
        <v>5759.7166666666644</v>
      </c>
      <c r="D14" s="235">
        <v>5759.7166666666644</v>
      </c>
      <c r="E14" s="235">
        <v>5759.7166666666644</v>
      </c>
      <c r="F14" s="235">
        <v>5759.7166666666644</v>
      </c>
      <c r="G14" s="235">
        <v>5759.7166666666644</v>
      </c>
      <c r="H14" s="235">
        <v>5759.7166666666644</v>
      </c>
      <c r="I14" s="235">
        <v>5759.7166666666644</v>
      </c>
      <c r="J14" s="235">
        <v>5759.7166666666644</v>
      </c>
      <c r="K14" s="235">
        <v>5759.7166666666644</v>
      </c>
      <c r="L14" s="235">
        <v>5759.7166666666644</v>
      </c>
      <c r="M14" s="235">
        <v>5759.7166666666644</v>
      </c>
      <c r="N14" s="235">
        <v>5759.7166666666644</v>
      </c>
      <c r="O14" s="235">
        <v>5759.7166666666644</v>
      </c>
      <c r="P14" s="235">
        <v>5759.7166666666644</v>
      </c>
      <c r="Q14" s="235">
        <v>5759.7166666666644</v>
      </c>
    </row>
    <row r="15" spans="1:17" ht="12" customHeight="1" x14ac:dyDescent="0.25">
      <c r="A15" s="76" t="s">
        <v>88</v>
      </c>
      <c r="B15" s="236">
        <f>IF(B13=0,0,B13/B14)</f>
        <v>0.90779291805441853</v>
      </c>
      <c r="C15" s="236">
        <f t="shared" ref="C15:Q15" si="2">IF(C13=0,0,C13/C14)</f>
        <v>1.0002419100476589</v>
      </c>
      <c r="D15" s="236">
        <f t="shared" si="2"/>
        <v>0.99623129609963501</v>
      </c>
      <c r="E15" s="236">
        <f t="shared" si="2"/>
        <v>0.98472552179939443</v>
      </c>
      <c r="F15" s="236">
        <f t="shared" si="2"/>
        <v>0.96508566682967656</v>
      </c>
      <c r="G15" s="236">
        <f t="shared" si="2"/>
        <v>0.92188388896444595</v>
      </c>
      <c r="H15" s="236">
        <f t="shared" si="2"/>
        <v>0.94780009433334433</v>
      </c>
      <c r="I15" s="236">
        <f t="shared" si="2"/>
        <v>0.92619486490944325</v>
      </c>
      <c r="J15" s="236">
        <f t="shared" si="2"/>
        <v>0.92901444804866007</v>
      </c>
      <c r="K15" s="236">
        <f t="shared" si="2"/>
        <v>0.97571813428322607</v>
      </c>
      <c r="L15" s="236">
        <f t="shared" si="2"/>
        <v>1.0748688448216495</v>
      </c>
      <c r="M15" s="236">
        <f t="shared" si="2"/>
        <v>0.90864886293596658</v>
      </c>
      <c r="N15" s="236">
        <f t="shared" si="2"/>
        <v>1.0166125069809571</v>
      </c>
      <c r="O15" s="236">
        <f t="shared" si="2"/>
        <v>0.91567872262235162</v>
      </c>
      <c r="P15" s="236">
        <f t="shared" si="2"/>
        <v>0.91058472204940677</v>
      </c>
      <c r="Q15" s="236">
        <f t="shared" si="2"/>
        <v>0.87370269949621393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30571.007484884893</v>
      </c>
      <c r="C19" s="75">
        <f t="shared" si="3"/>
        <v>31300.275142224709</v>
      </c>
      <c r="D19" s="75">
        <f t="shared" si="3"/>
        <v>31741.825280923335</v>
      </c>
      <c r="E19" s="75">
        <f t="shared" si="3"/>
        <v>32303.948606192334</v>
      </c>
      <c r="F19" s="75">
        <f t="shared" si="3"/>
        <v>33485.686745299798</v>
      </c>
      <c r="G19" s="75">
        <f t="shared" si="3"/>
        <v>34305.802631184415</v>
      </c>
      <c r="H19" s="75">
        <f t="shared" si="3"/>
        <v>35568.110284016046</v>
      </c>
      <c r="I19" s="75">
        <f t="shared" si="3"/>
        <v>37260.806861280471</v>
      </c>
      <c r="J19" s="75">
        <f t="shared" si="3"/>
        <v>37362.655533082354</v>
      </c>
      <c r="K19" s="75">
        <f t="shared" si="3"/>
        <v>34107.044176165626</v>
      </c>
      <c r="L19" s="75">
        <f t="shared" si="3"/>
        <v>34962.637068580028</v>
      </c>
      <c r="M19" s="75">
        <f t="shared" si="3"/>
        <v>35702.361041810029</v>
      </c>
      <c r="N19" s="75">
        <f t="shared" si="3"/>
        <v>35023.789221028572</v>
      </c>
      <c r="O19" s="75">
        <f t="shared" si="3"/>
        <v>34595.552340877948</v>
      </c>
      <c r="P19" s="75">
        <f t="shared" si="3"/>
        <v>34222.065969845826</v>
      </c>
      <c r="Q19" s="75">
        <f t="shared" si="3"/>
        <v>34090.775825126191</v>
      </c>
    </row>
    <row r="20" spans="1:17" ht="12" customHeight="1" x14ac:dyDescent="0.25">
      <c r="A20" s="69" t="s">
        <v>85</v>
      </c>
      <c r="B20" s="74">
        <f t="shared" ref="B20:Q20" si="4">B5*1000000/B6</f>
        <v>55468.435602943566</v>
      </c>
      <c r="C20" s="74">
        <f t="shared" si="4"/>
        <v>56742.572224023439</v>
      </c>
      <c r="D20" s="74">
        <f t="shared" si="4"/>
        <v>56899.133968385133</v>
      </c>
      <c r="E20" s="74">
        <f t="shared" si="4"/>
        <v>57665.738531993244</v>
      </c>
      <c r="F20" s="74">
        <f t="shared" si="4"/>
        <v>59429.790788167571</v>
      </c>
      <c r="G20" s="74">
        <f t="shared" si="4"/>
        <v>60210.431347006466</v>
      </c>
      <c r="H20" s="74">
        <f t="shared" si="4"/>
        <v>60465.913286584124</v>
      </c>
      <c r="I20" s="74">
        <f t="shared" si="4"/>
        <v>62040.807219485949</v>
      </c>
      <c r="J20" s="74">
        <f t="shared" si="4"/>
        <v>62612.733987664338</v>
      </c>
      <c r="K20" s="74">
        <f t="shared" si="4"/>
        <v>61025.043399605238</v>
      </c>
      <c r="L20" s="74">
        <f t="shared" si="4"/>
        <v>62310.323897809423</v>
      </c>
      <c r="M20" s="74">
        <f t="shared" si="4"/>
        <v>63545.577751473691</v>
      </c>
      <c r="N20" s="74">
        <f t="shared" si="4"/>
        <v>63177.005612157453</v>
      </c>
      <c r="O20" s="74">
        <f t="shared" si="4"/>
        <v>62368.285604923643</v>
      </c>
      <c r="P20" s="74">
        <f t="shared" si="4"/>
        <v>62352.567711539559</v>
      </c>
      <c r="Q20" s="74">
        <f t="shared" si="4"/>
        <v>62240.61111756412</v>
      </c>
    </row>
    <row r="21" spans="1:17" ht="12" customHeight="1" x14ac:dyDescent="0.25">
      <c r="A21" s="69" t="s">
        <v>84</v>
      </c>
      <c r="B21" s="74">
        <f t="shared" ref="B21:Q21" si="5">B5*1000000/B3</f>
        <v>16754.329260174294</v>
      </c>
      <c r="C21" s="74">
        <f t="shared" si="5"/>
        <v>17519.605873787837</v>
      </c>
      <c r="D21" s="74">
        <f t="shared" si="5"/>
        <v>17944.10541806386</v>
      </c>
      <c r="E21" s="74">
        <f t="shared" si="5"/>
        <v>18311.102029579812</v>
      </c>
      <c r="F21" s="74">
        <f t="shared" si="5"/>
        <v>19064.051889198101</v>
      </c>
      <c r="G21" s="74">
        <f t="shared" si="5"/>
        <v>19585.65353746742</v>
      </c>
      <c r="H21" s="74">
        <f t="shared" si="5"/>
        <v>19965.930671312788</v>
      </c>
      <c r="I21" s="74">
        <f t="shared" si="5"/>
        <v>20859.150811180301</v>
      </c>
      <c r="J21" s="74">
        <f t="shared" si="5"/>
        <v>21493.106948451361</v>
      </c>
      <c r="K21" s="74">
        <f t="shared" si="5"/>
        <v>20774.330745833653</v>
      </c>
      <c r="L21" s="74">
        <f t="shared" si="5"/>
        <v>21101.848161247457</v>
      </c>
      <c r="M21" s="74">
        <f t="shared" si="5"/>
        <v>21746.248987742372</v>
      </c>
      <c r="N21" s="74">
        <f t="shared" si="5"/>
        <v>21788.614792478675</v>
      </c>
      <c r="O21" s="74">
        <f t="shared" si="5"/>
        <v>21418.190415222234</v>
      </c>
      <c r="P21" s="74">
        <f t="shared" si="5"/>
        <v>21327.616822306849</v>
      </c>
      <c r="Q21" s="74">
        <f t="shared" si="5"/>
        <v>21243.752289835222</v>
      </c>
    </row>
    <row r="22" spans="1:17" ht="12" customHeight="1" x14ac:dyDescent="0.25">
      <c r="A22" s="67" t="s">
        <v>83</v>
      </c>
      <c r="B22" s="73">
        <v>1.1480526096943484</v>
      </c>
      <c r="C22" s="73">
        <v>1.168896692498222</v>
      </c>
      <c r="D22" s="73">
        <v>1.1732547846226249</v>
      </c>
      <c r="E22" s="73">
        <v>1.1783714429479402</v>
      </c>
      <c r="F22" s="73">
        <v>1.1988495445414358</v>
      </c>
      <c r="G22" s="73">
        <v>1.2056591312676219</v>
      </c>
      <c r="H22" s="73">
        <v>1.1970397230303762</v>
      </c>
      <c r="I22" s="73">
        <v>1.213696514428688</v>
      </c>
      <c r="J22" s="73">
        <v>1.237629611441355</v>
      </c>
      <c r="K22" s="73">
        <v>1.2268995806178067</v>
      </c>
      <c r="L22" s="73">
        <v>1.2294059509339006</v>
      </c>
      <c r="M22" s="73">
        <v>1.2469138930569938</v>
      </c>
      <c r="N22" s="73">
        <v>1.2513678098379477</v>
      </c>
      <c r="O22" s="73">
        <v>1.2260773789728237</v>
      </c>
      <c r="P22" s="73">
        <v>1.2008963094956477</v>
      </c>
      <c r="Q22" s="73">
        <v>1.1726939281556599</v>
      </c>
    </row>
    <row r="23" spans="1:17" ht="12" customHeight="1" x14ac:dyDescent="0.25">
      <c r="A23" s="72" t="s">
        <v>82</v>
      </c>
      <c r="B23" s="71">
        <f t="shared" ref="B23:Q23" si="6">B6/B8</f>
        <v>7.2726090511038288</v>
      </c>
      <c r="C23" s="71">
        <f t="shared" si="6"/>
        <v>7.3655529092624841</v>
      </c>
      <c r="D23" s="71">
        <f t="shared" si="6"/>
        <v>7.4674149151974909</v>
      </c>
      <c r="E23" s="71">
        <f t="shared" si="6"/>
        <v>7.4725984760367075</v>
      </c>
      <c r="F23" s="71">
        <f t="shared" si="6"/>
        <v>7.4553278940208871</v>
      </c>
      <c r="G23" s="71">
        <f t="shared" si="6"/>
        <v>7.4900982840744783</v>
      </c>
      <c r="H23" s="71">
        <f t="shared" si="6"/>
        <v>7.4984877842421422</v>
      </c>
      <c r="I23" s="71">
        <f t="shared" si="6"/>
        <v>7.5371465167830012</v>
      </c>
      <c r="J23" s="71">
        <f t="shared" si="6"/>
        <v>7.6449579831932777</v>
      </c>
      <c r="K23" s="71">
        <f t="shared" si="6"/>
        <v>7.5691946108080703</v>
      </c>
      <c r="L23" s="71">
        <f t="shared" si="6"/>
        <v>7.5034262984011884</v>
      </c>
      <c r="M23" s="71">
        <f t="shared" si="6"/>
        <v>7.5717918340894999</v>
      </c>
      <c r="N23" s="71">
        <f t="shared" si="6"/>
        <v>7.6412260152850751</v>
      </c>
      <c r="O23" s="71">
        <f t="shared" si="6"/>
        <v>7.6214862484670425</v>
      </c>
      <c r="P23" s="71">
        <f t="shared" si="6"/>
        <v>7.6016178326203487</v>
      </c>
      <c r="Q23" s="71">
        <f t="shared" si="6"/>
        <v>7.5876671827844095</v>
      </c>
    </row>
    <row r="24" spans="1:17" ht="12" customHeight="1" x14ac:dyDescent="0.25">
      <c r="A24" s="69" t="s">
        <v>81</v>
      </c>
      <c r="B24" s="70">
        <f t="shared" ref="B24:Q24" si="7">B9*1000/B3</f>
        <v>18.689746043976285</v>
      </c>
      <c r="C24" s="70">
        <f t="shared" si="7"/>
        <v>18.863508541171903</v>
      </c>
      <c r="D24" s="70">
        <f t="shared" si="7"/>
        <v>19.004584831836937</v>
      </c>
      <c r="E24" s="70">
        <f t="shared" si="7"/>
        <v>19.122183913510437</v>
      </c>
      <c r="F24" s="70">
        <f t="shared" si="7"/>
        <v>19.362292420392947</v>
      </c>
      <c r="G24" s="70">
        <f t="shared" si="7"/>
        <v>19.543004252320085</v>
      </c>
      <c r="H24" s="70">
        <f t="shared" si="7"/>
        <v>19.816080932596766</v>
      </c>
      <c r="I24" s="70">
        <f t="shared" si="7"/>
        <v>20.073575706796539</v>
      </c>
      <c r="J24" s="70">
        <f t="shared" si="7"/>
        <v>20.205701969857849</v>
      </c>
      <c r="K24" s="70">
        <f t="shared" si="7"/>
        <v>20.238661515442121</v>
      </c>
      <c r="L24" s="70">
        <f t="shared" si="7"/>
        <v>20.310161539865867</v>
      </c>
      <c r="M24" s="70">
        <f t="shared" si="7"/>
        <v>20.338216763402386</v>
      </c>
      <c r="N24" s="70">
        <f t="shared" si="7"/>
        <v>20.310473636970752</v>
      </c>
      <c r="O24" s="70">
        <f t="shared" si="7"/>
        <v>20.27644493023028</v>
      </c>
      <c r="P24" s="70">
        <f t="shared" si="7"/>
        <v>20.24857517284293</v>
      </c>
      <c r="Q24" s="70">
        <f t="shared" si="7"/>
        <v>20.242382224833072</v>
      </c>
    </row>
    <row r="25" spans="1:17" ht="12" customHeight="1" x14ac:dyDescent="0.25">
      <c r="A25" s="69" t="s">
        <v>80</v>
      </c>
      <c r="B25" s="70">
        <f t="shared" ref="B25:Q25" si="8">B9*1000/B6</f>
        <v>61.876005823755854</v>
      </c>
      <c r="C25" s="70">
        <f t="shared" si="8"/>
        <v>61.095209761388929</v>
      </c>
      <c r="D25" s="70">
        <f t="shared" si="8"/>
        <v>60.261818194161343</v>
      </c>
      <c r="E25" s="70">
        <f t="shared" si="8"/>
        <v>60.220016028302581</v>
      </c>
      <c r="F25" s="70">
        <f t="shared" si="8"/>
        <v>60.359518239418605</v>
      </c>
      <c r="G25" s="70">
        <f t="shared" si="8"/>
        <v>60.079318445900036</v>
      </c>
      <c r="H25" s="70">
        <f t="shared" si="8"/>
        <v>60.012100165804384</v>
      </c>
      <c r="I25" s="70">
        <f t="shared" si="8"/>
        <v>59.704292466384032</v>
      </c>
      <c r="J25" s="70">
        <f t="shared" si="8"/>
        <v>58.862324814509478</v>
      </c>
      <c r="K25" s="70">
        <f t="shared" si="8"/>
        <v>59.451503513655737</v>
      </c>
      <c r="L25" s="70">
        <f t="shared" si="8"/>
        <v>59.972602129227937</v>
      </c>
      <c r="M25" s="70">
        <f t="shared" si="8"/>
        <v>59.43111087312559</v>
      </c>
      <c r="N25" s="70">
        <f t="shared" si="8"/>
        <v>58.891073120968485</v>
      </c>
      <c r="O25" s="70">
        <f t="shared" si="8"/>
        <v>59.043601907765868</v>
      </c>
      <c r="P25" s="70">
        <f t="shared" si="8"/>
        <v>59.197924692944056</v>
      </c>
      <c r="Q25" s="70">
        <f t="shared" si="8"/>
        <v>59.306765723857914</v>
      </c>
    </row>
    <row r="26" spans="1:17" ht="12" customHeight="1" x14ac:dyDescent="0.25">
      <c r="A26" s="69" t="s">
        <v>79</v>
      </c>
      <c r="B26" s="68">
        <v>450.00000000000006</v>
      </c>
      <c r="C26" s="68">
        <v>449.99999999999994</v>
      </c>
      <c r="D26" s="68">
        <v>450</v>
      </c>
      <c r="E26" s="68">
        <v>450</v>
      </c>
      <c r="F26" s="68">
        <v>450</v>
      </c>
      <c r="G26" s="68">
        <v>450</v>
      </c>
      <c r="H26" s="68">
        <v>450</v>
      </c>
      <c r="I26" s="68">
        <v>450</v>
      </c>
      <c r="J26" s="68">
        <v>450</v>
      </c>
      <c r="K26" s="68">
        <v>450</v>
      </c>
      <c r="L26" s="68">
        <v>450</v>
      </c>
      <c r="M26" s="68">
        <v>450</v>
      </c>
      <c r="N26" s="68">
        <v>450</v>
      </c>
      <c r="O26" s="68">
        <v>450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449.99999999999994</v>
      </c>
      <c r="D27" s="65">
        <v>450</v>
      </c>
      <c r="E27" s="65">
        <v>450.00000000000006</v>
      </c>
      <c r="F27" s="65">
        <v>450.00000000000006</v>
      </c>
      <c r="G27" s="65">
        <v>450</v>
      </c>
      <c r="H27" s="65">
        <v>449.99999999999994</v>
      </c>
      <c r="I27" s="65">
        <v>450.00000000000006</v>
      </c>
      <c r="J27" s="65">
        <v>450.00000000000006</v>
      </c>
      <c r="K27" s="65">
        <v>450</v>
      </c>
      <c r="L27" s="65">
        <v>450</v>
      </c>
      <c r="M27" s="65">
        <v>449.99999999999994</v>
      </c>
      <c r="N27" s="65">
        <v>450</v>
      </c>
      <c r="O27" s="65">
        <v>450</v>
      </c>
      <c r="P27" s="65">
        <v>449.99999999999994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2323.9193896304823</v>
      </c>
      <c r="C39" s="55">
        <f t="shared" ref="C39:Q39" si="10">SUM(C40:C41,C44:C45,C51:C52)</f>
        <v>2521.2156579974467</v>
      </c>
      <c r="D39" s="55">
        <f t="shared" si="10"/>
        <v>2593.5108435161947</v>
      </c>
      <c r="E39" s="55">
        <f t="shared" si="10"/>
        <v>2608.2186423927433</v>
      </c>
      <c r="F39" s="55">
        <f t="shared" si="10"/>
        <v>2620.9567895384462</v>
      </c>
      <c r="G39" s="55">
        <f t="shared" si="10"/>
        <v>2618.3458949614796</v>
      </c>
      <c r="H39" s="55">
        <f t="shared" si="10"/>
        <v>2676.9030575205024</v>
      </c>
      <c r="I39" s="55">
        <f t="shared" si="10"/>
        <v>2803.801290926669</v>
      </c>
      <c r="J39" s="55">
        <f t="shared" si="10"/>
        <v>2773.8824765245904</v>
      </c>
      <c r="K39" s="55">
        <f t="shared" si="10"/>
        <v>3019.4602971109439</v>
      </c>
      <c r="L39" s="55">
        <f t="shared" si="10"/>
        <v>3182.9135394366122</v>
      </c>
      <c r="M39" s="55">
        <f t="shared" si="10"/>
        <v>2878.819335651373</v>
      </c>
      <c r="N39" s="55">
        <f t="shared" si="10"/>
        <v>3061.9901471560006</v>
      </c>
      <c r="O39" s="55">
        <f t="shared" si="10"/>
        <v>2927.5712117775474</v>
      </c>
      <c r="P39" s="55">
        <f t="shared" si="10"/>
        <v>3000.3531427706353</v>
      </c>
      <c r="Q39" s="55">
        <f t="shared" si="10"/>
        <v>2842.4259475390181</v>
      </c>
    </row>
    <row r="40" spans="1:17" ht="12" customHeight="1" x14ac:dyDescent="0.25">
      <c r="A40" s="54" t="s">
        <v>38</v>
      </c>
      <c r="B40" s="53">
        <v>1.9586319877322114</v>
      </c>
      <c r="C40" s="53">
        <v>1.99532</v>
      </c>
      <c r="D40" s="53">
        <v>2.00013</v>
      </c>
      <c r="E40" s="53">
        <v>1.9999899999999988</v>
      </c>
      <c r="F40" s="53">
        <v>1.8998200000000001</v>
      </c>
      <c r="G40" s="53">
        <v>1.8641213124188358</v>
      </c>
      <c r="H40" s="53">
        <v>1.9993900000000004</v>
      </c>
      <c r="I40" s="53">
        <v>1.6996899999999995</v>
      </c>
      <c r="J40" s="53">
        <v>2.1002400000000003</v>
      </c>
      <c r="K40" s="53">
        <v>2.4004999999999996</v>
      </c>
      <c r="L40" s="53">
        <v>2.6515089054633427</v>
      </c>
      <c r="M40" s="53">
        <v>2.1496450998292533</v>
      </c>
      <c r="N40" s="53">
        <v>2.5307888683999518</v>
      </c>
      <c r="O40" s="53">
        <v>2.2946236670367499</v>
      </c>
      <c r="P40" s="53">
        <v>2.388362352962095</v>
      </c>
      <c r="Q40" s="53">
        <v>2.1507795985224032</v>
      </c>
    </row>
    <row r="41" spans="1:17" ht="12" customHeight="1" x14ac:dyDescent="0.25">
      <c r="A41" s="51" t="s">
        <v>37</v>
      </c>
      <c r="B41" s="50">
        <f>SUM(B42:B43)</f>
        <v>340.97715106233738</v>
      </c>
      <c r="C41" s="50">
        <f t="shared" ref="C41:Q41" si="11">SUM(C42:C43)</f>
        <v>354.03274999999991</v>
      </c>
      <c r="D41" s="50">
        <f t="shared" si="11"/>
        <v>346.82342000000006</v>
      </c>
      <c r="E41" s="50">
        <f t="shared" si="11"/>
        <v>340.61664999999988</v>
      </c>
      <c r="F41" s="50">
        <f t="shared" si="11"/>
        <v>329.80232000000001</v>
      </c>
      <c r="G41" s="50">
        <f t="shared" si="11"/>
        <v>312.50832411603426</v>
      </c>
      <c r="H41" s="50">
        <f t="shared" si="11"/>
        <v>309.22388999999981</v>
      </c>
      <c r="I41" s="50">
        <f t="shared" si="11"/>
        <v>295.03118000000006</v>
      </c>
      <c r="J41" s="50">
        <f t="shared" si="11"/>
        <v>241.91634999999997</v>
      </c>
      <c r="K41" s="50">
        <f t="shared" si="11"/>
        <v>264.19684999999993</v>
      </c>
      <c r="L41" s="50">
        <f t="shared" si="11"/>
        <v>292.5365633060382</v>
      </c>
      <c r="M41" s="50">
        <f t="shared" si="11"/>
        <v>247.95177956139605</v>
      </c>
      <c r="N41" s="50">
        <f t="shared" si="11"/>
        <v>275.27351755585624</v>
      </c>
      <c r="O41" s="50">
        <f t="shared" si="11"/>
        <v>246.6560338345256</v>
      </c>
      <c r="P41" s="50">
        <f t="shared" si="11"/>
        <v>245.63079003650432</v>
      </c>
      <c r="Q41" s="50">
        <f t="shared" si="11"/>
        <v>225.23625294518396</v>
      </c>
    </row>
    <row r="42" spans="1:17" ht="12" customHeight="1" x14ac:dyDescent="0.25">
      <c r="A42" s="52" t="s">
        <v>66</v>
      </c>
      <c r="B42" s="50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</v>
      </c>
      <c r="Q42" s="50">
        <v>0</v>
      </c>
    </row>
    <row r="43" spans="1:17" ht="12" customHeight="1" x14ac:dyDescent="0.25">
      <c r="A43" s="52" t="s">
        <v>65</v>
      </c>
      <c r="B43" s="50">
        <v>340.97715106233738</v>
      </c>
      <c r="C43" s="50">
        <v>354.03274999999991</v>
      </c>
      <c r="D43" s="50">
        <v>346.82342000000006</v>
      </c>
      <c r="E43" s="50">
        <v>340.61664999999988</v>
      </c>
      <c r="F43" s="50">
        <v>329.80232000000001</v>
      </c>
      <c r="G43" s="50">
        <v>312.50832411603426</v>
      </c>
      <c r="H43" s="50">
        <v>309.22388999999981</v>
      </c>
      <c r="I43" s="50">
        <v>295.03118000000006</v>
      </c>
      <c r="J43" s="50">
        <v>241.91634999999997</v>
      </c>
      <c r="K43" s="50">
        <v>264.19684999999993</v>
      </c>
      <c r="L43" s="50">
        <v>292.5365633060382</v>
      </c>
      <c r="M43" s="50">
        <v>247.95177956139605</v>
      </c>
      <c r="N43" s="50">
        <v>275.27351755585624</v>
      </c>
      <c r="O43" s="50">
        <v>246.6560338345256</v>
      </c>
      <c r="P43" s="50">
        <v>245.63079003650432</v>
      </c>
      <c r="Q43" s="50">
        <v>225.23625294518396</v>
      </c>
    </row>
    <row r="44" spans="1:17" ht="12" customHeight="1" x14ac:dyDescent="0.25">
      <c r="A44" s="51" t="s">
        <v>41</v>
      </c>
      <c r="B44" s="50">
        <v>26.979536419044923</v>
      </c>
      <c r="C44" s="50">
        <v>28.200259999999997</v>
      </c>
      <c r="D44" s="50">
        <v>30.798669999999998</v>
      </c>
      <c r="E44" s="50">
        <v>30.096340000000001</v>
      </c>
      <c r="F44" s="50">
        <v>31.297559999999997</v>
      </c>
      <c r="G44" s="50">
        <v>31.528731375995292</v>
      </c>
      <c r="H44" s="50">
        <v>30.30359</v>
      </c>
      <c r="I44" s="50">
        <v>28.897899999999996</v>
      </c>
      <c r="J44" s="50">
        <v>27.766639999999995</v>
      </c>
      <c r="K44" s="50">
        <v>27.76417</v>
      </c>
      <c r="L44" s="50">
        <v>30.571271000803392</v>
      </c>
      <c r="M44" s="50">
        <v>37.05790759213609</v>
      </c>
      <c r="N44" s="50">
        <v>33.533806866398983</v>
      </c>
      <c r="O44" s="50">
        <v>34.752449999487325</v>
      </c>
      <c r="P44" s="50">
        <v>29.891359058091538</v>
      </c>
      <c r="Q44" s="50">
        <v>27.921505445654674</v>
      </c>
    </row>
    <row r="45" spans="1:17" ht="12" customHeight="1" x14ac:dyDescent="0.25">
      <c r="A45" s="51" t="s">
        <v>64</v>
      </c>
      <c r="B45" s="50">
        <f>SUM(B46:B50)</f>
        <v>61.598596511006733</v>
      </c>
      <c r="C45" s="50">
        <f t="shared" ref="C45:Q45" si="12">SUM(C46:C50)</f>
        <v>66.318330000000003</v>
      </c>
      <c r="D45" s="50">
        <f t="shared" si="12"/>
        <v>70.3202</v>
      </c>
      <c r="E45" s="50">
        <f t="shared" si="12"/>
        <v>72.601259999999996</v>
      </c>
      <c r="F45" s="50">
        <f t="shared" si="12"/>
        <v>74.498509999999996</v>
      </c>
      <c r="G45" s="50">
        <f t="shared" si="12"/>
        <v>73.684499167168369</v>
      </c>
      <c r="H45" s="50">
        <f t="shared" si="12"/>
        <v>74.80107000000001</v>
      </c>
      <c r="I45" s="50">
        <f t="shared" si="12"/>
        <v>74.749669999999952</v>
      </c>
      <c r="J45" s="50">
        <f t="shared" si="12"/>
        <v>75.182289999999981</v>
      </c>
      <c r="K45" s="50">
        <f t="shared" si="12"/>
        <v>85.183040000000005</v>
      </c>
      <c r="L45" s="50">
        <f t="shared" si="12"/>
        <v>94.988485398305315</v>
      </c>
      <c r="M45" s="50">
        <f t="shared" si="12"/>
        <v>86.653675793290319</v>
      </c>
      <c r="N45" s="50">
        <f t="shared" si="12"/>
        <v>99.650240936766608</v>
      </c>
      <c r="O45" s="50">
        <f t="shared" si="12"/>
        <v>85.793712933647072</v>
      </c>
      <c r="P45" s="50">
        <f t="shared" si="12"/>
        <v>87.011854936093386</v>
      </c>
      <c r="Q45" s="50">
        <f t="shared" si="12"/>
        <v>77.863819172998333</v>
      </c>
    </row>
    <row r="46" spans="1:17" ht="12" customHeight="1" x14ac:dyDescent="0.25">
      <c r="A46" s="52" t="s">
        <v>34</v>
      </c>
      <c r="B46" s="50">
        <v>52.188068183883395</v>
      </c>
      <c r="C46" s="50">
        <v>59.414360000000009</v>
      </c>
      <c r="D46" s="50">
        <v>61.295560000000002</v>
      </c>
      <c r="E46" s="50">
        <v>62.10103999999999</v>
      </c>
      <c r="F46" s="50">
        <v>61.698959999999992</v>
      </c>
      <c r="G46" s="50">
        <v>61.670546174865187</v>
      </c>
      <c r="H46" s="50">
        <v>63.801070000000003</v>
      </c>
      <c r="I46" s="50">
        <v>63.522139999999958</v>
      </c>
      <c r="J46" s="50">
        <v>63.88183999999999</v>
      </c>
      <c r="K46" s="50">
        <v>71.399620000000013</v>
      </c>
      <c r="L46" s="50">
        <v>79.368022883843139</v>
      </c>
      <c r="M46" s="50">
        <v>68.716300499757423</v>
      </c>
      <c r="N46" s="50">
        <v>76.478375831264117</v>
      </c>
      <c r="O46" s="50">
        <v>71.510748697128975</v>
      </c>
      <c r="P46" s="50">
        <v>72.25115744350812</v>
      </c>
      <c r="Q46" s="50">
        <v>65.969844009150819</v>
      </c>
    </row>
    <row r="47" spans="1:17" ht="12" customHeight="1" x14ac:dyDescent="0.25">
      <c r="A47" s="52" t="s">
        <v>63</v>
      </c>
      <c r="B47" s="50">
        <v>9.4105283271233375</v>
      </c>
      <c r="C47" s="50">
        <v>6.9039699999999993</v>
      </c>
      <c r="D47" s="50">
        <v>9.024639999999998</v>
      </c>
      <c r="E47" s="50">
        <v>10.500220000000002</v>
      </c>
      <c r="F47" s="50">
        <v>12.799549999999998</v>
      </c>
      <c r="G47" s="50">
        <v>12.013952992303176</v>
      </c>
      <c r="H47" s="50">
        <v>11.000000000000002</v>
      </c>
      <c r="I47" s="50">
        <v>11.22753</v>
      </c>
      <c r="J47" s="50">
        <v>11.300449999999996</v>
      </c>
      <c r="K47" s="50">
        <v>10.681029999999998</v>
      </c>
      <c r="L47" s="50">
        <v>10.604759928191973</v>
      </c>
      <c r="M47" s="50">
        <v>13.924747514611502</v>
      </c>
      <c r="N47" s="50">
        <v>21.639554511175142</v>
      </c>
      <c r="O47" s="50">
        <v>14.282964236518096</v>
      </c>
      <c r="P47" s="50">
        <v>14.76069749258526</v>
      </c>
      <c r="Q47" s="50">
        <v>11.89397516384752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3.1023900000000002</v>
      </c>
      <c r="L48" s="50">
        <v>5.0157025862702085</v>
      </c>
      <c r="M48" s="50">
        <v>4.012627778921396</v>
      </c>
      <c r="N48" s="50">
        <v>1.5323105943273612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750.00250223755393</v>
      </c>
      <c r="C51" s="50">
        <v>855.6960899999998</v>
      </c>
      <c r="D51" s="50">
        <v>884.29762000000005</v>
      </c>
      <c r="E51" s="50">
        <v>901.26004999999964</v>
      </c>
      <c r="F51" s="50">
        <v>878.89953000000025</v>
      </c>
      <c r="G51" s="50">
        <v>864.05384329195442</v>
      </c>
      <c r="H51" s="50">
        <v>890.30743999999959</v>
      </c>
      <c r="I51" s="50">
        <v>1010.5130599999999</v>
      </c>
      <c r="J51" s="50">
        <v>1003.9759200000001</v>
      </c>
      <c r="K51" s="50">
        <v>1156.4248200000002</v>
      </c>
      <c r="L51" s="50">
        <v>1227.7394992694062</v>
      </c>
      <c r="M51" s="50">
        <v>1020.7348807097936</v>
      </c>
      <c r="N51" s="50">
        <v>1115.7150919518231</v>
      </c>
      <c r="O51" s="50">
        <v>1053.0764668941179</v>
      </c>
      <c r="P51" s="50">
        <v>1134.4704193942073</v>
      </c>
      <c r="Q51" s="50">
        <v>1010.5413565603028</v>
      </c>
    </row>
    <row r="52" spans="1:17" ht="12" customHeight="1" x14ac:dyDescent="0.25">
      <c r="A52" s="49" t="s">
        <v>30</v>
      </c>
      <c r="B52" s="48">
        <v>1142.4029714128071</v>
      </c>
      <c r="C52" s="48">
        <v>1214.972907997447</v>
      </c>
      <c r="D52" s="48">
        <v>1259.2708035161947</v>
      </c>
      <c r="E52" s="48">
        <v>1261.6443523927439</v>
      </c>
      <c r="F52" s="48">
        <v>1304.5590495384458</v>
      </c>
      <c r="G52" s="48">
        <v>1334.7063756979087</v>
      </c>
      <c r="H52" s="48">
        <v>1370.267677520503</v>
      </c>
      <c r="I52" s="48">
        <v>1392.9097909266691</v>
      </c>
      <c r="J52" s="48">
        <v>1422.9410365245903</v>
      </c>
      <c r="K52" s="48">
        <v>1483.4909171109439</v>
      </c>
      <c r="L52" s="48">
        <v>1534.4262115565955</v>
      </c>
      <c r="M52" s="48">
        <v>1484.2714468949277</v>
      </c>
      <c r="N52" s="48">
        <v>1535.2867009767556</v>
      </c>
      <c r="O52" s="48">
        <v>1504.9979244487331</v>
      </c>
      <c r="P52" s="48">
        <v>1500.9603569927767</v>
      </c>
      <c r="Q52" s="48">
        <v>1498.7122338163558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2323.9193896304823</v>
      </c>
      <c r="C54" s="26">
        <f t="shared" ref="C54:Q54" si="14">SUM(C55,C60)</f>
        <v>2521.2156579974471</v>
      </c>
      <c r="D54" s="26">
        <f t="shared" si="14"/>
        <v>2593.5108435161947</v>
      </c>
      <c r="E54" s="26">
        <f t="shared" si="14"/>
        <v>2608.2186423927437</v>
      </c>
      <c r="F54" s="26">
        <f t="shared" si="14"/>
        <v>2620.9567895384462</v>
      </c>
      <c r="G54" s="26">
        <f t="shared" si="14"/>
        <v>2618.3458949614796</v>
      </c>
      <c r="H54" s="26">
        <f t="shared" si="14"/>
        <v>2676.903057520502</v>
      </c>
      <c r="I54" s="26">
        <f t="shared" si="14"/>
        <v>2803.801290926669</v>
      </c>
      <c r="J54" s="26">
        <f t="shared" si="14"/>
        <v>2773.8824765245904</v>
      </c>
      <c r="K54" s="26">
        <f t="shared" si="14"/>
        <v>3019.4602971109443</v>
      </c>
      <c r="L54" s="26">
        <f t="shared" si="14"/>
        <v>3182.9135394366122</v>
      </c>
      <c r="M54" s="26">
        <f t="shared" si="14"/>
        <v>2878.8193356513734</v>
      </c>
      <c r="N54" s="26">
        <f t="shared" si="14"/>
        <v>3061.9901471560006</v>
      </c>
      <c r="O54" s="26">
        <f t="shared" si="14"/>
        <v>2927.5712117775474</v>
      </c>
      <c r="P54" s="26">
        <f t="shared" si="14"/>
        <v>3000.3531427706343</v>
      </c>
      <c r="Q54" s="26">
        <f t="shared" si="14"/>
        <v>2842.4259475390181</v>
      </c>
    </row>
    <row r="55" spans="1:17" ht="12" customHeight="1" x14ac:dyDescent="0.25">
      <c r="A55" s="25" t="s">
        <v>48</v>
      </c>
      <c r="B55" s="24">
        <f t="shared" ref="B55" si="15">SUM(B56:B59)</f>
        <v>1819.336724042947</v>
      </c>
      <c r="C55" s="24">
        <f t="shared" ref="C55:Q55" si="16">SUM(C56:C59)</f>
        <v>2003.3587431858798</v>
      </c>
      <c r="D55" s="24">
        <f t="shared" si="16"/>
        <v>2064.5641792384299</v>
      </c>
      <c r="E55" s="24">
        <f t="shared" si="16"/>
        <v>2070.4144843677213</v>
      </c>
      <c r="F55" s="24">
        <f t="shared" si="16"/>
        <v>2071.8902707118395</v>
      </c>
      <c r="G55" s="24">
        <f t="shared" si="16"/>
        <v>2053.1348094958857</v>
      </c>
      <c r="H55" s="24">
        <f t="shared" si="16"/>
        <v>2094.4797338808212</v>
      </c>
      <c r="I55" s="24">
        <f t="shared" si="16"/>
        <v>2204.2628397739036</v>
      </c>
      <c r="J55" s="24">
        <f t="shared" si="16"/>
        <v>2164.4204980764689</v>
      </c>
      <c r="K55" s="24">
        <f t="shared" si="16"/>
        <v>2403.0186022646139</v>
      </c>
      <c r="L55" s="24">
        <f t="shared" si="16"/>
        <v>2560.9201952183262</v>
      </c>
      <c r="M55" s="24">
        <f t="shared" si="16"/>
        <v>2254.9579599554017</v>
      </c>
      <c r="N55" s="24">
        <f t="shared" si="16"/>
        <v>2438.4749348649875</v>
      </c>
      <c r="O55" s="24">
        <f t="shared" si="16"/>
        <v>2305.1451518968574</v>
      </c>
      <c r="P55" s="24">
        <f t="shared" si="16"/>
        <v>2379.7644799385248</v>
      </c>
      <c r="Q55" s="24">
        <f t="shared" si="16"/>
        <v>2225.5575406674711</v>
      </c>
    </row>
    <row r="56" spans="1:17" ht="12" customHeight="1" x14ac:dyDescent="0.25">
      <c r="A56" s="23" t="s">
        <v>44</v>
      </c>
      <c r="B56" s="22">
        <v>1396.2040071203576</v>
      </c>
      <c r="C56" s="22">
        <v>1575.505574202158</v>
      </c>
      <c r="D56" s="22">
        <v>1632.8332320561585</v>
      </c>
      <c r="E56" s="22">
        <v>1635.497502615927</v>
      </c>
      <c r="F56" s="22">
        <v>1631.4046031055814</v>
      </c>
      <c r="G56" s="22">
        <v>1606.6102290446231</v>
      </c>
      <c r="H56" s="22">
        <v>1642.1432830342574</v>
      </c>
      <c r="I56" s="22">
        <v>1744.8527254014623</v>
      </c>
      <c r="J56" s="22">
        <v>1699.8362163372024</v>
      </c>
      <c r="K56" s="22">
        <v>1935.8615445417788</v>
      </c>
      <c r="L56" s="22">
        <v>2090.7892581568785</v>
      </c>
      <c r="M56" s="22">
        <v>1782.1355579237452</v>
      </c>
      <c r="N56" s="22">
        <v>1964.4097090371035</v>
      </c>
      <c r="O56" s="22">
        <v>1825.4987463073214</v>
      </c>
      <c r="P56" s="22">
        <v>1899.3466610548878</v>
      </c>
      <c r="Q56" s="22">
        <v>1736.3489871219867</v>
      </c>
    </row>
    <row r="57" spans="1:17" ht="12" customHeight="1" x14ac:dyDescent="0.25">
      <c r="A57" s="23" t="s">
        <v>43</v>
      </c>
      <c r="B57" s="30">
        <v>12.29641035522393</v>
      </c>
      <c r="C57" s="30">
        <v>12.949196748967267</v>
      </c>
      <c r="D57" s="30">
        <v>13.91513876994893</v>
      </c>
      <c r="E57" s="30">
        <v>14.895852359313372</v>
      </c>
      <c r="F57" s="30">
        <v>16.045098501541315</v>
      </c>
      <c r="G57" s="30">
        <v>17.606191859051641</v>
      </c>
      <c r="H57" s="30">
        <v>19.021872015931283</v>
      </c>
      <c r="I57" s="30">
        <v>20.968150768002594</v>
      </c>
      <c r="J57" s="30">
        <v>22.988850459032129</v>
      </c>
      <c r="K57" s="30">
        <v>23.364201185359427</v>
      </c>
      <c r="L57" s="30">
        <v>24.451921700480725</v>
      </c>
      <c r="M57" s="30">
        <v>24.7044218790749</v>
      </c>
      <c r="N57" s="30">
        <v>24.578620546010796</v>
      </c>
      <c r="O57" s="30">
        <v>24.709266698598633</v>
      </c>
      <c r="P57" s="30">
        <v>24.719699707320345</v>
      </c>
      <c r="Q57" s="30">
        <v>24.769885640300107</v>
      </c>
    </row>
    <row r="58" spans="1:17" ht="12" customHeight="1" x14ac:dyDescent="0.25">
      <c r="A58" s="23" t="s">
        <v>47</v>
      </c>
      <c r="B58" s="22">
        <v>199.49738728846089</v>
      </c>
      <c r="C58" s="22">
        <v>201.04778144016674</v>
      </c>
      <c r="D58" s="22">
        <v>202.49663072304608</v>
      </c>
      <c r="E58" s="22">
        <v>203.48517597691074</v>
      </c>
      <c r="F58" s="22">
        <v>205.54201127413168</v>
      </c>
      <c r="G58" s="22">
        <v>206.9367508160326</v>
      </c>
      <c r="H58" s="22">
        <v>209.41223269172733</v>
      </c>
      <c r="I58" s="22">
        <v>212.09093677437016</v>
      </c>
      <c r="J58" s="22">
        <v>213.31222620049266</v>
      </c>
      <c r="K58" s="22">
        <v>214.22994296799561</v>
      </c>
      <c r="L58" s="22">
        <v>215.36697376659669</v>
      </c>
      <c r="M58" s="22">
        <v>217.25778427235213</v>
      </c>
      <c r="N58" s="22">
        <v>217.91262383130083</v>
      </c>
      <c r="O58" s="22">
        <v>219.5855079956556</v>
      </c>
      <c r="P58" s="22">
        <v>220.14044036630014</v>
      </c>
      <c r="Q58" s="22">
        <v>222.93471297465584</v>
      </c>
    </row>
    <row r="59" spans="1:17" ht="12" customHeight="1" x14ac:dyDescent="0.25">
      <c r="A59" s="21" t="s">
        <v>46</v>
      </c>
      <c r="B59" s="20">
        <v>211.3389192789046</v>
      </c>
      <c r="C59" s="20">
        <v>213.85619079458766</v>
      </c>
      <c r="D59" s="20">
        <v>215.31917768927616</v>
      </c>
      <c r="E59" s="20">
        <v>216.53595341557042</v>
      </c>
      <c r="F59" s="20">
        <v>218.89855783058493</v>
      </c>
      <c r="G59" s="20">
        <v>221.98163777617847</v>
      </c>
      <c r="H59" s="20">
        <v>223.9023461389053</v>
      </c>
      <c r="I59" s="20">
        <v>226.35102683006866</v>
      </c>
      <c r="J59" s="20">
        <v>228.28320507974158</v>
      </c>
      <c r="K59" s="20">
        <v>229.56291356947966</v>
      </c>
      <c r="L59" s="20">
        <v>230.31204159437007</v>
      </c>
      <c r="M59" s="20">
        <v>230.86019588022941</v>
      </c>
      <c r="N59" s="20">
        <v>231.57398145057252</v>
      </c>
      <c r="O59" s="20">
        <v>235.35163089528174</v>
      </c>
      <c r="P59" s="20">
        <v>235.55767881001674</v>
      </c>
      <c r="Q59" s="20">
        <v>241.50395493052818</v>
      </c>
    </row>
    <row r="60" spans="1:17" ht="12" customHeight="1" x14ac:dyDescent="0.25">
      <c r="A60" s="19" t="s">
        <v>45</v>
      </c>
      <c r="B60" s="18">
        <v>504.58266558753508</v>
      </c>
      <c r="C60" s="18">
        <v>517.85691481156732</v>
      </c>
      <c r="D60" s="18">
        <v>528.94666427776463</v>
      </c>
      <c r="E60" s="18">
        <v>537.8041580250225</v>
      </c>
      <c r="F60" s="18">
        <v>549.0665188266064</v>
      </c>
      <c r="G60" s="18">
        <v>565.21108546559367</v>
      </c>
      <c r="H60" s="18">
        <v>582.42332363968092</v>
      </c>
      <c r="I60" s="18">
        <v>599.53845115276522</v>
      </c>
      <c r="J60" s="18">
        <v>609.46197844812139</v>
      </c>
      <c r="K60" s="18">
        <v>616.44169484633039</v>
      </c>
      <c r="L60" s="18">
        <v>621.99334421828621</v>
      </c>
      <c r="M60" s="18">
        <v>623.86137569597167</v>
      </c>
      <c r="N60" s="18">
        <v>623.51521229101309</v>
      </c>
      <c r="O60" s="18">
        <v>622.42605988069022</v>
      </c>
      <c r="P60" s="18">
        <v>620.58866283210966</v>
      </c>
      <c r="Q60" s="18">
        <v>616.86840687154722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0.7828742821979866</v>
      </c>
      <c r="C63" s="41">
        <f t="shared" ref="C63:Q63" si="20">IF(C55=0,0,C55/C$54)</f>
        <v>0.79460030990649522</v>
      </c>
      <c r="D63" s="41">
        <f t="shared" si="20"/>
        <v>0.79604995074528528</v>
      </c>
      <c r="E63" s="41">
        <f t="shared" si="20"/>
        <v>0.79380403571855152</v>
      </c>
      <c r="F63" s="41">
        <f t="shared" si="20"/>
        <v>0.79050912971239873</v>
      </c>
      <c r="G63" s="41">
        <f t="shared" si="20"/>
        <v>0.78413429388636635</v>
      </c>
      <c r="H63" s="41">
        <f t="shared" si="20"/>
        <v>0.78242644162872521</v>
      </c>
      <c r="I63" s="41">
        <f t="shared" si="20"/>
        <v>0.78616942181568961</v>
      </c>
      <c r="J63" s="41">
        <f t="shared" si="20"/>
        <v>0.78028558037119178</v>
      </c>
      <c r="K63" s="41">
        <f t="shared" si="20"/>
        <v>0.79584374881956577</v>
      </c>
      <c r="L63" s="41">
        <f t="shared" si="20"/>
        <v>0.80458365063589465</v>
      </c>
      <c r="M63" s="41">
        <f t="shared" si="20"/>
        <v>0.7832926269564553</v>
      </c>
      <c r="N63" s="41">
        <f t="shared" si="20"/>
        <v>0.7963692950252832</v>
      </c>
      <c r="O63" s="41">
        <f t="shared" si="20"/>
        <v>0.78739165852680704</v>
      </c>
      <c r="P63" s="41">
        <f t="shared" si="20"/>
        <v>0.79316146023429912</v>
      </c>
      <c r="Q63" s="41">
        <f t="shared" si="20"/>
        <v>0.78297819599992258</v>
      </c>
    </row>
    <row r="64" spans="1:17" ht="12" customHeight="1" x14ac:dyDescent="0.25">
      <c r="A64" s="23" t="s">
        <v>44</v>
      </c>
      <c r="B64" s="45">
        <f t="shared" ref="B64" si="21">IF(B56=0,0,B56/B$54)</f>
        <v>0.6007970901875227</v>
      </c>
      <c r="C64" s="45">
        <f t="shared" ref="C64:Q64" si="22">IF(C56=0,0,C56/C$54)</f>
        <v>0.62489917084425517</v>
      </c>
      <c r="D64" s="45">
        <f t="shared" si="22"/>
        <v>0.62958411611744725</v>
      </c>
      <c r="E64" s="45">
        <f t="shared" si="22"/>
        <v>0.627055368761395</v>
      </c>
      <c r="F64" s="45">
        <f t="shared" si="22"/>
        <v>0.62244620346941082</v>
      </c>
      <c r="G64" s="45">
        <f t="shared" si="22"/>
        <v>0.61359739831786397</v>
      </c>
      <c r="H64" s="45">
        <f t="shared" si="22"/>
        <v>0.61344891755449027</v>
      </c>
      <c r="I64" s="45">
        <f t="shared" si="22"/>
        <v>0.62231682788931897</v>
      </c>
      <c r="J64" s="45">
        <f t="shared" si="22"/>
        <v>0.61280037302334978</v>
      </c>
      <c r="K64" s="45">
        <f t="shared" si="22"/>
        <v>0.64112833223673593</v>
      </c>
      <c r="L64" s="45">
        <f t="shared" si="22"/>
        <v>0.65687906135425722</v>
      </c>
      <c r="M64" s="45">
        <f t="shared" si="22"/>
        <v>0.61905085041417229</v>
      </c>
      <c r="N64" s="45">
        <f t="shared" si="22"/>
        <v>0.64154671133140717</v>
      </c>
      <c r="O64" s="45">
        <f t="shared" si="22"/>
        <v>0.62355400236325065</v>
      </c>
      <c r="P64" s="45">
        <f t="shared" si="22"/>
        <v>0.63304103572986836</v>
      </c>
      <c r="Q64" s="45">
        <f t="shared" si="22"/>
        <v>0.61086868019387575</v>
      </c>
    </row>
    <row r="65" spans="1:17" ht="12" customHeight="1" x14ac:dyDescent="0.25">
      <c r="A65" s="23" t="s">
        <v>43</v>
      </c>
      <c r="B65" s="44">
        <f t="shared" ref="B65" si="23">IF(B57=0,0,B57/B$54)</f>
        <v>5.2912379018358021E-3</v>
      </c>
      <c r="C65" s="44">
        <f t="shared" ref="C65:Q65" si="24">IF(C57=0,0,C57/C$54)</f>
        <v>5.1360924670968309E-3</v>
      </c>
      <c r="D65" s="44">
        <f t="shared" si="24"/>
        <v>5.3653674919990901E-3</v>
      </c>
      <c r="E65" s="44">
        <f t="shared" si="24"/>
        <v>5.7111210376320758E-3</v>
      </c>
      <c r="F65" s="44">
        <f t="shared" si="24"/>
        <v>6.1218477792481562E-3</v>
      </c>
      <c r="G65" s="44">
        <f t="shared" si="24"/>
        <v>6.7241657769248472E-3</v>
      </c>
      <c r="H65" s="44">
        <f t="shared" si="24"/>
        <v>7.105924871836939E-3</v>
      </c>
      <c r="I65" s="44">
        <f t="shared" si="24"/>
        <v>7.4784724708763239E-3</v>
      </c>
      <c r="J65" s="44">
        <f t="shared" si="24"/>
        <v>8.2876079479167267E-3</v>
      </c>
      <c r="K65" s="44">
        <f t="shared" si="24"/>
        <v>7.7378732907051545E-3</v>
      </c>
      <c r="L65" s="44">
        <f t="shared" si="24"/>
        <v>7.6822450241010344E-3</v>
      </c>
      <c r="M65" s="44">
        <f t="shared" si="24"/>
        <v>8.5814422506944772E-3</v>
      </c>
      <c r="N65" s="44">
        <f t="shared" si="24"/>
        <v>8.0270083719373182E-3</v>
      </c>
      <c r="O65" s="44">
        <f t="shared" si="24"/>
        <v>8.4401932220107435E-3</v>
      </c>
      <c r="P65" s="44">
        <f t="shared" si="24"/>
        <v>8.2389300629102883E-3</v>
      </c>
      <c r="Q65" s="44">
        <f t="shared" si="24"/>
        <v>8.7143468633706905E-3</v>
      </c>
    </row>
    <row r="66" spans="1:17" ht="12" customHeight="1" x14ac:dyDescent="0.25">
      <c r="A66" s="23" t="s">
        <v>47</v>
      </c>
      <c r="B66" s="44">
        <f t="shared" ref="B66" si="25">IF(B58=0,0,B58/B$54)</f>
        <v>8.5845226894975132E-2</v>
      </c>
      <c r="C66" s="44">
        <f t="shared" ref="C66:Q66" si="26">IF(C58=0,0,C58/C$54)</f>
        <v>7.9742397601899356E-2</v>
      </c>
      <c r="D66" s="44">
        <f t="shared" si="26"/>
        <v>7.8078189350659494E-2</v>
      </c>
      <c r="E66" s="44">
        <f t="shared" si="26"/>
        <v>7.8016916476847303E-2</v>
      </c>
      <c r="F66" s="44">
        <f t="shared" si="26"/>
        <v>7.842251047195932E-2</v>
      </c>
      <c r="G66" s="44">
        <f t="shared" si="26"/>
        <v>7.9033389444169294E-2</v>
      </c>
      <c r="H66" s="44">
        <f t="shared" si="26"/>
        <v>7.8229292653465274E-2</v>
      </c>
      <c r="I66" s="44">
        <f t="shared" si="26"/>
        <v>7.5644068451182267E-2</v>
      </c>
      <c r="J66" s="44">
        <f t="shared" si="26"/>
        <v>7.6900239287625655E-2</v>
      </c>
      <c r="K66" s="44">
        <f t="shared" si="26"/>
        <v>7.094974660636319E-2</v>
      </c>
      <c r="L66" s="44">
        <f t="shared" si="26"/>
        <v>6.7663469679015362E-2</v>
      </c>
      <c r="M66" s="44">
        <f t="shared" si="26"/>
        <v>7.5467668839730953E-2</v>
      </c>
      <c r="N66" s="44">
        <f t="shared" si="26"/>
        <v>7.1166990538392066E-2</v>
      </c>
      <c r="O66" s="44">
        <f t="shared" si="26"/>
        <v>7.5006034733593657E-2</v>
      </c>
      <c r="P66" s="44">
        <f t="shared" si="26"/>
        <v>7.3371509916000929E-2</v>
      </c>
      <c r="Q66" s="44">
        <f t="shared" si="26"/>
        <v>7.8431141950302513E-2</v>
      </c>
    </row>
    <row r="67" spans="1:17" ht="12" customHeight="1" x14ac:dyDescent="0.25">
      <c r="A67" s="23" t="s">
        <v>46</v>
      </c>
      <c r="B67" s="43">
        <f t="shared" ref="B67" si="27">IF(B59=0,0,B59/B$54)</f>
        <v>9.0940727213652969E-2</v>
      </c>
      <c r="C67" s="43">
        <f t="shared" ref="C67:Q67" si="28">IF(C59=0,0,C59/C$54)</f>
        <v>8.4822648993243793E-2</v>
      </c>
      <c r="D67" s="43">
        <f t="shared" si="28"/>
        <v>8.3022277785179288E-2</v>
      </c>
      <c r="E67" s="43">
        <f t="shared" si="28"/>
        <v>8.3020629442677144E-2</v>
      </c>
      <c r="F67" s="43">
        <f t="shared" si="28"/>
        <v>8.3518567991780299E-2</v>
      </c>
      <c r="G67" s="43">
        <f t="shared" si="28"/>
        <v>8.4779340347408222E-2</v>
      </c>
      <c r="H67" s="43">
        <f t="shared" si="28"/>
        <v>8.3642306548932788E-2</v>
      </c>
      <c r="I67" s="43">
        <f t="shared" si="28"/>
        <v>8.0730053004312088E-2</v>
      </c>
      <c r="J67" s="43">
        <f t="shared" si="28"/>
        <v>8.2297360112299572E-2</v>
      </c>
      <c r="K67" s="43">
        <f t="shared" si="28"/>
        <v>7.6027796685761428E-2</v>
      </c>
      <c r="L67" s="43">
        <f t="shared" si="28"/>
        <v>7.2358874578520971E-2</v>
      </c>
      <c r="M67" s="43">
        <f t="shared" si="28"/>
        <v>8.0192665451857562E-2</v>
      </c>
      <c r="N67" s="43">
        <f t="shared" si="28"/>
        <v>7.5628584783546796E-2</v>
      </c>
      <c r="O67" s="43">
        <f t="shared" si="28"/>
        <v>8.0391428207952004E-2</v>
      </c>
      <c r="P67" s="43">
        <f t="shared" si="28"/>
        <v>7.8509984525519647E-2</v>
      </c>
      <c r="Q67" s="43">
        <f t="shared" si="28"/>
        <v>8.4964026992373584E-2</v>
      </c>
    </row>
    <row r="68" spans="1:17" ht="12" customHeight="1" x14ac:dyDescent="0.25">
      <c r="A68" s="42" t="s">
        <v>45</v>
      </c>
      <c r="B68" s="41">
        <f t="shared" ref="B68" si="29">IF(B60=0,0,B60/B$54)</f>
        <v>0.21712571780201328</v>
      </c>
      <c r="C68" s="41">
        <f t="shared" ref="C68:Q68" si="30">IF(C60=0,0,C60/C$54)</f>
        <v>0.20539969009350476</v>
      </c>
      <c r="D68" s="41">
        <f t="shared" si="30"/>
        <v>0.20395004925471472</v>
      </c>
      <c r="E68" s="41">
        <f t="shared" si="30"/>
        <v>0.2061959642814486</v>
      </c>
      <c r="F68" s="41">
        <f t="shared" si="30"/>
        <v>0.20949087028760124</v>
      </c>
      <c r="G68" s="41">
        <f t="shared" si="30"/>
        <v>0.21586570611363359</v>
      </c>
      <c r="H68" s="41">
        <f t="shared" si="30"/>
        <v>0.21757355837127479</v>
      </c>
      <c r="I68" s="41">
        <f t="shared" si="30"/>
        <v>0.21383057818431028</v>
      </c>
      <c r="J68" s="41">
        <f t="shared" si="30"/>
        <v>0.21971441962880814</v>
      </c>
      <c r="K68" s="41">
        <f t="shared" si="30"/>
        <v>0.20415625118043418</v>
      </c>
      <c r="L68" s="41">
        <f t="shared" si="30"/>
        <v>0.19541634936410537</v>
      </c>
      <c r="M68" s="41">
        <f t="shared" si="30"/>
        <v>0.21670737304354468</v>
      </c>
      <c r="N68" s="41">
        <f t="shared" si="30"/>
        <v>0.20363070497471675</v>
      </c>
      <c r="O68" s="41">
        <f t="shared" si="30"/>
        <v>0.21260834147319299</v>
      </c>
      <c r="P68" s="41">
        <f t="shared" si="30"/>
        <v>0.20683853976570094</v>
      </c>
      <c r="Q68" s="41">
        <f t="shared" si="30"/>
        <v>0.21702180400007745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1134.2717024961439</v>
      </c>
      <c r="C72" s="55">
        <f t="shared" ref="C72:Q72" si="31">SUM(C73:C74,C77:C78,C84:C85)</f>
        <v>1178.332471915704</v>
      </c>
      <c r="D72" s="55">
        <f t="shared" si="31"/>
        <v>1162.0907237225163</v>
      </c>
      <c r="E72" s="55">
        <f t="shared" si="31"/>
        <v>1141.3219124511356</v>
      </c>
      <c r="F72" s="55">
        <f t="shared" si="31"/>
        <v>1110.0108037170239</v>
      </c>
      <c r="G72" s="55">
        <f t="shared" si="31"/>
        <v>1056.4792680262083</v>
      </c>
      <c r="H72" s="55">
        <f t="shared" si="31"/>
        <v>1044.1458097517514</v>
      </c>
      <c r="I72" s="55">
        <f t="shared" si="31"/>
        <v>995.34915439963208</v>
      </c>
      <c r="J72" s="55">
        <f t="shared" si="31"/>
        <v>829.68648893751583</v>
      </c>
      <c r="K72" s="55">
        <f t="shared" si="31"/>
        <v>900.53216202182398</v>
      </c>
      <c r="L72" s="55">
        <f t="shared" si="31"/>
        <v>996.68800248788705</v>
      </c>
      <c r="M72" s="55">
        <f t="shared" si="31"/>
        <v>870.58403127480926</v>
      </c>
      <c r="N72" s="55">
        <f t="shared" si="31"/>
        <v>949.28966829952094</v>
      </c>
      <c r="O72" s="55">
        <f t="shared" si="31"/>
        <v>861.92406773551181</v>
      </c>
      <c r="P72" s="55">
        <f t="shared" si="31"/>
        <v>847.74188773489936</v>
      </c>
      <c r="Q72" s="55">
        <f t="shared" si="31"/>
        <v>778.39222385822336</v>
      </c>
    </row>
    <row r="73" spans="1:17" ht="12" customHeight="1" x14ac:dyDescent="0.25">
      <c r="A73" s="54" t="s">
        <v>38</v>
      </c>
      <c r="B73" s="53">
        <v>8.6924244306114566</v>
      </c>
      <c r="C73" s="53">
        <v>8.8552461225600023</v>
      </c>
      <c r="D73" s="53">
        <v>8.8765929410400002</v>
      </c>
      <c r="E73" s="53">
        <v>8.8759716199199961</v>
      </c>
      <c r="F73" s="53">
        <v>8.4314163585600017</v>
      </c>
      <c r="G73" s="53">
        <v>8.2729852974852953</v>
      </c>
      <c r="H73" s="53">
        <v>8.8733088151200015</v>
      </c>
      <c r="I73" s="53">
        <v>7.5432378175199988</v>
      </c>
      <c r="J73" s="53">
        <v>9.3208819219200034</v>
      </c>
      <c r="K73" s="53">
        <v>10.653438204</v>
      </c>
      <c r="L73" s="53">
        <v>11.767417734517561</v>
      </c>
      <c r="M73" s="53">
        <v>9.5401421502030264</v>
      </c>
      <c r="N73" s="53">
        <v>11.231661244269933</v>
      </c>
      <c r="O73" s="53">
        <v>10.183558191298435</v>
      </c>
      <c r="P73" s="53">
        <v>10.599571229344603</v>
      </c>
      <c r="Q73" s="53">
        <v>9.5451770644792138</v>
      </c>
    </row>
    <row r="74" spans="1:17" ht="12" customHeight="1" x14ac:dyDescent="0.25">
      <c r="A74" s="51" t="s">
        <v>37</v>
      </c>
      <c r="B74" s="50">
        <f>SUM(B75:B76)</f>
        <v>1062.2098832180691</v>
      </c>
      <c r="C74" s="50">
        <f t="shared" ref="C74:Q74" si="32">SUM(C75:C76)</f>
        <v>1103.2406017464959</v>
      </c>
      <c r="D74" s="50">
        <f t="shared" si="32"/>
        <v>1080.8743748385602</v>
      </c>
      <c r="E74" s="50">
        <f t="shared" si="32"/>
        <v>1061.7558139401838</v>
      </c>
      <c r="F74" s="50">
        <f t="shared" si="32"/>
        <v>1028.067841177776</v>
      </c>
      <c r="G74" s="50">
        <f t="shared" si="32"/>
        <v>974.15176242218843</v>
      </c>
      <c r="H74" s="50">
        <f t="shared" si="32"/>
        <v>964.09558632329936</v>
      </c>
      <c r="I74" s="50">
        <f t="shared" si="32"/>
        <v>919.9306793311921</v>
      </c>
      <c r="J74" s="50">
        <f t="shared" si="32"/>
        <v>755.14746737012388</v>
      </c>
      <c r="K74" s="50">
        <f t="shared" si="32"/>
        <v>824.66638569550798</v>
      </c>
      <c r="L74" s="50">
        <f t="shared" si="32"/>
        <v>913.11494239729166</v>
      </c>
      <c r="M74" s="50">
        <f t="shared" si="32"/>
        <v>774.00246847331653</v>
      </c>
      <c r="N74" s="50">
        <f t="shared" si="32"/>
        <v>859.29397586324876</v>
      </c>
      <c r="O74" s="50">
        <f t="shared" si="32"/>
        <v>770.11413569815761</v>
      </c>
      <c r="P74" s="50">
        <f t="shared" si="32"/>
        <v>766.93364778497642</v>
      </c>
      <c r="Q74" s="50">
        <f t="shared" si="32"/>
        <v>703.26515999481887</v>
      </c>
    </row>
    <row r="75" spans="1:17" ht="12" customHeight="1" x14ac:dyDescent="0.25">
      <c r="A75" s="52" t="s">
        <v>66</v>
      </c>
      <c r="B75" s="50">
        <v>0</v>
      </c>
      <c r="C75" s="50">
        <v>0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</row>
    <row r="76" spans="1:17" ht="12" customHeight="1" x14ac:dyDescent="0.25">
      <c r="A76" s="52" t="s">
        <v>65</v>
      </c>
      <c r="B76" s="50">
        <v>1062.2098832180691</v>
      </c>
      <c r="C76" s="50">
        <v>1103.2406017464959</v>
      </c>
      <c r="D76" s="50">
        <v>1080.8743748385602</v>
      </c>
      <c r="E76" s="50">
        <v>1061.7558139401838</v>
      </c>
      <c r="F76" s="50">
        <v>1028.067841177776</v>
      </c>
      <c r="G76" s="50">
        <v>974.15176242218843</v>
      </c>
      <c r="H76" s="50">
        <v>964.09558632329936</v>
      </c>
      <c r="I76" s="50">
        <v>919.9306793311921</v>
      </c>
      <c r="J76" s="50">
        <v>755.14746737012388</v>
      </c>
      <c r="K76" s="50">
        <v>824.66638569550798</v>
      </c>
      <c r="L76" s="50">
        <v>913.11494239729166</v>
      </c>
      <c r="M76" s="50">
        <v>774.00246847331653</v>
      </c>
      <c r="N76" s="50">
        <v>859.29397586324876</v>
      </c>
      <c r="O76" s="50">
        <v>770.11413569815761</v>
      </c>
      <c r="P76" s="50">
        <v>766.93364778497642</v>
      </c>
      <c r="Q76" s="50">
        <v>703.26515999481887</v>
      </c>
    </row>
    <row r="77" spans="1:17" ht="12" customHeight="1" x14ac:dyDescent="0.25">
      <c r="A77" s="51" t="s">
        <v>41</v>
      </c>
      <c r="B77" s="50">
        <v>63.369394847463369</v>
      </c>
      <c r="C77" s="50">
        <v>66.236624046648004</v>
      </c>
      <c r="D77" s="50">
        <v>72.339755942916</v>
      </c>
      <c r="E77" s="50">
        <v>70.690126891032023</v>
      </c>
      <c r="F77" s="50">
        <v>73.511546180687986</v>
      </c>
      <c r="G77" s="50">
        <v>74.054520306534599</v>
      </c>
      <c r="H77" s="50">
        <v>71.176914613332016</v>
      </c>
      <c r="I77" s="50">
        <v>67.875237250920009</v>
      </c>
      <c r="J77" s="50">
        <v>65.218139645472007</v>
      </c>
      <c r="K77" s="50">
        <v>65.212338122315998</v>
      </c>
      <c r="L77" s="50">
        <v>71.805642356077826</v>
      </c>
      <c r="M77" s="50">
        <v>87.041420651289783</v>
      </c>
      <c r="N77" s="50">
        <v>78.764031192002236</v>
      </c>
      <c r="O77" s="50">
        <v>81.626373846055827</v>
      </c>
      <c r="P77" s="50">
        <v>70.208668720578331</v>
      </c>
      <c r="Q77" s="50">
        <v>65.581886798925382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1134.2717024961439</v>
      </c>
      <c r="C87" s="26">
        <f t="shared" si="34"/>
        <v>1178.3324719157042</v>
      </c>
      <c r="D87" s="26">
        <f t="shared" si="34"/>
        <v>1162.0907237225163</v>
      </c>
      <c r="E87" s="26">
        <f t="shared" si="34"/>
        <v>1141.3219124511356</v>
      </c>
      <c r="F87" s="26">
        <f t="shared" si="34"/>
        <v>1110.0108037170241</v>
      </c>
      <c r="G87" s="26">
        <f t="shared" si="34"/>
        <v>1056.479268026208</v>
      </c>
      <c r="H87" s="26">
        <f t="shared" si="34"/>
        <v>1044.1458097517518</v>
      </c>
      <c r="I87" s="26">
        <f t="shared" si="34"/>
        <v>995.3491543996322</v>
      </c>
      <c r="J87" s="26">
        <f t="shared" si="34"/>
        <v>829.68648893751583</v>
      </c>
      <c r="K87" s="26">
        <f t="shared" si="34"/>
        <v>900.53216202182398</v>
      </c>
      <c r="L87" s="26">
        <f t="shared" si="34"/>
        <v>996.68800248788716</v>
      </c>
      <c r="M87" s="26">
        <f t="shared" si="34"/>
        <v>870.58403127480938</v>
      </c>
      <c r="N87" s="26">
        <f t="shared" si="34"/>
        <v>949.28966829952071</v>
      </c>
      <c r="O87" s="26">
        <f t="shared" si="34"/>
        <v>861.92406773551181</v>
      </c>
      <c r="P87" s="26">
        <f t="shared" si="34"/>
        <v>847.74188773489902</v>
      </c>
      <c r="Q87" s="26">
        <f t="shared" si="34"/>
        <v>778.39222385822359</v>
      </c>
    </row>
    <row r="88" spans="1:17" ht="12" customHeight="1" x14ac:dyDescent="0.25">
      <c r="A88" s="25" t="s">
        <v>48</v>
      </c>
      <c r="B88" s="24">
        <f t="shared" ref="B88:Q88" si="35">SUM(B89:B92)</f>
        <v>1134.2717024961439</v>
      </c>
      <c r="C88" s="24">
        <f t="shared" si="35"/>
        <v>1178.3324719157042</v>
      </c>
      <c r="D88" s="24">
        <f t="shared" si="35"/>
        <v>1162.0907237225163</v>
      </c>
      <c r="E88" s="24">
        <f t="shared" si="35"/>
        <v>1141.3219124511356</v>
      </c>
      <c r="F88" s="24">
        <f t="shared" si="35"/>
        <v>1110.0108037170241</v>
      </c>
      <c r="G88" s="24">
        <f t="shared" si="35"/>
        <v>1056.479268026208</v>
      </c>
      <c r="H88" s="24">
        <f t="shared" si="35"/>
        <v>1044.1458097517518</v>
      </c>
      <c r="I88" s="24">
        <f t="shared" si="35"/>
        <v>995.3491543996322</v>
      </c>
      <c r="J88" s="24">
        <f t="shared" si="35"/>
        <v>829.68648893751583</v>
      </c>
      <c r="K88" s="24">
        <f t="shared" si="35"/>
        <v>900.53216202182398</v>
      </c>
      <c r="L88" s="24">
        <f t="shared" si="35"/>
        <v>996.68800248788716</v>
      </c>
      <c r="M88" s="24">
        <f t="shared" si="35"/>
        <v>870.58403127480938</v>
      </c>
      <c r="N88" s="24">
        <f t="shared" si="35"/>
        <v>949.28966829952071</v>
      </c>
      <c r="O88" s="24">
        <f t="shared" si="35"/>
        <v>861.92406773551181</v>
      </c>
      <c r="P88" s="24">
        <f t="shared" si="35"/>
        <v>847.74188773489902</v>
      </c>
      <c r="Q88" s="24">
        <f t="shared" si="35"/>
        <v>778.39222385822359</v>
      </c>
    </row>
    <row r="89" spans="1:17" ht="12" customHeight="1" x14ac:dyDescent="0.25">
      <c r="A89" s="23" t="s">
        <v>44</v>
      </c>
      <c r="B89" s="22">
        <v>1053.062874199552</v>
      </c>
      <c r="C89" s="22">
        <v>1094.9570467315282</v>
      </c>
      <c r="D89" s="22">
        <v>1076.2299743392225</v>
      </c>
      <c r="E89" s="22">
        <v>1054.5817445965536</v>
      </c>
      <c r="F89" s="22">
        <v>1022.9568527635075</v>
      </c>
      <c r="G89" s="22">
        <v>969.17599177654017</v>
      </c>
      <c r="H89" s="22">
        <v>955.43843751074769</v>
      </c>
      <c r="I89" s="22">
        <v>906.99287033756229</v>
      </c>
      <c r="J89" s="22">
        <v>741.63498975580296</v>
      </c>
      <c r="K89" s="22">
        <v>813.68931791573868</v>
      </c>
      <c r="L89" s="22">
        <v>909.37996432332659</v>
      </c>
      <c r="M89" s="22">
        <v>784.15553579123764</v>
      </c>
      <c r="N89" s="22">
        <v>865.7113794158289</v>
      </c>
      <c r="O89" s="22">
        <v>777.87748715835767</v>
      </c>
      <c r="P89" s="22">
        <v>767.72788142525269</v>
      </c>
      <c r="Q89" s="22">
        <v>699.6534169227815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72.754660121713599</v>
      </c>
      <c r="C91" s="22">
        <v>74.200189346364823</v>
      </c>
      <c r="D91" s="22">
        <v>76.813744345847354</v>
      </c>
      <c r="E91" s="22">
        <v>77.906517858772574</v>
      </c>
      <c r="F91" s="22">
        <v>78.387134395014769</v>
      </c>
      <c r="G91" s="22">
        <v>78.393211237544946</v>
      </c>
      <c r="H91" s="22">
        <v>79.687943576592716</v>
      </c>
      <c r="I91" s="22">
        <v>79.577719003759441</v>
      </c>
      <c r="J91" s="22">
        <v>79.473383662773855</v>
      </c>
      <c r="K91" s="22">
        <v>78.690539870565132</v>
      </c>
      <c r="L91" s="22">
        <v>79.421965294443211</v>
      </c>
      <c r="M91" s="22">
        <v>79.294022202267428</v>
      </c>
      <c r="N91" s="22">
        <v>77.7606360317873</v>
      </c>
      <c r="O91" s="22">
        <v>77.307129354586465</v>
      </c>
      <c r="P91" s="22">
        <v>73.952949115564664</v>
      </c>
      <c r="Q91" s="22">
        <v>72.602209425993379</v>
      </c>
    </row>
    <row r="92" spans="1:17" ht="12" customHeight="1" x14ac:dyDescent="0.25">
      <c r="A92" s="21" t="s">
        <v>46</v>
      </c>
      <c r="B92" s="20">
        <v>8.4541681748782302</v>
      </c>
      <c r="C92" s="20">
        <v>9.175235837811103</v>
      </c>
      <c r="D92" s="20">
        <v>9.0470050374462083</v>
      </c>
      <c r="E92" s="20">
        <v>8.833649995809564</v>
      </c>
      <c r="F92" s="20">
        <v>8.6668165585016599</v>
      </c>
      <c r="G92" s="20">
        <v>8.9100650121229261</v>
      </c>
      <c r="H92" s="20">
        <v>9.0194286644114889</v>
      </c>
      <c r="I92" s="20">
        <v>8.7785650583105586</v>
      </c>
      <c r="J92" s="20">
        <v>8.5781155189390734</v>
      </c>
      <c r="K92" s="20">
        <v>8.1523042355202424</v>
      </c>
      <c r="L92" s="20">
        <v>7.8860728701172897</v>
      </c>
      <c r="M92" s="20">
        <v>7.1344732813043032</v>
      </c>
      <c r="N92" s="20">
        <v>5.8176528519045902</v>
      </c>
      <c r="O92" s="20">
        <v>6.7394512225676584</v>
      </c>
      <c r="P92" s="20">
        <v>6.0610571940816822</v>
      </c>
      <c r="Q92" s="20">
        <v>6.1365975094486815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0.9284044306863346</v>
      </c>
      <c r="C97" s="45">
        <f t="shared" si="38"/>
        <v>0.9292428689089538</v>
      </c>
      <c r="D97" s="45">
        <f t="shared" si="38"/>
        <v>0.92611527858319298</v>
      </c>
      <c r="E97" s="45">
        <f t="shared" si="38"/>
        <v>0.92400026065538654</v>
      </c>
      <c r="F97" s="45">
        <f t="shared" si="38"/>
        <v>0.92157378048753713</v>
      </c>
      <c r="G97" s="45">
        <f t="shared" si="38"/>
        <v>0.91736394750767403</v>
      </c>
      <c r="H97" s="45">
        <f t="shared" si="38"/>
        <v>0.91504311810426697</v>
      </c>
      <c r="I97" s="45">
        <f t="shared" si="38"/>
        <v>0.91123086439414913</v>
      </c>
      <c r="J97" s="45">
        <f t="shared" si="38"/>
        <v>0.89387376996524281</v>
      </c>
      <c r="K97" s="45">
        <f t="shared" si="38"/>
        <v>0.90356497217033238</v>
      </c>
      <c r="L97" s="45">
        <f t="shared" si="38"/>
        <v>0.91240183693731014</v>
      </c>
      <c r="M97" s="45">
        <f t="shared" si="38"/>
        <v>0.90072354605791105</v>
      </c>
      <c r="N97" s="45">
        <f t="shared" si="38"/>
        <v>0.91195702252463462</v>
      </c>
      <c r="O97" s="45">
        <f t="shared" si="38"/>
        <v>0.90248957683944786</v>
      </c>
      <c r="P97" s="45">
        <f t="shared" si="38"/>
        <v>0.90561513183754838</v>
      </c>
      <c r="Q97" s="45">
        <f t="shared" si="38"/>
        <v>0.89884430429538364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6.4142180362611073E-2</v>
      </c>
      <c r="C99" s="44">
        <f t="shared" si="40"/>
        <v>6.2970503754116156E-2</v>
      </c>
      <c r="D99" s="44">
        <f t="shared" si="40"/>
        <v>6.6099610622301908E-2</v>
      </c>
      <c r="E99" s="44">
        <f t="shared" si="40"/>
        <v>6.8259898464104934E-2</v>
      </c>
      <c r="F99" s="44">
        <f t="shared" si="40"/>
        <v>7.0618352661545855E-2</v>
      </c>
      <c r="G99" s="44">
        <f t="shared" si="40"/>
        <v>7.4202318597320779E-2</v>
      </c>
      <c r="H99" s="44">
        <f t="shared" si="40"/>
        <v>7.6318788843809771E-2</v>
      </c>
      <c r="I99" s="44">
        <f t="shared" si="40"/>
        <v>7.9949552026051182E-2</v>
      </c>
      <c r="J99" s="44">
        <f t="shared" si="40"/>
        <v>9.5787245812025079E-2</v>
      </c>
      <c r="K99" s="44">
        <f t="shared" si="40"/>
        <v>8.73822648309346E-2</v>
      </c>
      <c r="L99" s="44">
        <f t="shared" si="40"/>
        <v>7.9685884746474048E-2</v>
      </c>
      <c r="M99" s="44">
        <f t="shared" si="40"/>
        <v>9.1081411275320531E-2</v>
      </c>
      <c r="N99" s="44">
        <f t="shared" si="40"/>
        <v>8.1914550035166081E-2</v>
      </c>
      <c r="O99" s="44">
        <f t="shared" si="40"/>
        <v>8.9691345500644226E-2</v>
      </c>
      <c r="P99" s="44">
        <f t="shared" si="40"/>
        <v>8.7235218862620131E-2</v>
      </c>
      <c r="Q99" s="44">
        <f t="shared" si="40"/>
        <v>9.3272012747158628E-2</v>
      </c>
    </row>
    <row r="100" spans="1:17" ht="12" customHeight="1" x14ac:dyDescent="0.25">
      <c r="A100" s="23" t="s">
        <v>46</v>
      </c>
      <c r="B100" s="43">
        <f t="shared" ref="B100:Q100" si="41">IF(B92=0,0,B92/B$87)</f>
        <v>7.4533889510542302E-3</v>
      </c>
      <c r="C100" s="43">
        <f t="shared" si="41"/>
        <v>7.7866273369299821E-3</v>
      </c>
      <c r="D100" s="43">
        <f t="shared" si="41"/>
        <v>7.7851107945049302E-3</v>
      </c>
      <c r="E100" s="43">
        <f t="shared" si="41"/>
        <v>7.7398408805086066E-3</v>
      </c>
      <c r="F100" s="43">
        <f t="shared" si="41"/>
        <v>7.8078668509167929E-3</v>
      </c>
      <c r="G100" s="43">
        <f t="shared" si="41"/>
        <v>8.4337338950052111E-3</v>
      </c>
      <c r="H100" s="43">
        <f t="shared" si="41"/>
        <v>8.6380930519233522E-3</v>
      </c>
      <c r="I100" s="43">
        <f t="shared" si="41"/>
        <v>8.819583579799747E-3</v>
      </c>
      <c r="J100" s="43">
        <f t="shared" si="41"/>
        <v>1.0338984222732227E-2</v>
      </c>
      <c r="K100" s="43">
        <f t="shared" si="41"/>
        <v>9.0527629987330483E-3</v>
      </c>
      <c r="L100" s="43">
        <f t="shared" si="41"/>
        <v>7.9122783162157411E-3</v>
      </c>
      <c r="M100" s="43">
        <f t="shared" si="41"/>
        <v>8.1950426667684057E-3</v>
      </c>
      <c r="N100" s="43">
        <f t="shared" si="41"/>
        <v>6.1284274401994217E-3</v>
      </c>
      <c r="O100" s="43">
        <f t="shared" si="41"/>
        <v>7.8190776599078703E-3</v>
      </c>
      <c r="P100" s="43">
        <f t="shared" si="41"/>
        <v>7.1496492998315321E-3</v>
      </c>
      <c r="Q100" s="43">
        <f t="shared" si="41"/>
        <v>7.8836829574577064E-3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125814.82585729632</v>
      </c>
      <c r="C105" s="26">
        <f t="shared" ref="C105:Q105" si="43">SUM(C106,C111)</f>
        <v>134982.7752924693</v>
      </c>
      <c r="D105" s="26">
        <f t="shared" si="43"/>
        <v>137456.87571489488</v>
      </c>
      <c r="E105" s="26">
        <f t="shared" si="43"/>
        <v>137085.58632106413</v>
      </c>
      <c r="F105" s="26">
        <f t="shared" si="43"/>
        <v>135696.59289318082</v>
      </c>
      <c r="G105" s="26">
        <f t="shared" si="43"/>
        <v>133874.98665435499</v>
      </c>
      <c r="H105" s="26">
        <f t="shared" si="43"/>
        <v>134495.66534099725</v>
      </c>
      <c r="I105" s="26">
        <f t="shared" si="43"/>
        <v>138501.08095662919</v>
      </c>
      <c r="J105" s="26">
        <f t="shared" si="43"/>
        <v>135522.88824138121</v>
      </c>
      <c r="K105" s="26">
        <f t="shared" si="43"/>
        <v>146566.53923194436</v>
      </c>
      <c r="L105" s="26">
        <f t="shared" si="43"/>
        <v>153234.27609876369</v>
      </c>
      <c r="M105" s="26">
        <f t="shared" si="43"/>
        <v>137789.09042209416</v>
      </c>
      <c r="N105" s="26">
        <f t="shared" si="43"/>
        <v>146050.19931857398</v>
      </c>
      <c r="O105" s="26">
        <f t="shared" si="43"/>
        <v>139218.19067353121</v>
      </c>
      <c r="P105" s="26">
        <f t="shared" si="43"/>
        <v>142231.00380806014</v>
      </c>
      <c r="Q105" s="26">
        <f t="shared" si="43"/>
        <v>134281.16972433648</v>
      </c>
    </row>
    <row r="106" spans="1:17" ht="12" customHeight="1" x14ac:dyDescent="0.25">
      <c r="A106" s="25" t="s">
        <v>48</v>
      </c>
      <c r="B106" s="24">
        <f>SUM(B107:B110)</f>
        <v>98497.191482895549</v>
      </c>
      <c r="C106" s="24">
        <f t="shared" ref="C106:Q106" si="44">SUM(C107:C110)</f>
        <v>107257.35507943491</v>
      </c>
      <c r="D106" s="24">
        <f t="shared" si="44"/>
        <v>109422.53914244287</v>
      </c>
      <c r="E106" s="24">
        <f t="shared" si="44"/>
        <v>108819.09166050455</v>
      </c>
      <c r="F106" s="24">
        <f t="shared" si="44"/>
        <v>107269.39555292603</v>
      </c>
      <c r="G106" s="24">
        <f t="shared" si="44"/>
        <v>104975.96812925937</v>
      </c>
      <c r="H106" s="24">
        <f t="shared" si="44"/>
        <v>105232.96484724434</v>
      </c>
      <c r="I106" s="24">
        <f t="shared" si="44"/>
        <v>108885.31473652121</v>
      </c>
      <c r="J106" s="24">
        <f t="shared" si="44"/>
        <v>105746.5555050063</v>
      </c>
      <c r="K106" s="24">
        <f t="shared" si="44"/>
        <v>116644.06403386056</v>
      </c>
      <c r="L106" s="24">
        <f t="shared" si="44"/>
        <v>123289.7932660919</v>
      </c>
      <c r="M106" s="24">
        <f t="shared" si="44"/>
        <v>107929.17860266268</v>
      </c>
      <c r="N106" s="24">
        <f t="shared" si="44"/>
        <v>116309.89426963488</v>
      </c>
      <c r="O106" s="24">
        <f t="shared" si="44"/>
        <v>109619.24205153299</v>
      </c>
      <c r="P106" s="24">
        <f t="shared" si="44"/>
        <v>112812.15067099112</v>
      </c>
      <c r="Q106" s="24">
        <f t="shared" si="44"/>
        <v>105139.2280275204</v>
      </c>
    </row>
    <row r="107" spans="1:17" ht="12" customHeight="1" x14ac:dyDescent="0.25">
      <c r="A107" s="23" t="s">
        <v>44</v>
      </c>
      <c r="B107" s="22">
        <v>75589.181277513533</v>
      </c>
      <c r="C107" s="22">
        <v>84350.624358520494</v>
      </c>
      <c r="D107" s="22">
        <v>86540.665601227913</v>
      </c>
      <c r="E107" s="22">
        <v>85960.252882426896</v>
      </c>
      <c r="F107" s="22">
        <v>84463.829070094638</v>
      </c>
      <c r="G107" s="22">
        <v>82145.343510950988</v>
      </c>
      <c r="H107" s="22">
        <v>82506.220319205735</v>
      </c>
      <c r="I107" s="22">
        <v>86191.553360171252</v>
      </c>
      <c r="J107" s="22">
        <v>83048.476467520159</v>
      </c>
      <c r="K107" s="22">
        <v>93967.960859486615</v>
      </c>
      <c r="L107" s="22">
        <v>100656.38745105499</v>
      </c>
      <c r="M107" s="22">
        <v>85298.453603592672</v>
      </c>
      <c r="N107" s="22">
        <v>93698.025062127665</v>
      </c>
      <c r="O107" s="22">
        <v>86810.059996250551</v>
      </c>
      <c r="P107" s="22">
        <v>90038.061963553206</v>
      </c>
      <c r="Q107" s="22">
        <v>82028.160924395255</v>
      </c>
    </row>
    <row r="108" spans="1:17" ht="12" customHeight="1" x14ac:dyDescent="0.25">
      <c r="A108" s="23" t="s">
        <v>43</v>
      </c>
      <c r="B108" s="22">
        <v>665.71617518899757</v>
      </c>
      <c r="C108" s="22">
        <v>693.28401536747583</v>
      </c>
      <c r="D108" s="22">
        <v>737.50665251245641</v>
      </c>
      <c r="E108" s="22">
        <v>782.91237599435715</v>
      </c>
      <c r="F108" s="22">
        <v>830.71388585466025</v>
      </c>
      <c r="G108" s="22">
        <v>900.19760364748447</v>
      </c>
      <c r="H108" s="22">
        <v>955.71609350084975</v>
      </c>
      <c r="I108" s="22">
        <v>1035.7765211207645</v>
      </c>
      <c r="J108" s="22">
        <v>1123.1605657139012</v>
      </c>
      <c r="K108" s="22">
        <v>1134.1133092339517</v>
      </c>
      <c r="L108" s="22">
        <v>1177.1832550814513</v>
      </c>
      <c r="M108" s="22">
        <v>1182.4291222329205</v>
      </c>
      <c r="N108" s="22">
        <v>1172.3461726533073</v>
      </c>
      <c r="O108" s="22">
        <v>1175.0284293033371</v>
      </c>
      <c r="P108" s="22">
        <v>1171.8312931521341</v>
      </c>
      <c r="Q108" s="22">
        <v>1170.1726901970189</v>
      </c>
    </row>
    <row r="109" spans="1:17" ht="12" customHeight="1" x14ac:dyDescent="0.25">
      <c r="A109" s="23" t="s">
        <v>47</v>
      </c>
      <c r="B109" s="22">
        <v>10800.602272471389</v>
      </c>
      <c r="C109" s="22">
        <v>10763.850136779924</v>
      </c>
      <c r="D109" s="22">
        <v>10732.383969617635</v>
      </c>
      <c r="E109" s="22">
        <v>10694.994738190098</v>
      </c>
      <c r="F109" s="22">
        <v>10641.667477174675</v>
      </c>
      <c r="G109" s="22">
        <v>10580.593957086605</v>
      </c>
      <c r="H109" s="22">
        <v>10521.500764583399</v>
      </c>
      <c r="I109" s="22">
        <v>10476.785248445996</v>
      </c>
      <c r="J109" s="22">
        <v>10421.742534712364</v>
      </c>
      <c r="K109" s="22">
        <v>10398.858819478042</v>
      </c>
      <c r="L109" s="22">
        <v>10368.362794594565</v>
      </c>
      <c r="M109" s="22">
        <v>10398.621445702347</v>
      </c>
      <c r="N109" s="22">
        <v>10393.953153035231</v>
      </c>
      <c r="O109" s="22">
        <v>10442.204445206946</v>
      </c>
      <c r="P109" s="22">
        <v>10435.703506265847</v>
      </c>
      <c r="Q109" s="22">
        <v>10531.825483902097</v>
      </c>
    </row>
    <row r="110" spans="1:17" ht="12" customHeight="1" x14ac:dyDescent="0.25">
      <c r="A110" s="21" t="s">
        <v>46</v>
      </c>
      <c r="B110" s="20">
        <v>11441.691757721639</v>
      </c>
      <c r="C110" s="20">
        <v>11449.596568767025</v>
      </c>
      <c r="D110" s="20">
        <v>11411.98291908487</v>
      </c>
      <c r="E110" s="20">
        <v>11380.931663893192</v>
      </c>
      <c r="F110" s="20">
        <v>11333.185119802056</v>
      </c>
      <c r="G110" s="20">
        <v>11349.833057574297</v>
      </c>
      <c r="H110" s="20">
        <v>11249.527669954367</v>
      </c>
      <c r="I110" s="20">
        <v>11181.199606783195</v>
      </c>
      <c r="J110" s="20">
        <v>11153.175937059879</v>
      </c>
      <c r="K110" s="20">
        <v>11143.131045661943</v>
      </c>
      <c r="L110" s="20">
        <v>11087.859765360894</v>
      </c>
      <c r="M110" s="20">
        <v>11049.674431134748</v>
      </c>
      <c r="N110" s="20">
        <v>11045.569881818681</v>
      </c>
      <c r="O110" s="20">
        <v>11191.949180772155</v>
      </c>
      <c r="P110" s="20">
        <v>11166.553908019925</v>
      </c>
      <c r="Q110" s="20">
        <v>11409.068929026023</v>
      </c>
    </row>
    <row r="111" spans="1:17" ht="12" customHeight="1" x14ac:dyDescent="0.25">
      <c r="A111" s="19" t="s">
        <v>45</v>
      </c>
      <c r="B111" s="18">
        <v>27317.634374400772</v>
      </c>
      <c r="C111" s="18">
        <v>27725.420213034387</v>
      </c>
      <c r="D111" s="18">
        <v>28034.336572452015</v>
      </c>
      <c r="E111" s="18">
        <v>28266.494660559572</v>
      </c>
      <c r="F111" s="18">
        <v>28427.197340254781</v>
      </c>
      <c r="G111" s="18">
        <v>28899.018525095613</v>
      </c>
      <c r="H111" s="18">
        <v>29262.700493752905</v>
      </c>
      <c r="I111" s="18">
        <v>29615.766220107987</v>
      </c>
      <c r="J111" s="18">
        <v>29776.332736374898</v>
      </c>
      <c r="K111" s="18">
        <v>29922.475198083801</v>
      </c>
      <c r="L111" s="18">
        <v>29944.482832671787</v>
      </c>
      <c r="M111" s="18">
        <v>29859.911819431472</v>
      </c>
      <c r="N111" s="18">
        <v>29740.305048939117</v>
      </c>
      <c r="O111" s="18">
        <v>29598.948621998214</v>
      </c>
      <c r="P111" s="18">
        <v>29418.853137069003</v>
      </c>
      <c r="Q111" s="18">
        <v>29141.941696816088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67343.616645874936</v>
      </c>
      <c r="C113" s="31">
        <f t="shared" ref="C113:Q113" si="46">SUM(C114:C117)</f>
        <v>74099.312166042233</v>
      </c>
      <c r="D113" s="31">
        <f t="shared" si="46"/>
        <v>76271.228130151023</v>
      </c>
      <c r="E113" s="31">
        <f t="shared" si="46"/>
        <v>76484.646525639109</v>
      </c>
      <c r="F113" s="31">
        <f t="shared" si="46"/>
        <v>76086.39598482952</v>
      </c>
      <c r="G113" s="31">
        <f t="shared" si="46"/>
        <v>75191.50044036984</v>
      </c>
      <c r="H113" s="31">
        <f t="shared" si="46"/>
        <v>76166.483833804668</v>
      </c>
      <c r="I113" s="31">
        <f t="shared" si="46"/>
        <v>79926.842244803353</v>
      </c>
      <c r="J113" s="31">
        <f t="shared" si="46"/>
        <v>78729.565929294986</v>
      </c>
      <c r="K113" s="31">
        <f t="shared" si="46"/>
        <v>87811.411027357899</v>
      </c>
      <c r="L113" s="31">
        <f t="shared" si="46"/>
        <v>93992.425543994046</v>
      </c>
      <c r="M113" s="31">
        <f t="shared" si="46"/>
        <v>83511.480630530481</v>
      </c>
      <c r="N113" s="31">
        <f t="shared" si="46"/>
        <v>91677.573976660395</v>
      </c>
      <c r="O113" s="31">
        <f t="shared" si="46"/>
        <v>87989.496110843887</v>
      </c>
      <c r="P113" s="31">
        <f t="shared" si="46"/>
        <v>92695.149278909652</v>
      </c>
      <c r="Q113" s="31">
        <f t="shared" si="46"/>
        <v>88456.956169732381</v>
      </c>
    </row>
    <row r="114" spans="1:17" ht="12" customHeight="1" x14ac:dyDescent="0.25">
      <c r="A114" s="23" t="s">
        <v>44</v>
      </c>
      <c r="B114" s="22">
        <v>52486.799814461076</v>
      </c>
      <c r="C114" s="22">
        <v>59096.079570951326</v>
      </c>
      <c r="D114" s="22">
        <v>61109.649896434203</v>
      </c>
      <c r="E114" s="22">
        <v>61157.210429811421</v>
      </c>
      <c r="F114" s="22">
        <v>60590.028107670871</v>
      </c>
      <c r="G114" s="22">
        <v>59445.299246377384</v>
      </c>
      <c r="H114" s="22">
        <v>60261.550471425107</v>
      </c>
      <c r="I114" s="22">
        <v>63780.160143013141</v>
      </c>
      <c r="J114" s="22">
        <v>62298.226785920509</v>
      </c>
      <c r="K114" s="22">
        <v>71215.845143902377</v>
      </c>
      <c r="L114" s="22">
        <v>77192.558080289673</v>
      </c>
      <c r="M114" s="22">
        <v>66507.882338049269</v>
      </c>
      <c r="N114" s="22">
        <v>74485.086431749252</v>
      </c>
      <c r="O114" s="22">
        <v>70455.905682260898</v>
      </c>
      <c r="P114" s="22">
        <v>74939.717630188621</v>
      </c>
      <c r="Q114" s="22">
        <v>70137.533316982604</v>
      </c>
    </row>
    <row r="115" spans="1:17" ht="12" customHeight="1" x14ac:dyDescent="0.25">
      <c r="A115" s="23" t="s">
        <v>43</v>
      </c>
      <c r="B115" s="30">
        <v>1092.4639804426351</v>
      </c>
      <c r="C115" s="30">
        <v>1166.9182996896679</v>
      </c>
      <c r="D115" s="30">
        <v>1273.7276179032224</v>
      </c>
      <c r="E115" s="30">
        <v>1383.1280025484634</v>
      </c>
      <c r="F115" s="30">
        <v>1499.3891185729965</v>
      </c>
      <c r="G115" s="30">
        <v>1660.2630092453173</v>
      </c>
      <c r="H115" s="30">
        <v>1797.1826109214476</v>
      </c>
      <c r="I115" s="30">
        <v>1987.8597264360444</v>
      </c>
      <c r="J115" s="30">
        <v>2198.2863200140064</v>
      </c>
      <c r="K115" s="30">
        <v>2255.4767997229774</v>
      </c>
      <c r="L115" s="30">
        <v>2383.951281929078</v>
      </c>
      <c r="M115" s="30">
        <v>2453.4521146384586</v>
      </c>
      <c r="N115" s="30">
        <v>2513.0491332864835</v>
      </c>
      <c r="O115" s="30">
        <v>2623.3532694577589</v>
      </c>
      <c r="P115" s="30">
        <v>2767.4610873248762</v>
      </c>
      <c r="Q115" s="30">
        <v>3005.8689845697559</v>
      </c>
    </row>
    <row r="116" spans="1:17" ht="12" customHeight="1" x14ac:dyDescent="0.25">
      <c r="A116" s="23" t="s">
        <v>47</v>
      </c>
      <c r="B116" s="22">
        <v>7191.6362663987757</v>
      </c>
      <c r="C116" s="22">
        <v>7198.5736511727664</v>
      </c>
      <c r="D116" s="22">
        <v>7210.7581948068191</v>
      </c>
      <c r="E116" s="22">
        <v>7222.8718813159576</v>
      </c>
      <c r="F116" s="22">
        <v>7235.2585256851517</v>
      </c>
      <c r="G116" s="22">
        <v>7244.1629600328151</v>
      </c>
      <c r="H116" s="22">
        <v>7252.0678937393077</v>
      </c>
      <c r="I116" s="22">
        <v>7268.547430274597</v>
      </c>
      <c r="J116" s="22">
        <v>7285.2183494933943</v>
      </c>
      <c r="K116" s="22">
        <v>7322.0434538977906</v>
      </c>
      <c r="L116" s="22">
        <v>7353.9431484739371</v>
      </c>
      <c r="M116" s="22">
        <v>7433.6557994745481</v>
      </c>
      <c r="N116" s="22">
        <v>7488.9356569140018</v>
      </c>
      <c r="O116" s="22">
        <v>7585.4807278940898</v>
      </c>
      <c r="P116" s="22">
        <v>7644.6907749118172</v>
      </c>
      <c r="Q116" s="22">
        <v>7779.7062261950459</v>
      </c>
    </row>
    <row r="117" spans="1:17" ht="12" customHeight="1" x14ac:dyDescent="0.25">
      <c r="A117" s="29" t="s">
        <v>46</v>
      </c>
      <c r="B117" s="18">
        <v>6572.7165845724485</v>
      </c>
      <c r="C117" s="18">
        <v>6637.7406442284655</v>
      </c>
      <c r="D117" s="18">
        <v>6677.0924210067824</v>
      </c>
      <c r="E117" s="18">
        <v>6721.4362119632651</v>
      </c>
      <c r="F117" s="18">
        <v>6761.7202329005131</v>
      </c>
      <c r="G117" s="18">
        <v>6841.7752247143189</v>
      </c>
      <c r="H117" s="18">
        <v>6855.6828577188126</v>
      </c>
      <c r="I117" s="18">
        <v>6890.2749450795691</v>
      </c>
      <c r="J117" s="18">
        <v>6947.8344738670676</v>
      </c>
      <c r="K117" s="18">
        <v>7018.0456298347553</v>
      </c>
      <c r="L117" s="18">
        <v>7061.9730333013549</v>
      </c>
      <c r="M117" s="18">
        <v>7116.4903783681984</v>
      </c>
      <c r="N117" s="18">
        <v>7190.5027547106529</v>
      </c>
      <c r="O117" s="18">
        <v>7324.7564312311406</v>
      </c>
      <c r="P117" s="18">
        <v>7343.2797864843469</v>
      </c>
      <c r="Q117" s="18">
        <v>7533.8476419849794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5281.1233354573651</v>
      </c>
      <c r="C119" s="26">
        <f t="shared" ref="C119:Q119" si="47">SUM(C120,C125)</f>
        <v>5425.4361233963673</v>
      </c>
      <c r="D119" s="26">
        <f t="shared" si="47"/>
        <v>5296.8403852396777</v>
      </c>
      <c r="E119" s="26">
        <f t="shared" si="47"/>
        <v>5158.8678826818632</v>
      </c>
      <c r="F119" s="26">
        <f t="shared" si="47"/>
        <v>4942.3641349833206</v>
      </c>
      <c r="G119" s="26">
        <f t="shared" si="47"/>
        <v>4645.493455796267</v>
      </c>
      <c r="H119" s="26">
        <f t="shared" si="47"/>
        <v>4511.6483804259151</v>
      </c>
      <c r="I119" s="26">
        <f t="shared" si="47"/>
        <v>4228.4367106673963</v>
      </c>
      <c r="J119" s="26">
        <f t="shared" si="47"/>
        <v>3486.0776846114109</v>
      </c>
      <c r="K119" s="26">
        <f t="shared" si="47"/>
        <v>3759.2671451769966</v>
      </c>
      <c r="L119" s="26">
        <f t="shared" si="47"/>
        <v>4126.5656729948478</v>
      </c>
      <c r="M119" s="26">
        <f t="shared" si="47"/>
        <v>3583.5178357680452</v>
      </c>
      <c r="N119" s="26">
        <f t="shared" si="47"/>
        <v>3893.996623068304</v>
      </c>
      <c r="O119" s="26">
        <f t="shared" si="47"/>
        <v>3524.9744738511363</v>
      </c>
      <c r="P119" s="26">
        <f t="shared" si="47"/>
        <v>3456.081653579774</v>
      </c>
      <c r="Q119" s="26">
        <f t="shared" si="47"/>
        <v>3162.4443843990248</v>
      </c>
    </row>
    <row r="120" spans="1:17" ht="12" customHeight="1" x14ac:dyDescent="0.25">
      <c r="A120" s="25" t="s">
        <v>48</v>
      </c>
      <c r="B120" s="24">
        <f>SUM(B121:B124)</f>
        <v>5281.1233354573651</v>
      </c>
      <c r="C120" s="24">
        <f t="shared" ref="C120:Q120" si="48">SUM(C121:C124)</f>
        <v>5425.4361233963673</v>
      </c>
      <c r="D120" s="24">
        <f t="shared" si="48"/>
        <v>5296.8403852396777</v>
      </c>
      <c r="E120" s="24">
        <f t="shared" si="48"/>
        <v>5158.8678826818632</v>
      </c>
      <c r="F120" s="24">
        <f t="shared" si="48"/>
        <v>4942.3641349833206</v>
      </c>
      <c r="G120" s="24">
        <f t="shared" si="48"/>
        <v>4645.493455796267</v>
      </c>
      <c r="H120" s="24">
        <f t="shared" si="48"/>
        <v>4511.6483804259151</v>
      </c>
      <c r="I120" s="24">
        <f t="shared" si="48"/>
        <v>4228.4367106673963</v>
      </c>
      <c r="J120" s="24">
        <f t="shared" si="48"/>
        <v>3486.0776846114109</v>
      </c>
      <c r="K120" s="24">
        <f t="shared" si="48"/>
        <v>3759.2671451769966</v>
      </c>
      <c r="L120" s="24">
        <f t="shared" si="48"/>
        <v>4126.5656729948478</v>
      </c>
      <c r="M120" s="24">
        <f t="shared" si="48"/>
        <v>3583.5178357680452</v>
      </c>
      <c r="N120" s="24">
        <f t="shared" si="48"/>
        <v>3893.996623068304</v>
      </c>
      <c r="O120" s="24">
        <f t="shared" si="48"/>
        <v>3524.9744738511363</v>
      </c>
      <c r="P120" s="24">
        <f t="shared" si="48"/>
        <v>3456.081653579774</v>
      </c>
      <c r="Q120" s="24">
        <f t="shared" si="48"/>
        <v>3162.4443843990248</v>
      </c>
    </row>
    <row r="121" spans="1:17" ht="12" customHeight="1" x14ac:dyDescent="0.25">
      <c r="A121" s="23" t="s">
        <v>44</v>
      </c>
      <c r="B121" s="22">
        <v>4903.018303639612</v>
      </c>
      <c r="C121" s="22">
        <v>5041.5478283871134</v>
      </c>
      <c r="D121" s="22">
        <v>4905.484808986952</v>
      </c>
      <c r="E121" s="22">
        <v>4766.7952682847435</v>
      </c>
      <c r="F121" s="22">
        <v>4554.7532004225959</v>
      </c>
      <c r="G121" s="22">
        <v>4261.6082147303296</v>
      </c>
      <c r="H121" s="22">
        <v>4128.3528018149946</v>
      </c>
      <c r="I121" s="22">
        <v>3853.0820388974043</v>
      </c>
      <c r="J121" s="22">
        <v>3116.1134023353061</v>
      </c>
      <c r="K121" s="22">
        <v>3396.7421134126976</v>
      </c>
      <c r="L121" s="22">
        <v>3765.0861002829465</v>
      </c>
      <c r="M121" s="22">
        <v>3227.7588923947646</v>
      </c>
      <c r="N121" s="22">
        <v>3551.1575660943522</v>
      </c>
      <c r="O121" s="22">
        <v>3181.2527212757677</v>
      </c>
      <c r="P121" s="22">
        <v>3129.8798423479789</v>
      </c>
      <c r="Q121" s="22">
        <v>2842.5451225679844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338.74276550010057</v>
      </c>
      <c r="C123" s="22">
        <v>341.64244577604836</v>
      </c>
      <c r="D123" s="22">
        <v>350.1190869928264</v>
      </c>
      <c r="E123" s="22">
        <v>352.14379786159594</v>
      </c>
      <c r="F123" s="22">
        <v>349.02161346602827</v>
      </c>
      <c r="G123" s="22">
        <v>344.7063854487634</v>
      </c>
      <c r="H123" s="22">
        <v>344.32354008324171</v>
      </c>
      <c r="I123" s="22">
        <v>338.06162078836775</v>
      </c>
      <c r="J123" s="22">
        <v>333.92178009568846</v>
      </c>
      <c r="K123" s="22">
        <v>328.49327725008771</v>
      </c>
      <c r="L123" s="22">
        <v>328.82903661702358</v>
      </c>
      <c r="M123" s="22">
        <v>326.39186181203587</v>
      </c>
      <c r="N123" s="22">
        <v>318.97498121709634</v>
      </c>
      <c r="O123" s="22">
        <v>316.15970341513389</v>
      </c>
      <c r="P123" s="22">
        <v>301.4920394571177</v>
      </c>
      <c r="Q123" s="22">
        <v>294.96755293384609</v>
      </c>
    </row>
    <row r="124" spans="1:17" ht="12" customHeight="1" x14ac:dyDescent="0.25">
      <c r="A124" s="21" t="s">
        <v>46</v>
      </c>
      <c r="B124" s="20">
        <v>39.362266317652598</v>
      </c>
      <c r="C124" s="20">
        <v>42.245849233205583</v>
      </c>
      <c r="D124" s="20">
        <v>41.236489259899074</v>
      </c>
      <c r="E124" s="20">
        <v>39.928816535523971</v>
      </c>
      <c r="F124" s="20">
        <v>38.589321094696324</v>
      </c>
      <c r="G124" s="20">
        <v>39.178855617173873</v>
      </c>
      <c r="H124" s="20">
        <v>38.972038527678336</v>
      </c>
      <c r="I124" s="20">
        <v>37.29305098162461</v>
      </c>
      <c r="J124" s="20">
        <v>36.042502180416278</v>
      </c>
      <c r="K124" s="20">
        <v>34.03175451421113</v>
      </c>
      <c r="L124" s="20">
        <v>32.650536094877346</v>
      </c>
      <c r="M124" s="20">
        <v>29.367081561244706</v>
      </c>
      <c r="N124" s="20">
        <v>23.864075756855684</v>
      </c>
      <c r="O124" s="20">
        <v>27.56204916023492</v>
      </c>
      <c r="P124" s="20">
        <v>24.709771774677233</v>
      </c>
      <c r="Q124" s="20">
        <v>24.931708897194419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0.68371103411176382</v>
      </c>
      <c r="C127" s="39">
        <f t="shared" si="49"/>
        <v>0.69085529949124891</v>
      </c>
      <c r="D127" s="39">
        <f t="shared" si="49"/>
        <v>0.69703398155350338</v>
      </c>
      <c r="E127" s="39">
        <f t="shared" si="49"/>
        <v>0.70286054917878815</v>
      </c>
      <c r="F127" s="39">
        <f t="shared" si="49"/>
        <v>0.70930199235893876</v>
      </c>
      <c r="G127" s="39">
        <f t="shared" si="49"/>
        <v>0.71627346506378275</v>
      </c>
      <c r="H127" s="39">
        <f t="shared" si="49"/>
        <v>0.72378920373827316</v>
      </c>
      <c r="I127" s="39">
        <f t="shared" si="49"/>
        <v>0.73404611483384086</v>
      </c>
      <c r="J127" s="39">
        <f t="shared" si="49"/>
        <v>0.74451187136367514</v>
      </c>
      <c r="K127" s="39">
        <f t="shared" si="49"/>
        <v>0.752815085402607</v>
      </c>
      <c r="L127" s="39">
        <f t="shared" si="49"/>
        <v>0.76236988524373295</v>
      </c>
      <c r="M127" s="39">
        <f t="shared" si="49"/>
        <v>0.77376184746087007</v>
      </c>
      <c r="N127" s="39">
        <f t="shared" si="49"/>
        <v>0.78821818687350254</v>
      </c>
      <c r="O127" s="39">
        <f t="shared" si="49"/>
        <v>0.80268294565911369</v>
      </c>
      <c r="P127" s="39">
        <f t="shared" si="49"/>
        <v>0.82167699780184744</v>
      </c>
      <c r="Q127" s="39">
        <f t="shared" si="49"/>
        <v>0.84133161170423088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0.69436920637841315</v>
      </c>
      <c r="C128" s="38">
        <f t="shared" si="50"/>
        <v>0.70060038109228129</v>
      </c>
      <c r="D128" s="38">
        <f t="shared" si="50"/>
        <v>0.70613796961098396</v>
      </c>
      <c r="E128" s="38">
        <f t="shared" si="50"/>
        <v>0.71145917303733253</v>
      </c>
      <c r="F128" s="38">
        <f t="shared" si="50"/>
        <v>0.71734881990003752</v>
      </c>
      <c r="G128" s="38">
        <f t="shared" si="50"/>
        <v>0.72365999952818494</v>
      </c>
      <c r="H128" s="38">
        <f t="shared" si="50"/>
        <v>0.73038796636521564</v>
      </c>
      <c r="I128" s="38">
        <f t="shared" si="50"/>
        <v>0.73998156033333173</v>
      </c>
      <c r="J128" s="38">
        <f t="shared" si="50"/>
        <v>0.75014292177033537</v>
      </c>
      <c r="K128" s="38">
        <f t="shared" si="50"/>
        <v>0.75787368899484553</v>
      </c>
      <c r="L128" s="38">
        <f t="shared" si="50"/>
        <v>0.76689179926932305</v>
      </c>
      <c r="M128" s="38">
        <f t="shared" si="50"/>
        <v>0.77970794930387854</v>
      </c>
      <c r="N128" s="38">
        <f t="shared" si="50"/>
        <v>0.79494830742015077</v>
      </c>
      <c r="O128" s="38">
        <f t="shared" si="50"/>
        <v>0.8116099180821208</v>
      </c>
      <c r="P128" s="38">
        <f t="shared" si="50"/>
        <v>0.83231153576499362</v>
      </c>
      <c r="Q128" s="38">
        <f t="shared" si="50"/>
        <v>0.85504212853958594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1.6410356562727102</v>
      </c>
      <c r="C129" s="37">
        <f t="shared" si="51"/>
        <v>1.6831749670027252</v>
      </c>
      <c r="D129" s="37">
        <f t="shared" si="51"/>
        <v>1.7270727166514734</v>
      </c>
      <c r="E129" s="37">
        <f t="shared" si="51"/>
        <v>1.7666447037470669</v>
      </c>
      <c r="F129" s="37">
        <f t="shared" si="51"/>
        <v>1.80494047843005</v>
      </c>
      <c r="G129" s="37">
        <f t="shared" si="51"/>
        <v>1.8443317361856397</v>
      </c>
      <c r="H129" s="37">
        <f t="shared" si="51"/>
        <v>1.8804565740211108</v>
      </c>
      <c r="I129" s="37">
        <f t="shared" si="51"/>
        <v>1.9191975159709895</v>
      </c>
      <c r="J129" s="37">
        <f t="shared" si="51"/>
        <v>1.9572324626770847</v>
      </c>
      <c r="K129" s="37">
        <f t="shared" si="51"/>
        <v>1.9887578969040245</v>
      </c>
      <c r="L129" s="37">
        <f t="shared" si="51"/>
        <v>2.0251318319713345</v>
      </c>
      <c r="M129" s="37">
        <f t="shared" si="51"/>
        <v>2.0749253113838364</v>
      </c>
      <c r="N129" s="37">
        <f t="shared" si="51"/>
        <v>2.1436067195057551</v>
      </c>
      <c r="O129" s="37">
        <f t="shared" si="51"/>
        <v>2.2325870626067483</v>
      </c>
      <c r="P129" s="37">
        <f t="shared" si="51"/>
        <v>2.3616548760023495</v>
      </c>
      <c r="Q129" s="37">
        <f t="shared" si="51"/>
        <v>2.568739648216936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0.66585511483270166</v>
      </c>
      <c r="C130" s="37">
        <f t="shared" si="52"/>
        <v>0.66877312111354492</v>
      </c>
      <c r="D130" s="37">
        <f t="shared" si="52"/>
        <v>0.67186919655686883</v>
      </c>
      <c r="E130" s="37">
        <f t="shared" si="52"/>
        <v>0.67535067179829911</v>
      </c>
      <c r="F130" s="37">
        <f t="shared" si="52"/>
        <v>0.67989894828080899</v>
      </c>
      <c r="G130" s="37">
        <f t="shared" si="52"/>
        <v>0.68466505655676013</v>
      </c>
      <c r="H130" s="37">
        <f t="shared" si="52"/>
        <v>0.68926173708513294</v>
      </c>
      <c r="I130" s="37">
        <f t="shared" si="52"/>
        <v>0.69377650280201442</v>
      </c>
      <c r="J130" s="37">
        <f t="shared" si="52"/>
        <v>0.69904033084947659</v>
      </c>
      <c r="K130" s="37">
        <f t="shared" si="52"/>
        <v>0.7041199020976141</v>
      </c>
      <c r="L130" s="37">
        <f t="shared" si="52"/>
        <v>0.7092675376200992</v>
      </c>
      <c r="M130" s="37">
        <f t="shared" si="52"/>
        <v>0.71486935439377963</v>
      </c>
      <c r="N130" s="37">
        <f t="shared" si="52"/>
        <v>0.72050889076088354</v>
      </c>
      <c r="O130" s="37">
        <f t="shared" si="52"/>
        <v>0.72642522636835416</v>
      </c>
      <c r="P130" s="37">
        <f t="shared" si="52"/>
        <v>0.7325515496220989</v>
      </c>
      <c r="Q130" s="37">
        <f t="shared" si="52"/>
        <v>0.73868544803427783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0.57445321231772639</v>
      </c>
      <c r="C131" s="36">
        <f t="shared" si="53"/>
        <v>0.5797357666151608</v>
      </c>
      <c r="D131" s="36">
        <f t="shared" si="53"/>
        <v>0.58509484884001384</v>
      </c>
      <c r="E131" s="36">
        <f t="shared" si="53"/>
        <v>0.59058752046526164</v>
      </c>
      <c r="F131" s="36">
        <f t="shared" si="53"/>
        <v>0.59663017602050894</v>
      </c>
      <c r="G131" s="36">
        <f t="shared" si="53"/>
        <v>0.60280844572850079</v>
      </c>
      <c r="H131" s="36">
        <f t="shared" si="53"/>
        <v>0.60941961821465718</v>
      </c>
      <c r="I131" s="36">
        <f t="shared" si="53"/>
        <v>0.61623754046028389</v>
      </c>
      <c r="J131" s="36">
        <f t="shared" si="53"/>
        <v>0.62294672953026209</v>
      </c>
      <c r="K131" s="36">
        <f t="shared" si="53"/>
        <v>0.62980912645435527</v>
      </c>
      <c r="L131" s="36">
        <f t="shared" si="53"/>
        <v>0.63691038511898945</v>
      </c>
      <c r="M131" s="36">
        <f t="shared" si="53"/>
        <v>0.64404525424894077</v>
      </c>
      <c r="N131" s="36">
        <f t="shared" si="53"/>
        <v>0.65098522137336012</v>
      </c>
      <c r="O131" s="36">
        <f t="shared" si="53"/>
        <v>0.6544665556393986</v>
      </c>
      <c r="P131" s="36">
        <f t="shared" si="53"/>
        <v>0.65761378550372052</v>
      </c>
      <c r="Q131" s="36">
        <f t="shared" si="53"/>
        <v>0.66033851568886381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279.58850190510293</v>
      </c>
      <c r="C135" s="26">
        <f t="shared" si="54"/>
        <v>299.96172287215404</v>
      </c>
      <c r="D135" s="26">
        <f t="shared" si="54"/>
        <v>305.45972381087751</v>
      </c>
      <c r="E135" s="26">
        <f t="shared" si="54"/>
        <v>304.63463626903138</v>
      </c>
      <c r="F135" s="26">
        <f t="shared" si="54"/>
        <v>301.54798420706845</v>
      </c>
      <c r="G135" s="26">
        <f t="shared" si="54"/>
        <v>297.49997034301106</v>
      </c>
      <c r="H135" s="26">
        <f t="shared" si="54"/>
        <v>298.87925631332723</v>
      </c>
      <c r="I135" s="26">
        <f t="shared" si="54"/>
        <v>307.78017990362042</v>
      </c>
      <c r="J135" s="26">
        <f t="shared" si="54"/>
        <v>301.16197386973602</v>
      </c>
      <c r="K135" s="26">
        <f t="shared" si="54"/>
        <v>325.7034205154319</v>
      </c>
      <c r="L135" s="26">
        <f t="shared" si="54"/>
        <v>340.52061355280819</v>
      </c>
      <c r="M135" s="26">
        <f t="shared" si="54"/>
        <v>306.1979787157648</v>
      </c>
      <c r="N135" s="26">
        <f t="shared" si="54"/>
        <v>324.55599848571995</v>
      </c>
      <c r="O135" s="26">
        <f t="shared" si="54"/>
        <v>309.37375705229158</v>
      </c>
      <c r="P135" s="26">
        <f t="shared" si="54"/>
        <v>316.06889735124474</v>
      </c>
      <c r="Q135" s="26">
        <f t="shared" si="54"/>
        <v>298.4025993874144</v>
      </c>
    </row>
    <row r="136" spans="1:17" ht="12" customHeight="1" x14ac:dyDescent="0.25">
      <c r="A136" s="25" t="s">
        <v>48</v>
      </c>
      <c r="B136" s="24">
        <f t="shared" ref="B136:Q136" si="55">IF(B106=0,0,B106/B$26)</f>
        <v>218.88264773976786</v>
      </c>
      <c r="C136" s="24">
        <f t="shared" si="55"/>
        <v>238.34967795429984</v>
      </c>
      <c r="D136" s="24">
        <f t="shared" si="55"/>
        <v>243.16119809431748</v>
      </c>
      <c r="E136" s="24">
        <f t="shared" si="55"/>
        <v>241.82020369001012</v>
      </c>
      <c r="F136" s="24">
        <f t="shared" si="55"/>
        <v>238.37643456205785</v>
      </c>
      <c r="G136" s="24">
        <f t="shared" si="55"/>
        <v>233.27992917613193</v>
      </c>
      <c r="H136" s="24">
        <f t="shared" si="55"/>
        <v>233.85103299387632</v>
      </c>
      <c r="I136" s="24">
        <f t="shared" si="55"/>
        <v>241.96736608115825</v>
      </c>
      <c r="J136" s="24">
        <f t="shared" si="55"/>
        <v>234.99234556668065</v>
      </c>
      <c r="K136" s="24">
        <f t="shared" si="55"/>
        <v>259.20903118635681</v>
      </c>
      <c r="L136" s="24">
        <f t="shared" si="55"/>
        <v>273.9773183690931</v>
      </c>
      <c r="M136" s="24">
        <f t="shared" si="55"/>
        <v>239.84261911702816</v>
      </c>
      <c r="N136" s="24">
        <f t="shared" si="55"/>
        <v>258.46643171029973</v>
      </c>
      <c r="O136" s="24">
        <f t="shared" si="55"/>
        <v>243.5983156700733</v>
      </c>
      <c r="P136" s="24">
        <f t="shared" si="55"/>
        <v>250.69366815775805</v>
      </c>
      <c r="Q136" s="24">
        <f t="shared" si="55"/>
        <v>233.64272895004532</v>
      </c>
    </row>
    <row r="137" spans="1:17" ht="12" customHeight="1" x14ac:dyDescent="0.25">
      <c r="A137" s="23" t="s">
        <v>44</v>
      </c>
      <c r="B137" s="22">
        <f t="shared" ref="B137:Q137" si="56">IF(B107=0,0,B107/B$26)</f>
        <v>167.9759583944745</v>
      </c>
      <c r="C137" s="22">
        <f t="shared" si="56"/>
        <v>187.44583190782333</v>
      </c>
      <c r="D137" s="22">
        <f t="shared" si="56"/>
        <v>192.31259022495092</v>
      </c>
      <c r="E137" s="22">
        <f t="shared" si="56"/>
        <v>191.02278418317087</v>
      </c>
      <c r="F137" s="22">
        <f t="shared" si="56"/>
        <v>187.69739793354364</v>
      </c>
      <c r="G137" s="22">
        <f t="shared" si="56"/>
        <v>182.54520780211331</v>
      </c>
      <c r="H137" s="22">
        <f t="shared" si="56"/>
        <v>183.34715626490163</v>
      </c>
      <c r="I137" s="22">
        <f t="shared" si="56"/>
        <v>191.53678524482501</v>
      </c>
      <c r="J137" s="22">
        <f t="shared" si="56"/>
        <v>184.55216992782258</v>
      </c>
      <c r="K137" s="22">
        <f t="shared" si="56"/>
        <v>208.81769079885913</v>
      </c>
      <c r="L137" s="22">
        <f t="shared" si="56"/>
        <v>223.68086100234444</v>
      </c>
      <c r="M137" s="22">
        <f t="shared" si="56"/>
        <v>189.55211911909484</v>
      </c>
      <c r="N137" s="22">
        <f t="shared" si="56"/>
        <v>208.21783347139481</v>
      </c>
      <c r="O137" s="22">
        <f t="shared" si="56"/>
        <v>192.91124443611233</v>
      </c>
      <c r="P137" s="22">
        <f t="shared" si="56"/>
        <v>200.08458214122933</v>
      </c>
      <c r="Q137" s="22">
        <f t="shared" si="56"/>
        <v>182.28480205421167</v>
      </c>
    </row>
    <row r="138" spans="1:17" ht="12" customHeight="1" x14ac:dyDescent="0.25">
      <c r="A138" s="23" t="s">
        <v>43</v>
      </c>
      <c r="B138" s="22">
        <f t="shared" ref="B138:Q138" si="57">IF(B108=0,0,B108/B$26)</f>
        <v>1.4793692781977721</v>
      </c>
      <c r="C138" s="22">
        <f t="shared" si="57"/>
        <v>1.5406311452610575</v>
      </c>
      <c r="D138" s="22">
        <f t="shared" si="57"/>
        <v>1.6389036722499031</v>
      </c>
      <c r="E138" s="22">
        <f t="shared" si="57"/>
        <v>1.7398052799874604</v>
      </c>
      <c r="F138" s="22">
        <f t="shared" si="57"/>
        <v>1.8460308574548006</v>
      </c>
      <c r="G138" s="22">
        <f t="shared" si="57"/>
        <v>2.0004391192166322</v>
      </c>
      <c r="H138" s="22">
        <f t="shared" si="57"/>
        <v>2.1238135411129995</v>
      </c>
      <c r="I138" s="22">
        <f t="shared" si="57"/>
        <v>2.3017256024905879</v>
      </c>
      <c r="J138" s="22">
        <f t="shared" si="57"/>
        <v>2.4959123682531139</v>
      </c>
      <c r="K138" s="22">
        <f t="shared" si="57"/>
        <v>2.5202517982976702</v>
      </c>
      <c r="L138" s="22">
        <f t="shared" si="57"/>
        <v>2.6159627890698918</v>
      </c>
      <c r="M138" s="22">
        <f t="shared" si="57"/>
        <v>2.6276202716287123</v>
      </c>
      <c r="N138" s="22">
        <f t="shared" si="57"/>
        <v>2.6052137170073495</v>
      </c>
      <c r="O138" s="22">
        <f t="shared" si="57"/>
        <v>2.6111742873407491</v>
      </c>
      <c r="P138" s="22">
        <f t="shared" si="57"/>
        <v>2.6040695403380756</v>
      </c>
      <c r="Q138" s="22">
        <f t="shared" si="57"/>
        <v>2.6003837559933753</v>
      </c>
    </row>
    <row r="139" spans="1:17" ht="12" customHeight="1" x14ac:dyDescent="0.25">
      <c r="A139" s="23" t="s">
        <v>47</v>
      </c>
      <c r="B139" s="22">
        <f t="shared" ref="B139:Q139" si="58">IF(B109=0,0,B109/B$26)</f>
        <v>24.001338383269751</v>
      </c>
      <c r="C139" s="22">
        <f t="shared" si="58"/>
        <v>23.919666970622057</v>
      </c>
      <c r="D139" s="22">
        <f t="shared" si="58"/>
        <v>23.849742154705854</v>
      </c>
      <c r="E139" s="22">
        <f t="shared" si="58"/>
        <v>23.766654973755774</v>
      </c>
      <c r="F139" s="22">
        <f t="shared" si="58"/>
        <v>23.648149949277055</v>
      </c>
      <c r="G139" s="22">
        <f t="shared" si="58"/>
        <v>23.51243101574801</v>
      </c>
      <c r="H139" s="22">
        <f t="shared" si="58"/>
        <v>23.381112810185332</v>
      </c>
      <c r="I139" s="22">
        <f t="shared" si="58"/>
        <v>23.28174499654666</v>
      </c>
      <c r="J139" s="22">
        <f t="shared" si="58"/>
        <v>23.159427854916366</v>
      </c>
      <c r="K139" s="22">
        <f t="shared" si="58"/>
        <v>23.108575154395648</v>
      </c>
      <c r="L139" s="22">
        <f t="shared" si="58"/>
        <v>23.040806210210143</v>
      </c>
      <c r="M139" s="22">
        <f t="shared" si="58"/>
        <v>23.108047657116327</v>
      </c>
      <c r="N139" s="22">
        <f t="shared" si="58"/>
        <v>23.097673673411624</v>
      </c>
      <c r="O139" s="22">
        <f t="shared" si="58"/>
        <v>23.204898767126547</v>
      </c>
      <c r="P139" s="22">
        <f t="shared" si="58"/>
        <v>23.190452236146328</v>
      </c>
      <c r="Q139" s="22">
        <f t="shared" si="58"/>
        <v>23.40405663089355</v>
      </c>
    </row>
    <row r="140" spans="1:17" ht="12" customHeight="1" x14ac:dyDescent="0.25">
      <c r="A140" s="21" t="s">
        <v>46</v>
      </c>
      <c r="B140" s="20">
        <f t="shared" ref="B140:Q140" si="59">IF(B110=0,0,B110/B$26)</f>
        <v>25.42598168382586</v>
      </c>
      <c r="C140" s="20">
        <f t="shared" si="59"/>
        <v>25.443547930593393</v>
      </c>
      <c r="D140" s="20">
        <f t="shared" si="59"/>
        <v>25.359962042410825</v>
      </c>
      <c r="E140" s="20">
        <f t="shared" si="59"/>
        <v>25.290959253095984</v>
      </c>
      <c r="F140" s="20">
        <f t="shared" si="59"/>
        <v>25.184855821782346</v>
      </c>
      <c r="G140" s="20">
        <f t="shared" si="59"/>
        <v>25.221851239053994</v>
      </c>
      <c r="H140" s="20">
        <f t="shared" si="59"/>
        <v>24.998950377676369</v>
      </c>
      <c r="I140" s="20">
        <f t="shared" si="59"/>
        <v>24.84711023729599</v>
      </c>
      <c r="J140" s="20">
        <f t="shared" si="59"/>
        <v>24.784835415688622</v>
      </c>
      <c r="K140" s="20">
        <f t="shared" si="59"/>
        <v>24.762513434804319</v>
      </c>
      <c r="L140" s="20">
        <f t="shared" si="59"/>
        <v>24.639688367468654</v>
      </c>
      <c r="M140" s="20">
        <f t="shared" si="59"/>
        <v>24.554832069188329</v>
      </c>
      <c r="N140" s="20">
        <f t="shared" si="59"/>
        <v>24.545710848485957</v>
      </c>
      <c r="O140" s="20">
        <f t="shared" si="59"/>
        <v>24.870998179493679</v>
      </c>
      <c r="P140" s="20">
        <f t="shared" si="59"/>
        <v>24.814564240044277</v>
      </c>
      <c r="Q140" s="20">
        <f t="shared" si="59"/>
        <v>25.35348650894672</v>
      </c>
    </row>
    <row r="141" spans="1:17" ht="12" customHeight="1" x14ac:dyDescent="0.25">
      <c r="A141" s="19" t="s">
        <v>45</v>
      </c>
      <c r="B141" s="18">
        <f t="shared" ref="B141:Q141" si="60">IF(B111=0,0,B111/B$26)</f>
        <v>60.70585416533504</v>
      </c>
      <c r="C141" s="18">
        <f t="shared" si="60"/>
        <v>61.612044917854199</v>
      </c>
      <c r="D141" s="18">
        <f t="shared" si="60"/>
        <v>62.298525716560036</v>
      </c>
      <c r="E141" s="18">
        <f t="shared" si="60"/>
        <v>62.814432579021272</v>
      </c>
      <c r="F141" s="18">
        <f t="shared" si="60"/>
        <v>63.171549645010622</v>
      </c>
      <c r="G141" s="18">
        <f t="shared" si="60"/>
        <v>64.220041166879142</v>
      </c>
      <c r="H141" s="18">
        <f t="shared" si="60"/>
        <v>65.028223319450902</v>
      </c>
      <c r="I141" s="18">
        <f t="shared" si="60"/>
        <v>65.812813822462189</v>
      </c>
      <c r="J141" s="18">
        <f t="shared" si="60"/>
        <v>66.169628303055333</v>
      </c>
      <c r="K141" s="18">
        <f t="shared" si="60"/>
        <v>66.494389329075119</v>
      </c>
      <c r="L141" s="18">
        <f t="shared" si="60"/>
        <v>66.543295183715088</v>
      </c>
      <c r="M141" s="18">
        <f t="shared" si="60"/>
        <v>66.355359598736612</v>
      </c>
      <c r="N141" s="18">
        <f t="shared" si="60"/>
        <v>66.089566775420266</v>
      </c>
      <c r="O141" s="18">
        <f t="shared" si="60"/>
        <v>65.775441382218247</v>
      </c>
      <c r="P141" s="18">
        <f t="shared" si="60"/>
        <v>65.375229193486675</v>
      </c>
      <c r="Q141" s="18">
        <f t="shared" si="60"/>
        <v>64.759870437369088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149.65248143527762</v>
      </c>
      <c r="C143" s="31">
        <f t="shared" si="61"/>
        <v>164.66513814676054</v>
      </c>
      <c r="D143" s="31">
        <f t="shared" si="61"/>
        <v>169.49161806700226</v>
      </c>
      <c r="E143" s="31">
        <f t="shared" si="61"/>
        <v>169.96588116808692</v>
      </c>
      <c r="F143" s="31">
        <f t="shared" si="61"/>
        <v>169.08087996628782</v>
      </c>
      <c r="G143" s="31">
        <f t="shared" si="61"/>
        <v>167.09222320082188</v>
      </c>
      <c r="H143" s="31">
        <f t="shared" si="61"/>
        <v>169.25885296401037</v>
      </c>
      <c r="I143" s="31">
        <f t="shared" si="61"/>
        <v>177.61520498845189</v>
      </c>
      <c r="J143" s="31">
        <f t="shared" si="61"/>
        <v>174.95459095398886</v>
      </c>
      <c r="K143" s="31">
        <f t="shared" si="61"/>
        <v>195.13646894968423</v>
      </c>
      <c r="L143" s="31">
        <f t="shared" si="61"/>
        <v>208.87205676443122</v>
      </c>
      <c r="M143" s="31">
        <f t="shared" si="61"/>
        <v>185.58106806784551</v>
      </c>
      <c r="N143" s="31">
        <f t="shared" si="61"/>
        <v>203.72794217035644</v>
      </c>
      <c r="O143" s="31">
        <f t="shared" si="61"/>
        <v>195.53221357965307</v>
      </c>
      <c r="P143" s="31">
        <f t="shared" si="61"/>
        <v>205.98922061979923</v>
      </c>
      <c r="Q143" s="31">
        <f t="shared" si="61"/>
        <v>196.57101371051641</v>
      </c>
    </row>
    <row r="144" spans="1:17" ht="12" customHeight="1" x14ac:dyDescent="0.25">
      <c r="A144" s="23" t="s">
        <v>44</v>
      </c>
      <c r="B144" s="22">
        <f t="shared" ref="B144:Q144" si="62">IF(B114=0,0,B114/B$26)</f>
        <v>116.63733292102459</v>
      </c>
      <c r="C144" s="22">
        <f t="shared" si="62"/>
        <v>131.32462126878073</v>
      </c>
      <c r="D144" s="22">
        <f t="shared" si="62"/>
        <v>135.79922199207601</v>
      </c>
      <c r="E144" s="22">
        <f t="shared" si="62"/>
        <v>135.90491206624759</v>
      </c>
      <c r="F144" s="22">
        <f t="shared" si="62"/>
        <v>134.64450690593526</v>
      </c>
      <c r="G144" s="22">
        <f t="shared" si="62"/>
        <v>132.10066499194974</v>
      </c>
      <c r="H144" s="22">
        <f t="shared" si="62"/>
        <v>133.91455660316691</v>
      </c>
      <c r="I144" s="22">
        <f t="shared" si="62"/>
        <v>141.73368920669586</v>
      </c>
      <c r="J144" s="22">
        <f t="shared" si="62"/>
        <v>138.44050396871225</v>
      </c>
      <c r="K144" s="22">
        <f t="shared" si="62"/>
        <v>158.25743365311641</v>
      </c>
      <c r="L144" s="22">
        <f t="shared" si="62"/>
        <v>171.53901795619927</v>
      </c>
      <c r="M144" s="22">
        <f t="shared" si="62"/>
        <v>147.79529408455392</v>
      </c>
      <c r="N144" s="22">
        <f t="shared" si="62"/>
        <v>165.52241429277612</v>
      </c>
      <c r="O144" s="22">
        <f t="shared" si="62"/>
        <v>156.56867929391311</v>
      </c>
      <c r="P144" s="22">
        <f t="shared" si="62"/>
        <v>166.53270584486361</v>
      </c>
      <c r="Q144" s="22">
        <f t="shared" si="62"/>
        <v>155.86118514885024</v>
      </c>
    </row>
    <row r="145" spans="1:17" ht="12" customHeight="1" x14ac:dyDescent="0.25">
      <c r="A145" s="23" t="s">
        <v>43</v>
      </c>
      <c r="B145" s="30">
        <f t="shared" ref="B145:Q145" si="63">IF(B115=0,0,B115/B$26)</f>
        <v>2.4276977343169666</v>
      </c>
      <c r="C145" s="30">
        <f t="shared" si="63"/>
        <v>2.5931517770881514</v>
      </c>
      <c r="D145" s="30">
        <f t="shared" si="63"/>
        <v>2.8305058175627162</v>
      </c>
      <c r="E145" s="30">
        <f t="shared" si="63"/>
        <v>3.0736177834410299</v>
      </c>
      <c r="F145" s="30">
        <f t="shared" si="63"/>
        <v>3.3319758190511033</v>
      </c>
      <c r="G145" s="30">
        <f t="shared" si="63"/>
        <v>3.689473353878483</v>
      </c>
      <c r="H145" s="30">
        <f t="shared" si="63"/>
        <v>3.9937391353809946</v>
      </c>
      <c r="I145" s="30">
        <f t="shared" si="63"/>
        <v>4.4174660587467658</v>
      </c>
      <c r="J145" s="30">
        <f t="shared" si="63"/>
        <v>4.8850807111422361</v>
      </c>
      <c r="K145" s="30">
        <f t="shared" si="63"/>
        <v>5.0121706660510608</v>
      </c>
      <c r="L145" s="30">
        <f t="shared" si="63"/>
        <v>5.2976695153979509</v>
      </c>
      <c r="M145" s="30">
        <f t="shared" si="63"/>
        <v>5.4521158103076859</v>
      </c>
      <c r="N145" s="30">
        <f t="shared" si="63"/>
        <v>5.5845536295255194</v>
      </c>
      <c r="O145" s="30">
        <f t="shared" si="63"/>
        <v>5.8296739321283528</v>
      </c>
      <c r="P145" s="30">
        <f t="shared" si="63"/>
        <v>6.1499135273886134</v>
      </c>
      <c r="Q145" s="30">
        <f t="shared" si="63"/>
        <v>6.6797088545994576</v>
      </c>
    </row>
    <row r="146" spans="1:17" ht="12" customHeight="1" x14ac:dyDescent="0.25">
      <c r="A146" s="23" t="s">
        <v>47</v>
      </c>
      <c r="B146" s="22">
        <f t="shared" ref="B146:Q146" si="64">IF(B116=0,0,B116/B$26)</f>
        <v>15.98141392533061</v>
      </c>
      <c r="C146" s="22">
        <f t="shared" si="64"/>
        <v>15.996830335939483</v>
      </c>
      <c r="D146" s="22">
        <f t="shared" si="64"/>
        <v>16.02390709957071</v>
      </c>
      <c r="E146" s="22">
        <f t="shared" si="64"/>
        <v>16.050826402924351</v>
      </c>
      <c r="F146" s="22">
        <f t="shared" si="64"/>
        <v>16.078352279300336</v>
      </c>
      <c r="G146" s="22">
        <f t="shared" si="64"/>
        <v>16.098139911184035</v>
      </c>
      <c r="H146" s="22">
        <f t="shared" si="64"/>
        <v>16.115706430531795</v>
      </c>
      <c r="I146" s="22">
        <f t="shared" si="64"/>
        <v>16.152327622832438</v>
      </c>
      <c r="J146" s="22">
        <f t="shared" si="64"/>
        <v>16.189374109985319</v>
      </c>
      <c r="K146" s="22">
        <f t="shared" si="64"/>
        <v>16.271207675328423</v>
      </c>
      <c r="L146" s="22">
        <f t="shared" si="64"/>
        <v>16.342095885497638</v>
      </c>
      <c r="M146" s="22">
        <f t="shared" si="64"/>
        <v>16.519235109943441</v>
      </c>
      <c r="N146" s="22">
        <f t="shared" si="64"/>
        <v>16.642079237586671</v>
      </c>
      <c r="O146" s="22">
        <f t="shared" si="64"/>
        <v>16.856623839764644</v>
      </c>
      <c r="P146" s="22">
        <f t="shared" si="64"/>
        <v>16.988201722026261</v>
      </c>
      <c r="Q146" s="22">
        <f t="shared" si="64"/>
        <v>17.288236058211215</v>
      </c>
    </row>
    <row r="147" spans="1:17" ht="12" customHeight="1" x14ac:dyDescent="0.25">
      <c r="A147" s="29" t="s">
        <v>46</v>
      </c>
      <c r="B147" s="18">
        <f t="shared" ref="B147:Q147" si="65">IF(B117=0,0,B117/B$26)</f>
        <v>14.606036854605438</v>
      </c>
      <c r="C147" s="18">
        <f t="shared" si="65"/>
        <v>14.750534764952148</v>
      </c>
      <c r="D147" s="18">
        <f t="shared" si="65"/>
        <v>14.83798315779285</v>
      </c>
      <c r="E147" s="18">
        <f t="shared" si="65"/>
        <v>14.936524915473923</v>
      </c>
      <c r="F147" s="18">
        <f t="shared" si="65"/>
        <v>15.026044962001141</v>
      </c>
      <c r="G147" s="18">
        <f t="shared" si="65"/>
        <v>15.203944943809597</v>
      </c>
      <c r="H147" s="18">
        <f t="shared" si="65"/>
        <v>15.234850794930695</v>
      </c>
      <c r="I147" s="18">
        <f t="shared" si="65"/>
        <v>15.311722100176819</v>
      </c>
      <c r="J147" s="18">
        <f t="shared" si="65"/>
        <v>15.439632164149039</v>
      </c>
      <c r="K147" s="18">
        <f t="shared" si="65"/>
        <v>15.595656955188344</v>
      </c>
      <c r="L147" s="18">
        <f t="shared" si="65"/>
        <v>15.693273407336344</v>
      </c>
      <c r="M147" s="18">
        <f t="shared" si="65"/>
        <v>15.81442306304044</v>
      </c>
      <c r="N147" s="18">
        <f t="shared" si="65"/>
        <v>15.978895010468117</v>
      </c>
      <c r="O147" s="18">
        <f t="shared" si="65"/>
        <v>16.277236513846979</v>
      </c>
      <c r="P147" s="18">
        <f t="shared" si="65"/>
        <v>16.318399525520771</v>
      </c>
      <c r="Q147" s="18">
        <f t="shared" si="65"/>
        <v>16.741883648855509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11.735829634349699</v>
      </c>
      <c r="C149" s="26">
        <f t="shared" si="66"/>
        <v>12.056524718658595</v>
      </c>
      <c r="D149" s="26">
        <f t="shared" si="66"/>
        <v>11.770756411643728</v>
      </c>
      <c r="E149" s="26">
        <f t="shared" si="66"/>
        <v>11.46415085040414</v>
      </c>
      <c r="F149" s="26">
        <f t="shared" si="66"/>
        <v>10.983031411074046</v>
      </c>
      <c r="G149" s="26">
        <f t="shared" si="66"/>
        <v>10.323318790658371</v>
      </c>
      <c r="H149" s="26">
        <f t="shared" si="66"/>
        <v>10.025885289835367</v>
      </c>
      <c r="I149" s="26">
        <f t="shared" si="66"/>
        <v>9.3965260237053254</v>
      </c>
      <c r="J149" s="26">
        <f t="shared" si="66"/>
        <v>7.746839299136469</v>
      </c>
      <c r="K149" s="26">
        <f t="shared" si="66"/>
        <v>8.3539269892822148</v>
      </c>
      <c r="L149" s="26">
        <f t="shared" si="66"/>
        <v>9.1701459399885508</v>
      </c>
      <c r="M149" s="26">
        <f t="shared" si="66"/>
        <v>7.9633729683734336</v>
      </c>
      <c r="N149" s="26">
        <f t="shared" si="66"/>
        <v>8.6533258290406749</v>
      </c>
      <c r="O149" s="26">
        <f t="shared" si="66"/>
        <v>7.8332766085580809</v>
      </c>
      <c r="P149" s="26">
        <f t="shared" si="66"/>
        <v>7.6801814523994976</v>
      </c>
      <c r="Q149" s="26">
        <f t="shared" si="66"/>
        <v>7.027654187553388</v>
      </c>
    </row>
    <row r="150" spans="1:17" ht="12" customHeight="1" x14ac:dyDescent="0.25">
      <c r="A150" s="25" t="s">
        <v>48</v>
      </c>
      <c r="B150" s="24">
        <f t="shared" ref="B150:Q150" si="67">IF(B120=0,0,B120/B$26)</f>
        <v>11.735829634349699</v>
      </c>
      <c r="C150" s="24">
        <f t="shared" si="67"/>
        <v>12.056524718658595</v>
      </c>
      <c r="D150" s="24">
        <f t="shared" si="67"/>
        <v>11.770756411643728</v>
      </c>
      <c r="E150" s="24">
        <f t="shared" si="67"/>
        <v>11.46415085040414</v>
      </c>
      <c r="F150" s="24">
        <f t="shared" si="67"/>
        <v>10.983031411074046</v>
      </c>
      <c r="G150" s="24">
        <f t="shared" si="67"/>
        <v>10.323318790658371</v>
      </c>
      <c r="H150" s="24">
        <f t="shared" si="67"/>
        <v>10.025885289835367</v>
      </c>
      <c r="I150" s="24">
        <f t="shared" si="67"/>
        <v>9.3965260237053254</v>
      </c>
      <c r="J150" s="24">
        <f t="shared" si="67"/>
        <v>7.746839299136469</v>
      </c>
      <c r="K150" s="24">
        <f t="shared" si="67"/>
        <v>8.3539269892822148</v>
      </c>
      <c r="L150" s="24">
        <f t="shared" si="67"/>
        <v>9.1701459399885508</v>
      </c>
      <c r="M150" s="24">
        <f t="shared" si="67"/>
        <v>7.9633729683734336</v>
      </c>
      <c r="N150" s="24">
        <f t="shared" si="67"/>
        <v>8.6533258290406749</v>
      </c>
      <c r="O150" s="24">
        <f t="shared" si="67"/>
        <v>7.8332766085580809</v>
      </c>
      <c r="P150" s="24">
        <f t="shared" si="67"/>
        <v>7.6801814523994976</v>
      </c>
      <c r="Q150" s="24">
        <f t="shared" si="67"/>
        <v>7.027654187553388</v>
      </c>
    </row>
    <row r="151" spans="1:17" ht="12" customHeight="1" x14ac:dyDescent="0.25">
      <c r="A151" s="23" t="s">
        <v>44</v>
      </c>
      <c r="B151" s="22">
        <f t="shared" ref="B151:Q151" si="68">IF(B121=0,0,B121/B$26)</f>
        <v>10.895596230310247</v>
      </c>
      <c r="C151" s="22">
        <f t="shared" si="68"/>
        <v>11.203439618638031</v>
      </c>
      <c r="D151" s="22">
        <f t="shared" si="68"/>
        <v>10.901077353304338</v>
      </c>
      <c r="E151" s="22">
        <f t="shared" si="68"/>
        <v>10.592878373966096</v>
      </c>
      <c r="F151" s="22">
        <f t="shared" si="68"/>
        <v>10.121673778716881</v>
      </c>
      <c r="G151" s="22">
        <f t="shared" si="68"/>
        <v>9.4702404771785105</v>
      </c>
      <c r="H151" s="22">
        <f t="shared" si="68"/>
        <v>9.1741173373666545</v>
      </c>
      <c r="I151" s="22">
        <f t="shared" si="68"/>
        <v>8.5624045308831214</v>
      </c>
      <c r="J151" s="22">
        <f t="shared" si="68"/>
        <v>6.9246964496340135</v>
      </c>
      <c r="K151" s="22">
        <f t="shared" si="68"/>
        <v>7.548315807583772</v>
      </c>
      <c r="L151" s="22">
        <f t="shared" si="68"/>
        <v>8.3668580006287705</v>
      </c>
      <c r="M151" s="22">
        <f t="shared" si="68"/>
        <v>7.1727975386550327</v>
      </c>
      <c r="N151" s="22">
        <f t="shared" si="68"/>
        <v>7.8914612579874497</v>
      </c>
      <c r="O151" s="22">
        <f t="shared" si="68"/>
        <v>7.069450491723928</v>
      </c>
      <c r="P151" s="22">
        <f t="shared" si="68"/>
        <v>6.9552885385510645</v>
      </c>
      <c r="Q151" s="22">
        <f t="shared" si="68"/>
        <v>6.3167669390399652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0.75276170111133456</v>
      </c>
      <c r="C153" s="22">
        <f t="shared" si="70"/>
        <v>0.75920543505788529</v>
      </c>
      <c r="D153" s="22">
        <f t="shared" si="70"/>
        <v>0.77804241553961417</v>
      </c>
      <c r="E153" s="22">
        <f t="shared" si="70"/>
        <v>0.78254177302576877</v>
      </c>
      <c r="F153" s="22">
        <f t="shared" si="70"/>
        <v>0.77560358548006281</v>
      </c>
      <c r="G153" s="22">
        <f t="shared" si="70"/>
        <v>0.76601418988614089</v>
      </c>
      <c r="H153" s="22">
        <f t="shared" si="70"/>
        <v>0.76516342240720381</v>
      </c>
      <c r="I153" s="22">
        <f t="shared" si="70"/>
        <v>0.75124804619637275</v>
      </c>
      <c r="J153" s="22">
        <f t="shared" si="70"/>
        <v>0.74204840021264107</v>
      </c>
      <c r="K153" s="22">
        <f t="shared" si="70"/>
        <v>0.72998506055575052</v>
      </c>
      <c r="L153" s="22">
        <f t="shared" si="70"/>
        <v>0.73073119248227458</v>
      </c>
      <c r="M153" s="22">
        <f t="shared" si="70"/>
        <v>0.72531524847119078</v>
      </c>
      <c r="N153" s="22">
        <f t="shared" si="70"/>
        <v>0.70883329159354747</v>
      </c>
      <c r="O153" s="22">
        <f t="shared" si="70"/>
        <v>0.70257711870029749</v>
      </c>
      <c r="P153" s="22">
        <f t="shared" si="70"/>
        <v>0.66998230990470597</v>
      </c>
      <c r="Q153" s="22">
        <f t="shared" si="70"/>
        <v>0.65548345096410243</v>
      </c>
    </row>
    <row r="154" spans="1:17" ht="12" customHeight="1" x14ac:dyDescent="0.25">
      <c r="A154" s="21" t="s">
        <v>46</v>
      </c>
      <c r="B154" s="20">
        <f t="shared" ref="B154:Q154" si="71">IF(B124=0,0,B124/B$26)</f>
        <v>8.7471702928116873E-2</v>
      </c>
      <c r="C154" s="20">
        <f t="shared" si="71"/>
        <v>9.3879664962679091E-2</v>
      </c>
      <c r="D154" s="20">
        <f t="shared" si="71"/>
        <v>9.1636642799775722E-2</v>
      </c>
      <c r="E154" s="20">
        <f t="shared" si="71"/>
        <v>8.8730703412275486E-2</v>
      </c>
      <c r="F154" s="20">
        <f t="shared" si="71"/>
        <v>8.5754046877102946E-2</v>
      </c>
      <c r="G154" s="20">
        <f t="shared" si="71"/>
        <v>8.7064123593719719E-2</v>
      </c>
      <c r="H154" s="20">
        <f t="shared" si="71"/>
        <v>8.6604530061507409E-2</v>
      </c>
      <c r="I154" s="20">
        <f t="shared" si="71"/>
        <v>8.2873446625832473E-2</v>
      </c>
      <c r="J154" s="20">
        <f t="shared" si="71"/>
        <v>8.0094449289813949E-2</v>
      </c>
      <c r="K154" s="20">
        <f t="shared" si="71"/>
        <v>7.5626121142691405E-2</v>
      </c>
      <c r="L154" s="20">
        <f t="shared" si="71"/>
        <v>7.2556746877505213E-2</v>
      </c>
      <c r="M154" s="20">
        <f t="shared" si="71"/>
        <v>6.5260181247210461E-2</v>
      </c>
      <c r="N154" s="20">
        <f t="shared" si="71"/>
        <v>5.3031279459679295E-2</v>
      </c>
      <c r="O154" s="20">
        <f t="shared" si="71"/>
        <v>6.1248998133855377E-2</v>
      </c>
      <c r="P154" s="20">
        <f t="shared" si="71"/>
        <v>5.4910603943727182E-2</v>
      </c>
      <c r="Q154" s="20">
        <f t="shared" si="71"/>
        <v>5.5403797549320934E-2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17299.819772135321</v>
      </c>
      <c r="C159" s="26">
        <f t="shared" si="73"/>
        <v>18326.224379261868</v>
      </c>
      <c r="D159" s="26">
        <f t="shared" si="73"/>
        <v>18407.558341929838</v>
      </c>
      <c r="E159" s="26">
        <f t="shared" si="73"/>
        <v>18345.102678897198</v>
      </c>
      <c r="F159" s="26">
        <f t="shared" si="73"/>
        <v>18201.29105280646</v>
      </c>
      <c r="G159" s="26">
        <f t="shared" si="73"/>
        <v>17873.59545588358</v>
      </c>
      <c r="H159" s="26">
        <f t="shared" si="73"/>
        <v>17936.371867356516</v>
      </c>
      <c r="I159" s="26">
        <f t="shared" si="73"/>
        <v>18375.797876322045</v>
      </c>
      <c r="J159" s="26">
        <f t="shared" si="73"/>
        <v>17727.093927699218</v>
      </c>
      <c r="K159" s="26">
        <f t="shared" si="73"/>
        <v>19363.558049182891</v>
      </c>
      <c r="L159" s="26">
        <f t="shared" si="73"/>
        <v>20421.907273403147</v>
      </c>
      <c r="M159" s="26">
        <f t="shared" si="73"/>
        <v>18197.686022183567</v>
      </c>
      <c r="N159" s="26">
        <f t="shared" si="73"/>
        <v>19113.451038671472</v>
      </c>
      <c r="O159" s="26">
        <f t="shared" si="73"/>
        <v>18266.540952105377</v>
      </c>
      <c r="P159" s="26">
        <f t="shared" si="73"/>
        <v>18710.62278318085</v>
      </c>
      <c r="Q159" s="26">
        <f t="shared" si="73"/>
        <v>17697.293053259615</v>
      </c>
    </row>
    <row r="160" spans="1:17" ht="12" customHeight="1" x14ac:dyDescent="0.25">
      <c r="A160" s="25" t="s">
        <v>48</v>
      </c>
      <c r="B160" s="24">
        <f t="shared" ref="B160:Q160" si="74">IF(B106=0,0,B106/B$23)</f>
        <v>13543.583986264977</v>
      </c>
      <c r="C160" s="24">
        <f t="shared" si="74"/>
        <v>14562.023571177448</v>
      </c>
      <c r="D160" s="24">
        <f t="shared" si="74"/>
        <v>14653.335911434213</v>
      </c>
      <c r="E160" s="24">
        <f t="shared" si="74"/>
        <v>14562.416542179804</v>
      </c>
      <c r="F160" s="24">
        <f t="shared" si="74"/>
        <v>14388.286749796105</v>
      </c>
      <c r="G160" s="24">
        <f t="shared" si="74"/>
        <v>14015.299152009837</v>
      </c>
      <c r="H160" s="24">
        <f t="shared" si="74"/>
        <v>14033.89161590533</v>
      </c>
      <c r="I160" s="24">
        <f t="shared" si="74"/>
        <v>14446.490391830082</v>
      </c>
      <c r="J160" s="24">
        <f t="shared" si="74"/>
        <v>13832.195773669413</v>
      </c>
      <c r="K160" s="24">
        <f t="shared" si="74"/>
        <v>15410.366628346988</v>
      </c>
      <c r="L160" s="24">
        <f t="shared" si="74"/>
        <v>16431.132706982433</v>
      </c>
      <c r="M160" s="24">
        <f t="shared" si="74"/>
        <v>14254.113288844932</v>
      </c>
      <c r="N160" s="24">
        <f t="shared" si="74"/>
        <v>15221.365529167069</v>
      </c>
      <c r="O160" s="24">
        <f t="shared" si="74"/>
        <v>14382.921975826092</v>
      </c>
      <c r="P160" s="24">
        <f t="shared" si="74"/>
        <v>14840.544888600867</v>
      </c>
      <c r="Q160" s="24">
        <f t="shared" si="74"/>
        <v>13856.594588923173</v>
      </c>
    </row>
    <row r="161" spans="1:17" ht="12" customHeight="1" x14ac:dyDescent="0.25">
      <c r="A161" s="23" t="s">
        <v>44</v>
      </c>
      <c r="B161" s="22">
        <f t="shared" ref="B161:Q161" si="75">IF(B107=0,0,B107/B$23)</f>
        <v>10393.681379867476</v>
      </c>
      <c r="C161" s="22">
        <f t="shared" si="75"/>
        <v>11452.042419306517</v>
      </c>
      <c r="D161" s="22">
        <f t="shared" si="75"/>
        <v>11589.106348584244</v>
      </c>
      <c r="E161" s="22">
        <f t="shared" si="75"/>
        <v>11503.395125281537</v>
      </c>
      <c r="F161" s="22">
        <f t="shared" si="75"/>
        <v>11329.324514061138</v>
      </c>
      <c r="G161" s="22">
        <f t="shared" si="75"/>
        <v>10967.191670316161</v>
      </c>
      <c r="H161" s="22">
        <f t="shared" si="75"/>
        <v>11003.047906884665</v>
      </c>
      <c r="I161" s="22">
        <f t="shared" si="75"/>
        <v>11435.568244328022</v>
      </c>
      <c r="J161" s="22">
        <f t="shared" si="75"/>
        <v>10863.16977151404</v>
      </c>
      <c r="K161" s="22">
        <f t="shared" si="75"/>
        <v>12414.525678241849</v>
      </c>
      <c r="L161" s="22">
        <f t="shared" si="75"/>
        <v>13414.723280816739</v>
      </c>
      <c r="M161" s="22">
        <f t="shared" si="75"/>
        <v>11265.293007602833</v>
      </c>
      <c r="N161" s="22">
        <f t="shared" si="75"/>
        <v>12262.171656053551</v>
      </c>
      <c r="O161" s="22">
        <f t="shared" si="75"/>
        <v>11390.17472001753</v>
      </c>
      <c r="P161" s="22">
        <f t="shared" si="75"/>
        <v>11844.592025815673</v>
      </c>
      <c r="Q161" s="22">
        <f t="shared" si="75"/>
        <v>10810.722050448947</v>
      </c>
    </row>
    <row r="162" spans="1:17" ht="12" customHeight="1" x14ac:dyDescent="0.25">
      <c r="A162" s="23" t="s">
        <v>43</v>
      </c>
      <c r="B162" s="22">
        <f t="shared" ref="B162:Q162" si="76">IF(B108=0,0,B108/B$23)</f>
        <v>91.53746207325085</v>
      </c>
      <c r="C162" s="22">
        <f t="shared" si="76"/>
        <v>94.125182984653165</v>
      </c>
      <c r="D162" s="22">
        <f t="shared" si="76"/>
        <v>98.763315134867071</v>
      </c>
      <c r="E162" s="22">
        <f t="shared" si="76"/>
        <v>104.77110184697032</v>
      </c>
      <c r="F162" s="22">
        <f t="shared" si="76"/>
        <v>111.42553321107259</v>
      </c>
      <c r="G162" s="22">
        <f t="shared" si="76"/>
        <v>120.18501887505182</v>
      </c>
      <c r="H162" s="22">
        <f t="shared" si="76"/>
        <v>127.45451096276503</v>
      </c>
      <c r="I162" s="22">
        <f t="shared" si="76"/>
        <v>137.42289854846206</v>
      </c>
      <c r="J162" s="22">
        <f t="shared" si="76"/>
        <v>146.91520452866638</v>
      </c>
      <c r="K162" s="22">
        <f t="shared" si="76"/>
        <v>149.83275864179112</v>
      </c>
      <c r="L162" s="22">
        <f t="shared" si="76"/>
        <v>156.88609553375403</v>
      </c>
      <c r="M162" s="22">
        <f t="shared" si="76"/>
        <v>156.16239169563835</v>
      </c>
      <c r="N162" s="22">
        <f t="shared" si="76"/>
        <v>153.42383150402992</v>
      </c>
      <c r="O162" s="22">
        <f t="shared" si="76"/>
        <v>154.17313513354145</v>
      </c>
      <c r="P162" s="22">
        <f t="shared" si="76"/>
        <v>154.15551254412284</v>
      </c>
      <c r="Q162" s="22">
        <f t="shared" si="76"/>
        <v>154.22035020882484</v>
      </c>
    </row>
    <row r="163" spans="1:17" ht="12" customHeight="1" x14ac:dyDescent="0.25">
      <c r="A163" s="23" t="s">
        <v>47</v>
      </c>
      <c r="B163" s="22">
        <f t="shared" ref="B163:Q163" si="77">IF(B109=0,0,B109/B$23)</f>
        <v>1485.1069535811341</v>
      </c>
      <c r="C163" s="22">
        <f t="shared" si="77"/>
        <v>1461.377070992721</v>
      </c>
      <c r="D163" s="22">
        <f t="shared" si="77"/>
        <v>1437.2288257045102</v>
      </c>
      <c r="E163" s="22">
        <f t="shared" si="77"/>
        <v>1431.22834345871</v>
      </c>
      <c r="F163" s="22">
        <f t="shared" si="77"/>
        <v>1427.3909381918945</v>
      </c>
      <c r="G163" s="22">
        <f t="shared" si="77"/>
        <v>1412.6108304323816</v>
      </c>
      <c r="H163" s="22">
        <f t="shared" si="77"/>
        <v>1403.149683952814</v>
      </c>
      <c r="I163" s="22">
        <f t="shared" si="77"/>
        <v>1390.0201124015948</v>
      </c>
      <c r="J163" s="22">
        <f t="shared" si="77"/>
        <v>1363.2177649142857</v>
      </c>
      <c r="K163" s="22">
        <f t="shared" si="77"/>
        <v>1373.8395369871305</v>
      </c>
      <c r="L163" s="22">
        <f t="shared" si="77"/>
        <v>1381.8171035815772</v>
      </c>
      <c r="M163" s="22">
        <f t="shared" si="77"/>
        <v>1373.3369423715503</v>
      </c>
      <c r="N163" s="22">
        <f t="shared" si="77"/>
        <v>1360.2467892251527</v>
      </c>
      <c r="O163" s="22">
        <f t="shared" si="77"/>
        <v>1370.1008051162269</v>
      </c>
      <c r="P163" s="22">
        <f t="shared" si="77"/>
        <v>1372.8266450707063</v>
      </c>
      <c r="Q163" s="22">
        <f t="shared" si="77"/>
        <v>1388.0189035963072</v>
      </c>
    </row>
    <row r="164" spans="1:17" ht="12" customHeight="1" x14ac:dyDescent="0.25">
      <c r="A164" s="21" t="s">
        <v>46</v>
      </c>
      <c r="B164" s="20">
        <f t="shared" ref="B164:Q164" si="78">IF(B110=0,0,B110/B$23)</f>
        <v>1573.2581907431188</v>
      </c>
      <c r="C164" s="20">
        <f t="shared" si="78"/>
        <v>1554.4788978935565</v>
      </c>
      <c r="D164" s="20">
        <f t="shared" si="78"/>
        <v>1528.2374220105937</v>
      </c>
      <c r="E164" s="20">
        <f t="shared" si="78"/>
        <v>1523.0219715925878</v>
      </c>
      <c r="F164" s="20">
        <f t="shared" si="78"/>
        <v>1520.1457643319993</v>
      </c>
      <c r="G164" s="20">
        <f t="shared" si="78"/>
        <v>1515.3116323862432</v>
      </c>
      <c r="H164" s="20">
        <f t="shared" si="78"/>
        <v>1500.2395141050877</v>
      </c>
      <c r="I164" s="20">
        <f t="shared" si="78"/>
        <v>1483.4791365520045</v>
      </c>
      <c r="J164" s="20">
        <f t="shared" si="78"/>
        <v>1458.8930327124217</v>
      </c>
      <c r="K164" s="20">
        <f t="shared" si="78"/>
        <v>1472.168654476216</v>
      </c>
      <c r="L164" s="20">
        <f t="shared" si="78"/>
        <v>1477.7062270503634</v>
      </c>
      <c r="M164" s="20">
        <f t="shared" si="78"/>
        <v>1459.3209471749115</v>
      </c>
      <c r="N164" s="20">
        <f t="shared" si="78"/>
        <v>1445.5232523843358</v>
      </c>
      <c r="O164" s="20">
        <f t="shared" si="78"/>
        <v>1468.4733155587944</v>
      </c>
      <c r="P164" s="20">
        <f t="shared" si="78"/>
        <v>1468.9707051703635</v>
      </c>
      <c r="Q164" s="20">
        <f t="shared" si="78"/>
        <v>1503.6332846690955</v>
      </c>
    </row>
    <row r="165" spans="1:17" ht="12" customHeight="1" x14ac:dyDescent="0.25">
      <c r="A165" s="19" t="s">
        <v>45</v>
      </c>
      <c r="B165" s="18">
        <f t="shared" ref="B165:Q165" si="79">IF(B111=0,0,B111/B$23)</f>
        <v>3756.2357858703444</v>
      </c>
      <c r="C165" s="18">
        <f t="shared" si="79"/>
        <v>3764.2008080844194</v>
      </c>
      <c r="D165" s="18">
        <f t="shared" si="79"/>
        <v>3754.2224304956262</v>
      </c>
      <c r="E165" s="18">
        <f t="shared" si="79"/>
        <v>3782.6861367173933</v>
      </c>
      <c r="F165" s="18">
        <f t="shared" si="79"/>
        <v>3813.0043030103566</v>
      </c>
      <c r="G165" s="18">
        <f t="shared" si="79"/>
        <v>3858.2963038737416</v>
      </c>
      <c r="H165" s="18">
        <f t="shared" si="79"/>
        <v>3902.4802514511839</v>
      </c>
      <c r="I165" s="18">
        <f t="shared" si="79"/>
        <v>3929.3074844919647</v>
      </c>
      <c r="J165" s="18">
        <f t="shared" si="79"/>
        <v>3894.8981540298023</v>
      </c>
      <c r="K165" s="18">
        <f t="shared" si="79"/>
        <v>3953.1914208359012</v>
      </c>
      <c r="L165" s="18">
        <f t="shared" si="79"/>
        <v>3990.7745664207141</v>
      </c>
      <c r="M165" s="18">
        <f t="shared" si="79"/>
        <v>3943.5727333386335</v>
      </c>
      <c r="N165" s="18">
        <f t="shared" si="79"/>
        <v>3892.0855095044039</v>
      </c>
      <c r="O165" s="18">
        <f t="shared" si="79"/>
        <v>3883.6189762792837</v>
      </c>
      <c r="P165" s="18">
        <f t="shared" si="79"/>
        <v>3870.0778945799816</v>
      </c>
      <c r="Q165" s="18">
        <f t="shared" si="79"/>
        <v>3840.6984643364403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9259.8978128287526</v>
      </c>
      <c r="C167" s="31">
        <f t="shared" si="80"/>
        <v>10060.251155464421</v>
      </c>
      <c r="D167" s="31">
        <f t="shared" si="80"/>
        <v>10213.873073387924</v>
      </c>
      <c r="E167" s="31">
        <f t="shared" si="80"/>
        <v>10235.348088206767</v>
      </c>
      <c r="F167" s="31">
        <f t="shared" si="80"/>
        <v>10205.640458262096</v>
      </c>
      <c r="G167" s="31">
        <f t="shared" si="80"/>
        <v>10038.786887515584</v>
      </c>
      <c r="H167" s="31">
        <f t="shared" si="80"/>
        <v>10157.579238025346</v>
      </c>
      <c r="I167" s="31">
        <f t="shared" si="80"/>
        <v>10604.390145107285</v>
      </c>
      <c r="J167" s="31">
        <f t="shared" si="80"/>
        <v>10298.233960523334</v>
      </c>
      <c r="K167" s="31">
        <f t="shared" si="80"/>
        <v>11601.156469404523</v>
      </c>
      <c r="L167" s="31">
        <f t="shared" si="80"/>
        <v>12526.600756246746</v>
      </c>
      <c r="M167" s="31">
        <f t="shared" si="80"/>
        <v>11029.289032293193</v>
      </c>
      <c r="N167" s="31">
        <f t="shared" si="80"/>
        <v>11997.757139138899</v>
      </c>
      <c r="O167" s="31">
        <f t="shared" si="80"/>
        <v>11544.926178741289</v>
      </c>
      <c r="P167" s="31">
        <f t="shared" si="80"/>
        <v>12194.134369809113</v>
      </c>
      <c r="Q167" s="31">
        <f t="shared" si="80"/>
        <v>11657.991058230858</v>
      </c>
    </row>
    <row r="168" spans="1:17" ht="12" customHeight="1" x14ac:dyDescent="0.25">
      <c r="A168" s="23" t="s">
        <v>44</v>
      </c>
      <c r="B168" s="22">
        <f t="shared" ref="B168:Q168" si="81">IF(B114=0,0,B114/B$23)</f>
        <v>7217.0522910886684</v>
      </c>
      <c r="C168" s="22">
        <f t="shared" si="81"/>
        <v>8023.3052832511175</v>
      </c>
      <c r="D168" s="22">
        <f t="shared" si="81"/>
        <v>8183.5080265950419</v>
      </c>
      <c r="E168" s="22">
        <f t="shared" si="81"/>
        <v>8184.195982954484</v>
      </c>
      <c r="F168" s="22">
        <f t="shared" si="81"/>
        <v>8127.0775704263233</v>
      </c>
      <c r="G168" s="22">
        <f t="shared" si="81"/>
        <v>7936.5179189665068</v>
      </c>
      <c r="H168" s="22">
        <f t="shared" si="81"/>
        <v>8036.4937845285331</v>
      </c>
      <c r="I168" s="22">
        <f t="shared" si="81"/>
        <v>8462.1096327361483</v>
      </c>
      <c r="J168" s="22">
        <f t="shared" si="81"/>
        <v>8148.9299120907281</v>
      </c>
      <c r="K168" s="22">
        <f t="shared" si="81"/>
        <v>9408.6423728903883</v>
      </c>
      <c r="L168" s="22">
        <f t="shared" si="81"/>
        <v>10287.641273525625</v>
      </c>
      <c r="M168" s="22">
        <f t="shared" si="81"/>
        <v>8783.6385092653272</v>
      </c>
      <c r="N168" s="22">
        <f t="shared" si="81"/>
        <v>9747.7926032751166</v>
      </c>
      <c r="O168" s="22">
        <f t="shared" si="81"/>
        <v>9244.3787714544706</v>
      </c>
      <c r="P168" s="22">
        <f t="shared" si="81"/>
        <v>9858.3905795164392</v>
      </c>
      <c r="Q168" s="22">
        <f t="shared" si="81"/>
        <v>9243.6227930657042</v>
      </c>
    </row>
    <row r="169" spans="1:17" ht="12" customHeight="1" x14ac:dyDescent="0.25">
      <c r="A169" s="23" t="s">
        <v>43</v>
      </c>
      <c r="B169" s="30">
        <f t="shared" ref="B169:Q169" si="82">IF(B115=0,0,B115/B$23)</f>
        <v>150.21623914691551</v>
      </c>
      <c r="C169" s="30">
        <f t="shared" si="82"/>
        <v>158.42915176431907</v>
      </c>
      <c r="D169" s="30">
        <f t="shared" si="82"/>
        <v>170.57142697548045</v>
      </c>
      <c r="E169" s="30">
        <f t="shared" si="82"/>
        <v>185.09331218369468</v>
      </c>
      <c r="F169" s="30">
        <f t="shared" si="82"/>
        <v>201.11645522331679</v>
      </c>
      <c r="G169" s="30">
        <f t="shared" si="82"/>
        <v>221.66104452532821</v>
      </c>
      <c r="H169" s="30">
        <f t="shared" si="82"/>
        <v>239.67267302857724</v>
      </c>
      <c r="I169" s="30">
        <f t="shared" si="82"/>
        <v>263.74168553174167</v>
      </c>
      <c r="J169" s="30">
        <f t="shared" si="82"/>
        <v>287.54720756434926</v>
      </c>
      <c r="K169" s="30">
        <f t="shared" si="82"/>
        <v>297.98108196377683</v>
      </c>
      <c r="L169" s="30">
        <f t="shared" si="82"/>
        <v>317.71502605910109</v>
      </c>
      <c r="M169" s="30">
        <f t="shared" si="82"/>
        <v>324.02529921551701</v>
      </c>
      <c r="N169" s="30">
        <f t="shared" si="82"/>
        <v>328.88035614435728</v>
      </c>
      <c r="O169" s="30">
        <f t="shared" si="82"/>
        <v>344.20494690066658</v>
      </c>
      <c r="P169" s="30">
        <f t="shared" si="82"/>
        <v>364.06211786246911</v>
      </c>
      <c r="Q169" s="30">
        <f t="shared" si="82"/>
        <v>396.15192814330936</v>
      </c>
    </row>
    <row r="170" spans="1:17" ht="12" customHeight="1" x14ac:dyDescent="0.25">
      <c r="A170" s="23" t="s">
        <v>47</v>
      </c>
      <c r="B170" s="22">
        <f t="shared" ref="B170:Q170" si="83">IF(B116=0,0,B116/B$23)</f>
        <v>988.8660611156098</v>
      </c>
      <c r="C170" s="22">
        <f t="shared" si="83"/>
        <v>977.32970489157242</v>
      </c>
      <c r="D170" s="22">
        <f t="shared" si="83"/>
        <v>965.62977639446137</v>
      </c>
      <c r="E170" s="22">
        <f t="shared" si="83"/>
        <v>966.58102325160667</v>
      </c>
      <c r="F170" s="22">
        <f t="shared" si="83"/>
        <v>970.48159766222636</v>
      </c>
      <c r="G170" s="22">
        <f t="shared" si="83"/>
        <v>967.16527411067841</v>
      </c>
      <c r="H170" s="22">
        <f t="shared" si="83"/>
        <v>967.13738855177189</v>
      </c>
      <c r="I170" s="22">
        <f t="shared" si="83"/>
        <v>964.36329240644147</v>
      </c>
      <c r="J170" s="22">
        <f t="shared" si="83"/>
        <v>952.94419740556623</v>
      </c>
      <c r="K170" s="22">
        <f t="shared" si="83"/>
        <v>967.34776028120984</v>
      </c>
      <c r="L170" s="22">
        <f t="shared" si="83"/>
        <v>980.07801449864269</v>
      </c>
      <c r="M170" s="22">
        <f t="shared" si="83"/>
        <v>981.75649335827757</v>
      </c>
      <c r="N170" s="22">
        <f t="shared" si="83"/>
        <v>980.06990526566801</v>
      </c>
      <c r="O170" s="22">
        <f t="shared" si="83"/>
        <v>995.27578750401938</v>
      </c>
      <c r="P170" s="22">
        <f t="shared" si="83"/>
        <v>1005.6662862090531</v>
      </c>
      <c r="Q170" s="22">
        <f t="shared" si="83"/>
        <v>1025.3093656830854</v>
      </c>
    </row>
    <row r="171" spans="1:17" ht="12" customHeight="1" x14ac:dyDescent="0.25">
      <c r="A171" s="29" t="s">
        <v>46</v>
      </c>
      <c r="B171" s="18">
        <f t="shared" ref="B171:Q171" si="84">IF(B117=0,0,B117/B$23)</f>
        <v>903.76322147755877</v>
      </c>
      <c r="C171" s="18">
        <f t="shared" si="84"/>
        <v>901.1870155574112</v>
      </c>
      <c r="D171" s="18">
        <f t="shared" si="84"/>
        <v>894.16384342294089</v>
      </c>
      <c r="E171" s="18">
        <f t="shared" si="84"/>
        <v>899.47776981698053</v>
      </c>
      <c r="F171" s="18">
        <f t="shared" si="84"/>
        <v>906.96483495023176</v>
      </c>
      <c r="G171" s="18">
        <f t="shared" si="84"/>
        <v>913.44264991306852</v>
      </c>
      <c r="H171" s="18">
        <f t="shared" si="84"/>
        <v>914.27539191646531</v>
      </c>
      <c r="I171" s="18">
        <f t="shared" si="84"/>
        <v>914.17553443295287</v>
      </c>
      <c r="J171" s="18">
        <f t="shared" si="84"/>
        <v>908.8126434626887</v>
      </c>
      <c r="K171" s="18">
        <f t="shared" si="84"/>
        <v>927.18525426914937</v>
      </c>
      <c r="L171" s="18">
        <f t="shared" si="84"/>
        <v>941.16644216337579</v>
      </c>
      <c r="M171" s="18">
        <f t="shared" si="84"/>
        <v>939.86873045407083</v>
      </c>
      <c r="N171" s="18">
        <f t="shared" si="84"/>
        <v>941.01427445375634</v>
      </c>
      <c r="O171" s="18">
        <f t="shared" si="84"/>
        <v>961.0666728821318</v>
      </c>
      <c r="P171" s="18">
        <f t="shared" si="84"/>
        <v>966.01538622115254</v>
      </c>
      <c r="Q171" s="18">
        <f t="shared" si="84"/>
        <v>992.90697133876131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726.16626280162848</v>
      </c>
      <c r="C173" s="26">
        <f t="shared" si="85"/>
        <v>736.59590667981752</v>
      </c>
      <c r="D173" s="26">
        <f t="shared" si="85"/>
        <v>709.32718288623346</v>
      </c>
      <c r="E173" s="26">
        <f t="shared" si="85"/>
        <v>690.37134796221608</v>
      </c>
      <c r="F173" s="26">
        <f t="shared" si="85"/>
        <v>662.93048478083131</v>
      </c>
      <c r="G173" s="26">
        <f t="shared" si="85"/>
        <v>620.21795704250792</v>
      </c>
      <c r="H173" s="26">
        <f t="shared" si="85"/>
        <v>601.67443226446471</v>
      </c>
      <c r="I173" s="26">
        <f t="shared" si="85"/>
        <v>561.0129378872914</v>
      </c>
      <c r="J173" s="26">
        <f t="shared" si="85"/>
        <v>455.99697111157775</v>
      </c>
      <c r="K173" s="26">
        <f t="shared" si="85"/>
        <v>496.65351975613498</v>
      </c>
      <c r="L173" s="26">
        <f t="shared" si="85"/>
        <v>549.95751392588829</v>
      </c>
      <c r="M173" s="26">
        <f t="shared" si="85"/>
        <v>473.27210180745277</v>
      </c>
      <c r="N173" s="26">
        <f t="shared" si="85"/>
        <v>509.60364413759964</v>
      </c>
      <c r="O173" s="26">
        <f t="shared" si="85"/>
        <v>462.50486570911767</v>
      </c>
      <c r="P173" s="26">
        <f t="shared" si="85"/>
        <v>454.65080324729115</v>
      </c>
      <c r="Q173" s="26">
        <f t="shared" si="85"/>
        <v>416.78744048951785</v>
      </c>
    </row>
    <row r="174" spans="1:17" ht="12" customHeight="1" x14ac:dyDescent="0.25">
      <c r="A174" s="25" t="s">
        <v>48</v>
      </c>
      <c r="B174" s="24">
        <f t="shared" ref="B174:Q174" si="86">IF(B120=0,0,B120/B$23)</f>
        <v>726.16626280162848</v>
      </c>
      <c r="C174" s="24">
        <f t="shared" si="86"/>
        <v>736.59590667981752</v>
      </c>
      <c r="D174" s="24">
        <f t="shared" si="86"/>
        <v>709.32718288623346</v>
      </c>
      <c r="E174" s="24">
        <f t="shared" si="86"/>
        <v>690.37134796221608</v>
      </c>
      <c r="F174" s="24">
        <f t="shared" si="86"/>
        <v>662.93048478083131</v>
      </c>
      <c r="G174" s="24">
        <f t="shared" si="86"/>
        <v>620.21795704250792</v>
      </c>
      <c r="H174" s="24">
        <f t="shared" si="86"/>
        <v>601.67443226446471</v>
      </c>
      <c r="I174" s="24">
        <f t="shared" si="86"/>
        <v>561.0129378872914</v>
      </c>
      <c r="J174" s="24">
        <f t="shared" si="86"/>
        <v>455.99697111157775</v>
      </c>
      <c r="K174" s="24">
        <f t="shared" si="86"/>
        <v>496.65351975613498</v>
      </c>
      <c r="L174" s="24">
        <f t="shared" si="86"/>
        <v>549.95751392588829</v>
      </c>
      <c r="M174" s="24">
        <f t="shared" si="86"/>
        <v>473.27210180745277</v>
      </c>
      <c r="N174" s="24">
        <f t="shared" si="86"/>
        <v>509.60364413759964</v>
      </c>
      <c r="O174" s="24">
        <f t="shared" si="86"/>
        <v>462.50486570911767</v>
      </c>
      <c r="P174" s="24">
        <f t="shared" si="86"/>
        <v>454.65080324729115</v>
      </c>
      <c r="Q174" s="24">
        <f t="shared" si="86"/>
        <v>416.78744048951785</v>
      </c>
    </row>
    <row r="175" spans="1:17" ht="12" customHeight="1" x14ac:dyDescent="0.25">
      <c r="A175" s="23" t="s">
        <v>44</v>
      </c>
      <c r="B175" s="22">
        <f t="shared" ref="B175:Q175" si="87">IF(B121=0,0,B121/B$23)</f>
        <v>674.17597579996925</v>
      </c>
      <c r="C175" s="22">
        <f t="shared" si="87"/>
        <v>684.47649354974567</v>
      </c>
      <c r="D175" s="22">
        <f t="shared" si="87"/>
        <v>656.91874158531562</v>
      </c>
      <c r="E175" s="22">
        <f t="shared" si="87"/>
        <v>637.90330546609823</v>
      </c>
      <c r="F175" s="22">
        <f t="shared" si="87"/>
        <v>610.93935305990647</v>
      </c>
      <c r="G175" s="22">
        <f t="shared" si="87"/>
        <v>568.96559338765996</v>
      </c>
      <c r="H175" s="22">
        <f t="shared" si="87"/>
        <v>550.55804858289025</v>
      </c>
      <c r="I175" s="22">
        <f t="shared" si="87"/>
        <v>511.21230432733762</v>
      </c>
      <c r="J175" s="22">
        <f t="shared" si="87"/>
        <v>407.60373166023788</v>
      </c>
      <c r="K175" s="22">
        <f t="shared" si="87"/>
        <v>448.7587237567497</v>
      </c>
      <c r="L175" s="22">
        <f t="shared" si="87"/>
        <v>501.78224594345676</v>
      </c>
      <c r="M175" s="22">
        <f t="shared" si="87"/>
        <v>426.28732579028957</v>
      </c>
      <c r="N175" s="22">
        <f t="shared" si="87"/>
        <v>464.73662197542882</v>
      </c>
      <c r="O175" s="22">
        <f t="shared" si="87"/>
        <v>417.40582054000731</v>
      </c>
      <c r="P175" s="22">
        <f t="shared" si="87"/>
        <v>411.73864712284279</v>
      </c>
      <c r="Q175" s="22">
        <f t="shared" si="87"/>
        <v>374.62701698585431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46.577887401865297</v>
      </c>
      <c r="C177" s="22">
        <f t="shared" si="89"/>
        <v>46.383815306848042</v>
      </c>
      <c r="D177" s="22">
        <f t="shared" si="89"/>
        <v>46.886250592594372</v>
      </c>
      <c r="E177" s="22">
        <f t="shared" si="89"/>
        <v>47.124678114428121</v>
      </c>
      <c r="F177" s="22">
        <f t="shared" si="89"/>
        <v>46.815058764342318</v>
      </c>
      <c r="G177" s="22">
        <f t="shared" si="89"/>
        <v>46.021610448247593</v>
      </c>
      <c r="H177" s="22">
        <f t="shared" si="89"/>
        <v>45.919063948710807</v>
      </c>
      <c r="I177" s="22">
        <f t="shared" si="89"/>
        <v>44.852733064907824</v>
      </c>
      <c r="J177" s="22">
        <f t="shared" si="89"/>
        <v>43.678693961403603</v>
      </c>
      <c r="K177" s="22">
        <f t="shared" si="89"/>
        <v>43.398709392546387</v>
      </c>
      <c r="L177" s="22">
        <f t="shared" si="89"/>
        <v>43.823851070155733</v>
      </c>
      <c r="M177" s="22">
        <f t="shared" si="89"/>
        <v>43.106290949859975</v>
      </c>
      <c r="N177" s="22">
        <f t="shared" si="89"/>
        <v>41.743953205812375</v>
      </c>
      <c r="O177" s="22">
        <f t="shared" si="89"/>
        <v>41.482683706045535</v>
      </c>
      <c r="P177" s="22">
        <f t="shared" si="89"/>
        <v>39.661562327343489</v>
      </c>
      <c r="Q177" s="22">
        <f t="shared" si="89"/>
        <v>38.874603462193932</v>
      </c>
    </row>
    <row r="178" spans="1:17" ht="12" customHeight="1" x14ac:dyDescent="0.25">
      <c r="A178" s="21" t="s">
        <v>46</v>
      </c>
      <c r="B178" s="20">
        <f t="shared" ref="B178:Q178" si="90">IF(B124=0,0,B124/B$23)</f>
        <v>5.4123995997940018</v>
      </c>
      <c r="C178" s="20">
        <f t="shared" si="90"/>
        <v>5.7355978232237934</v>
      </c>
      <c r="D178" s="20">
        <f t="shared" si="90"/>
        <v>5.5221907083233894</v>
      </c>
      <c r="E178" s="20">
        <f t="shared" si="90"/>
        <v>5.3433643816897929</v>
      </c>
      <c r="F178" s="20">
        <f t="shared" si="90"/>
        <v>5.1760729565824528</v>
      </c>
      <c r="G178" s="20">
        <f t="shared" si="90"/>
        <v>5.2307532066002853</v>
      </c>
      <c r="H178" s="20">
        <f t="shared" si="90"/>
        <v>5.1973197328635994</v>
      </c>
      <c r="I178" s="20">
        <f t="shared" si="90"/>
        <v>4.9479004950459684</v>
      </c>
      <c r="J178" s="20">
        <f t="shared" si="90"/>
        <v>4.7145454899362864</v>
      </c>
      <c r="K178" s="20">
        <f t="shared" si="90"/>
        <v>4.4960866068388716</v>
      </c>
      <c r="L178" s="20">
        <f t="shared" si="90"/>
        <v>4.3514169122757211</v>
      </c>
      <c r="M178" s="20">
        <f t="shared" si="90"/>
        <v>3.8784850673032358</v>
      </c>
      <c r="N178" s="20">
        <f t="shared" si="90"/>
        <v>3.1230689563584875</v>
      </c>
      <c r="O178" s="20">
        <f t="shared" si="90"/>
        <v>3.6163614630648517</v>
      </c>
      <c r="P178" s="20">
        <f t="shared" si="90"/>
        <v>3.2505937971048384</v>
      </c>
      <c r="Q178" s="20">
        <f t="shared" si="90"/>
        <v>3.2858200414696301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60.078467899285521</v>
      </c>
      <c r="C3" s="154">
        <v>66.073773266751218</v>
      </c>
      <c r="D3" s="154">
        <v>71.423858444094435</v>
      </c>
      <c r="E3" s="154">
        <v>77.237723359543921</v>
      </c>
      <c r="F3" s="154">
        <v>81.749433967526372</v>
      </c>
      <c r="G3" s="154">
        <v>85.324348790721217</v>
      </c>
      <c r="H3" s="154">
        <v>87.92999880308156</v>
      </c>
      <c r="I3" s="154">
        <v>89.942766138014534</v>
      </c>
      <c r="J3" s="154">
        <v>91.421642677178653</v>
      </c>
      <c r="K3" s="154">
        <v>92.573289972376514</v>
      </c>
      <c r="L3" s="154">
        <v>93.628903061917001</v>
      </c>
      <c r="M3" s="154">
        <v>93.881930443891619</v>
      </c>
      <c r="N3" s="154">
        <v>94.171957327232263</v>
      </c>
      <c r="O3" s="154">
        <v>94.451349712902996</v>
      </c>
      <c r="P3" s="154">
        <v>94.716222929579899</v>
      </c>
      <c r="Q3" s="154">
        <v>94.909381622528841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79.747355712123763</v>
      </c>
      <c r="C5" s="143">
        <v>87.705443966697445</v>
      </c>
      <c r="D5" s="143">
        <v>94.807075560282527</v>
      </c>
      <c r="E5" s="143">
        <v>102.52432218268018</v>
      </c>
      <c r="F5" s="143">
        <v>108.51310657259002</v>
      </c>
      <c r="G5" s="143">
        <v>113.25840075225823</v>
      </c>
      <c r="H5" s="143">
        <v>116.71710577025804</v>
      </c>
      <c r="I5" s="143">
        <v>119.38882624245322</v>
      </c>
      <c r="J5" s="143">
        <v>121.35186720449543</v>
      </c>
      <c r="K5" s="143">
        <v>122.88054843949311</v>
      </c>
      <c r="L5" s="143">
        <v>124.28175515280481</v>
      </c>
      <c r="M5" s="143">
        <v>124.61762031949088</v>
      </c>
      <c r="N5" s="143">
        <v>125.00259813002052</v>
      </c>
      <c r="O5" s="143">
        <v>125.37345985040753</v>
      </c>
      <c r="P5" s="143">
        <v>125.7250490198311</v>
      </c>
      <c r="Q5" s="143">
        <v>125.98144528847945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2.3511856981974378E-2</v>
      </c>
      <c r="C6" s="152">
        <f>1000*C8/SER_summary!C$3</f>
        <v>2.6183835072545295E-2</v>
      </c>
      <c r="D6" s="152">
        <f>1000*D8/SER_summary!D$3</f>
        <v>2.8696723257124808E-2</v>
      </c>
      <c r="E6" s="152">
        <f>1000*E8/SER_summary!E$3</f>
        <v>3.1514395036671403E-2</v>
      </c>
      <c r="F6" s="152">
        <f>1000*F8/SER_summary!F$3</f>
        <v>3.3835263066268738E-2</v>
      </c>
      <c r="G6" s="152">
        <f>1000*G8/SER_summary!G$3</f>
        <v>3.5800188342205136E-2</v>
      </c>
      <c r="H6" s="152">
        <f>1000*H8/SER_summary!H$3</f>
        <v>3.7395429230626241E-2</v>
      </c>
      <c r="I6" s="152">
        <f>1000*I8/SER_summary!I$3</f>
        <v>3.8826193159129947E-2</v>
      </c>
      <c r="J6" s="152">
        <f>1000*J8/SER_summary!J$3</f>
        <v>4.013611441339178E-2</v>
      </c>
      <c r="K6" s="152">
        <f>1000*K8/SER_summary!K$3</f>
        <v>4.1441703494328866E-2</v>
      </c>
      <c r="L6" s="152">
        <f>1000*L8/SER_summary!L$3</f>
        <v>4.2905570666444993E-2</v>
      </c>
      <c r="M6" s="152">
        <f>1000*M8/SER_summary!M$3</f>
        <v>4.3810126219964197E-2</v>
      </c>
      <c r="N6" s="152">
        <f>1000*N8/SER_summary!N$3</f>
        <v>4.4775322217603039E-2</v>
      </c>
      <c r="O6" s="152">
        <f>1000*O8/SER_summary!O$3</f>
        <v>4.603983129468233E-2</v>
      </c>
      <c r="P6" s="152">
        <f>1000*P8/SER_summary!P$3</f>
        <v>4.7406083611368374E-2</v>
      </c>
      <c r="Q6" s="152">
        <f>1000*Q8/SER_summary!Q$3</f>
        <v>4.8972539728136463E-2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121.58691303459807</v>
      </c>
      <c r="C8" s="62">
        <v>135.66146065189051</v>
      </c>
      <c r="D8" s="62">
        <v>149.07663634516092</v>
      </c>
      <c r="E8" s="62">
        <v>164.07323730744716</v>
      </c>
      <c r="F8" s="62">
        <v>176.61100535542104</v>
      </c>
      <c r="G8" s="62">
        <v>187.47166007486317</v>
      </c>
      <c r="H8" s="62">
        <v>196.53466995589469</v>
      </c>
      <c r="I8" s="62">
        <v>204.88407412203657</v>
      </c>
      <c r="J8" s="62">
        <v>212.74083227035251</v>
      </c>
      <c r="K8" s="62">
        <v>220.73152550569276</v>
      </c>
      <c r="L8" s="62">
        <v>229.60602931482174</v>
      </c>
      <c r="M8" s="62">
        <v>235.49152002714425</v>
      </c>
      <c r="N8" s="62">
        <v>241.84347030830611</v>
      </c>
      <c r="O8" s="62">
        <v>249.84315545123894</v>
      </c>
      <c r="P8" s="62">
        <v>258.42336140814405</v>
      </c>
      <c r="Q8" s="62">
        <v>267.96564117504988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21.345618533139845</v>
      </c>
      <c r="D9" s="150">
        <v>21.486064409861061</v>
      </c>
      <c r="E9" s="150">
        <v>23.955287437701806</v>
      </c>
      <c r="F9" s="150">
        <v>22.481910035685239</v>
      </c>
      <c r="G9" s="150">
        <v>21.898652325801685</v>
      </c>
      <c r="H9" s="150">
        <v>21.315187224090579</v>
      </c>
      <c r="I9" s="150">
        <v>21.949321016937574</v>
      </c>
      <c r="J9" s="150">
        <v>22.952665852699059</v>
      </c>
      <c r="K9" s="150">
        <v>24.747150787205502</v>
      </c>
      <c r="L9" s="150">
        <v>27.474171691699365</v>
      </c>
      <c r="M9" s="150">
        <v>27.231109245462381</v>
      </c>
      <c r="N9" s="150">
        <v>27.838014691022977</v>
      </c>
      <c r="O9" s="150">
        <v>31.954972580634628</v>
      </c>
      <c r="P9" s="150">
        <v>31.062115992590229</v>
      </c>
      <c r="Q9" s="150">
        <v>31.440932092707609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7.2710709158474174</v>
      </c>
      <c r="D10" s="149">
        <f t="shared" ref="D10:Q10" si="0">C8+D9-D8</f>
        <v>8.0708887165906447</v>
      </c>
      <c r="E10" s="149">
        <f t="shared" si="0"/>
        <v>8.9586864754155613</v>
      </c>
      <c r="F10" s="149">
        <f t="shared" si="0"/>
        <v>9.9441419877113617</v>
      </c>
      <c r="G10" s="149">
        <f t="shared" si="0"/>
        <v>11.037997606359568</v>
      </c>
      <c r="H10" s="149">
        <f t="shared" si="0"/>
        <v>12.25217734305906</v>
      </c>
      <c r="I10" s="149">
        <f t="shared" si="0"/>
        <v>13.599916850795694</v>
      </c>
      <c r="J10" s="149">
        <f t="shared" si="0"/>
        <v>15.095907704383109</v>
      </c>
      <c r="K10" s="149">
        <f t="shared" si="0"/>
        <v>16.756457551865253</v>
      </c>
      <c r="L10" s="149">
        <f t="shared" si="0"/>
        <v>18.599667882570373</v>
      </c>
      <c r="M10" s="149">
        <f t="shared" si="0"/>
        <v>21.345618533139884</v>
      </c>
      <c r="N10" s="149">
        <f t="shared" si="0"/>
        <v>21.486064409861115</v>
      </c>
      <c r="O10" s="149">
        <f t="shared" si="0"/>
        <v>23.95528743770177</v>
      </c>
      <c r="P10" s="149">
        <f t="shared" si="0"/>
        <v>22.481910035685132</v>
      </c>
      <c r="Q10" s="149">
        <f t="shared" si="0"/>
        <v>21.898652325801777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8759.9999999999964</v>
      </c>
      <c r="C12" s="146">
        <v>8760.0000000000036</v>
      </c>
      <c r="D12" s="146">
        <v>8760</v>
      </c>
      <c r="E12" s="146">
        <v>8760</v>
      </c>
      <c r="F12" s="146">
        <v>8759.9999999999982</v>
      </c>
      <c r="G12" s="146">
        <v>8759.9999999999982</v>
      </c>
      <c r="H12" s="146">
        <v>8759.9999999999982</v>
      </c>
      <c r="I12" s="146">
        <v>8759.9999999999982</v>
      </c>
      <c r="J12" s="146">
        <v>8759.9999999999982</v>
      </c>
      <c r="K12" s="146">
        <v>8760</v>
      </c>
      <c r="L12" s="146">
        <v>8759.9999999999982</v>
      </c>
      <c r="M12" s="146">
        <v>8759.9999999999964</v>
      </c>
      <c r="N12" s="146">
        <v>8760.0000000000018</v>
      </c>
      <c r="O12" s="146">
        <v>8759.9999999999982</v>
      </c>
      <c r="P12" s="146">
        <v>8759.9999999999964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655.88765864490131</v>
      </c>
      <c r="C14" s="143">
        <f>IF(C5=0,0,C5/C8*1000)</f>
        <v>646.50228255872184</v>
      </c>
      <c r="D14" s="143">
        <f t="shared" ref="D14:Q14" si="1">IF(D5=0,0,D5/D8*1000)</f>
        <v>635.96199836957214</v>
      </c>
      <c r="E14" s="143">
        <f t="shared" si="1"/>
        <v>624.86925878451405</v>
      </c>
      <c r="F14" s="143">
        <f t="shared" si="1"/>
        <v>614.41871277620942</v>
      </c>
      <c r="G14" s="143">
        <f t="shared" si="1"/>
        <v>604.13611693111739</v>
      </c>
      <c r="H14" s="143">
        <f t="shared" si="1"/>
        <v>593.87540018486868</v>
      </c>
      <c r="I14" s="143">
        <f t="shared" si="1"/>
        <v>582.71403843395262</v>
      </c>
      <c r="J14" s="143">
        <f t="shared" si="1"/>
        <v>570.42113594009379</v>
      </c>
      <c r="K14" s="143">
        <f t="shared" si="1"/>
        <v>556.69686583271482</v>
      </c>
      <c r="L14" s="143">
        <f t="shared" si="1"/>
        <v>541.28262887381436</v>
      </c>
      <c r="M14" s="143">
        <f t="shared" si="1"/>
        <v>529.18092466822861</v>
      </c>
      <c r="N14" s="143">
        <f t="shared" si="1"/>
        <v>516.87398452670698</v>
      </c>
      <c r="O14" s="143">
        <f t="shared" si="1"/>
        <v>501.80866321501549</v>
      </c>
      <c r="P14" s="143">
        <f t="shared" si="1"/>
        <v>486.50806310527685</v>
      </c>
      <c r="Q14" s="143">
        <f t="shared" si="1"/>
        <v>470.14029386768073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596.23917262695647</v>
      </c>
      <c r="D15" s="141">
        <v>576.89615281076919</v>
      </c>
      <c r="E15" s="141">
        <v>567.43792177998455</v>
      </c>
      <c r="F15" s="141">
        <v>556.49294813490826</v>
      </c>
      <c r="G15" s="141">
        <v>547.29306660165412</v>
      </c>
      <c r="H15" s="141">
        <v>539.27543811810608</v>
      </c>
      <c r="I15" s="141">
        <v>528.11374366814857</v>
      </c>
      <c r="J15" s="141">
        <v>516.90119995340137</v>
      </c>
      <c r="K15" s="141">
        <v>505.87783028120327</v>
      </c>
      <c r="L15" s="141">
        <v>495.02854844910973</v>
      </c>
      <c r="M15" s="141">
        <v>479.70719746837824</v>
      </c>
      <c r="N15" s="141">
        <v>459.09185153725036</v>
      </c>
      <c r="O15" s="141">
        <v>436.98989897244201</v>
      </c>
      <c r="P15" s="141">
        <v>414.09328224626154</v>
      </c>
      <c r="Q15" s="141">
        <v>389.34522737381275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44.111609004007157</v>
      </c>
      <c r="C3" s="154">
        <v>46.468390526527003</v>
      </c>
      <c r="D3" s="154">
        <v>49.447043031369596</v>
      </c>
      <c r="E3" s="154">
        <v>53.305286157003643</v>
      </c>
      <c r="F3" s="154">
        <v>58.037839700614413</v>
      </c>
      <c r="G3" s="154">
        <v>63.467320612410958</v>
      </c>
      <c r="H3" s="154">
        <v>69.857170978784325</v>
      </c>
      <c r="I3" s="154">
        <v>74.889768462877669</v>
      </c>
      <c r="J3" s="154">
        <v>78.325867283652386</v>
      </c>
      <c r="K3" s="154">
        <v>80.604758910293398</v>
      </c>
      <c r="L3" s="154">
        <v>82.427887000073284</v>
      </c>
      <c r="M3" s="154">
        <v>83.525099050556207</v>
      </c>
      <c r="N3" s="154">
        <v>83.996061251852353</v>
      </c>
      <c r="O3" s="154">
        <v>84.452554093975365</v>
      </c>
      <c r="P3" s="154">
        <v>84.829867092562367</v>
      </c>
      <c r="Q3" s="154">
        <v>85.050170961940168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621.66515521758026</v>
      </c>
      <c r="C5" s="143">
        <v>651.76588178022234</v>
      </c>
      <c r="D5" s="143">
        <v>690.53371796603653</v>
      </c>
      <c r="E5" s="143">
        <v>741.44123880348013</v>
      </c>
      <c r="F5" s="143">
        <v>804.28221093087211</v>
      </c>
      <c r="G5" s="143">
        <v>876.49456503847932</v>
      </c>
      <c r="H5" s="143">
        <v>961.63136725472191</v>
      </c>
      <c r="I5" s="143">
        <v>1027.7882965479446</v>
      </c>
      <c r="J5" s="143">
        <v>1071.8776450171069</v>
      </c>
      <c r="K5" s="143">
        <v>1100.0859791578534</v>
      </c>
      <c r="L5" s="143">
        <v>1122.0863867846581</v>
      </c>
      <c r="M5" s="143">
        <v>1135.1749941255553</v>
      </c>
      <c r="N5" s="143">
        <v>1139.8069266453349</v>
      </c>
      <c r="O5" s="143">
        <v>1144.3046258214722</v>
      </c>
      <c r="P5" s="143">
        <v>1147.7876253238187</v>
      </c>
      <c r="Q5" s="143">
        <v>1149.2036154506925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57.602539339894605</v>
      </c>
      <c r="C6" s="152">
        <f>1000000*C8/SER_summary!C$8</f>
        <v>60.139214887026768</v>
      </c>
      <c r="D6" s="152">
        <f>1000000*D8/SER_summary!D$8</f>
        <v>63.567518905085528</v>
      </c>
      <c r="E6" s="152">
        <f>1000000*E8/SER_summary!E$8</f>
        <v>68.265807022152885</v>
      </c>
      <c r="F6" s="152">
        <f>1000000*F8/SER_summary!F$8</f>
        <v>73.613039686819491</v>
      </c>
      <c r="G6" s="152">
        <f>1000000*G8/SER_summary!G$8</f>
        <v>79.970628643290439</v>
      </c>
      <c r="H6" s="152">
        <f>1000000*H8/SER_summary!H$8</f>
        <v>87.098070270881209</v>
      </c>
      <c r="I6" s="152">
        <f>1000000*I8/SER_summary!I$8</f>
        <v>92.361472205297332</v>
      </c>
      <c r="J6" s="152">
        <f>1000000*J8/SER_summary!J$8</f>
        <v>96.045818842301401</v>
      </c>
      <c r="K6" s="152">
        <f>1000000*K8/SER_summary!K$8</f>
        <v>98.684164660175668</v>
      </c>
      <c r="L6" s="152">
        <f>1000000*L8/SER_summary!L$8</f>
        <v>100.60327895711097</v>
      </c>
      <c r="M6" s="152">
        <f>1000000*M8/SER_summary!M$8</f>
        <v>101.963880716395</v>
      </c>
      <c r="N6" s="152">
        <f>1000000*N8/SER_summary!N$8</f>
        <v>102.81821163289887</v>
      </c>
      <c r="O6" s="152">
        <f>1000000*O8/SER_summary!O$8</f>
        <v>103.80296579466062</v>
      </c>
      <c r="P6" s="152">
        <f>1000000*P8/SER_summary!P$8</f>
        <v>104.7756188321585</v>
      </c>
      <c r="Q6" s="152">
        <f>1000000*Q8/SER_summary!Q$8</f>
        <v>105.63902106690526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12.371786495969976</v>
      </c>
      <c r="C8" s="62">
        <v>13.06143656015224</v>
      </c>
      <c r="D8" s="62">
        <v>13.946280929194538</v>
      </c>
      <c r="E8" s="62">
        <v>15.102782858056074</v>
      </c>
      <c r="F8" s="62">
        <v>16.532830668717097</v>
      </c>
      <c r="G8" s="62">
        <v>18.186940099386607</v>
      </c>
      <c r="H8" s="62">
        <v>20.157396464087679</v>
      </c>
      <c r="I8" s="62">
        <v>21.741347819331018</v>
      </c>
      <c r="J8" s="62">
        <v>22.858904884467734</v>
      </c>
      <c r="K8" s="62">
        <v>23.639784225699536</v>
      </c>
      <c r="L8" s="62">
        <v>24.298675725357789</v>
      </c>
      <c r="M8" s="62">
        <v>24.771224921077458</v>
      </c>
      <c r="N8" s="62">
        <v>25.065318608118478</v>
      </c>
      <c r="O8" s="62">
        <v>25.381821963378705</v>
      </c>
      <c r="P8" s="62">
        <v>25.700399990655509</v>
      </c>
      <c r="Q8" s="62">
        <v>26.001593242279395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1.5144358305802623</v>
      </c>
      <c r="D9" s="150">
        <v>1.7096301354402941</v>
      </c>
      <c r="E9" s="150">
        <v>1.9812876952595404</v>
      </c>
      <c r="F9" s="150">
        <v>2.2548335770590153</v>
      </c>
      <c r="G9" s="150">
        <v>2.4788951970675108</v>
      </c>
      <c r="H9" s="150">
        <v>2.7952421310990743</v>
      </c>
      <c r="I9" s="150">
        <v>2.4087371216413365</v>
      </c>
      <c r="J9" s="150">
        <v>1.9423428315347147</v>
      </c>
      <c r="K9" s="150">
        <v>1.6056651076297956</v>
      </c>
      <c r="L9" s="150">
        <v>1.4836772660562556</v>
      </c>
      <c r="M9" s="150">
        <v>1.2973349621176631</v>
      </c>
      <c r="N9" s="150">
        <v>1.1188794534390245</v>
      </c>
      <c r="O9" s="150">
        <v>1.1412891216582202</v>
      </c>
      <c r="P9" s="150">
        <v>1.1433637936748009</v>
      </c>
      <c r="Q9" s="150">
        <v>1.1259790180218869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0.82478576639799961</v>
      </c>
      <c r="D10" s="149">
        <f t="shared" ref="D10:Q10" si="0">C8+D9-D8</f>
        <v>0.82478576639799606</v>
      </c>
      <c r="E10" s="149">
        <f t="shared" si="0"/>
        <v>0.82478576639800494</v>
      </c>
      <c r="F10" s="149">
        <f t="shared" si="0"/>
        <v>0.82478576639799428</v>
      </c>
      <c r="G10" s="149">
        <f t="shared" si="0"/>
        <v>0.82478576639800139</v>
      </c>
      <c r="H10" s="149">
        <f t="shared" si="0"/>
        <v>0.82478576639800139</v>
      </c>
      <c r="I10" s="149">
        <f t="shared" si="0"/>
        <v>0.82478576639799783</v>
      </c>
      <c r="J10" s="149">
        <f t="shared" si="0"/>
        <v>0.82478576639799783</v>
      </c>
      <c r="K10" s="149">
        <f t="shared" si="0"/>
        <v>0.82478576639799428</v>
      </c>
      <c r="L10" s="149">
        <f t="shared" si="0"/>
        <v>0.82478576639800139</v>
      </c>
      <c r="M10" s="149">
        <f t="shared" si="0"/>
        <v>0.82478576639799428</v>
      </c>
      <c r="N10" s="149">
        <f t="shared" si="0"/>
        <v>0.82478576639800494</v>
      </c>
      <c r="O10" s="149">
        <f t="shared" si="0"/>
        <v>0.82478576639799428</v>
      </c>
      <c r="P10" s="149">
        <f t="shared" si="0"/>
        <v>0.82478576639799783</v>
      </c>
      <c r="Q10" s="149">
        <f t="shared" si="0"/>
        <v>0.82478576639800139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825.08353860300349</v>
      </c>
      <c r="C12" s="146">
        <v>829.02486537900438</v>
      </c>
      <c r="D12" s="146">
        <v>832.63945218691242</v>
      </c>
      <c r="E12" s="146">
        <v>835.97846513451668</v>
      </c>
      <c r="F12" s="146">
        <v>839.08184465357908</v>
      </c>
      <c r="G12" s="146">
        <v>841.9813762472271</v>
      </c>
      <c r="H12" s="146">
        <v>844.70277640668246</v>
      </c>
      <c r="I12" s="146">
        <v>847.26715036653502</v>
      </c>
      <c r="J12" s="146">
        <v>849.69203610229715</v>
      </c>
      <c r="K12" s="146">
        <v>851.99216811151985</v>
      </c>
      <c r="L12" s="146">
        <v>854.18004675461259</v>
      </c>
      <c r="M12" s="146">
        <v>855.57036316798087</v>
      </c>
      <c r="N12" s="146">
        <v>856.89809722779307</v>
      </c>
      <c r="O12" s="146">
        <v>858.16872604901005</v>
      </c>
      <c r="P12" s="146">
        <v>859.38703435977743</v>
      </c>
      <c r="Q12" s="146">
        <v>860.55722676593155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50.248616513070559</v>
      </c>
      <c r="C14" s="143">
        <f>IF(C5=0,0,C5/C8)</f>
        <v>49.900015115383724</v>
      </c>
      <c r="D14" s="143">
        <f t="shared" ref="D14:Q14" si="1">IF(D5=0,0,D5/D8)</f>
        <v>49.513825332494434</v>
      </c>
      <c r="E14" s="143">
        <f t="shared" si="1"/>
        <v>49.093021185031681</v>
      </c>
      <c r="F14" s="143">
        <f t="shared" si="1"/>
        <v>48.647580504934929</v>
      </c>
      <c r="G14" s="143">
        <f t="shared" si="1"/>
        <v>48.193624669607885</v>
      </c>
      <c r="H14" s="143">
        <f t="shared" si="1"/>
        <v>47.706129557354281</v>
      </c>
      <c r="I14" s="143">
        <f t="shared" si="1"/>
        <v>47.273439765040735</v>
      </c>
      <c r="J14" s="143">
        <f t="shared" si="1"/>
        <v>46.891032200997124</v>
      </c>
      <c r="K14" s="143">
        <f t="shared" si="1"/>
        <v>46.535364648629752</v>
      </c>
      <c r="L14" s="143">
        <f t="shared" si="1"/>
        <v>46.178911125336057</v>
      </c>
      <c r="M14" s="143">
        <f t="shared" si="1"/>
        <v>45.826356901698958</v>
      </c>
      <c r="N14" s="143">
        <f t="shared" si="1"/>
        <v>45.473466524226012</v>
      </c>
      <c r="O14" s="143">
        <f t="shared" si="1"/>
        <v>45.083628254602566</v>
      </c>
      <c r="P14" s="143">
        <f t="shared" si="1"/>
        <v>44.660302008573659</v>
      </c>
      <c r="Q14" s="143">
        <f t="shared" si="1"/>
        <v>44.197430701363785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47.242061234381225</v>
      </c>
      <c r="D15" s="141">
        <v>46.917855625145933</v>
      </c>
      <c r="E15" s="141">
        <v>46.612041623020595</v>
      </c>
      <c r="F15" s="141">
        <v>46.249673088770891</v>
      </c>
      <c r="G15" s="141">
        <v>45.849738997934786</v>
      </c>
      <c r="H15" s="141">
        <v>45.284501292073607</v>
      </c>
      <c r="I15" s="141">
        <v>44.671239550239505</v>
      </c>
      <c r="J15" s="141">
        <v>44.036351750916864</v>
      </c>
      <c r="K15" s="141">
        <v>43.379330777596799</v>
      </c>
      <c r="L15" s="141">
        <v>42.761827494073692</v>
      </c>
      <c r="M15" s="141">
        <v>42.034596009849025</v>
      </c>
      <c r="N15" s="141">
        <v>41.180733151663709</v>
      </c>
      <c r="O15" s="141">
        <v>40.254517444763451</v>
      </c>
      <c r="P15" s="141">
        <v>39.294005488069601</v>
      </c>
      <c r="Q15" s="141">
        <v>38.06494892182198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35.362895585537466</v>
      </c>
      <c r="C3" s="154">
        <v>36.247090063225976</v>
      </c>
      <c r="D3" s="154">
        <v>36.792462854626294</v>
      </c>
      <c r="E3" s="154">
        <v>37.746091036047943</v>
      </c>
      <c r="F3" s="154">
        <v>39.880123611402269</v>
      </c>
      <c r="G3" s="154">
        <v>44.454684129983399</v>
      </c>
      <c r="H3" s="154">
        <v>48.010876482822567</v>
      </c>
      <c r="I3" s="154">
        <v>52.775833462645416</v>
      </c>
      <c r="J3" s="154">
        <v>54.916496960609642</v>
      </c>
      <c r="K3" s="154">
        <v>55.601290397506624</v>
      </c>
      <c r="L3" s="154">
        <v>55.749007065474764</v>
      </c>
      <c r="M3" s="154">
        <v>55.401034700474014</v>
      </c>
      <c r="N3" s="154">
        <v>55.069030888886992</v>
      </c>
      <c r="O3" s="154">
        <v>55.289473689595731</v>
      </c>
      <c r="P3" s="154">
        <v>54.934128483294899</v>
      </c>
      <c r="Q3" s="154">
        <v>53.964293851155844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248.33514295036764</v>
      </c>
      <c r="C5" s="143">
        <v>251.61622789082838</v>
      </c>
      <c r="D5" s="143">
        <v>251.35943340133394</v>
      </c>
      <c r="E5" s="143">
        <v>253.34323421054091</v>
      </c>
      <c r="F5" s="143">
        <v>263.11041970798738</v>
      </c>
      <c r="G5" s="143">
        <v>288.76427608863702</v>
      </c>
      <c r="H5" s="143">
        <v>306.90217398291009</v>
      </c>
      <c r="I5" s="143">
        <v>333.47599517790519</v>
      </c>
      <c r="J5" s="143">
        <v>342.99530928191399</v>
      </c>
      <c r="K5" s="143">
        <v>344.08450172844454</v>
      </c>
      <c r="L5" s="143">
        <v>340.81719795681414</v>
      </c>
      <c r="M5" s="143">
        <v>334.63115001189698</v>
      </c>
      <c r="N5" s="143">
        <v>329.56950860135674</v>
      </c>
      <c r="O5" s="143">
        <v>327.9089348319111</v>
      </c>
      <c r="P5" s="143">
        <v>322.59368477263826</v>
      </c>
      <c r="Q5" s="143">
        <v>313.71192983454409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0.13559702552659281</v>
      </c>
      <c r="C6" s="152">
        <f>1000*C8/SER_summary!C$3</f>
        <v>0.13961780373302693</v>
      </c>
      <c r="D6" s="152">
        <f>1000*D8/SER_summary!D$3</f>
        <v>0.14261539652449351</v>
      </c>
      <c r="E6" s="152">
        <f>1000*E8/SER_summary!E$3</f>
        <v>0.14813339415877977</v>
      </c>
      <c r="F6" s="152">
        <f>1000*F8/SER_summary!F$3</f>
        <v>0.15963895481430967</v>
      </c>
      <c r="G6" s="152">
        <f>1000*G8/SER_summary!G$3</f>
        <v>0.18385324321397573</v>
      </c>
      <c r="H6" s="152">
        <f>1000*H8/SER_summary!H$3</f>
        <v>0.20232327446710868</v>
      </c>
      <c r="I6" s="152">
        <f>1000*I8/SER_summary!I$3</f>
        <v>0.22846749415099518</v>
      </c>
      <c r="J6" s="152">
        <f>1000*J8/SER_summary!J$3</f>
        <v>0.24445694530894715</v>
      </c>
      <c r="K6" s="152">
        <f>1000*K8/SER_summary!K$3</f>
        <v>0.25764696746630755</v>
      </c>
      <c r="L6" s="152">
        <f>1000*L8/SER_summary!L$3</f>
        <v>0.27371359596330608</v>
      </c>
      <c r="M6" s="152">
        <f>1000*M8/SER_summary!M$3</f>
        <v>0.28793741860315419</v>
      </c>
      <c r="N6" s="152">
        <f>1000*N8/SER_summary!N$3</f>
        <v>0.30870731164496945</v>
      </c>
      <c r="O6" s="152">
        <f>1000*O8/SER_summary!O$3</f>
        <v>0.33283925685363475</v>
      </c>
      <c r="P6" s="152">
        <f>1000*P8/SER_summary!P$3</f>
        <v>0.36124689140140448</v>
      </c>
      <c r="Q6" s="152">
        <f>1000*Q8/SER_summary!Q$3</f>
        <v>0.40634973785613931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701.21316929972045</v>
      </c>
      <c r="C8" s="62">
        <v>723.37589718824188</v>
      </c>
      <c r="D8" s="62">
        <v>740.87286602048789</v>
      </c>
      <c r="E8" s="62">
        <v>771.22614934188425</v>
      </c>
      <c r="F8" s="62">
        <v>833.27256089080629</v>
      </c>
      <c r="G8" s="62">
        <v>962.76791579998064</v>
      </c>
      <c r="H8" s="62">
        <v>1063.3261548238472</v>
      </c>
      <c r="I8" s="62">
        <v>1205.6126855975647</v>
      </c>
      <c r="J8" s="62">
        <v>1295.7401272989496</v>
      </c>
      <c r="K8" s="62">
        <v>1372.3086498733385</v>
      </c>
      <c r="L8" s="62">
        <v>1464.7583277051272</v>
      </c>
      <c r="M8" s="62">
        <v>1547.7430957194883</v>
      </c>
      <c r="N8" s="62">
        <v>1667.4106150466894</v>
      </c>
      <c r="O8" s="62">
        <v>1806.2101413469416</v>
      </c>
      <c r="P8" s="62">
        <v>1969.2543416897342</v>
      </c>
      <c r="Q8" s="62">
        <v>2223.4453971635439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156.906724425958</v>
      </c>
      <c r="D9" s="150">
        <v>154.93584530043131</v>
      </c>
      <c r="E9" s="150">
        <v>170.54093731894548</v>
      </c>
      <c r="F9" s="150">
        <v>205.03781862642197</v>
      </c>
      <c r="G9" s="150">
        <v>275.34659012822425</v>
      </c>
      <c r="H9" s="150">
        <v>257.46496344982461</v>
      </c>
      <c r="I9" s="150">
        <v>297.22237607414871</v>
      </c>
      <c r="J9" s="150">
        <v>260.66837902033052</v>
      </c>
      <c r="K9" s="150">
        <v>281.60634120081096</v>
      </c>
      <c r="L9" s="150">
        <v>367.79626796001281</v>
      </c>
      <c r="M9" s="150">
        <v>340.44973146418545</v>
      </c>
      <c r="N9" s="150">
        <v>416.88989540134958</v>
      </c>
      <c r="O9" s="150">
        <v>399.46790532058299</v>
      </c>
      <c r="P9" s="150">
        <v>444.65054154360394</v>
      </c>
      <c r="Q9" s="150">
        <v>621.98732343382244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134.7439965374366</v>
      </c>
      <c r="D10" s="149">
        <f t="shared" ref="D10:Q10" si="0">C8+D9-D8</f>
        <v>137.4388764681853</v>
      </c>
      <c r="E10" s="149">
        <f t="shared" si="0"/>
        <v>140.18765399754909</v>
      </c>
      <c r="F10" s="149">
        <f t="shared" si="0"/>
        <v>142.99140707749996</v>
      </c>
      <c r="G10" s="149">
        <f t="shared" si="0"/>
        <v>145.85123521904995</v>
      </c>
      <c r="H10" s="149">
        <f t="shared" si="0"/>
        <v>156.90672442595792</v>
      </c>
      <c r="I10" s="149">
        <f t="shared" si="0"/>
        <v>154.93584530043131</v>
      </c>
      <c r="J10" s="149">
        <f t="shared" si="0"/>
        <v>170.54093731894568</v>
      </c>
      <c r="K10" s="149">
        <f t="shared" si="0"/>
        <v>205.03781862642199</v>
      </c>
      <c r="L10" s="149">
        <f t="shared" si="0"/>
        <v>275.34659012822408</v>
      </c>
      <c r="M10" s="149">
        <f t="shared" si="0"/>
        <v>257.46496344982415</v>
      </c>
      <c r="N10" s="149">
        <f t="shared" si="0"/>
        <v>297.22237607414854</v>
      </c>
      <c r="O10" s="149">
        <f t="shared" si="0"/>
        <v>260.6683790203308</v>
      </c>
      <c r="P10" s="149">
        <f t="shared" si="0"/>
        <v>281.60634120081113</v>
      </c>
      <c r="Q10" s="149">
        <f t="shared" si="0"/>
        <v>367.79626796001276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1655.8126063499969</v>
      </c>
      <c r="C12" s="146">
        <v>1675.0819093263397</v>
      </c>
      <c r="D12" s="146">
        <v>1702.0221987683715</v>
      </c>
      <c r="E12" s="146">
        <v>1732.4640094320757</v>
      </c>
      <c r="F12" s="146">
        <v>1762.4629541053769</v>
      </c>
      <c r="G12" s="146">
        <v>1790.0930778062193</v>
      </c>
      <c r="H12" s="146">
        <v>1819.0356828339152</v>
      </c>
      <c r="I12" s="146">
        <v>1840.2298546148652</v>
      </c>
      <c r="J12" s="146">
        <v>1861.7278454434395</v>
      </c>
      <c r="K12" s="146">
        <v>1878.9763249476237</v>
      </c>
      <c r="L12" s="146">
        <v>1902.0292170975943</v>
      </c>
      <c r="M12" s="146">
        <v>1925.0989571341033</v>
      </c>
      <c r="N12" s="146">
        <v>1942.9514920628617</v>
      </c>
      <c r="O12" s="146">
        <v>1960.6079266651298</v>
      </c>
      <c r="P12" s="146">
        <v>1980.1036598173523</v>
      </c>
      <c r="Q12" s="146">
        <v>2000.2165339962562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354.15071168496752</v>
      </c>
      <c r="C14" s="143">
        <f>IF(C5=0,0,C5/C8*1000)</f>
        <v>347.83606817542477</v>
      </c>
      <c r="D14" s="143">
        <f t="shared" ref="D14:Q14" si="1">IF(D5=0,0,D5/D8*1000)</f>
        <v>339.274718956144</v>
      </c>
      <c r="E14" s="143">
        <f t="shared" si="1"/>
        <v>328.49409272069948</v>
      </c>
      <c r="F14" s="143">
        <f t="shared" si="1"/>
        <v>315.75553073139764</v>
      </c>
      <c r="G14" s="143">
        <f t="shared" si="1"/>
        <v>299.93134518685923</v>
      </c>
      <c r="H14" s="143">
        <f t="shared" si="1"/>
        <v>288.62468264382358</v>
      </c>
      <c r="I14" s="143">
        <f t="shared" si="1"/>
        <v>276.60292493738734</v>
      </c>
      <c r="J14" s="143">
        <f t="shared" si="1"/>
        <v>264.7099538368924</v>
      </c>
      <c r="K14" s="143">
        <f t="shared" si="1"/>
        <v>250.73404715491876</v>
      </c>
      <c r="L14" s="143">
        <f t="shared" si="1"/>
        <v>232.678109084917</v>
      </c>
      <c r="M14" s="143">
        <f t="shared" si="1"/>
        <v>216.20587482339204</v>
      </c>
      <c r="N14" s="143">
        <f t="shared" si="1"/>
        <v>197.65347876961215</v>
      </c>
      <c r="O14" s="143">
        <f t="shared" si="1"/>
        <v>181.54528497297673</v>
      </c>
      <c r="P14" s="143">
        <f t="shared" si="1"/>
        <v>163.8151446175481</v>
      </c>
      <c r="Q14" s="143">
        <f t="shared" si="1"/>
        <v>141.09270694695149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325.03876042315284</v>
      </c>
      <c r="D15" s="141">
        <v>312.49890127756703</v>
      </c>
      <c r="E15" s="141">
        <v>302.75052461640945</v>
      </c>
      <c r="F15" s="141">
        <v>294.61732710315505</v>
      </c>
      <c r="G15" s="141">
        <v>280.76314690371521</v>
      </c>
      <c r="H15" s="141">
        <v>268.53620848965681</v>
      </c>
      <c r="I15" s="141">
        <v>252.30638288546174</v>
      </c>
      <c r="J15" s="141">
        <v>234.59183110631338</v>
      </c>
      <c r="K15" s="141">
        <v>218.37891243171833</v>
      </c>
      <c r="L15" s="141">
        <v>201.30674999134774</v>
      </c>
      <c r="M15" s="141">
        <v>184.91016834727438</v>
      </c>
      <c r="N15" s="141">
        <v>167.74083992136067</v>
      </c>
      <c r="O15" s="141">
        <v>148.92334974622281</v>
      </c>
      <c r="P15" s="141">
        <v>126.35009117722265</v>
      </c>
      <c r="Q15" s="141">
        <v>104.75794918803594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4731.8241593086605</v>
      </c>
      <c r="C3" s="174">
        <v>4522.2663363760794</v>
      </c>
      <c r="D3" s="174">
        <v>4445.98819034387</v>
      </c>
      <c r="E3" s="174">
        <v>4289.1378253357852</v>
      </c>
      <c r="F3" s="174">
        <v>4166.4828620583176</v>
      </c>
      <c r="G3" s="174">
        <v>4101.6671221645265</v>
      </c>
      <c r="H3" s="174">
        <v>3749.2550251936937</v>
      </c>
      <c r="I3" s="174">
        <v>4632.8339312091157</v>
      </c>
      <c r="J3" s="174">
        <v>4291.0295199934581</v>
      </c>
      <c r="K3" s="174">
        <v>4039.2290567778427</v>
      </c>
      <c r="L3" s="174">
        <v>4468</v>
      </c>
      <c r="M3" s="174">
        <v>4549.9031102585686</v>
      </c>
      <c r="N3" s="174">
        <v>4471.5794267497795</v>
      </c>
      <c r="O3" s="174">
        <v>4837.9177127822195</v>
      </c>
      <c r="P3" s="174">
        <v>4491.947451315993</v>
      </c>
      <c r="Q3" s="174">
        <v>4091.1075664548785</v>
      </c>
    </row>
    <row r="5" spans="1:17" x14ac:dyDescent="0.25">
      <c r="A5" s="162" t="s">
        <v>154</v>
      </c>
      <c r="B5" s="174">
        <v>6031.1686395315528</v>
      </c>
      <c r="C5" s="174">
        <v>6123.6188487965119</v>
      </c>
      <c r="D5" s="174">
        <v>6340.6046384953579</v>
      </c>
      <c r="E5" s="174">
        <v>6141.4820314203598</v>
      </c>
      <c r="F5" s="174">
        <v>6081.7303348390333</v>
      </c>
      <c r="G5" s="174">
        <v>6014.0342287079338</v>
      </c>
      <c r="H5" s="174">
        <v>6173.2814387702965</v>
      </c>
      <c r="I5" s="174">
        <v>6508.9835214788091</v>
      </c>
      <c r="J5" s="174">
        <v>6442.1215304026946</v>
      </c>
      <c r="K5" s="174">
        <v>6356.4951123123456</v>
      </c>
      <c r="L5" s="174">
        <v>6814.1185734956243</v>
      </c>
      <c r="M5" s="174">
        <v>6363.1166028946727</v>
      </c>
      <c r="N5" s="174">
        <v>6879.5518812926166</v>
      </c>
      <c r="O5" s="174">
        <v>6803.3263492540773</v>
      </c>
      <c r="P5" s="174">
        <v>6568.9662284620135</v>
      </c>
      <c r="Q5" s="174">
        <v>6380.0006716172138</v>
      </c>
    </row>
    <row r="6" spans="1:17" x14ac:dyDescent="0.25">
      <c r="A6" s="173" t="s">
        <v>153</v>
      </c>
      <c r="B6" s="172">
        <v>6555.6180864473399</v>
      </c>
      <c r="C6" s="172">
        <v>6493.1910517792858</v>
      </c>
      <c r="D6" s="172">
        <v>6765.9227697432989</v>
      </c>
      <c r="E6" s="172">
        <v>6556.1367760666053</v>
      </c>
      <c r="F6" s="172">
        <v>6607.7138735279277</v>
      </c>
      <c r="G6" s="172">
        <v>7105.0465174649789</v>
      </c>
      <c r="H6" s="172">
        <v>6650.2635147898472</v>
      </c>
      <c r="I6" s="172">
        <v>6853.274699483547</v>
      </c>
      <c r="J6" s="172">
        <v>6983.8560447304226</v>
      </c>
      <c r="K6" s="172">
        <v>7238.791278664633</v>
      </c>
      <c r="L6" s="172">
        <v>7180.5624725329417</v>
      </c>
      <c r="M6" s="172">
        <v>6790.170044588308</v>
      </c>
      <c r="N6" s="172">
        <v>7249.5307818577912</v>
      </c>
      <c r="O6" s="172">
        <v>7163.2964758832659</v>
      </c>
      <c r="P6" s="172">
        <v>7281.3928061771057</v>
      </c>
      <c r="Q6" s="172">
        <v>7009.1023926538328</v>
      </c>
    </row>
    <row r="7" spans="1:17" x14ac:dyDescent="0.25">
      <c r="A7" s="171" t="s">
        <v>152</v>
      </c>
      <c r="B7" s="170"/>
      <c r="C7" s="170">
        <v>321.61157839611684</v>
      </c>
      <c r="D7" s="170">
        <v>335.12014107256158</v>
      </c>
      <c r="E7" s="170">
        <v>0</v>
      </c>
      <c r="F7" s="170">
        <v>344.71353102376759</v>
      </c>
      <c r="G7" s="170">
        <v>497.33264393705213</v>
      </c>
      <c r="H7" s="170">
        <v>0</v>
      </c>
      <c r="I7" s="170">
        <v>859.46799476139745</v>
      </c>
      <c r="J7" s="170">
        <v>378.74342862021649</v>
      </c>
      <c r="K7" s="170">
        <v>254.93523393421037</v>
      </c>
      <c r="L7" s="170">
        <v>713.87303098931511</v>
      </c>
      <c r="M7" s="170">
        <v>380.20689462450281</v>
      </c>
      <c r="N7" s="170">
        <v>624.75371364772457</v>
      </c>
      <c r="O7" s="170">
        <v>547.996001946094</v>
      </c>
      <c r="P7" s="170">
        <v>384.42945460024725</v>
      </c>
      <c r="Q7" s="170">
        <v>0</v>
      </c>
    </row>
    <row r="8" spans="1:17" x14ac:dyDescent="0.25">
      <c r="A8" s="169" t="s">
        <v>151</v>
      </c>
      <c r="B8" s="168"/>
      <c r="C8" s="168">
        <f t="shared" ref="C8:Q8" si="0">IF(B6=0,0,B6+C7-C6)</f>
        <v>384.03861306417093</v>
      </c>
      <c r="D8" s="168">
        <f t="shared" si="0"/>
        <v>62.388423108548523</v>
      </c>
      <c r="E8" s="168">
        <f t="shared" si="0"/>
        <v>209.78599367669358</v>
      </c>
      <c r="F8" s="168">
        <f t="shared" si="0"/>
        <v>293.13643356244484</v>
      </c>
      <c r="G8" s="168">
        <f t="shared" si="0"/>
        <v>9.0949470177292824E-13</v>
      </c>
      <c r="H8" s="168">
        <f t="shared" si="0"/>
        <v>454.78300267513168</v>
      </c>
      <c r="I8" s="168">
        <f t="shared" si="0"/>
        <v>656.45681006769792</v>
      </c>
      <c r="J8" s="168">
        <f t="shared" si="0"/>
        <v>248.16208337334137</v>
      </c>
      <c r="K8" s="168">
        <f t="shared" si="0"/>
        <v>0</v>
      </c>
      <c r="L8" s="168">
        <f t="shared" si="0"/>
        <v>772.10183712100661</v>
      </c>
      <c r="M8" s="168">
        <f t="shared" si="0"/>
        <v>770.59932256913635</v>
      </c>
      <c r="N8" s="168">
        <f t="shared" si="0"/>
        <v>165.39297637824166</v>
      </c>
      <c r="O8" s="168">
        <f t="shared" si="0"/>
        <v>634.23030792061945</v>
      </c>
      <c r="P8" s="168">
        <f t="shared" si="0"/>
        <v>266.33312430640763</v>
      </c>
      <c r="Q8" s="168">
        <f t="shared" si="0"/>
        <v>272.29041352327295</v>
      </c>
    </row>
    <row r="9" spans="1:17" x14ac:dyDescent="0.25">
      <c r="A9" s="167" t="s">
        <v>150</v>
      </c>
      <c r="B9" s="166">
        <f>B6-B5</f>
        <v>524.44944691578712</v>
      </c>
      <c r="C9" s="166">
        <f t="shared" ref="C9:Q9" si="1">C6-C5</f>
        <v>369.57220298277389</v>
      </c>
      <c r="D9" s="166">
        <f t="shared" si="1"/>
        <v>425.31813124794098</v>
      </c>
      <c r="E9" s="166">
        <f t="shared" si="1"/>
        <v>414.65474464624549</v>
      </c>
      <c r="F9" s="166">
        <f t="shared" si="1"/>
        <v>525.98353868889444</v>
      </c>
      <c r="G9" s="166">
        <f t="shared" si="1"/>
        <v>1091.0122887570451</v>
      </c>
      <c r="H9" s="166">
        <f t="shared" si="1"/>
        <v>476.98207601955073</v>
      </c>
      <c r="I9" s="166">
        <f t="shared" si="1"/>
        <v>344.29117800473796</v>
      </c>
      <c r="J9" s="166">
        <f t="shared" si="1"/>
        <v>541.73451432772799</v>
      </c>
      <c r="K9" s="166">
        <f t="shared" si="1"/>
        <v>882.2961663522874</v>
      </c>
      <c r="L9" s="166">
        <f t="shared" si="1"/>
        <v>366.44389903731735</v>
      </c>
      <c r="M9" s="166">
        <f t="shared" si="1"/>
        <v>427.05344169363525</v>
      </c>
      <c r="N9" s="166">
        <f t="shared" si="1"/>
        <v>369.97890056517463</v>
      </c>
      <c r="O9" s="166">
        <f t="shared" si="1"/>
        <v>359.9701266291886</v>
      </c>
      <c r="P9" s="166">
        <f t="shared" si="1"/>
        <v>712.42657771509221</v>
      </c>
      <c r="Q9" s="166">
        <f t="shared" si="1"/>
        <v>629.10172103661898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883.48543389783492</v>
      </c>
      <c r="C12" s="163">
        <f t="shared" ref="C12:Q12" si="2">SUM(C13:C14,C18:C19,C25:C26)</f>
        <v>895.96116999999981</v>
      </c>
      <c r="D12" s="163">
        <f t="shared" si="2"/>
        <v>925.54295999999999</v>
      </c>
      <c r="E12" s="163">
        <f t="shared" si="2"/>
        <v>903.11978999999974</v>
      </c>
      <c r="F12" s="163">
        <f t="shared" si="2"/>
        <v>886.99032999999986</v>
      </c>
      <c r="G12" s="163">
        <f t="shared" si="2"/>
        <v>881.28396118672856</v>
      </c>
      <c r="H12" s="163">
        <f t="shared" si="2"/>
        <v>899.64979999999969</v>
      </c>
      <c r="I12" s="163">
        <f t="shared" si="2"/>
        <v>926.85655999999972</v>
      </c>
      <c r="J12" s="163">
        <f t="shared" si="2"/>
        <v>906.97855000000004</v>
      </c>
      <c r="K12" s="163">
        <f t="shared" si="2"/>
        <v>900.36766</v>
      </c>
      <c r="L12" s="163">
        <f t="shared" si="2"/>
        <v>951.70268106874937</v>
      </c>
      <c r="M12" s="163">
        <f t="shared" si="2"/>
        <v>865.82387082885759</v>
      </c>
      <c r="N12" s="163">
        <f t="shared" si="2"/>
        <v>927.39383716609518</v>
      </c>
      <c r="O12" s="163">
        <f t="shared" si="2"/>
        <v>915.91785555506658</v>
      </c>
      <c r="P12" s="163">
        <f t="shared" si="2"/>
        <v>865.60549506828329</v>
      </c>
      <c r="Q12" s="163">
        <f t="shared" si="2"/>
        <v>834.30560757356511</v>
      </c>
    </row>
    <row r="13" spans="1:17" x14ac:dyDescent="0.25">
      <c r="A13" s="54" t="s">
        <v>38</v>
      </c>
      <c r="B13" s="53">
        <v>21.640635922827055</v>
      </c>
      <c r="C13" s="53">
        <v>24.504869999999997</v>
      </c>
      <c r="D13" s="53">
        <v>28.098279999999992</v>
      </c>
      <c r="E13" s="53">
        <v>30.699770000000001</v>
      </c>
      <c r="F13" s="53">
        <v>33.301200000000001</v>
      </c>
      <c r="G13" s="53">
        <v>29.178226779565563</v>
      </c>
      <c r="H13" s="53">
        <v>28.900290000000002</v>
      </c>
      <c r="I13" s="53">
        <v>34.29773999999999</v>
      </c>
      <c r="J13" s="53">
        <v>39.704160000000002</v>
      </c>
      <c r="K13" s="53">
        <v>46.017920000000004</v>
      </c>
      <c r="L13" s="53">
        <v>55.129904116764543</v>
      </c>
      <c r="M13" s="53">
        <v>45.569196194677104</v>
      </c>
      <c r="N13" s="53">
        <v>50.496756850438658</v>
      </c>
      <c r="O13" s="53">
        <v>51.659091670609953</v>
      </c>
      <c r="P13" s="53">
        <v>37.185833635770521</v>
      </c>
      <c r="Q13" s="53">
        <v>34.055196162602044</v>
      </c>
    </row>
    <row r="14" spans="1:17" x14ac:dyDescent="0.25">
      <c r="A14" s="51" t="s">
        <v>37</v>
      </c>
      <c r="B14" s="50">
        <f>SUM(B15:B17)</f>
        <v>612.59088534876412</v>
      </c>
      <c r="C14" s="50">
        <f t="shared" ref="C14:Q14" si="3">SUM(C15:C17)</f>
        <v>602.84906999999998</v>
      </c>
      <c r="D14" s="50">
        <f t="shared" si="3"/>
        <v>611.89157999999998</v>
      </c>
      <c r="E14" s="50">
        <f t="shared" si="3"/>
        <v>613.22050999999988</v>
      </c>
      <c r="F14" s="50">
        <f t="shared" si="3"/>
        <v>586.85554999999988</v>
      </c>
      <c r="G14" s="50">
        <f t="shared" si="3"/>
        <v>597.85445817735649</v>
      </c>
      <c r="H14" s="50">
        <f t="shared" si="3"/>
        <v>583.64493999999979</v>
      </c>
      <c r="I14" s="50">
        <f t="shared" si="3"/>
        <v>593.2138699999997</v>
      </c>
      <c r="J14" s="50">
        <f t="shared" si="3"/>
        <v>576.19198000000017</v>
      </c>
      <c r="K14" s="50">
        <f t="shared" si="3"/>
        <v>544.61247000000003</v>
      </c>
      <c r="L14" s="50">
        <f t="shared" si="3"/>
        <v>557.31510249605924</v>
      </c>
      <c r="M14" s="50">
        <f t="shared" si="3"/>
        <v>526.77117945847465</v>
      </c>
      <c r="N14" s="50">
        <f t="shared" si="3"/>
        <v>552.25537724121932</v>
      </c>
      <c r="O14" s="50">
        <f t="shared" si="3"/>
        <v>533.06652147695831</v>
      </c>
      <c r="P14" s="50">
        <f t="shared" si="3"/>
        <v>506.51297219641668</v>
      </c>
      <c r="Q14" s="50">
        <f t="shared" si="3"/>
        <v>497.33484135182835</v>
      </c>
    </row>
    <row r="15" spans="1:17" x14ac:dyDescent="0.25">
      <c r="A15" s="52" t="s">
        <v>66</v>
      </c>
      <c r="B15" s="50">
        <v>5.5170466088349057</v>
      </c>
      <c r="C15" s="50">
        <v>4.3998799999999978</v>
      </c>
      <c r="D15" s="50">
        <v>4.40055</v>
      </c>
      <c r="E15" s="50">
        <v>4.4015000000000004</v>
      </c>
      <c r="F15" s="50">
        <v>4.4011499999999995</v>
      </c>
      <c r="G15" s="50">
        <v>4.418706943760478</v>
      </c>
      <c r="H15" s="50">
        <v>5.5007999999999981</v>
      </c>
      <c r="I15" s="50">
        <v>5.5006999999999984</v>
      </c>
      <c r="J15" s="50">
        <v>4.4001799999999998</v>
      </c>
      <c r="K15" s="50">
        <v>4.3994999999999989</v>
      </c>
      <c r="L15" s="50">
        <v>4.4183197055309158</v>
      </c>
      <c r="M15" s="50">
        <v>4.4182536954964258</v>
      </c>
      <c r="N15" s="50">
        <v>5.5173392934453034</v>
      </c>
      <c r="O15" s="50">
        <v>4.419012385175427</v>
      </c>
      <c r="P15" s="50">
        <v>4.4188223036650358</v>
      </c>
      <c r="Q15" s="50">
        <v>3.3110551230517271</v>
      </c>
    </row>
    <row r="16" spans="1:17" x14ac:dyDescent="0.25">
      <c r="A16" s="52" t="s">
        <v>147</v>
      </c>
      <c r="B16" s="50">
        <v>439.5734696622585</v>
      </c>
      <c r="C16" s="50">
        <v>432.39004</v>
      </c>
      <c r="D16" s="50">
        <v>430.32500999999996</v>
      </c>
      <c r="E16" s="50">
        <v>427.35912999999982</v>
      </c>
      <c r="F16" s="50">
        <v>417.11101999999994</v>
      </c>
      <c r="G16" s="50">
        <v>406.87304418709363</v>
      </c>
      <c r="H16" s="50">
        <v>393.24073000000004</v>
      </c>
      <c r="I16" s="50">
        <v>399.51769999999982</v>
      </c>
      <c r="J16" s="50">
        <v>398.46157999999997</v>
      </c>
      <c r="K16" s="50">
        <v>372.94478999999995</v>
      </c>
      <c r="L16" s="50">
        <v>380.14713602790607</v>
      </c>
      <c r="M16" s="50">
        <v>375.98744394968327</v>
      </c>
      <c r="N16" s="50">
        <v>399.51247444425195</v>
      </c>
      <c r="O16" s="50">
        <v>386.55821189207956</v>
      </c>
      <c r="P16" s="50">
        <v>375.19241000119064</v>
      </c>
      <c r="Q16" s="50">
        <v>372.1156506581263</v>
      </c>
    </row>
    <row r="17" spans="1:17" x14ac:dyDescent="0.25">
      <c r="A17" s="52" t="s">
        <v>146</v>
      </c>
      <c r="B17" s="50">
        <v>167.50036907767071</v>
      </c>
      <c r="C17" s="50">
        <v>166.05914999999993</v>
      </c>
      <c r="D17" s="50">
        <v>177.16601999999997</v>
      </c>
      <c r="E17" s="50">
        <v>181.45988000000003</v>
      </c>
      <c r="F17" s="50">
        <v>165.34337999999997</v>
      </c>
      <c r="G17" s="50">
        <v>186.56270704650237</v>
      </c>
      <c r="H17" s="50">
        <v>184.90340999999981</v>
      </c>
      <c r="I17" s="50">
        <v>188.19546999999989</v>
      </c>
      <c r="J17" s="50">
        <v>173.3302200000002</v>
      </c>
      <c r="K17" s="50">
        <v>167.26818000000014</v>
      </c>
      <c r="L17" s="50">
        <v>172.74964676262223</v>
      </c>
      <c r="M17" s="50">
        <v>146.36548181329491</v>
      </c>
      <c r="N17" s="50">
        <v>147.22556350352207</v>
      </c>
      <c r="O17" s="50">
        <v>142.08929719970334</v>
      </c>
      <c r="P17" s="50">
        <v>126.90173989156104</v>
      </c>
      <c r="Q17" s="50">
        <v>121.90813557065032</v>
      </c>
    </row>
    <row r="18" spans="1:17" x14ac:dyDescent="0.25">
      <c r="A18" s="51" t="s">
        <v>41</v>
      </c>
      <c r="B18" s="50">
        <v>14.444796047364781</v>
      </c>
      <c r="C18" s="50">
        <v>13.800129999999998</v>
      </c>
      <c r="D18" s="50">
        <v>13.99757</v>
      </c>
      <c r="E18" s="50">
        <v>12.898429999999998</v>
      </c>
      <c r="F18" s="50">
        <v>14.400829999999999</v>
      </c>
      <c r="G18" s="50">
        <v>12.897999726520503</v>
      </c>
      <c r="H18" s="50">
        <v>11.801399999999997</v>
      </c>
      <c r="I18" s="50">
        <v>10.700250000000002</v>
      </c>
      <c r="J18" s="50">
        <v>8.2900399999999994</v>
      </c>
      <c r="K18" s="50">
        <v>9.0898299999999992</v>
      </c>
      <c r="L18" s="50">
        <v>5.9709976979648136</v>
      </c>
      <c r="M18" s="50">
        <v>3.915781159904776</v>
      </c>
      <c r="N18" s="50">
        <v>2.5078112188469577</v>
      </c>
      <c r="O18" s="50">
        <v>1.7197493079581143</v>
      </c>
      <c r="P18" s="50">
        <v>1.1937045200736054</v>
      </c>
      <c r="Q18" s="50">
        <v>0.90765153536894028</v>
      </c>
    </row>
    <row r="19" spans="1:17" x14ac:dyDescent="0.25">
      <c r="A19" s="51" t="s">
        <v>64</v>
      </c>
      <c r="B19" s="50">
        <f>SUM(B20:B24)</f>
        <v>95.920951025237173</v>
      </c>
      <c r="C19" s="50">
        <f t="shared" ref="C19:Q19" si="4">SUM(C20:C24)</f>
        <v>110.20340999999998</v>
      </c>
      <c r="D19" s="50">
        <f t="shared" si="4"/>
        <v>116.47303000000002</v>
      </c>
      <c r="E19" s="50">
        <f t="shared" si="4"/>
        <v>120.30201999999997</v>
      </c>
      <c r="F19" s="50">
        <f t="shared" si="4"/>
        <v>120.61433000000001</v>
      </c>
      <c r="G19" s="50">
        <f t="shared" si="4"/>
        <v>123.02946354841295</v>
      </c>
      <c r="H19" s="50">
        <f t="shared" si="4"/>
        <v>129.10214999999997</v>
      </c>
      <c r="I19" s="50">
        <f t="shared" si="4"/>
        <v>128.72404</v>
      </c>
      <c r="J19" s="50">
        <f t="shared" si="4"/>
        <v>127.79320999999995</v>
      </c>
      <c r="K19" s="50">
        <f t="shared" si="4"/>
        <v>150.82739999999998</v>
      </c>
      <c r="L19" s="50">
        <f t="shared" si="4"/>
        <v>178.13172805649219</v>
      </c>
      <c r="M19" s="50">
        <f t="shared" si="4"/>
        <v>151.78313435113472</v>
      </c>
      <c r="N19" s="50">
        <f t="shared" si="4"/>
        <v>173.57589771683243</v>
      </c>
      <c r="O19" s="50">
        <f t="shared" si="4"/>
        <v>188.35849848122763</v>
      </c>
      <c r="P19" s="50">
        <f t="shared" si="4"/>
        <v>176.69310034638755</v>
      </c>
      <c r="Q19" s="50">
        <f t="shared" si="4"/>
        <v>159.26901228399475</v>
      </c>
    </row>
    <row r="20" spans="1:17" x14ac:dyDescent="0.25">
      <c r="A20" s="52" t="s">
        <v>34</v>
      </c>
      <c r="B20" s="50">
        <v>95.53879759063318</v>
      </c>
      <c r="C20" s="50">
        <v>109.90707999999998</v>
      </c>
      <c r="D20" s="50">
        <v>116.07639000000002</v>
      </c>
      <c r="E20" s="50">
        <v>119.90200999999998</v>
      </c>
      <c r="F20" s="50">
        <v>120.11387000000001</v>
      </c>
      <c r="G20" s="50">
        <v>122.52789155743528</v>
      </c>
      <c r="H20" s="50">
        <v>128.60214999999997</v>
      </c>
      <c r="I20" s="50">
        <v>128.22692000000001</v>
      </c>
      <c r="J20" s="50">
        <v>124.09394999999994</v>
      </c>
      <c r="K20" s="50">
        <v>137.32281999999998</v>
      </c>
      <c r="L20" s="50">
        <v>159.47770110755445</v>
      </c>
      <c r="M20" s="50">
        <v>134.94405101400017</v>
      </c>
      <c r="N20" s="50">
        <v>162.98443740865767</v>
      </c>
      <c r="O20" s="50">
        <v>183.17596150020194</v>
      </c>
      <c r="P20" s="50">
        <v>171.46239458229925</v>
      </c>
      <c r="Q20" s="50">
        <v>154.03712016064108</v>
      </c>
    </row>
    <row r="21" spans="1:17" x14ac:dyDescent="0.25">
      <c r="A21" s="52" t="s">
        <v>63</v>
      </c>
      <c r="B21" s="50">
        <v>0.38215343460398993</v>
      </c>
      <c r="C21" s="50">
        <v>0.29632999999999993</v>
      </c>
      <c r="D21" s="50">
        <v>0.39664000000000005</v>
      </c>
      <c r="E21" s="50">
        <v>0.40000999999999992</v>
      </c>
      <c r="F21" s="50">
        <v>0.5004599999999999</v>
      </c>
      <c r="G21" s="50">
        <v>0.50157199097766314</v>
      </c>
      <c r="H21" s="50">
        <v>0.49999999999999983</v>
      </c>
      <c r="I21" s="50">
        <v>0.49712000000000001</v>
      </c>
      <c r="J21" s="50">
        <v>0.49935000000000007</v>
      </c>
      <c r="K21" s="50">
        <v>0.49919999999999998</v>
      </c>
      <c r="L21" s="50">
        <v>0.4538108154678952</v>
      </c>
      <c r="M21" s="50">
        <v>0.57321217149231263</v>
      </c>
      <c r="N21" s="50">
        <v>0.90759794862484644</v>
      </c>
      <c r="O21" s="50">
        <v>0.59712793167871037</v>
      </c>
      <c r="P21" s="50">
        <v>0.62097948703073202</v>
      </c>
      <c r="Q21" s="50">
        <v>0.50156613972784769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3.1999100000000094</v>
      </c>
      <c r="K22" s="50">
        <v>13.005380000000004</v>
      </c>
      <c r="L22" s="50">
        <v>18.20021613346983</v>
      </c>
      <c r="M22" s="50">
        <v>16.265871165642228</v>
      </c>
      <c r="N22" s="50">
        <v>9.6838623595499111</v>
      </c>
      <c r="O22" s="50">
        <v>4.585409049347005</v>
      </c>
      <c r="P22" s="50">
        <v>4.6097262770575886</v>
      </c>
      <c r="Q22" s="50">
        <v>4.7303259836258187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8.0969029094146787</v>
      </c>
      <c r="C25" s="50">
        <v>9.0999600000000012</v>
      </c>
      <c r="D25" s="50">
        <v>9.3987400000000019</v>
      </c>
      <c r="E25" s="50">
        <v>9.6995699999999996</v>
      </c>
      <c r="F25" s="50">
        <v>9.8013200000000005</v>
      </c>
      <c r="G25" s="50">
        <v>10.509183521492123</v>
      </c>
      <c r="H25" s="50">
        <v>10.900090000000001</v>
      </c>
      <c r="I25" s="50">
        <v>10.900889999999999</v>
      </c>
      <c r="J25" s="50">
        <v>10.700520000000004</v>
      </c>
      <c r="K25" s="50">
        <v>11.801869999999999</v>
      </c>
      <c r="L25" s="50">
        <v>13.279850828689403</v>
      </c>
      <c r="M25" s="50">
        <v>13.279384430162802</v>
      </c>
      <c r="N25" s="50">
        <v>12.873419948029857</v>
      </c>
      <c r="O25" s="50">
        <v>12.038176357711022</v>
      </c>
      <c r="P25" s="50">
        <v>12.89724989112395</v>
      </c>
      <c r="Q25" s="50">
        <v>12.038256250301787</v>
      </c>
    </row>
    <row r="26" spans="1:17" x14ac:dyDescent="0.25">
      <c r="A26" s="49" t="s">
        <v>30</v>
      </c>
      <c r="B26" s="48">
        <v>130.79126264422709</v>
      </c>
      <c r="C26" s="48">
        <v>135.50372999999996</v>
      </c>
      <c r="D26" s="48">
        <v>145.68375999999998</v>
      </c>
      <c r="E26" s="48">
        <v>116.29948999999999</v>
      </c>
      <c r="F26" s="48">
        <v>122.01709999999996</v>
      </c>
      <c r="G26" s="48">
        <v>107.8146294333809</v>
      </c>
      <c r="H26" s="48">
        <v>135.30092999999997</v>
      </c>
      <c r="I26" s="48">
        <v>149.01976999999997</v>
      </c>
      <c r="J26" s="48">
        <v>144.29864000000001</v>
      </c>
      <c r="K26" s="48">
        <v>138.01816999999997</v>
      </c>
      <c r="L26" s="48">
        <v>141.87509787277915</v>
      </c>
      <c r="M26" s="48">
        <v>124.50519523450338</v>
      </c>
      <c r="N26" s="48">
        <v>135.68457419072783</v>
      </c>
      <c r="O26" s="48">
        <v>129.07581826060152</v>
      </c>
      <c r="P26" s="48">
        <v>131.12263447851086</v>
      </c>
      <c r="Q26" s="48">
        <v>130.7006499894693</v>
      </c>
    </row>
    <row r="28" spans="1:17" x14ac:dyDescent="0.25">
      <c r="A28" s="162" t="s">
        <v>112</v>
      </c>
      <c r="B28" s="161">
        <f>AGR_emi!B5</f>
        <v>2011.8614902729757</v>
      </c>
      <c r="C28" s="161">
        <f>AGR_emi!C5</f>
        <v>1994.7610164015352</v>
      </c>
      <c r="D28" s="161">
        <f>AGR_emi!D5</f>
        <v>2038.1729295070445</v>
      </c>
      <c r="E28" s="161">
        <f>AGR_emi!E5</f>
        <v>2050.2721638703078</v>
      </c>
      <c r="F28" s="161">
        <f>AGR_emi!F5</f>
        <v>1984.1487005284562</v>
      </c>
      <c r="G28" s="161">
        <f>AGR_emi!G5</f>
        <v>1995.4157829742642</v>
      </c>
      <c r="H28" s="161">
        <f>AGR_emi!H5</f>
        <v>1945.9836810380157</v>
      </c>
      <c r="I28" s="161">
        <f>AGR_emi!I5</f>
        <v>1995.8164005364915</v>
      </c>
      <c r="J28" s="161">
        <f>AGR_emi!J5</f>
        <v>1962.6056661592088</v>
      </c>
      <c r="K28" s="161">
        <f>AGR_emi!K5</f>
        <v>1895.2126163003527</v>
      </c>
      <c r="L28" s="161">
        <f>AGR_emi!L5</f>
        <v>1966.0010454908831</v>
      </c>
      <c r="M28" s="161">
        <f>AGR_emi!M5</f>
        <v>1824.642599200808</v>
      </c>
      <c r="N28" s="161">
        <f>AGR_emi!N5</f>
        <v>1919.4462031851942</v>
      </c>
      <c r="O28" s="161">
        <f>AGR_emi!O5</f>
        <v>1865.0918999178652</v>
      </c>
      <c r="P28" s="161">
        <f>AGR_emi!P5</f>
        <v>1717.9888870902491</v>
      </c>
      <c r="Q28" s="161">
        <f>AGR_emi!Q5</f>
        <v>1675.8145119319111</v>
      </c>
    </row>
    <row r="30" spans="1:17" x14ac:dyDescent="0.25">
      <c r="A30" s="160" t="s">
        <v>145</v>
      </c>
      <c r="B30" s="159">
        <f t="shared" ref="B30:Q30" si="5">IF(B$12=0,"",B$12/B$3*1000)</f>
        <v>186.71138321144122</v>
      </c>
      <c r="C30" s="159">
        <f t="shared" si="5"/>
        <v>198.12215896995991</v>
      </c>
      <c r="D30" s="159">
        <f t="shared" si="5"/>
        <v>208.17485795624995</v>
      </c>
      <c r="E30" s="159">
        <f t="shared" si="5"/>
        <v>210.55975041541055</v>
      </c>
      <c r="F30" s="159">
        <f t="shared" si="5"/>
        <v>212.8870703098994</v>
      </c>
      <c r="G30" s="159">
        <f t="shared" si="5"/>
        <v>214.85994229625794</v>
      </c>
      <c r="H30" s="159">
        <f t="shared" si="5"/>
        <v>239.95428263872822</v>
      </c>
      <c r="I30" s="159">
        <f t="shared" si="5"/>
        <v>200.06254784058294</v>
      </c>
      <c r="J30" s="159">
        <f t="shared" si="5"/>
        <v>211.36618747879945</v>
      </c>
      <c r="K30" s="159">
        <f t="shared" si="5"/>
        <v>222.90581874508439</v>
      </c>
      <c r="L30" s="159">
        <f t="shared" si="5"/>
        <v>213.00418108074066</v>
      </c>
      <c r="M30" s="159">
        <f t="shared" si="5"/>
        <v>190.2950128491095</v>
      </c>
      <c r="N30" s="159">
        <f t="shared" si="5"/>
        <v>207.3973754370237</v>
      </c>
      <c r="O30" s="159">
        <f t="shared" si="5"/>
        <v>189.32067677280418</v>
      </c>
      <c r="P30" s="159">
        <f t="shared" si="5"/>
        <v>192.7016075877489</v>
      </c>
      <c r="Q30" s="159">
        <f t="shared" si="5"/>
        <v>203.93147675081224</v>
      </c>
    </row>
    <row r="31" spans="1:17" x14ac:dyDescent="0.25">
      <c r="A31" s="158" t="s">
        <v>144</v>
      </c>
      <c r="B31" s="157">
        <f t="shared" ref="B31:Q31" si="6">IF(B$12=0,"",B$12/B$5*1000)</f>
        <v>146.48660760486649</v>
      </c>
      <c r="C31" s="157">
        <f t="shared" si="6"/>
        <v>146.31236726565453</v>
      </c>
      <c r="D31" s="157">
        <f t="shared" si="6"/>
        <v>145.97077294187417</v>
      </c>
      <c r="E31" s="157">
        <f t="shared" si="6"/>
        <v>147.05241916846126</v>
      </c>
      <c r="F31" s="157">
        <f t="shared" si="6"/>
        <v>145.84506072538252</v>
      </c>
      <c r="G31" s="157">
        <f t="shared" si="6"/>
        <v>146.53790245820818</v>
      </c>
      <c r="H31" s="157">
        <f t="shared" si="6"/>
        <v>145.73283413743206</v>
      </c>
      <c r="I31" s="157">
        <f t="shared" si="6"/>
        <v>142.39651351727841</v>
      </c>
      <c r="J31" s="157">
        <f t="shared" si="6"/>
        <v>140.78879849124877</v>
      </c>
      <c r="K31" s="157">
        <f t="shared" si="6"/>
        <v>141.64530045118954</v>
      </c>
      <c r="L31" s="157">
        <f t="shared" si="6"/>
        <v>139.66629297742443</v>
      </c>
      <c r="M31" s="157">
        <f t="shared" si="6"/>
        <v>136.06915052208566</v>
      </c>
      <c r="N31" s="157">
        <f t="shared" si="6"/>
        <v>134.80439615375712</v>
      </c>
      <c r="O31" s="157">
        <f t="shared" si="6"/>
        <v>134.62794646849309</v>
      </c>
      <c r="P31" s="157">
        <f t="shared" si="6"/>
        <v>131.77195086158127</v>
      </c>
      <c r="Q31" s="157">
        <f t="shared" si="6"/>
        <v>130.76889024246509</v>
      </c>
    </row>
    <row r="32" spans="1:17" x14ac:dyDescent="0.25">
      <c r="A32" s="158" t="s">
        <v>143</v>
      </c>
      <c r="B32" s="157">
        <f>IF(AGR_ued!B$5=0,"",AGR_ued!B$5/B$5*1000)</f>
        <v>54.831705276501538</v>
      </c>
      <c r="C32" s="157">
        <f>IF(AGR_ued!C$5=0,"",AGR_ued!C$5/C$5*1000)</f>
        <v>54.831705276501545</v>
      </c>
      <c r="D32" s="157">
        <f>IF(AGR_ued!D$5=0,"",AGR_ued!D$5/D$5*1000)</f>
        <v>54.831705276501545</v>
      </c>
      <c r="E32" s="157">
        <f>IF(AGR_ued!E$5=0,"",AGR_ued!E$5/E$5*1000)</f>
        <v>54.831705276501523</v>
      </c>
      <c r="F32" s="157">
        <f>IF(AGR_ued!F$5=0,"",AGR_ued!F$5/F$5*1000)</f>
        <v>54.831705276501552</v>
      </c>
      <c r="G32" s="157">
        <f>IF(AGR_ued!G$5=0,"",AGR_ued!G$5/G$5*1000)</f>
        <v>54.83170527650153</v>
      </c>
      <c r="H32" s="157">
        <f>IF(AGR_ued!H$5=0,"",AGR_ued!H$5/H$5*1000)</f>
        <v>54.831705276501538</v>
      </c>
      <c r="I32" s="157">
        <f>IF(AGR_ued!I$5=0,"",AGR_ued!I$5/I$5*1000)</f>
        <v>54.831705276501552</v>
      </c>
      <c r="J32" s="157">
        <f>IF(AGR_ued!J$5=0,"",AGR_ued!J$5/J$5*1000)</f>
        <v>54.83170527650153</v>
      </c>
      <c r="K32" s="157">
        <f>IF(AGR_ued!K$5=0,"",AGR_ued!K$5/K$5*1000)</f>
        <v>54.831705276501545</v>
      </c>
      <c r="L32" s="157">
        <f>IF(AGR_ued!L$5=0,"",AGR_ued!L$5/L$5*1000)</f>
        <v>54.831705276501538</v>
      </c>
      <c r="M32" s="157">
        <f>IF(AGR_ued!M$5=0,"",AGR_ued!M$5/M$5*1000)</f>
        <v>54.83170527650153</v>
      </c>
      <c r="N32" s="157">
        <f>IF(AGR_ued!N$5=0,"",AGR_ued!N$5/N$5*1000)</f>
        <v>54.831705276501552</v>
      </c>
      <c r="O32" s="157">
        <f>IF(AGR_ued!O$5=0,"",AGR_ued!O$5/O$5*1000)</f>
        <v>54.831705276501538</v>
      </c>
      <c r="P32" s="157">
        <f>IF(AGR_ued!P$5=0,"",AGR_ued!P$5/P$5*1000)</f>
        <v>54.831705276501545</v>
      </c>
      <c r="Q32" s="157">
        <f>IF(AGR_ued!Q$5=0,"",AGR_ued!Q$5/Q$5*1000)</f>
        <v>54.831705276501566</v>
      </c>
    </row>
    <row r="33" spans="1:17" x14ac:dyDescent="0.25">
      <c r="A33" s="156" t="s">
        <v>142</v>
      </c>
      <c r="B33" s="155">
        <f t="shared" ref="B33:Q33" si="7">IF(B$12=0,"",B$28/B$12)</f>
        <v>2.2771869383254875</v>
      </c>
      <c r="C33" s="155">
        <f t="shared" si="7"/>
        <v>2.2263922625146084</v>
      </c>
      <c r="D33" s="155">
        <f t="shared" si="7"/>
        <v>2.2021375750154748</v>
      </c>
      <c r="E33" s="155">
        <f t="shared" si="7"/>
        <v>2.2702106482134652</v>
      </c>
      <c r="F33" s="155">
        <f t="shared" si="7"/>
        <v>2.2369451316661553</v>
      </c>
      <c r="G33" s="155">
        <f t="shared" si="7"/>
        <v>2.2642143405029818</v>
      </c>
      <c r="H33" s="155">
        <f t="shared" si="7"/>
        <v>2.1630457551794224</v>
      </c>
      <c r="I33" s="155">
        <f t="shared" si="7"/>
        <v>2.1533174459449174</v>
      </c>
      <c r="J33" s="155">
        <f t="shared" si="7"/>
        <v>2.1638942466271209</v>
      </c>
      <c r="K33" s="155">
        <f t="shared" si="7"/>
        <v>2.1049319078168054</v>
      </c>
      <c r="L33" s="155">
        <f t="shared" si="7"/>
        <v>2.0657723095653049</v>
      </c>
      <c r="M33" s="155">
        <f t="shared" si="7"/>
        <v>2.1074062065926507</v>
      </c>
      <c r="N33" s="155">
        <f t="shared" si="7"/>
        <v>2.0697206798899868</v>
      </c>
      <c r="O33" s="155">
        <f t="shared" si="7"/>
        <v>2.0363091390849433</v>
      </c>
      <c r="P33" s="155">
        <f t="shared" si="7"/>
        <v>1.9847250241343783</v>
      </c>
      <c r="Q33" s="155">
        <f t="shared" si="7"/>
        <v>2.0086338827395998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883.48543389783481</v>
      </c>
      <c r="C5" s="55">
        <f t="shared" ref="C5:Q5" si="0">SUM(C6:C9,C16:C17,C25:C27)</f>
        <v>895.9611699999997</v>
      </c>
      <c r="D5" s="55">
        <f t="shared" si="0"/>
        <v>925.54295999999999</v>
      </c>
      <c r="E5" s="55">
        <f t="shared" si="0"/>
        <v>903.11978999999974</v>
      </c>
      <c r="F5" s="55">
        <f t="shared" si="0"/>
        <v>886.99032999999997</v>
      </c>
      <c r="G5" s="55">
        <f t="shared" si="0"/>
        <v>881.28396118672856</v>
      </c>
      <c r="H5" s="55">
        <f t="shared" si="0"/>
        <v>899.64979999999969</v>
      </c>
      <c r="I5" s="55">
        <f t="shared" si="0"/>
        <v>926.85655999999972</v>
      </c>
      <c r="J5" s="55">
        <f t="shared" si="0"/>
        <v>906.97855000000004</v>
      </c>
      <c r="K5" s="55">
        <f t="shared" si="0"/>
        <v>900.36766000000011</v>
      </c>
      <c r="L5" s="55">
        <f t="shared" si="0"/>
        <v>951.70268106874926</v>
      </c>
      <c r="M5" s="55">
        <f t="shared" si="0"/>
        <v>865.82387082885748</v>
      </c>
      <c r="N5" s="55">
        <f t="shared" si="0"/>
        <v>927.39383716609495</v>
      </c>
      <c r="O5" s="55">
        <f t="shared" si="0"/>
        <v>915.91785555506658</v>
      </c>
      <c r="P5" s="55">
        <f t="shared" si="0"/>
        <v>865.6054950682834</v>
      </c>
      <c r="Q5" s="55">
        <f t="shared" si="0"/>
        <v>834.305607573565</v>
      </c>
    </row>
    <row r="6" spans="1:17" x14ac:dyDescent="0.25">
      <c r="A6" s="185" t="s">
        <v>162</v>
      </c>
      <c r="B6" s="206">
        <v>35.889122469575909</v>
      </c>
      <c r="C6" s="206">
        <v>37.182223512</v>
      </c>
      <c r="D6" s="206">
        <v>39.975623744000018</v>
      </c>
      <c r="E6" s="206">
        <v>31.912580055999992</v>
      </c>
      <c r="F6" s="206">
        <v>33.481492239999987</v>
      </c>
      <c r="G6" s="206">
        <v>29.584334316519726</v>
      </c>
      <c r="H6" s="206">
        <v>37.126575192000004</v>
      </c>
      <c r="I6" s="206">
        <v>40.891024887999997</v>
      </c>
      <c r="J6" s="206">
        <v>39.595546816000017</v>
      </c>
      <c r="K6" s="206">
        <v>37.872185847999994</v>
      </c>
      <c r="L6" s="206">
        <v>38.930526856290605</v>
      </c>
      <c r="M6" s="206">
        <v>34.164225572347732</v>
      </c>
      <c r="N6" s="206">
        <v>37.231847157935711</v>
      </c>
      <c r="O6" s="206">
        <v>35.418404530709061</v>
      </c>
      <c r="P6" s="206">
        <v>35.980050900903393</v>
      </c>
      <c r="Q6" s="206">
        <v>35.86425835711038</v>
      </c>
    </row>
    <row r="7" spans="1:17" x14ac:dyDescent="0.25">
      <c r="A7" s="183" t="s">
        <v>161</v>
      </c>
      <c r="B7" s="205">
        <v>21.789824356528232</v>
      </c>
      <c r="C7" s="205">
        <v>22.574921417999995</v>
      </c>
      <c r="D7" s="205">
        <v>24.270914416</v>
      </c>
      <c r="E7" s="205">
        <v>19.375495033999993</v>
      </c>
      <c r="F7" s="205">
        <v>20.328048859999999</v>
      </c>
      <c r="G7" s="205">
        <v>17.961917263601258</v>
      </c>
      <c r="H7" s="205">
        <v>22.54113493800001</v>
      </c>
      <c r="I7" s="205">
        <v>24.826693681999995</v>
      </c>
      <c r="J7" s="205">
        <v>24.040153423999996</v>
      </c>
      <c r="K7" s="205">
        <v>22.993827122000003</v>
      </c>
      <c r="L7" s="205">
        <v>23.636391305605009</v>
      </c>
      <c r="M7" s="205">
        <v>20.742565526068269</v>
      </c>
      <c r="N7" s="205">
        <v>22.605050060175252</v>
      </c>
      <c r="O7" s="205">
        <v>21.504031322216218</v>
      </c>
      <c r="P7" s="205">
        <v>21.84503090411992</v>
      </c>
      <c r="Q7" s="205">
        <v>21.774728288245594</v>
      </c>
    </row>
    <row r="8" spans="1:17" x14ac:dyDescent="0.25">
      <c r="A8" s="183" t="s">
        <v>160</v>
      </c>
      <c r="B8" s="205">
        <v>16.662806860874536</v>
      </c>
      <c r="C8" s="205">
        <v>17.263175201999996</v>
      </c>
      <c r="D8" s="205">
        <v>18.560111024000001</v>
      </c>
      <c r="E8" s="205">
        <v>14.816555026000001</v>
      </c>
      <c r="F8" s="205">
        <v>15.544978539999997</v>
      </c>
      <c r="G8" s="205">
        <v>13.735583789812726</v>
      </c>
      <c r="H8" s="205">
        <v>17.237338481999998</v>
      </c>
      <c r="I8" s="205">
        <v>18.985118698000001</v>
      </c>
      <c r="J8" s="205">
        <v>18.383646735999999</v>
      </c>
      <c r="K8" s="205">
        <v>17.583514857999997</v>
      </c>
      <c r="L8" s="205">
        <v>18.074887468992067</v>
      </c>
      <c r="M8" s="205">
        <v>15.861961872875732</v>
      </c>
      <c r="N8" s="205">
        <v>17.286214751898726</v>
      </c>
      <c r="O8" s="205">
        <v>16.444259246400634</v>
      </c>
      <c r="P8" s="205">
        <v>16.705023632562288</v>
      </c>
      <c r="Q8" s="205">
        <v>16.651262808658384</v>
      </c>
    </row>
    <row r="9" spans="1:17" x14ac:dyDescent="0.25">
      <c r="A9" s="181" t="s">
        <v>159</v>
      </c>
      <c r="B9" s="204">
        <f>SUM(B10:B15)</f>
        <v>171.90830194513717</v>
      </c>
      <c r="C9" s="204">
        <f t="shared" ref="C9:Q9" si="1">SUM(C10:C15)</f>
        <v>174.3986056</v>
      </c>
      <c r="D9" s="204">
        <f t="shared" si="1"/>
        <v>178.90004119999998</v>
      </c>
      <c r="E9" s="204">
        <f t="shared" si="1"/>
        <v>180.66613059999995</v>
      </c>
      <c r="F9" s="204">
        <f t="shared" si="1"/>
        <v>175.93914020000005</v>
      </c>
      <c r="G9" s="204">
        <f t="shared" si="1"/>
        <v>178.3604161325004</v>
      </c>
      <c r="H9" s="204">
        <f t="shared" si="1"/>
        <v>176.40799800375007</v>
      </c>
      <c r="I9" s="204">
        <f t="shared" si="1"/>
        <v>178.21246933749995</v>
      </c>
      <c r="J9" s="204">
        <f t="shared" si="1"/>
        <v>176.13598580000004</v>
      </c>
      <c r="K9" s="204">
        <f t="shared" si="1"/>
        <v>172.62100898375004</v>
      </c>
      <c r="L9" s="204">
        <f t="shared" si="1"/>
        <v>177.04766780613878</v>
      </c>
      <c r="M9" s="204">
        <f t="shared" si="1"/>
        <v>173.2653165385147</v>
      </c>
      <c r="N9" s="204">
        <f t="shared" si="1"/>
        <v>178.74467692490634</v>
      </c>
      <c r="O9" s="204">
        <f t="shared" si="1"/>
        <v>170.15128426324893</v>
      </c>
      <c r="P9" s="204">
        <f t="shared" si="1"/>
        <v>166.11624027785376</v>
      </c>
      <c r="Q9" s="204">
        <f t="shared" si="1"/>
        <v>163.88478362287492</v>
      </c>
    </row>
    <row r="10" spans="1:17" x14ac:dyDescent="0.25">
      <c r="A10" s="202" t="s">
        <v>35</v>
      </c>
      <c r="B10" s="203">
        <v>149.19225233954199</v>
      </c>
      <c r="C10" s="203">
        <v>151.13224460720465</v>
      </c>
      <c r="D10" s="203">
        <v>154.8953100141</v>
      </c>
      <c r="E10" s="203">
        <v>157.73460847792964</v>
      </c>
      <c r="F10" s="203">
        <v>151.61012939606459</v>
      </c>
      <c r="G10" s="203">
        <v>154.71626728980127</v>
      </c>
      <c r="H10" s="203">
        <v>152.71265316243628</v>
      </c>
      <c r="I10" s="203">
        <v>155.10417390489698</v>
      </c>
      <c r="J10" s="203">
        <v>155.21917258772831</v>
      </c>
      <c r="K10" s="203">
        <v>150.10315186377198</v>
      </c>
      <c r="L10" s="203">
        <v>155.5074317646712</v>
      </c>
      <c r="M10" s="203">
        <v>153.66330483885122</v>
      </c>
      <c r="N10" s="203">
        <v>160.22498911278768</v>
      </c>
      <c r="O10" s="203">
        <v>153.53181709031409</v>
      </c>
      <c r="P10" s="203">
        <v>149.02761107346805</v>
      </c>
      <c r="Q10" s="203">
        <v>148.01151288639886</v>
      </c>
    </row>
    <row r="11" spans="1:17" x14ac:dyDescent="0.25">
      <c r="A11" s="202" t="s">
        <v>166</v>
      </c>
      <c r="B11" s="201">
        <v>12.003321443295953</v>
      </c>
      <c r="C11" s="201">
        <v>11.456326392795312</v>
      </c>
      <c r="D11" s="201">
        <v>11.692315985899972</v>
      </c>
      <c r="E11" s="201">
        <v>10.905962322070303</v>
      </c>
      <c r="F11" s="201">
        <v>12.087348803935459</v>
      </c>
      <c r="G11" s="201">
        <v>10.978672732539399</v>
      </c>
      <c r="H11" s="201">
        <v>10.089236241313781</v>
      </c>
      <c r="I11" s="201">
        <v>9.2270100326029745</v>
      </c>
      <c r="J11" s="201">
        <v>7.3303204122717363</v>
      </c>
      <c r="K11" s="201">
        <v>7.9556237199780595</v>
      </c>
      <c r="L11" s="201">
        <v>5.422883255322593</v>
      </c>
      <c r="M11" s="201">
        <v>3.8325233648106067</v>
      </c>
      <c r="N11" s="201">
        <v>2.9325763802742473</v>
      </c>
      <c r="O11" s="201">
        <v>1.9997744500117731</v>
      </c>
      <c r="P11" s="201">
        <v>1.5689266236915393</v>
      </c>
      <c r="Q11" s="201">
        <v>1.2210014863848548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8.0969029094146769</v>
      </c>
      <c r="C14" s="201">
        <v>9.0999599999999994</v>
      </c>
      <c r="D14" s="201">
        <v>9.3987400000000036</v>
      </c>
      <c r="E14" s="201">
        <v>9.6995699999999978</v>
      </c>
      <c r="F14" s="201">
        <v>9.8013200000000005</v>
      </c>
      <c r="G14" s="201">
        <v>10.509183521492124</v>
      </c>
      <c r="H14" s="201">
        <v>10.900090000000001</v>
      </c>
      <c r="I14" s="201">
        <v>10.900889999999999</v>
      </c>
      <c r="J14" s="201">
        <v>10.700520000000001</v>
      </c>
      <c r="K14" s="201">
        <v>11.801869999999999</v>
      </c>
      <c r="L14" s="201">
        <v>13.279850828689403</v>
      </c>
      <c r="M14" s="201">
        <v>13.279384430162802</v>
      </c>
      <c r="N14" s="201">
        <v>12.873419948029857</v>
      </c>
      <c r="O14" s="201">
        <v>12.038176357711025</v>
      </c>
      <c r="P14" s="201">
        <v>12.897249891123952</v>
      </c>
      <c r="Q14" s="201">
        <v>12.038256250301785</v>
      </c>
    </row>
    <row r="15" spans="1:17" x14ac:dyDescent="0.25">
      <c r="A15" s="202" t="s">
        <v>30</v>
      </c>
      <c r="B15" s="201">
        <v>2.6158252528845414</v>
      </c>
      <c r="C15" s="201">
        <v>2.7100745999999996</v>
      </c>
      <c r="D15" s="201">
        <v>2.9136751999999997</v>
      </c>
      <c r="E15" s="201">
        <v>2.3259897999999999</v>
      </c>
      <c r="F15" s="201">
        <v>2.4403420000000002</v>
      </c>
      <c r="G15" s="201">
        <v>2.1562925886676187</v>
      </c>
      <c r="H15" s="201">
        <v>2.7060185999999984</v>
      </c>
      <c r="I15" s="201">
        <v>2.980395399999999</v>
      </c>
      <c r="J15" s="201">
        <v>2.8859727999999993</v>
      </c>
      <c r="K15" s="201">
        <v>2.7603633999999992</v>
      </c>
      <c r="L15" s="201">
        <v>2.8375019574555838</v>
      </c>
      <c r="M15" s="201">
        <v>2.4901039046900668</v>
      </c>
      <c r="N15" s="201">
        <v>2.7136914838145572</v>
      </c>
      <c r="O15" s="201">
        <v>2.5815163652120297</v>
      </c>
      <c r="P15" s="201">
        <v>2.6224526895702187</v>
      </c>
      <c r="Q15" s="201">
        <v>2.6140129997893866</v>
      </c>
    </row>
    <row r="16" spans="1:17" x14ac:dyDescent="0.25">
      <c r="A16" s="198" t="s">
        <v>158</v>
      </c>
      <c r="B16" s="197">
        <v>153.85071438179048</v>
      </c>
      <c r="C16" s="197">
        <v>151.33651399999994</v>
      </c>
      <c r="D16" s="197">
        <v>150.61375349999997</v>
      </c>
      <c r="E16" s="197">
        <v>149.57569549999994</v>
      </c>
      <c r="F16" s="197">
        <v>145.98885699999997</v>
      </c>
      <c r="G16" s="197">
        <v>142.40556546548277</v>
      </c>
      <c r="H16" s="197">
        <v>137.63425549999997</v>
      </c>
      <c r="I16" s="197">
        <v>139.83119499999998</v>
      </c>
      <c r="J16" s="197">
        <v>140.58152149999998</v>
      </c>
      <c r="K16" s="197">
        <v>135.08255949999997</v>
      </c>
      <c r="L16" s="197">
        <v>139.42157325648157</v>
      </c>
      <c r="M16" s="197">
        <v>137.28866029036394</v>
      </c>
      <c r="N16" s="197">
        <v>143.21871788133066</v>
      </c>
      <c r="O16" s="197">
        <v>136.90026732949926</v>
      </c>
      <c r="P16" s="197">
        <v>132.93074769738686</v>
      </c>
      <c r="Q16" s="197">
        <v>131.89609182461317</v>
      </c>
    </row>
    <row r="17" spans="1:17" x14ac:dyDescent="0.25">
      <c r="A17" s="198" t="s">
        <v>157</v>
      </c>
      <c r="B17" s="197">
        <f>SUM(B18:B24)</f>
        <v>415.26484241554135</v>
      </c>
      <c r="C17" s="197">
        <f t="shared" ref="C17:Q17" si="2">SUM(C18:C24)</f>
        <v>423.37971869999978</v>
      </c>
      <c r="D17" s="197">
        <f t="shared" si="2"/>
        <v>439.27351767500005</v>
      </c>
      <c r="E17" s="197">
        <f t="shared" si="2"/>
        <v>445.01529197499997</v>
      </c>
      <c r="F17" s="197">
        <f t="shared" si="2"/>
        <v>431.92946664999994</v>
      </c>
      <c r="G17" s="197">
        <f t="shared" si="2"/>
        <v>441.63626880795152</v>
      </c>
      <c r="H17" s="197">
        <f t="shared" si="2"/>
        <v>440.23231137124969</v>
      </c>
      <c r="I17" s="197">
        <f t="shared" si="2"/>
        <v>449.78919581249988</v>
      </c>
      <c r="J17" s="197">
        <f t="shared" si="2"/>
        <v>435.79437707500006</v>
      </c>
      <c r="K17" s="197">
        <f t="shared" si="2"/>
        <v>444.86290439125008</v>
      </c>
      <c r="L17" s="197">
        <f t="shared" si="2"/>
        <v>483.24955514556063</v>
      </c>
      <c r="M17" s="197">
        <f t="shared" si="2"/>
        <v>420.50656992891743</v>
      </c>
      <c r="N17" s="197">
        <f t="shared" si="2"/>
        <v>459.16067870682116</v>
      </c>
      <c r="O17" s="197">
        <f t="shared" si="2"/>
        <v>469.65983438633253</v>
      </c>
      <c r="P17" s="197">
        <f t="shared" si="2"/>
        <v>425.71475587505904</v>
      </c>
      <c r="Q17" s="197">
        <f t="shared" si="2"/>
        <v>398.19060089554011</v>
      </c>
    </row>
    <row r="18" spans="1:17" x14ac:dyDescent="0.25">
      <c r="A18" s="200" t="s">
        <v>38</v>
      </c>
      <c r="B18" s="199">
        <v>21.640635922827052</v>
      </c>
      <c r="C18" s="199">
        <v>24.504869999999997</v>
      </c>
      <c r="D18" s="199">
        <v>28.098279999999999</v>
      </c>
      <c r="E18" s="199">
        <v>30.699770000000001</v>
      </c>
      <c r="F18" s="199">
        <v>33.301200000000001</v>
      </c>
      <c r="G18" s="199">
        <v>29.178226779565563</v>
      </c>
      <c r="H18" s="199">
        <v>28.900290000000002</v>
      </c>
      <c r="I18" s="199">
        <v>34.29773999999999</v>
      </c>
      <c r="J18" s="199">
        <v>39.704159999999995</v>
      </c>
      <c r="K18" s="199">
        <v>46.017920000000011</v>
      </c>
      <c r="L18" s="199">
        <v>55.129904116764543</v>
      </c>
      <c r="M18" s="199">
        <v>45.569196194677104</v>
      </c>
      <c r="N18" s="199">
        <v>50.496756850438651</v>
      </c>
      <c r="O18" s="199">
        <v>51.659091670609975</v>
      </c>
      <c r="P18" s="199">
        <v>37.185833635770528</v>
      </c>
      <c r="Q18" s="199">
        <v>34.055196162602037</v>
      </c>
    </row>
    <row r="19" spans="1:17" x14ac:dyDescent="0.25">
      <c r="A19" s="200" t="s">
        <v>36</v>
      </c>
      <c r="B19" s="199">
        <v>5.5170466088349048</v>
      </c>
      <c r="C19" s="199">
        <v>4.3998799999999978</v>
      </c>
      <c r="D19" s="199">
        <v>4.40055</v>
      </c>
      <c r="E19" s="199">
        <v>4.4015000000000013</v>
      </c>
      <c r="F19" s="199">
        <v>4.4011499999999995</v>
      </c>
      <c r="G19" s="199">
        <v>4.4187069437604789</v>
      </c>
      <c r="H19" s="199">
        <v>5.5007999999999981</v>
      </c>
      <c r="I19" s="199">
        <v>5.5006999999999993</v>
      </c>
      <c r="J19" s="199">
        <v>4.4001799999999998</v>
      </c>
      <c r="K19" s="199">
        <v>4.399499999999998</v>
      </c>
      <c r="L19" s="199">
        <v>4.4183197055309158</v>
      </c>
      <c r="M19" s="199">
        <v>4.4182536954964258</v>
      </c>
      <c r="N19" s="199">
        <v>5.5173392934453025</v>
      </c>
      <c r="O19" s="199">
        <v>4.419012385175427</v>
      </c>
      <c r="P19" s="199">
        <v>4.4188223036650358</v>
      </c>
      <c r="Q19" s="199">
        <v>3.3110551230517271</v>
      </c>
    </row>
    <row r="20" spans="1:17" x14ac:dyDescent="0.25">
      <c r="A20" s="200" t="s">
        <v>35</v>
      </c>
      <c r="B20" s="199">
        <v>122.24436517690262</v>
      </c>
      <c r="C20" s="199">
        <v>115.86860509279529</v>
      </c>
      <c r="D20" s="199">
        <v>110.83038366090004</v>
      </c>
      <c r="E20" s="199">
        <v>106.15965429707023</v>
      </c>
      <c r="F20" s="199">
        <v>105.95592545393541</v>
      </c>
      <c r="G20" s="199">
        <v>96.527837495729088</v>
      </c>
      <c r="H20" s="199">
        <v>90.113497612563776</v>
      </c>
      <c r="I20" s="199">
        <v>91.598005845102989</v>
      </c>
      <c r="J20" s="199">
        <v>92.806797487271623</v>
      </c>
      <c r="K20" s="199">
        <v>88.22107811122801</v>
      </c>
      <c r="L20" s="199">
        <v>90.472058194978388</v>
      </c>
      <c r="M20" s="199">
        <v>88.553117244862293</v>
      </c>
      <c r="N20" s="199">
        <v>92.453748863559966</v>
      </c>
      <c r="O20" s="199">
        <v>87.999368841016846</v>
      </c>
      <c r="P20" s="199">
        <v>85.500208078350326</v>
      </c>
      <c r="Q20" s="199">
        <v>84.690877689883095</v>
      </c>
    </row>
    <row r="21" spans="1:17" x14ac:dyDescent="0.25">
      <c r="A21" s="200" t="s">
        <v>167</v>
      </c>
      <c r="B21" s="199">
        <v>167.50036907767074</v>
      </c>
      <c r="C21" s="199">
        <v>166.0591499999999</v>
      </c>
      <c r="D21" s="199">
        <v>177.16601999999997</v>
      </c>
      <c r="E21" s="199">
        <v>181.45988000000006</v>
      </c>
      <c r="F21" s="199">
        <v>165.34337999999997</v>
      </c>
      <c r="G21" s="199">
        <v>186.56270704650237</v>
      </c>
      <c r="H21" s="199">
        <v>184.90340999999981</v>
      </c>
      <c r="I21" s="199">
        <v>188.19546999999989</v>
      </c>
      <c r="J21" s="199">
        <v>173.33022000000025</v>
      </c>
      <c r="K21" s="199">
        <v>167.26818000000017</v>
      </c>
      <c r="L21" s="199">
        <v>172.74964676262221</v>
      </c>
      <c r="M21" s="199">
        <v>146.36548181329491</v>
      </c>
      <c r="N21" s="199">
        <v>147.22556350352207</v>
      </c>
      <c r="O21" s="199">
        <v>142.08929719970331</v>
      </c>
      <c r="P21" s="199">
        <v>126.90173989156106</v>
      </c>
      <c r="Q21" s="199">
        <v>121.90813557065029</v>
      </c>
    </row>
    <row r="22" spans="1:17" x14ac:dyDescent="0.25">
      <c r="A22" s="200" t="s">
        <v>166</v>
      </c>
      <c r="B22" s="199">
        <v>2.823628038672819</v>
      </c>
      <c r="C22" s="199">
        <v>2.6401336072046853</v>
      </c>
      <c r="D22" s="199">
        <v>2.7018940141000285</v>
      </c>
      <c r="E22" s="199">
        <v>2.3924776779296941</v>
      </c>
      <c r="F22" s="199">
        <v>2.8139411960645404</v>
      </c>
      <c r="G22" s="199">
        <v>2.4208989849587677</v>
      </c>
      <c r="H22" s="199">
        <v>2.2121637586862164</v>
      </c>
      <c r="I22" s="199">
        <v>1.9703599673970289</v>
      </c>
      <c r="J22" s="199">
        <v>1.4590695877282644</v>
      </c>
      <c r="K22" s="199">
        <v>1.6334062800219373</v>
      </c>
      <c r="L22" s="199">
        <v>1.0019252581101161</v>
      </c>
      <c r="M22" s="199">
        <v>0.6564699665864816</v>
      </c>
      <c r="N22" s="199">
        <v>0.48283278719755618</v>
      </c>
      <c r="O22" s="199">
        <v>0.31710278962505134</v>
      </c>
      <c r="P22" s="199">
        <v>0.24575738341279807</v>
      </c>
      <c r="Q22" s="199">
        <v>0.18821618871193335</v>
      </c>
    </row>
    <row r="23" spans="1:17" x14ac:dyDescent="0.25">
      <c r="A23" s="200" t="s">
        <v>165</v>
      </c>
      <c r="B23" s="199">
        <v>95.53879759063318</v>
      </c>
      <c r="C23" s="199">
        <v>109.90707999999998</v>
      </c>
      <c r="D23" s="199">
        <v>116.07639000000002</v>
      </c>
      <c r="E23" s="199">
        <v>119.90200999999998</v>
      </c>
      <c r="F23" s="199">
        <v>120.11387000000001</v>
      </c>
      <c r="G23" s="199">
        <v>122.52789155743528</v>
      </c>
      <c r="H23" s="199">
        <v>128.60214999999997</v>
      </c>
      <c r="I23" s="199">
        <v>128.22691999999998</v>
      </c>
      <c r="J23" s="199">
        <v>124.09394999999992</v>
      </c>
      <c r="K23" s="199">
        <v>137.32281999999998</v>
      </c>
      <c r="L23" s="199">
        <v>159.47770110755445</v>
      </c>
      <c r="M23" s="199">
        <v>134.94405101400017</v>
      </c>
      <c r="N23" s="199">
        <v>162.98443740865767</v>
      </c>
      <c r="O23" s="199">
        <v>183.17596150020194</v>
      </c>
      <c r="P23" s="199">
        <v>171.46239458229925</v>
      </c>
      <c r="Q23" s="199">
        <v>154.03712016064105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14.286137764023403</v>
      </c>
      <c r="C25" s="197">
        <v>14.0526763</v>
      </c>
      <c r="D25" s="197">
        <v>13.985562825000002</v>
      </c>
      <c r="E25" s="197">
        <v>13.889171725000006</v>
      </c>
      <c r="F25" s="197">
        <v>13.55610815</v>
      </c>
      <c r="G25" s="197">
        <v>13.223373936080547</v>
      </c>
      <c r="H25" s="197">
        <v>12.780323725000001</v>
      </c>
      <c r="I25" s="197">
        <v>12.984325249999994</v>
      </c>
      <c r="J25" s="197">
        <v>13.053998424999991</v>
      </c>
      <c r="K25" s="197">
        <v>12.543380525</v>
      </c>
      <c r="L25" s="197">
        <v>12.946288945244717</v>
      </c>
      <c r="M25" s="197">
        <v>12.748232741248078</v>
      </c>
      <c r="N25" s="197">
        <v>13.298880946123564</v>
      </c>
      <c r="O25" s="197">
        <v>12.712167680596366</v>
      </c>
      <c r="P25" s="197">
        <v>12.343569429043074</v>
      </c>
      <c r="Q25" s="197">
        <v>12.247494240856941</v>
      </c>
    </row>
    <row r="26" spans="1:17" x14ac:dyDescent="0.25">
      <c r="A26" s="198" t="s">
        <v>155</v>
      </c>
      <c r="B26" s="197">
        <v>19.22631560870138</v>
      </c>
      <c r="C26" s="197">
        <v>19.919048309999994</v>
      </c>
      <c r="D26" s="197">
        <v>21.415512719999992</v>
      </c>
      <c r="E26" s="197">
        <v>17.09602503</v>
      </c>
      <c r="F26" s="197">
        <v>17.936513700000006</v>
      </c>
      <c r="G26" s="197">
        <v>15.848750526706986</v>
      </c>
      <c r="H26" s="197">
        <v>19.889236709999992</v>
      </c>
      <c r="I26" s="197">
        <v>21.905906189999993</v>
      </c>
      <c r="J26" s="197">
        <v>21.211900079999999</v>
      </c>
      <c r="K26" s="197">
        <v>20.288670989999996</v>
      </c>
      <c r="L26" s="197">
        <v>20.855639387298531</v>
      </c>
      <c r="M26" s="197">
        <v>18.302263699471997</v>
      </c>
      <c r="N26" s="197">
        <v>19.945632406036999</v>
      </c>
      <c r="O26" s="197">
        <v>18.974145284308424</v>
      </c>
      <c r="P26" s="197">
        <v>19.275027268341095</v>
      </c>
      <c r="Q26" s="197">
        <v>19.212995548451985</v>
      </c>
    </row>
    <row r="27" spans="1:17" x14ac:dyDescent="0.25">
      <c r="A27" s="196" t="s">
        <v>45</v>
      </c>
      <c r="B27" s="195">
        <v>34.607368095662473</v>
      </c>
      <c r="C27" s="195">
        <v>35.854286957999967</v>
      </c>
      <c r="D27" s="195">
        <v>38.547922895999982</v>
      </c>
      <c r="E27" s="195">
        <v>30.772845053999994</v>
      </c>
      <c r="F27" s="195">
        <v>32.285724659999978</v>
      </c>
      <c r="G27" s="195">
        <v>28.527750948072583</v>
      </c>
      <c r="H27" s="195">
        <v>35.800626077999993</v>
      </c>
      <c r="I27" s="195">
        <v>39.430631141999974</v>
      </c>
      <c r="J27" s="195">
        <v>38.181420143999979</v>
      </c>
      <c r="K27" s="195">
        <v>36.519607781999966</v>
      </c>
      <c r="L27" s="195">
        <v>37.540150897137366</v>
      </c>
      <c r="M27" s="195">
        <v>32.944074659049591</v>
      </c>
      <c r="N27" s="195">
        <v>35.902138330866578</v>
      </c>
      <c r="O27" s="195">
        <v>34.15346151175514</v>
      </c>
      <c r="P27" s="195">
        <v>34.69504908301397</v>
      </c>
      <c r="Q27" s="195">
        <v>34.583391987213567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0.99999999999999989</v>
      </c>
      <c r="D31" s="194">
        <f t="shared" si="3"/>
        <v>1</v>
      </c>
      <c r="E31" s="194">
        <f t="shared" si="3"/>
        <v>1.0000000000000002</v>
      </c>
      <c r="F31" s="194">
        <f t="shared" si="3"/>
        <v>0.99999999999999978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0.99999999999999989</v>
      </c>
      <c r="N31" s="194">
        <f t="shared" si="3"/>
        <v>1</v>
      </c>
      <c r="O31" s="194">
        <f t="shared" si="3"/>
        <v>0.99999999999999989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4.0622200539557604E-2</v>
      </c>
      <c r="C32" s="193">
        <f t="shared" si="4"/>
        <v>4.1499815792240206E-2</v>
      </c>
      <c r="D32" s="193">
        <f t="shared" si="4"/>
        <v>4.3191537801767751E-2</v>
      </c>
      <c r="E32" s="193">
        <f t="shared" si="4"/>
        <v>3.5335932629712387E-2</v>
      </c>
      <c r="F32" s="193">
        <f t="shared" si="4"/>
        <v>3.7747302431132466E-2</v>
      </c>
      <c r="G32" s="193">
        <f t="shared" si="4"/>
        <v>3.3569582131827001E-2</v>
      </c>
      <c r="H32" s="193">
        <f t="shared" si="4"/>
        <v>4.1267807975947993E-2</v>
      </c>
      <c r="I32" s="193">
        <f t="shared" si="4"/>
        <v>4.4117964583430265E-2</v>
      </c>
      <c r="J32" s="193">
        <f t="shared" si="4"/>
        <v>4.36565416194242E-2</v>
      </c>
      <c r="K32" s="193">
        <f t="shared" si="4"/>
        <v>4.2063023285398758E-2</v>
      </c>
      <c r="L32" s="193">
        <f t="shared" si="4"/>
        <v>4.0906185966159254E-2</v>
      </c>
      <c r="M32" s="193">
        <f t="shared" si="4"/>
        <v>3.945863208835089E-2</v>
      </c>
      <c r="N32" s="193">
        <f t="shared" si="4"/>
        <v>4.0146748518092149E-2</v>
      </c>
      <c r="O32" s="193">
        <f t="shared" si="4"/>
        <v>3.8669848301237368E-2</v>
      </c>
      <c r="P32" s="193">
        <f t="shared" si="4"/>
        <v>4.1566338367647608E-2</v>
      </c>
      <c r="Q32" s="193">
        <f t="shared" si="4"/>
        <v>4.2986955896671286E-2</v>
      </c>
    </row>
    <row r="33" spans="1:17" x14ac:dyDescent="0.25">
      <c r="A33" s="183" t="s">
        <v>161</v>
      </c>
      <c r="B33" s="192">
        <f t="shared" ref="B33:Q33" si="5">IF(B$7=0,0,B$7/B$5)</f>
        <v>2.466347889901712E-2</v>
      </c>
      <c r="C33" s="192">
        <f t="shared" si="5"/>
        <v>2.5196316731002977E-2</v>
      </c>
      <c r="D33" s="192">
        <f t="shared" si="5"/>
        <v>2.6223433665358981E-2</v>
      </c>
      <c r="E33" s="192">
        <f t="shared" si="5"/>
        <v>2.1453959096611092E-2</v>
      </c>
      <c r="F33" s="192">
        <f t="shared" si="5"/>
        <v>2.2918005047473291E-2</v>
      </c>
      <c r="G33" s="192">
        <f t="shared" si="5"/>
        <v>2.0381532008609246E-2</v>
      </c>
      <c r="H33" s="192">
        <f t="shared" si="5"/>
        <v>2.5055454842539862E-2</v>
      </c>
      <c r="I33" s="192">
        <f t="shared" si="5"/>
        <v>2.6785907068511229E-2</v>
      </c>
      <c r="J33" s="192">
        <f t="shared" si="5"/>
        <v>2.650575741179325E-2</v>
      </c>
      <c r="K33" s="192">
        <f t="shared" si="5"/>
        <v>2.5538264137563535E-2</v>
      </c>
      <c r="L33" s="192">
        <f t="shared" si="5"/>
        <v>2.4835898622310972E-2</v>
      </c>
      <c r="M33" s="192">
        <f t="shared" si="5"/>
        <v>2.3957026625070186E-2</v>
      </c>
      <c r="N33" s="192">
        <f t="shared" si="5"/>
        <v>2.4374811600270229E-2</v>
      </c>
      <c r="O33" s="192">
        <f t="shared" si="5"/>
        <v>2.3478122182894117E-2</v>
      </c>
      <c r="P33" s="192">
        <f t="shared" si="5"/>
        <v>2.523670543750034E-2</v>
      </c>
      <c r="Q33" s="192">
        <f t="shared" si="5"/>
        <v>2.6099223222979001E-2</v>
      </c>
    </row>
    <row r="34" spans="1:17" x14ac:dyDescent="0.25">
      <c r="A34" s="183" t="s">
        <v>160</v>
      </c>
      <c r="B34" s="192">
        <f t="shared" ref="B34:Q34" si="6">IF(B$8=0,0,B$8/B$5)</f>
        <v>1.8860307393366037E-2</v>
      </c>
      <c r="C34" s="192">
        <f t="shared" si="6"/>
        <v>1.9267771617825804E-2</v>
      </c>
      <c r="D34" s="192">
        <f t="shared" si="6"/>
        <v>2.0053213979392161E-2</v>
      </c>
      <c r="E34" s="192">
        <f t="shared" si="6"/>
        <v>1.64059687209379E-2</v>
      </c>
      <c r="F34" s="192">
        <f t="shared" si="6"/>
        <v>1.752553327159722E-2</v>
      </c>
      <c r="G34" s="192">
        <f t="shared" si="6"/>
        <v>1.5585877418348246E-2</v>
      </c>
      <c r="H34" s="192">
        <f t="shared" si="6"/>
        <v>1.9160053703118709E-2</v>
      </c>
      <c r="I34" s="192">
        <f t="shared" si="6"/>
        <v>2.0483340699449768E-2</v>
      </c>
      <c r="J34" s="192">
        <f t="shared" si="6"/>
        <v>2.0269108609018371E-2</v>
      </c>
      <c r="K34" s="192">
        <f t="shared" si="6"/>
        <v>1.9529260811077993E-2</v>
      </c>
      <c r="L34" s="192">
        <f t="shared" si="6"/>
        <v>1.8992157770002509E-2</v>
      </c>
      <c r="M34" s="192">
        <f t="shared" si="6"/>
        <v>1.8320079183877198E-2</v>
      </c>
      <c r="N34" s="192">
        <f t="shared" si="6"/>
        <v>1.8639561811971357E-2</v>
      </c>
      <c r="O34" s="192">
        <f t="shared" si="6"/>
        <v>1.7953858139860203E-2</v>
      </c>
      <c r="P34" s="192">
        <f t="shared" si="6"/>
        <v>1.9298657099264961E-2</v>
      </c>
      <c r="Q34" s="192">
        <f t="shared" si="6"/>
        <v>1.9958229523454517E-2</v>
      </c>
    </row>
    <row r="35" spans="1:17" x14ac:dyDescent="0.25">
      <c r="A35" s="181" t="s">
        <v>159</v>
      </c>
      <c r="B35" s="191">
        <f t="shared" ref="B35:Q35" si="7">IF(B$9=0,0,B$9/B$5)</f>
        <v>0.1945796674730649</v>
      </c>
      <c r="C35" s="191">
        <f t="shared" si="7"/>
        <v>0.19464973643891292</v>
      </c>
      <c r="D35" s="191">
        <f t="shared" si="7"/>
        <v>0.19329199068188038</v>
      </c>
      <c r="E35" s="191">
        <f t="shared" si="7"/>
        <v>0.20004669657388419</v>
      </c>
      <c r="F35" s="191">
        <f t="shared" si="7"/>
        <v>0.19835519537174667</v>
      </c>
      <c r="G35" s="191">
        <f t="shared" si="7"/>
        <v>0.20238699895584389</v>
      </c>
      <c r="H35" s="191">
        <f t="shared" si="7"/>
        <v>0.19608518559527288</v>
      </c>
      <c r="I35" s="191">
        <f t="shared" si="7"/>
        <v>0.1922762129854268</v>
      </c>
      <c r="J35" s="191">
        <f t="shared" si="7"/>
        <v>0.19420082845399159</v>
      </c>
      <c r="K35" s="191">
        <f t="shared" si="7"/>
        <v>0.19172280019892099</v>
      </c>
      <c r="L35" s="191">
        <f t="shared" si="7"/>
        <v>0.18603254075875528</v>
      </c>
      <c r="M35" s="191">
        <f t="shared" si="7"/>
        <v>0.2001161233550271</v>
      </c>
      <c r="N35" s="191">
        <f t="shared" si="7"/>
        <v>0.19273869392006043</v>
      </c>
      <c r="O35" s="191">
        <f t="shared" si="7"/>
        <v>0.18577133662290432</v>
      </c>
      <c r="P35" s="191">
        <f t="shared" si="7"/>
        <v>0.19190756207566551</v>
      </c>
      <c r="Q35" s="191">
        <f t="shared" si="7"/>
        <v>0.19643255676958202</v>
      </c>
    </row>
    <row r="36" spans="1:17" x14ac:dyDescent="0.25">
      <c r="A36" s="179" t="s">
        <v>158</v>
      </c>
      <c r="B36" s="190">
        <f t="shared" ref="B36:Q36" si="8">IF(B$16=0,0,B$16/B$5)</f>
        <v>0.17414063489764517</v>
      </c>
      <c r="C36" s="190">
        <f t="shared" si="8"/>
        <v>0.16890967942282586</v>
      </c>
      <c r="D36" s="190">
        <f t="shared" si="8"/>
        <v>0.16273015949470349</v>
      </c>
      <c r="E36" s="190">
        <f t="shared" si="8"/>
        <v>0.16562110271108108</v>
      </c>
      <c r="F36" s="190">
        <f t="shared" si="8"/>
        <v>0.16458900628600986</v>
      </c>
      <c r="G36" s="190">
        <f t="shared" si="8"/>
        <v>0.16158874067527654</v>
      </c>
      <c r="H36" s="190">
        <f t="shared" si="8"/>
        <v>0.15298647929449882</v>
      </c>
      <c r="I36" s="190">
        <f t="shared" si="8"/>
        <v>0.1508660574188524</v>
      </c>
      <c r="J36" s="190">
        <f t="shared" si="8"/>
        <v>0.15499983048110672</v>
      </c>
      <c r="K36" s="190">
        <f t="shared" si="8"/>
        <v>0.15003044367453175</v>
      </c>
      <c r="L36" s="190">
        <f t="shared" si="8"/>
        <v>0.14649698485656573</v>
      </c>
      <c r="M36" s="190">
        <f t="shared" si="8"/>
        <v>0.15856418945684278</v>
      </c>
      <c r="N36" s="190">
        <f t="shared" si="8"/>
        <v>0.15443138841527623</v>
      </c>
      <c r="O36" s="190">
        <f t="shared" si="8"/>
        <v>0.14946784419497386</v>
      </c>
      <c r="P36" s="190">
        <f t="shared" si="8"/>
        <v>0.15356966707668671</v>
      </c>
      <c r="Q36" s="190">
        <f t="shared" si="8"/>
        <v>0.1580908609834355</v>
      </c>
    </row>
    <row r="37" spans="1:17" x14ac:dyDescent="0.25">
      <c r="A37" s="179" t="s">
        <v>157</v>
      </c>
      <c r="B37" s="190">
        <f t="shared" ref="B37:Q37" si="9">IF(B$17=0,0,B$17/B$5)</f>
        <v>0.4700302081760887</v>
      </c>
      <c r="C37" s="190">
        <f t="shared" si="9"/>
        <v>0.4725424860767124</v>
      </c>
      <c r="D37" s="190">
        <f t="shared" si="9"/>
        <v>0.47461170000688035</v>
      </c>
      <c r="E37" s="190">
        <f t="shared" si="9"/>
        <v>0.49275333892860446</v>
      </c>
      <c r="F37" s="190">
        <f t="shared" si="9"/>
        <v>0.48696073907592652</v>
      </c>
      <c r="G37" s="190">
        <f t="shared" si="9"/>
        <v>0.50112822683536451</v>
      </c>
      <c r="H37" s="190">
        <f t="shared" si="9"/>
        <v>0.48933741926163921</v>
      </c>
      <c r="I37" s="190">
        <f t="shared" si="9"/>
        <v>0.48528457932314795</v>
      </c>
      <c r="J37" s="190">
        <f t="shared" si="9"/>
        <v>0.4804902795937126</v>
      </c>
      <c r="K37" s="190">
        <f t="shared" si="9"/>
        <v>0.49409027462320226</v>
      </c>
      <c r="L37" s="190">
        <f t="shared" si="9"/>
        <v>0.50777366162600057</v>
      </c>
      <c r="M37" s="190">
        <f t="shared" si="9"/>
        <v>0.48567218356588437</v>
      </c>
      <c r="N37" s="190">
        <f t="shared" si="9"/>
        <v>0.49510861546148716</v>
      </c>
      <c r="O37" s="190">
        <f t="shared" si="9"/>
        <v>0.51277506114531224</v>
      </c>
      <c r="P37" s="190">
        <f t="shared" si="9"/>
        <v>0.49181152187749971</v>
      </c>
      <c r="Q37" s="190">
        <f t="shared" si="9"/>
        <v>0.47727187409612326</v>
      </c>
    </row>
    <row r="38" spans="1:17" x14ac:dyDescent="0.25">
      <c r="A38" s="179" t="s">
        <v>156</v>
      </c>
      <c r="B38" s="190">
        <f t="shared" ref="B38:Q38" si="10">IF(B$25=0,0,B$25/B$5)</f>
        <v>1.6170201811924197E-2</v>
      </c>
      <c r="C38" s="190">
        <f t="shared" si="10"/>
        <v>1.5684470232119552E-2</v>
      </c>
      <c r="D38" s="190">
        <f t="shared" si="10"/>
        <v>1.5110657667365329E-2</v>
      </c>
      <c r="E38" s="190">
        <f t="shared" si="10"/>
        <v>1.53791023946004E-2</v>
      </c>
      <c r="F38" s="190">
        <f t="shared" si="10"/>
        <v>1.5283264869415206E-2</v>
      </c>
      <c r="G38" s="190">
        <f t="shared" si="10"/>
        <v>1.5004668776989971E-2</v>
      </c>
      <c r="H38" s="190">
        <f t="shared" si="10"/>
        <v>1.420588736306061E-2</v>
      </c>
      <c r="I38" s="190">
        <f t="shared" si="10"/>
        <v>1.4008991046036291E-2</v>
      </c>
      <c r="J38" s="190">
        <f t="shared" si="10"/>
        <v>1.4392841401817045E-2</v>
      </c>
      <c r="K38" s="190">
        <f t="shared" si="10"/>
        <v>1.3931398341206522E-2</v>
      </c>
      <c r="L38" s="190">
        <f t="shared" si="10"/>
        <v>1.3603291450966818E-2</v>
      </c>
      <c r="M38" s="190">
        <f t="shared" si="10"/>
        <v>1.4723817592421114E-2</v>
      </c>
      <c r="N38" s="190">
        <f t="shared" si="10"/>
        <v>1.4340057495704226E-2</v>
      </c>
      <c r="O38" s="190">
        <f t="shared" si="10"/>
        <v>1.3879156960961864E-2</v>
      </c>
      <c r="P38" s="190">
        <f t="shared" si="10"/>
        <v>1.4260040514263776E-2</v>
      </c>
      <c r="Q38" s="190">
        <f t="shared" si="10"/>
        <v>1.4679865662747588E-2</v>
      </c>
    </row>
    <row r="39" spans="1:17" x14ac:dyDescent="0.25">
      <c r="A39" s="179" t="s">
        <v>155</v>
      </c>
      <c r="B39" s="190">
        <f t="shared" ref="B39:Q39" si="11">IF(B$26=0,0,B$26/B$5)</f>
        <v>2.1761893146191574E-2</v>
      </c>
      <c r="C39" s="190">
        <f t="shared" si="11"/>
        <v>2.2232044174414389E-2</v>
      </c>
      <c r="D39" s="190">
        <f t="shared" si="11"/>
        <v>2.3138323822375562E-2</v>
      </c>
      <c r="E39" s="190">
        <f t="shared" si="11"/>
        <v>1.8929963908774498E-2</v>
      </c>
      <c r="F39" s="190">
        <f t="shared" si="11"/>
        <v>2.0221769159535264E-2</v>
      </c>
      <c r="G39" s="190">
        <f t="shared" si="11"/>
        <v>1.7983704713478741E-2</v>
      </c>
      <c r="H39" s="190">
        <f t="shared" si="11"/>
        <v>2.210775427282927E-2</v>
      </c>
      <c r="I39" s="190">
        <f t="shared" si="11"/>
        <v>2.3634623883980493E-2</v>
      </c>
      <c r="J39" s="190">
        <f t="shared" si="11"/>
        <v>2.3387433010405811E-2</v>
      </c>
      <c r="K39" s="190">
        <f t="shared" si="11"/>
        <v>2.2533762474320762E-2</v>
      </c>
      <c r="L39" s="190">
        <f t="shared" si="11"/>
        <v>2.1914028196156735E-2</v>
      </c>
      <c r="M39" s="190">
        <f t="shared" si="11"/>
        <v>2.1138552904473688E-2</v>
      </c>
      <c r="N39" s="190">
        <f t="shared" si="11"/>
        <v>2.1507186706120805E-2</v>
      </c>
      <c r="O39" s="190">
        <f t="shared" si="11"/>
        <v>2.0715990161377158E-2</v>
      </c>
      <c r="P39" s="190">
        <f t="shared" si="11"/>
        <v>2.226768126838264E-2</v>
      </c>
      <c r="Q39" s="190">
        <f t="shared" si="11"/>
        <v>2.3028726373216755E-2</v>
      </c>
    </row>
    <row r="40" spans="1:17" x14ac:dyDescent="0.25">
      <c r="A40" s="177" t="s">
        <v>45</v>
      </c>
      <c r="B40" s="189">
        <f t="shared" ref="B40:Q40" si="12">IF(B$27=0,0,B$27/B$5)</f>
        <v>3.9171407663144822E-2</v>
      </c>
      <c r="C40" s="189">
        <f t="shared" si="12"/>
        <v>4.0017679513945879E-2</v>
      </c>
      <c r="D40" s="189">
        <f t="shared" si="12"/>
        <v>4.1648982880276006E-2</v>
      </c>
      <c r="E40" s="189">
        <f t="shared" si="12"/>
        <v>3.407393503579409E-2</v>
      </c>
      <c r="F40" s="189">
        <f t="shared" si="12"/>
        <v>3.6399184487163436E-2</v>
      </c>
      <c r="G40" s="189">
        <f t="shared" si="12"/>
        <v>3.237066848426174E-2</v>
      </c>
      <c r="H40" s="189">
        <f t="shared" si="12"/>
        <v>3.9793957691092695E-2</v>
      </c>
      <c r="I40" s="189">
        <f t="shared" si="12"/>
        <v>4.2542322991164873E-2</v>
      </c>
      <c r="J40" s="189">
        <f t="shared" si="12"/>
        <v>4.2097379418730443E-2</v>
      </c>
      <c r="K40" s="189">
        <f t="shared" si="12"/>
        <v>4.0560772453777337E-2</v>
      </c>
      <c r="L40" s="189">
        <f t="shared" si="12"/>
        <v>3.9445250753082133E-2</v>
      </c>
      <c r="M40" s="189">
        <f t="shared" si="12"/>
        <v>3.8049395228052632E-2</v>
      </c>
      <c r="N40" s="189">
        <f t="shared" si="12"/>
        <v>3.8712936071017424E-2</v>
      </c>
      <c r="O40" s="189">
        <f t="shared" si="12"/>
        <v>3.7288782290478856E-2</v>
      </c>
      <c r="P40" s="189">
        <f t="shared" si="12"/>
        <v>4.0081826283088748E-2</v>
      </c>
      <c r="Q40" s="189">
        <f t="shared" si="12"/>
        <v>4.1451707471790153E-2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146.48660760486646</v>
      </c>
      <c r="C44" s="186">
        <f t="shared" si="13"/>
        <v>146.31236726565453</v>
      </c>
      <c r="D44" s="186">
        <f t="shared" si="13"/>
        <v>145.97077294187415</v>
      </c>
      <c r="E44" s="186">
        <f t="shared" si="13"/>
        <v>147.05241916846126</v>
      </c>
      <c r="F44" s="186">
        <f t="shared" si="13"/>
        <v>145.84506072538255</v>
      </c>
      <c r="G44" s="186">
        <f t="shared" si="13"/>
        <v>146.53790245820818</v>
      </c>
      <c r="H44" s="186">
        <f t="shared" si="13"/>
        <v>145.73283413743206</v>
      </c>
      <c r="I44" s="186">
        <f t="shared" si="13"/>
        <v>142.39651351727844</v>
      </c>
      <c r="J44" s="186">
        <f t="shared" si="13"/>
        <v>140.78879849124877</v>
      </c>
      <c r="K44" s="186">
        <f t="shared" si="13"/>
        <v>141.64530045118954</v>
      </c>
      <c r="L44" s="186">
        <f t="shared" si="13"/>
        <v>139.6662929774244</v>
      </c>
      <c r="M44" s="186">
        <f t="shared" si="13"/>
        <v>136.06915052208566</v>
      </c>
      <c r="N44" s="186">
        <f t="shared" si="13"/>
        <v>134.80439615375712</v>
      </c>
      <c r="O44" s="186">
        <f t="shared" si="13"/>
        <v>134.62794646849312</v>
      </c>
      <c r="P44" s="186">
        <f t="shared" si="13"/>
        <v>131.7719508615813</v>
      </c>
      <c r="Q44" s="186">
        <f t="shared" si="13"/>
        <v>130.76889024246509</v>
      </c>
    </row>
    <row r="45" spans="1:17" x14ac:dyDescent="0.25">
      <c r="A45" s="185" t="s">
        <v>162</v>
      </c>
      <c r="B45" s="184">
        <f>IF(B$6=0,0,B$6/AGR!B$5*1000)</f>
        <v>5.9506083504843694</v>
      </c>
      <c r="C45" s="184">
        <f>IF(C$6=0,0,C$6/AGR!C$5*1000)</f>
        <v>6.0719362896512576</v>
      </c>
      <c r="D45" s="184">
        <f>IF(D$6=0,0,D$6/AGR!D$5*1000)</f>
        <v>6.3047021574722155</v>
      </c>
      <c r="E45" s="184">
        <f>IF(E$6=0,0,E$6/AGR!E$5*1000)</f>
        <v>5.1962343767729742</v>
      </c>
      <c r="F45" s="184">
        <f>IF(F$6=0,0,F$6/AGR!F$5*1000)</f>
        <v>5.5052576152878947</v>
      </c>
      <c r="G45" s="184">
        <f>IF(G$6=0,0,G$6/AGR!G$5*1000)</f>
        <v>4.9192161519964746</v>
      </c>
      <c r="H45" s="184">
        <f>IF(H$6=0,0,H$6/AGR!H$5*1000)</f>
        <v>6.0140746149742252</v>
      </c>
      <c r="I45" s="184">
        <f>IF(I$6=0,0,I$6/AGR!I$5*1000)</f>
        <v>6.2822443401592389</v>
      </c>
      <c r="J45" s="184">
        <f>IF(J$6=0,0,J$6/AGR!J$5*1000)</f>
        <v>6.1463520408819292</v>
      </c>
      <c r="K45" s="184">
        <f>IF(K$6=0,0,K$6/AGR!K$5*1000)</f>
        <v>5.9580295711456888</v>
      </c>
      <c r="L45" s="184">
        <f>IF(L$6=0,0,L$6/AGR!L$5*1000)</f>
        <v>5.7132153537386055</v>
      </c>
      <c r="M45" s="184">
        <f>IF(M$6=0,0,M$6/AGR!M$5*1000)</f>
        <v>5.3691025490254161</v>
      </c>
      <c r="N45" s="184">
        <f>IF(N$6=0,0,N$6/AGR!N$5*1000)</f>
        <v>5.4119581915181554</v>
      </c>
      <c r="O45" s="184">
        <f>IF(O$6=0,0,O$6/AGR!O$5*1000)</f>
        <v>5.206042267043733</v>
      </c>
      <c r="P45" s="184">
        <f>IF(P$6=0,0,P$6/AGR!P$5*1000)</f>
        <v>5.4772774968775222</v>
      </c>
      <c r="Q45" s="184">
        <f>IF(Q$6=0,0,Q$6/AGR!Q$5*1000)</f>
        <v>5.6213565175094944</v>
      </c>
    </row>
    <row r="46" spans="1:17" x14ac:dyDescent="0.25">
      <c r="A46" s="183" t="s">
        <v>161</v>
      </c>
      <c r="B46" s="182">
        <f>IF(B$7=0,0,B$7/AGR!B$5*1000)</f>
        <v>3.6128693556512239</v>
      </c>
      <c r="C46" s="182">
        <f>IF(C$7=0,0,C$7/AGR!C$5*1000)</f>
        <v>3.686532747288263</v>
      </c>
      <c r="D46" s="182">
        <f>IF(D$7=0,0,D$7/AGR!D$5*1000)</f>
        <v>3.8278548813224145</v>
      </c>
      <c r="E46" s="182">
        <f>IF(E$7=0,0,E$7/AGR!E$5*1000)</f>
        <v>3.154856585897877</v>
      </c>
      <c r="F46" s="182">
        <f>IF(F$7=0,0,F$7/AGR!F$5*1000)</f>
        <v>3.3424778378533659</v>
      </c>
      <c r="G46" s="182">
        <f>IF(G$7=0,0,G$7/AGR!G$5*1000)</f>
        <v>2.98666694942643</v>
      </c>
      <c r="H46" s="182">
        <f>IF(H$7=0,0,H$7/AGR!H$5*1000)</f>
        <v>3.6514024448057811</v>
      </c>
      <c r="I46" s="182">
        <f>IF(I$7=0,0,I$7/AGR!I$5*1000)</f>
        <v>3.8142197779538227</v>
      </c>
      <c r="J46" s="182">
        <f>IF(J$7=0,0,J$7/AGR!J$5*1000)</f>
        <v>3.7317137391068833</v>
      </c>
      <c r="K46" s="182">
        <f>IF(K$7=0,0,K$7/AGR!K$5*1000)</f>
        <v>3.6173750967670264</v>
      </c>
      <c r="L46" s="182">
        <f>IF(L$7=0,0,L$7/AGR!L$5*1000)</f>
        <v>3.468737893341296</v>
      </c>
      <c r="M46" s="182">
        <f>IF(M$7=0,0,M$7/AGR!M$5*1000)</f>
        <v>3.259812261908289</v>
      </c>
      <c r="N46" s="182">
        <f>IF(N$7=0,0,N$7/AGR!N$5*1000)</f>
        <v>3.2858317591360224</v>
      </c>
      <c r="O46" s="182">
        <f>IF(O$7=0,0,O$7/AGR!O$5*1000)</f>
        <v>3.1608113764194097</v>
      </c>
      <c r="P46" s="182">
        <f>IF(P$7=0,0,P$7/AGR!P$5*1000)</f>
        <v>3.3254899088184957</v>
      </c>
      <c r="Q46" s="182">
        <f>IF(Q$7=0,0,Q$7/AGR!Q$5*1000)</f>
        <v>3.4129664570593374</v>
      </c>
    </row>
    <row r="47" spans="1:17" x14ac:dyDescent="0.25">
      <c r="A47" s="183" t="s">
        <v>160</v>
      </c>
      <c r="B47" s="182">
        <f>IF(B$8=0,0,B$8/AGR!B$5*1000)</f>
        <v>2.7627824484391725</v>
      </c>
      <c r="C47" s="182">
        <f>IF(C$8=0,0,C$8/AGR!C$5*1000)</f>
        <v>2.8191132773380834</v>
      </c>
      <c r="D47" s="182">
        <f>IF(D$8=0,0,D$8/AGR!D$5*1000)</f>
        <v>2.92718314454067</v>
      </c>
      <c r="E47" s="182">
        <f>IF(E$8=0,0,E$8/AGR!E$5*1000)</f>
        <v>2.4125373892160247</v>
      </c>
      <c r="F47" s="182">
        <f>IF(F$8=0,0,F$8/AGR!F$5*1000)</f>
        <v>2.5560124642408089</v>
      </c>
      <c r="G47" s="182">
        <f>IF(G$8=0,0,G$8/AGR!G$5*1000)</f>
        <v>2.2839217848555053</v>
      </c>
      <c r="H47" s="182">
        <f>IF(H$8=0,0,H$8/AGR!H$5*1000)</f>
        <v>2.7922489283808898</v>
      </c>
      <c r="I47" s="182">
        <f>IF(I$8=0,0,I$8/AGR!I$5*1000)</f>
        <v>2.9167563007882182</v>
      </c>
      <c r="J47" s="182">
        <f>IF(J$8=0,0,J$8/AGR!J$5*1000)</f>
        <v>2.8536634475523228</v>
      </c>
      <c r="K47" s="182">
        <f>IF(K$8=0,0,K$8/AGR!K$5*1000)</f>
        <v>2.7662280151747844</v>
      </c>
      <c r="L47" s="182">
        <f>IF(L$8=0,0,L$8/AGR!L$5*1000)</f>
        <v>2.6525642713786381</v>
      </c>
      <c r="M47" s="182">
        <f>IF(M$8=0,0,M$8/AGR!M$5*1000)</f>
        <v>2.4927976120475144</v>
      </c>
      <c r="N47" s="182">
        <f>IF(N$8=0,0,N$8/AGR!N$5*1000)</f>
        <v>2.5126948746334299</v>
      </c>
      <c r="O47" s="182">
        <f>IF(O$8=0,0,O$8/AGR!O$5*1000)</f>
        <v>2.4170910525560187</v>
      </c>
      <c r="P47" s="182">
        <f>IF(P$8=0,0,P$8/AGR!P$5*1000)</f>
        <v>2.5430216949788491</v>
      </c>
      <c r="Q47" s="182">
        <f>IF(Q$8=0,0,Q$8/AGR!Q$5*1000)</f>
        <v>2.6099155259865503</v>
      </c>
    </row>
    <row r="48" spans="1:17" x14ac:dyDescent="0.25">
      <c r="A48" s="181" t="s">
        <v>159</v>
      </c>
      <c r="B48" s="180">
        <f>IF(B$9=0,0,B$9/AGR!B$5*1000)</f>
        <v>28.503315397012255</v>
      </c>
      <c r="C48" s="180">
        <f>IF(C$9=0,0,C$9/AGR!C$5*1000)</f>
        <v>28.479663726013083</v>
      </c>
      <c r="D48" s="180">
        <f>IF(D$9=0,0,D$9/AGR!D$5*1000)</f>
        <v>28.214981283307615</v>
      </c>
      <c r="E48" s="180">
        <f>IF(E$9=0,0,E$9/AGR!E$5*1000)</f>
        <v>29.417350677848798</v>
      </c>
      <c r="F48" s="180">
        <f>IF(F$9=0,0,F$9/AGR!F$5*1000)</f>
        <v>28.929125514187515</v>
      </c>
      <c r="G48" s="180">
        <f>IF(G$9=0,0,G$9/AGR!G$5*1000)</f>
        <v>29.657366311800935</v>
      </c>
      <c r="H48" s="180">
        <f>IF(H$9=0,0,H$9/AGR!H$5*1000)</f>
        <v>28.576049829163487</v>
      </c>
      <c r="I48" s="180">
        <f>IF(I$9=0,0,I$9/AGR!I$5*1000)</f>
        <v>27.379462361430431</v>
      </c>
      <c r="J48" s="180">
        <f>IF(J$9=0,0,J$9/AGR!J$5*1000)</f>
        <v>27.341301304042592</v>
      </c>
      <c r="K48" s="180">
        <f>IF(K$9=0,0,K$9/AGR!K$5*1000)</f>
        <v>27.156633637519548</v>
      </c>
      <c r="L48" s="180">
        <f>IF(L$9=0,0,L$9/AGR!L$5*1000)</f>
        <v>25.982475340946966</v>
      </c>
      <c r="M48" s="180">
        <f>IF(M$9=0,0,M$9/AGR!M$5*1000)</f>
        <v>27.229630910691441</v>
      </c>
      <c r="N48" s="180">
        <f>IF(N$9=0,0,N$9/AGR!N$5*1000)</f>
        <v>25.982023249357567</v>
      </c>
      <c r="O48" s="180">
        <f>IF(O$9=0,0,O$9/AGR!O$5*1000)</f>
        <v>25.010013562248776</v>
      </c>
      <c r="P48" s="180">
        <f>IF(P$9=0,0,P$9/AGR!P$5*1000)</f>
        <v>25.288033839800455</v>
      </c>
      <c r="Q48" s="180">
        <f>IF(Q$9=0,0,Q$9/AGR!Q$5*1000)</f>
        <v>25.687267456248264</v>
      </c>
    </row>
    <row r="49" spans="1:17" x14ac:dyDescent="0.25">
      <c r="A49" s="179" t="s">
        <v>158</v>
      </c>
      <c r="B49" s="178">
        <f>IF(B$16=0,0,B$16/AGR!B$5*1000)</f>
        <v>25.509270852313662</v>
      </c>
      <c r="C49" s="178">
        <f>IF(C$16=0,0,C$16/AGR!C$5*1000)</f>
        <v>24.713575050436464</v>
      </c>
      <c r="D49" s="178">
        <f>IF(D$16=0,0,D$16/AGR!D$5*1000)</f>
        <v>23.75384716239633</v>
      </c>
      <c r="E49" s="178">
        <f>IF(E$16=0,0,E$16/AGR!E$5*1000)</f>
        <v>24.35498381901267</v>
      </c>
      <c r="F49" s="178">
        <f>IF(F$16=0,0,F$16/AGR!F$5*1000)</f>
        <v>24.004493616513482</v>
      </c>
      <c r="G49" s="178">
        <f>IF(G$16=0,0,G$16/AGR!G$5*1000)</f>
        <v>23.678875119418372</v>
      </c>
      <c r="H49" s="178">
        <f>IF(H$16=0,0,H$16/AGR!H$5*1000)</f>
        <v>22.295153212294885</v>
      </c>
      <c r="I49" s="178">
        <f>IF(I$16=0,0,I$16/AGR!I$5*1000)</f>
        <v>21.482800584542119</v>
      </c>
      <c r="J49" s="178">
        <f>IF(J$16=0,0,J$16/AGR!J$5*1000)</f>
        <v>21.822239899782254</v>
      </c>
      <c r="K49" s="178">
        <f>IF(K$16=0,0,K$16/AGR!K$5*1000)</f>
        <v>21.251107271104321</v>
      </c>
      <c r="L49" s="178">
        <f>IF(L$16=0,0,L$16/AGR!L$5*1000)</f>
        <v>20.460690807286419</v>
      </c>
      <c r="M49" s="178">
        <f>IF(M$16=0,0,M$16/AGR!M$5*1000)</f>
        <v>21.575694562615649</v>
      </c>
      <c r="N49" s="178">
        <f>IF(N$16=0,0,N$16/AGR!N$5*1000)</f>
        <v>20.818030062507635</v>
      </c>
      <c r="O49" s="178">
        <f>IF(O$16=0,0,O$16/AGR!O$5*1000)</f>
        <v>20.122548927042011</v>
      </c>
      <c r="P49" s="178">
        <f>IF(P$16=0,0,P$16/AGR!P$5*1000)</f>
        <v>20.236174623858556</v>
      </c>
      <c r="Q49" s="178">
        <f>IF(Q$16=0,0,Q$16/AGR!Q$5*1000)</f>
        <v>20.673366448279687</v>
      </c>
    </row>
    <row r="50" spans="1:17" x14ac:dyDescent="0.25">
      <c r="A50" s="179" t="s">
        <v>157</v>
      </c>
      <c r="B50" s="178">
        <f>IF(B$17=0,0,B$17/AGR!B$5*1000)</f>
        <v>68.853130667524397</v>
      </c>
      <c r="C50" s="178">
        <f>IF(C$17=0,0,C$17/AGR!C$5*1000)</f>
        <v>69.138809771481377</v>
      </c>
      <c r="D50" s="178">
        <f>IF(D$17=0,0,D$17/AGR!D$5*1000)</f>
        <v>69.279436697261218</v>
      </c>
      <c r="E50" s="178">
        <f>IF(E$17=0,0,E$17/AGR!E$5*1000)</f>
        <v>72.460570542788005</v>
      </c>
      <c r="F50" s="178">
        <f>IF(F$17=0,0,F$17/AGR!F$5*1000)</f>
        <v>71.020818561405676</v>
      </c>
      <c r="G50" s="178">
        <f>IF(G$17=0,0,G$17/AGR!G$5*1000)</f>
        <v>73.434279223055483</v>
      </c>
      <c r="H50" s="178">
        <f>IF(H$17=0,0,H$17/AGR!H$5*1000)</f>
        <v>71.31252895849552</v>
      </c>
      <c r="I50" s="178">
        <f>IF(I$17=0,0,I$17/AGR!I$5*1000)</f>
        <v>69.102832159315412</v>
      </c>
      <c r="J50" s="178">
        <f>IF(J$17=0,0,J$17/AGR!J$5*1000)</f>
        <v>67.647649150722984</v>
      </c>
      <c r="K50" s="178">
        <f>IF(K$17=0,0,K$17/AGR!K$5*1000)</f>
        <v>69.985565399014249</v>
      </c>
      <c r="L50" s="178">
        <f>IF(L$17=0,0,L$17/AGR!L$5*1000)</f>
        <v>70.918864990876571</v>
      </c>
      <c r="M50" s="178">
        <f>IF(M$17=0,0,M$17/AGR!M$5*1000)</f>
        <v>66.085001450016335</v>
      </c>
      <c r="N50" s="178">
        <f>IF(N$17=0,0,N$17/AGR!N$5*1000)</f>
        <v>66.74281793780851</v>
      </c>
      <c r="O50" s="178">
        <f>IF(O$17=0,0,O$17/AGR!O$5*1000)</f>
        <v>69.03385348224937</v>
      </c>
      <c r="P50" s="178">
        <f>IF(P$17=0,0,P$17/AGR!P$5*1000)</f>
        <v>64.806963694001411</v>
      </c>
      <c r="Q50" s="178">
        <f>IF(Q$17=0,0,Q$17/AGR!Q$5*1000)</f>
        <v>62.412313319491552</v>
      </c>
    </row>
    <row r="51" spans="1:17" x14ac:dyDescent="0.25">
      <c r="A51" s="179" t="s">
        <v>156</v>
      </c>
      <c r="B51" s="178">
        <f>IF(B$25=0,0,B$25/AGR!B$5*1000)</f>
        <v>2.3687180077148402</v>
      </c>
      <c r="C51" s="178">
        <f>IF(C$25=0,0,C$25/AGR!C$5*1000)</f>
        <v>2.2948319689691012</v>
      </c>
      <c r="D51" s="178">
        <f>IF(D$25=0,0,D$25/AGR!D$5*1000)</f>
        <v>2.2057143793653742</v>
      </c>
      <c r="E51" s="178">
        <f>IF(E$25=0,0,E$25/AGR!E$5*1000)</f>
        <v>2.2615342117654644</v>
      </c>
      <c r="F51" s="178">
        <f>IF(F$25=0,0,F$25/AGR!F$5*1000)</f>
        <v>2.2289886929619662</v>
      </c>
      <c r="G51" s="178">
        <f>IF(G$25=0,0,G$25/AGR!G$5*1000)</f>
        <v>2.198752689660278</v>
      </c>
      <c r="H51" s="178">
        <f>IF(H$25=0,0,H$25/AGR!H$5*1000)</f>
        <v>2.0702642268559543</v>
      </c>
      <c r="I51" s="178">
        <f>IF(I$25=0,0,I$25/AGR!I$5*1000)</f>
        <v>1.9948314828503391</v>
      </c>
      <c r="J51" s="178">
        <f>IF(J$25=0,0,J$25/AGR!J$5*1000)</f>
        <v>2.0263508478369223</v>
      </c>
      <c r="K51" s="178">
        <f>IF(K$25=0,0,K$25/AGR!K$5*1000)</f>
        <v>1.9733171037454016</v>
      </c>
      <c r="L51" s="178">
        <f>IF(L$25=0,0,L$25/AGR!L$5*1000)</f>
        <v>1.8999212892480246</v>
      </c>
      <c r="M51" s="178">
        <f>IF(M$25=0,0,M$25/AGR!M$5*1000)</f>
        <v>2.0034573522428811</v>
      </c>
      <c r="N51" s="178">
        <f>IF(N$25=0,0,N$25/AGR!N$5*1000)</f>
        <v>1.9331027915185668</v>
      </c>
      <c r="O51" s="178">
        <f>IF(O$25=0,0,O$25/AGR!O$5*1000)</f>
        <v>1.8685224003681875</v>
      </c>
      <c r="P51" s="178">
        <f>IF(P$25=0,0,P$25/AGR!P$5*1000)</f>
        <v>1.8790733579297245</v>
      </c>
      <c r="Q51" s="178">
        <f>IF(Q$25=0,0,Q$25/AGR!Q$5*1000)</f>
        <v>1.9196697416259716</v>
      </c>
    </row>
    <row r="52" spans="1:17" x14ac:dyDescent="0.25">
      <c r="A52" s="179" t="s">
        <v>155</v>
      </c>
      <c r="B52" s="178">
        <f>IF(B$26=0,0,B$26/AGR!B$5*1000)</f>
        <v>3.1878259020451978</v>
      </c>
      <c r="C52" s="178">
        <f>IF(C$26=0,0,C$26/AGR!C$5*1000)</f>
        <v>3.2528230123131729</v>
      </c>
      <c r="D52" s="178">
        <f>IF(D$26=0,0,D$26/AGR!D$5*1000)</f>
        <v>3.3775190129315411</v>
      </c>
      <c r="E52" s="178">
        <f>IF(E$26=0,0,E$26/AGR!E$5*1000)</f>
        <v>2.7836969875569513</v>
      </c>
      <c r="F52" s="178">
        <f>IF(F$26=0,0,F$26/AGR!F$5*1000)</f>
        <v>2.9492451510470885</v>
      </c>
      <c r="G52" s="178">
        <f>IF(G$26=0,0,G$26/AGR!G$5*1000)</f>
        <v>2.6352943671409665</v>
      </c>
      <c r="H52" s="178">
        <f>IF(H$26=0,0,H$26/AGR!H$5*1000)</f>
        <v>3.2218256865933332</v>
      </c>
      <c r="I52" s="178">
        <f>IF(I$26=0,0,I$26/AGR!I$5*1000)</f>
        <v>3.3654880393710198</v>
      </c>
      <c r="J52" s="178">
        <f>IF(J$26=0,0,J$26/AGR!J$5*1000)</f>
        <v>3.2926885933296033</v>
      </c>
      <c r="K52" s="178">
        <f>IF(K$26=0,0,K$26/AGR!K$5*1000)</f>
        <v>3.1918015559709048</v>
      </c>
      <c r="L52" s="178">
        <f>IF(L$26=0,0,L$26/AGR!L$5*1000)</f>
        <v>3.0606510823599664</v>
      </c>
      <c r="M52" s="178">
        <f>IF(M$26=0,0,M$26/AGR!M$5*1000)</f>
        <v>2.8763049369779008</v>
      </c>
      <c r="N52" s="178">
        <f>IF(N$26=0,0,N$26/AGR!N$5*1000)</f>
        <v>2.8992633168847277</v>
      </c>
      <c r="O52" s="178">
        <f>IF(O$26=0,0,O$26/AGR!O$5*1000)</f>
        <v>2.7889512144877142</v>
      </c>
      <c r="P52" s="178">
        <f>IF(P$26=0,0,P$26/AGR!P$5*1000)</f>
        <v>2.9342558018986709</v>
      </c>
      <c r="Q52" s="178">
        <f>IF(Q$26=0,0,Q$26/AGR!Q$5*1000)</f>
        <v>3.0114409915229428</v>
      </c>
    </row>
    <row r="53" spans="1:17" x14ac:dyDescent="0.25">
      <c r="A53" s="177" t="s">
        <v>45</v>
      </c>
      <c r="B53" s="176">
        <f>IF(B$27=0,0,B$27/AGR!B$5*1000)</f>
        <v>5.7380866236813537</v>
      </c>
      <c r="C53" s="176">
        <f>IF(C$27=0,0,C$27/AGR!C$5*1000)</f>
        <v>5.8550814221637077</v>
      </c>
      <c r="D53" s="176">
        <f>IF(D$27=0,0,D$27/AGR!D$5*1000)</f>
        <v>6.0795342232767728</v>
      </c>
      <c r="E53" s="176">
        <f>IF(E$27=0,0,E$27/AGR!E$5*1000)</f>
        <v>5.0106545776025104</v>
      </c>
      <c r="F53" s="176">
        <f>IF(F$27=0,0,F$27/AGR!F$5*1000)</f>
        <v>5.3086412718847544</v>
      </c>
      <c r="G53" s="176">
        <f>IF(G$27=0,0,G$27/AGR!G$5*1000)</f>
        <v>4.7435298608537417</v>
      </c>
      <c r="H53" s="176">
        <f>IF(H$27=0,0,H$27/AGR!H$5*1000)</f>
        <v>5.7992862358680011</v>
      </c>
      <c r="I53" s="176">
        <f>IF(I$27=0,0,I$27/AGR!I$5*1000)</f>
        <v>6.0578784708678333</v>
      </c>
      <c r="J53" s="176">
        <f>IF(J$27=0,0,J$27/AGR!J$5*1000)</f>
        <v>5.9268394679932825</v>
      </c>
      <c r="K53" s="176">
        <f>IF(K$27=0,0,K$27/AGR!K$5*1000)</f>
        <v>5.7452428007476248</v>
      </c>
      <c r="L53" s="176">
        <f>IF(L$27=0,0,L$27/AGR!L$5*1000)</f>
        <v>5.5091719482479409</v>
      </c>
      <c r="M53" s="176">
        <f>IF(M$27=0,0,M$27/AGR!M$5*1000)</f>
        <v>5.1773488865602211</v>
      </c>
      <c r="N53" s="176">
        <f>IF(N$27=0,0,N$27/AGR!N$5*1000)</f>
        <v>5.2186739703925067</v>
      </c>
      <c r="O53" s="176">
        <f>IF(O$27=0,0,O$27/AGR!O$5*1000)</f>
        <v>5.0201121860778812</v>
      </c>
      <c r="P53" s="176">
        <f>IF(P$27=0,0,P$27/AGR!P$5*1000)</f>
        <v>5.281660443417608</v>
      </c>
      <c r="Q53" s="176">
        <f>IF(Q$27=0,0,Q$27/AGR!Q$5*1000)</f>
        <v>5.420593784741297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330.69926131567286</v>
      </c>
      <c r="C5" s="55">
        <f t="shared" ref="C5:Q5" si="0">SUM(C6:C9,C16:C17,C25:C27)</f>
        <v>335.76846394284001</v>
      </c>
      <c r="D5" s="55">
        <f t="shared" si="0"/>
        <v>347.66616481279607</v>
      </c>
      <c r="E5" s="55">
        <f t="shared" si="0"/>
        <v>336.74793270777104</v>
      </c>
      <c r="F5" s="55">
        <f t="shared" si="0"/>
        <v>333.47164529105299</v>
      </c>
      <c r="G5" s="55">
        <f t="shared" si="0"/>
        <v>329.75975235130562</v>
      </c>
      <c r="H5" s="55">
        <f t="shared" si="0"/>
        <v>338.49154843955029</v>
      </c>
      <c r="I5" s="55">
        <f t="shared" si="0"/>
        <v>356.89866609933125</v>
      </c>
      <c r="J5" s="55">
        <f t="shared" si="0"/>
        <v>353.23250911044556</v>
      </c>
      <c r="K5" s="55">
        <f t="shared" si="0"/>
        <v>348.53746658983312</v>
      </c>
      <c r="L5" s="55">
        <f t="shared" si="0"/>
        <v>373.62974134104718</v>
      </c>
      <c r="M5" s="55">
        <f t="shared" si="0"/>
        <v>348.90053420993434</v>
      </c>
      <c r="N5" s="55">
        <f t="shared" si="0"/>
        <v>377.21756118943853</v>
      </c>
      <c r="O5" s="55">
        <f t="shared" si="0"/>
        <v>373.03798528215674</v>
      </c>
      <c r="P5" s="55">
        <f t="shared" si="0"/>
        <v>360.18762021032103</v>
      </c>
      <c r="Q5" s="55">
        <f t="shared" si="0"/>
        <v>349.82631648999711</v>
      </c>
    </row>
    <row r="6" spans="1:17" x14ac:dyDescent="0.25">
      <c r="A6" s="185" t="s">
        <v>162</v>
      </c>
      <c r="B6" s="206">
        <v>16.809293461738498</v>
      </c>
      <c r="C6" s="206">
        <v>17.436897001308839</v>
      </c>
      <c r="D6" s="206">
        <v>18.793529354032682</v>
      </c>
      <c r="E6" s="206">
        <v>15.002893110213725</v>
      </c>
      <c r="F6" s="206">
        <v>15.823942045004008</v>
      </c>
      <c r="G6" s="206">
        <v>13.982076674149791</v>
      </c>
      <c r="H6" s="206">
        <v>17.546672351294568</v>
      </c>
      <c r="I6" s="206">
        <v>19.766110367596323</v>
      </c>
      <c r="J6" s="206">
        <v>19.331666253671649</v>
      </c>
      <c r="K6" s="206">
        <v>18.490272669115352</v>
      </c>
      <c r="L6" s="206">
        <v>19.44817347735631</v>
      </c>
      <c r="M6" s="206">
        <v>17.279425425521325</v>
      </c>
      <c r="N6" s="206">
        <v>19.152315564623581</v>
      </c>
      <c r="O6" s="206">
        <v>18.449145721249302</v>
      </c>
      <c r="P6" s="206">
        <v>18.9050300459947</v>
      </c>
      <c r="Q6" s="206">
        <v>18.844189067043942</v>
      </c>
    </row>
    <row r="7" spans="1:17" x14ac:dyDescent="0.25">
      <c r="A7" s="183" t="s">
        <v>161</v>
      </c>
      <c r="B7" s="205">
        <v>2.6720467828038501</v>
      </c>
      <c r="C7" s="205">
        <v>2.7718121907076632</v>
      </c>
      <c r="D7" s="205">
        <v>2.9874658183746803</v>
      </c>
      <c r="E7" s="205">
        <v>2.3848969237848316</v>
      </c>
      <c r="F7" s="205">
        <v>2.5154128892371967</v>
      </c>
      <c r="G7" s="205">
        <v>2.2226254231993567</v>
      </c>
      <c r="H7" s="205">
        <v>2.7892623513243602</v>
      </c>
      <c r="I7" s="205">
        <v>3.1420696971292634</v>
      </c>
      <c r="J7" s="205">
        <v>3.0730093883445497</v>
      </c>
      <c r="K7" s="205">
        <v>2.939259387144149</v>
      </c>
      <c r="L7" s="205">
        <v>3.0915296642222145</v>
      </c>
      <c r="M7" s="205">
        <v>2.7467801202982898</v>
      </c>
      <c r="N7" s="205">
        <v>3.0444993600821881</v>
      </c>
      <c r="O7" s="205">
        <v>2.9327217459885477</v>
      </c>
      <c r="P7" s="205">
        <v>3.0051902436109734</v>
      </c>
      <c r="Q7" s="205">
        <v>2.9955188114096112</v>
      </c>
    </row>
    <row r="8" spans="1:17" x14ac:dyDescent="0.25">
      <c r="A8" s="183" t="s">
        <v>160</v>
      </c>
      <c r="B8" s="205">
        <v>11.205018961244818</v>
      </c>
      <c r="C8" s="205">
        <v>11.623377387613955</v>
      </c>
      <c r="D8" s="205">
        <v>12.52770398946131</v>
      </c>
      <c r="E8" s="205">
        <v>10.000878511409342</v>
      </c>
      <c r="F8" s="205">
        <v>10.548186993076092</v>
      </c>
      <c r="G8" s="205">
        <v>9.3204056796343053</v>
      </c>
      <c r="H8" s="205">
        <v>11.696553269804795</v>
      </c>
      <c r="I8" s="205">
        <v>13.176023249466679</v>
      </c>
      <c r="J8" s="205">
        <v>12.886424252030656</v>
      </c>
      <c r="K8" s="205">
        <v>12.325554094680927</v>
      </c>
      <c r="L8" s="205">
        <v>12.964087578777855</v>
      </c>
      <c r="M8" s="205">
        <v>11.51840736037442</v>
      </c>
      <c r="N8" s="205">
        <v>12.766869680860243</v>
      </c>
      <c r="O8" s="205">
        <v>12.298139008395113</v>
      </c>
      <c r="P8" s="205">
        <v>12.602029978859386</v>
      </c>
      <c r="Q8" s="205">
        <v>12.561473585200387</v>
      </c>
    </row>
    <row r="9" spans="1:17" x14ac:dyDescent="0.25">
      <c r="A9" s="181" t="s">
        <v>159</v>
      </c>
      <c r="B9" s="204">
        <f>SUM(B10:B15)</f>
        <v>106.09700657390012</v>
      </c>
      <c r="C9" s="204">
        <f t="shared" ref="C9:Q9" si="1">SUM(C10:C15)</f>
        <v>107.86092690787416</v>
      </c>
      <c r="D9" s="204">
        <f t="shared" si="1"/>
        <v>110.95629671067537</v>
      </c>
      <c r="E9" s="204">
        <f t="shared" si="1"/>
        <v>111.87910805087404</v>
      </c>
      <c r="F9" s="204">
        <f t="shared" si="1"/>
        <v>109.71877717488557</v>
      </c>
      <c r="G9" s="204">
        <f t="shared" si="1"/>
        <v>111.15214658253198</v>
      </c>
      <c r="H9" s="204">
        <f t="shared" si="1"/>
        <v>110.08994940229651</v>
      </c>
      <c r="I9" s="204">
        <f t="shared" si="1"/>
        <v>113.72660657183887</v>
      </c>
      <c r="J9" s="204">
        <f t="shared" si="1"/>
        <v>113.37958227470646</v>
      </c>
      <c r="K9" s="204">
        <f t="shared" si="1"/>
        <v>111.34814656276502</v>
      </c>
      <c r="L9" s="204">
        <f t="shared" si="1"/>
        <v>116.84146677945795</v>
      </c>
      <c r="M9" s="204">
        <f t="shared" si="1"/>
        <v>115.6348778256819</v>
      </c>
      <c r="N9" s="204">
        <f t="shared" si="1"/>
        <v>121.16152306920756</v>
      </c>
      <c r="O9" s="204">
        <f t="shared" si="1"/>
        <v>116.69784816623171</v>
      </c>
      <c r="P9" s="204">
        <f t="shared" si="1"/>
        <v>115.10352521761547</v>
      </c>
      <c r="Q9" s="204">
        <f t="shared" si="1"/>
        <v>113.43092235488749</v>
      </c>
    </row>
    <row r="10" spans="1:17" x14ac:dyDescent="0.25">
      <c r="A10" s="202" t="s">
        <v>35</v>
      </c>
      <c r="B10" s="203">
        <v>89.870722594845475</v>
      </c>
      <c r="C10" s="203">
        <v>91.15412378461474</v>
      </c>
      <c r="D10" s="203">
        <v>93.65623806491287</v>
      </c>
      <c r="E10" s="203">
        <v>95.372997680433571</v>
      </c>
      <c r="F10" s="203">
        <v>92.155962521000887</v>
      </c>
      <c r="G10" s="203">
        <v>94.044023222884846</v>
      </c>
      <c r="H10" s="203">
        <v>92.826129740678084</v>
      </c>
      <c r="I10" s="203">
        <v>96.427753371642041</v>
      </c>
      <c r="J10" s="203">
        <v>97.466114033520824</v>
      </c>
      <c r="K10" s="203">
        <v>94.253632927186146</v>
      </c>
      <c r="L10" s="203">
        <v>99.913697416770049</v>
      </c>
      <c r="M10" s="203">
        <v>99.957003672783188</v>
      </c>
      <c r="N10" s="203">
        <v>106.00401129749224</v>
      </c>
      <c r="O10" s="203">
        <v>102.85632435856061</v>
      </c>
      <c r="P10" s="203">
        <v>100.70886037721043</v>
      </c>
      <c r="Q10" s="203">
        <v>100.0222084895905</v>
      </c>
    </row>
    <row r="11" spans="1:17" x14ac:dyDescent="0.25">
      <c r="A11" s="202" t="s">
        <v>166</v>
      </c>
      <c r="B11" s="201">
        <v>8.0217394691968131</v>
      </c>
      <c r="C11" s="201">
        <v>7.6658394581850011</v>
      </c>
      <c r="D11" s="201">
        <v>7.8432153228652348</v>
      </c>
      <c r="E11" s="201">
        <v>7.3157286288024315</v>
      </c>
      <c r="F11" s="201">
        <v>8.1511977436873106</v>
      </c>
      <c r="G11" s="201">
        <v>7.4035534059396184</v>
      </c>
      <c r="H11" s="201">
        <v>6.8037549854563037</v>
      </c>
      <c r="I11" s="201">
        <v>6.3640665070116462</v>
      </c>
      <c r="J11" s="201">
        <v>5.1065360081792743</v>
      </c>
      <c r="K11" s="201">
        <v>5.5421423223985427</v>
      </c>
      <c r="L11" s="201">
        <v>3.8654431473565074</v>
      </c>
      <c r="M11" s="201">
        <v>2.7658143419001604</v>
      </c>
      <c r="N11" s="201">
        <v>2.1524671618612237</v>
      </c>
      <c r="O11" s="201">
        <v>1.4863078759121879</v>
      </c>
      <c r="P11" s="201">
        <v>1.1762475390935927</v>
      </c>
      <c r="Q11" s="201">
        <v>0.91540290788778844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6.026342834947557</v>
      </c>
      <c r="C14" s="201">
        <v>6.7814351286762724</v>
      </c>
      <c r="D14" s="201">
        <v>7.0215180541934759</v>
      </c>
      <c r="E14" s="201">
        <v>7.2462591659002555</v>
      </c>
      <c r="F14" s="201">
        <v>7.3611002037952638</v>
      </c>
      <c r="G14" s="201">
        <v>7.8927280164077382</v>
      </c>
      <c r="H14" s="201">
        <v>8.186311100993203</v>
      </c>
      <c r="I14" s="201">
        <v>8.3734312854067152</v>
      </c>
      <c r="J14" s="201">
        <v>8.3018734743856548</v>
      </c>
      <c r="K14" s="201">
        <v>9.1563430096058749</v>
      </c>
      <c r="L14" s="201">
        <v>10.542170080348813</v>
      </c>
      <c r="M14" s="201">
        <v>10.672936941912484</v>
      </c>
      <c r="N14" s="201">
        <v>10.52322668358426</v>
      </c>
      <c r="O14" s="201">
        <v>9.964516988810443</v>
      </c>
      <c r="P14" s="201">
        <v>10.768643418539597</v>
      </c>
      <c r="Q14" s="201">
        <v>10.051421042072107</v>
      </c>
    </row>
    <row r="15" spans="1:17" x14ac:dyDescent="0.25">
      <c r="A15" s="202" t="s">
        <v>30</v>
      </c>
      <c r="B15" s="201">
        <v>2.1782016749102633</v>
      </c>
      <c r="C15" s="201">
        <v>2.2595285363981303</v>
      </c>
      <c r="D15" s="201">
        <v>2.4353252687037905</v>
      </c>
      <c r="E15" s="201">
        <v>1.9441225757377758</v>
      </c>
      <c r="F15" s="201">
        <v>2.0505167064021168</v>
      </c>
      <c r="G15" s="201">
        <v>1.8118419372997794</v>
      </c>
      <c r="H15" s="201">
        <v>2.2737535751689171</v>
      </c>
      <c r="I15" s="201">
        <v>2.5613554077784841</v>
      </c>
      <c r="J15" s="201">
        <v>2.5050587586207045</v>
      </c>
      <c r="K15" s="201">
        <v>2.396028303574457</v>
      </c>
      <c r="L15" s="201">
        <v>2.5201561349825807</v>
      </c>
      <c r="M15" s="201">
        <v>2.2391228690860649</v>
      </c>
      <c r="N15" s="201">
        <v>2.4818179262698381</v>
      </c>
      <c r="O15" s="201">
        <v>2.3906989429484629</v>
      </c>
      <c r="P15" s="201">
        <v>2.4497738827718454</v>
      </c>
      <c r="Q15" s="201">
        <v>2.4418899153370814</v>
      </c>
    </row>
    <row r="16" spans="1:17" x14ac:dyDescent="0.25">
      <c r="A16" s="198" t="s">
        <v>158</v>
      </c>
      <c r="B16" s="197">
        <v>52.710531981973425</v>
      </c>
      <c r="C16" s="197">
        <v>51.914518846615081</v>
      </c>
      <c r="D16" s="197">
        <v>51.795137704620458</v>
      </c>
      <c r="E16" s="197">
        <v>51.438155982792601</v>
      </c>
      <c r="F16" s="197">
        <v>50.470876677635601</v>
      </c>
      <c r="G16" s="197">
        <v>49.232070724530274</v>
      </c>
      <c r="H16" s="197">
        <v>47.582546221035791</v>
      </c>
      <c r="I16" s="197">
        <v>49.443425516696621</v>
      </c>
      <c r="J16" s="197">
        <v>50.206788855842476</v>
      </c>
      <c r="K16" s="197">
        <v>48.242908958154096</v>
      </c>
      <c r="L16" s="197">
        <v>50.948309691038325</v>
      </c>
      <c r="M16" s="197">
        <v>50.792974451295642</v>
      </c>
      <c r="N16" s="197">
        <v>53.891187022069467</v>
      </c>
      <c r="O16" s="197">
        <v>52.163031853143956</v>
      </c>
      <c r="P16" s="197">
        <v>51.091929992517315</v>
      </c>
      <c r="Q16" s="197">
        <v>50.694260030271685</v>
      </c>
    </row>
    <row r="17" spans="1:17" x14ac:dyDescent="0.25">
      <c r="A17" s="198" t="s">
        <v>157</v>
      </c>
      <c r="B17" s="197">
        <f>SUM(B18:B24)</f>
        <v>111.54819561438188</v>
      </c>
      <c r="C17" s="197">
        <f t="shared" ref="C17:Q17" si="2">SUM(C18:C24)</f>
        <v>113.57612678642167</v>
      </c>
      <c r="D17" s="197">
        <f t="shared" si="2"/>
        <v>117.91195583296982</v>
      </c>
      <c r="E17" s="197">
        <f t="shared" si="2"/>
        <v>119.28643210665511</v>
      </c>
      <c r="F17" s="197">
        <f t="shared" si="2"/>
        <v>116.42050460825607</v>
      </c>
      <c r="G17" s="197">
        <f t="shared" si="2"/>
        <v>118.83124353042307</v>
      </c>
      <c r="H17" s="197">
        <f t="shared" si="2"/>
        <v>118.31203430884321</v>
      </c>
      <c r="I17" s="197">
        <f t="shared" si="2"/>
        <v>123.58550042116877</v>
      </c>
      <c r="J17" s="197">
        <f t="shared" si="2"/>
        <v>120.92444085675635</v>
      </c>
      <c r="K17" s="197">
        <f t="shared" si="2"/>
        <v>123.20137847268765</v>
      </c>
      <c r="L17" s="197">
        <f t="shared" si="2"/>
        <v>136.67556790067221</v>
      </c>
      <c r="M17" s="197">
        <f t="shared" si="2"/>
        <v>120.66189988028935</v>
      </c>
      <c r="N17" s="197">
        <f t="shared" si="2"/>
        <v>133.81096006199635</v>
      </c>
      <c r="O17" s="197">
        <f t="shared" si="2"/>
        <v>138.31652226301145</v>
      </c>
      <c r="P17" s="197">
        <f t="shared" si="2"/>
        <v>126.65755069544329</v>
      </c>
      <c r="Q17" s="197">
        <f t="shared" si="2"/>
        <v>118.59837983848305</v>
      </c>
    </row>
    <row r="18" spans="1:17" x14ac:dyDescent="0.25">
      <c r="A18" s="200" t="s">
        <v>38</v>
      </c>
      <c r="B18" s="199">
        <v>5.5278076420722799</v>
      </c>
      <c r="C18" s="199">
        <v>6.2673295490369236</v>
      </c>
      <c r="D18" s="199">
        <v>7.2042556742998407</v>
      </c>
      <c r="E18" s="199">
        <v>7.87126444117576</v>
      </c>
      <c r="F18" s="199">
        <v>8.5835322806128875</v>
      </c>
      <c r="G18" s="199">
        <v>7.5208176117810899</v>
      </c>
      <c r="H18" s="199">
        <v>7.4491781717798089</v>
      </c>
      <c r="I18" s="199">
        <v>9.0418023117271442</v>
      </c>
      <c r="J18" s="199">
        <v>10.57195338711762</v>
      </c>
      <c r="K18" s="199">
        <v>12.253106606766327</v>
      </c>
      <c r="L18" s="199">
        <v>15.020073546534011</v>
      </c>
      <c r="M18" s="199">
        <v>12.569713185208522</v>
      </c>
      <c r="N18" s="199">
        <v>14.166627534385102</v>
      </c>
      <c r="O18" s="199">
        <v>14.675412467354533</v>
      </c>
      <c r="P18" s="199">
        <v>10.655882034302266</v>
      </c>
      <c r="Q18" s="199">
        <v>9.7587741750835466</v>
      </c>
    </row>
    <row r="19" spans="1:17" x14ac:dyDescent="0.25">
      <c r="A19" s="200" t="s">
        <v>36</v>
      </c>
      <c r="B19" s="199">
        <v>1.5635518192955917</v>
      </c>
      <c r="C19" s="199">
        <v>1.248514766899014</v>
      </c>
      <c r="D19" s="199">
        <v>1.2518118665894642</v>
      </c>
      <c r="E19" s="199">
        <v>1.252082110371096</v>
      </c>
      <c r="F19" s="199">
        <v>1.2586212347895795</v>
      </c>
      <c r="G19" s="199">
        <v>1.2636420912100483</v>
      </c>
      <c r="H19" s="199">
        <v>1.5730942340821192</v>
      </c>
      <c r="I19" s="199">
        <v>1.6089042038847678</v>
      </c>
      <c r="J19" s="199">
        <v>1.299907330781231</v>
      </c>
      <c r="K19" s="199">
        <v>1.2997064442300152</v>
      </c>
      <c r="L19" s="199">
        <v>1.3355639343588686</v>
      </c>
      <c r="M19" s="199">
        <v>1.3521577832806464</v>
      </c>
      <c r="N19" s="199">
        <v>1.7173365149102173</v>
      </c>
      <c r="O19" s="199">
        <v>1.3928087691221376</v>
      </c>
      <c r="P19" s="199">
        <v>1.404886186583354</v>
      </c>
      <c r="Q19" s="199">
        <v>1.0526912570196068</v>
      </c>
    </row>
    <row r="20" spans="1:17" x14ac:dyDescent="0.25">
      <c r="A20" s="200" t="s">
        <v>35</v>
      </c>
      <c r="B20" s="199">
        <v>34.64451419803121</v>
      </c>
      <c r="C20" s="199">
        <v>32.879002263322015</v>
      </c>
      <c r="D20" s="199">
        <v>31.527602105504464</v>
      </c>
      <c r="E20" s="199">
        <v>30.198933088388429</v>
      </c>
      <c r="F20" s="199">
        <v>30.300802682958963</v>
      </c>
      <c r="G20" s="199">
        <v>27.604600165966286</v>
      </c>
      <c r="H20" s="199">
        <v>25.770255873199712</v>
      </c>
      <c r="I20" s="199">
        <v>26.791575012570725</v>
      </c>
      <c r="J20" s="199">
        <v>27.417113936255699</v>
      </c>
      <c r="K20" s="199">
        <v>26.062394303462362</v>
      </c>
      <c r="L20" s="199">
        <v>27.347776088084256</v>
      </c>
      <c r="M20" s="199">
        <v>27.100704253007077</v>
      </c>
      <c r="N20" s="199">
        <v>28.777312834894364</v>
      </c>
      <c r="O20" s="199">
        <v>27.736127875576443</v>
      </c>
      <c r="P20" s="199">
        <v>27.183274869335474</v>
      </c>
      <c r="Q20" s="199">
        <v>26.925962625257071</v>
      </c>
    </row>
    <row r="21" spans="1:17" x14ac:dyDescent="0.25">
      <c r="A21" s="200" t="s">
        <v>167</v>
      </c>
      <c r="B21" s="199">
        <v>44.25123650643431</v>
      </c>
      <c r="C21" s="199">
        <v>43.925799821912221</v>
      </c>
      <c r="D21" s="199">
        <v>46.980382596024164</v>
      </c>
      <c r="E21" s="199">
        <v>48.119016209929164</v>
      </c>
      <c r="F21" s="199">
        <v>44.077779868767102</v>
      </c>
      <c r="G21" s="199">
        <v>49.734497582649034</v>
      </c>
      <c r="H21" s="199">
        <v>49.292156740502001</v>
      </c>
      <c r="I21" s="199">
        <v>51.312763910127714</v>
      </c>
      <c r="J21" s="199">
        <v>47.733167510633876</v>
      </c>
      <c r="K21" s="199">
        <v>46.06375077086301</v>
      </c>
      <c r="L21" s="199">
        <v>48.677551964525435</v>
      </c>
      <c r="M21" s="199">
        <v>41.756049694104703</v>
      </c>
      <c r="N21" s="199">
        <v>42.718200858328281</v>
      </c>
      <c r="O21" s="199">
        <v>41.747613670986823</v>
      </c>
      <c r="P21" s="199">
        <v>37.61024803529348</v>
      </c>
      <c r="Q21" s="199">
        <v>36.130278593896904</v>
      </c>
    </row>
    <row r="22" spans="1:17" x14ac:dyDescent="0.25">
      <c r="A22" s="200" t="s">
        <v>166</v>
      </c>
      <c r="B22" s="199">
        <v>0.86652781581820815</v>
      </c>
      <c r="C22" s="199">
        <v>0.81123775229369433</v>
      </c>
      <c r="D22" s="199">
        <v>0.83228067285540852</v>
      </c>
      <c r="E22" s="199">
        <v>0.73696929679239187</v>
      </c>
      <c r="F22" s="199">
        <v>0.87139145730338274</v>
      </c>
      <c r="G22" s="199">
        <v>0.74967831504006965</v>
      </c>
      <c r="H22" s="199">
        <v>0.68503940458004464</v>
      </c>
      <c r="I22" s="199">
        <v>0.62406122321174551</v>
      </c>
      <c r="J22" s="199">
        <v>0.46675325118932071</v>
      </c>
      <c r="K22" s="199">
        <v>0.52252318746518978</v>
      </c>
      <c r="L22" s="199">
        <v>0.32795349711252597</v>
      </c>
      <c r="M22" s="199">
        <v>0.21755094853018611</v>
      </c>
      <c r="N22" s="199">
        <v>0.16273908203029025</v>
      </c>
      <c r="O22" s="199">
        <v>0.10822702799208848</v>
      </c>
      <c r="P22" s="199">
        <v>8.4607833713992678E-2</v>
      </c>
      <c r="Q22" s="199">
        <v>6.4797906682104722E-2</v>
      </c>
    </row>
    <row r="23" spans="1:17" x14ac:dyDescent="0.25">
      <c r="A23" s="200" t="s">
        <v>165</v>
      </c>
      <c r="B23" s="199">
        <v>24.69455763273028</v>
      </c>
      <c r="C23" s="199">
        <v>28.444242632957803</v>
      </c>
      <c r="D23" s="199">
        <v>30.115622917696498</v>
      </c>
      <c r="E23" s="199">
        <v>31.108166959998268</v>
      </c>
      <c r="F23" s="199">
        <v>31.328377083824137</v>
      </c>
      <c r="G23" s="199">
        <v>31.958007763776536</v>
      </c>
      <c r="H23" s="199">
        <v>33.542309884699527</v>
      </c>
      <c r="I23" s="199">
        <v>34.206393759646694</v>
      </c>
      <c r="J23" s="199">
        <v>33.435545440778618</v>
      </c>
      <c r="K23" s="199">
        <v>36.99989715990074</v>
      </c>
      <c r="L23" s="199">
        <v>43.966648870057107</v>
      </c>
      <c r="M23" s="199">
        <v>37.665724016158215</v>
      </c>
      <c r="N23" s="199">
        <v>46.268743237448099</v>
      </c>
      <c r="O23" s="199">
        <v>52.656332451979431</v>
      </c>
      <c r="P23" s="199">
        <v>49.718651736214731</v>
      </c>
      <c r="Q23" s="199">
        <v>44.66587528054383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3.4261961750392871</v>
      </c>
      <c r="C25" s="197">
        <v>3.3744551461197076</v>
      </c>
      <c r="D25" s="197">
        <v>3.3666953456264439</v>
      </c>
      <c r="E25" s="197">
        <v>3.3434914551723756</v>
      </c>
      <c r="F25" s="197">
        <v>3.280618087537666</v>
      </c>
      <c r="G25" s="197">
        <v>3.2000954280510063</v>
      </c>
      <c r="H25" s="197">
        <v>3.09287597243179</v>
      </c>
      <c r="I25" s="197">
        <v>3.2138335360394445</v>
      </c>
      <c r="J25" s="197">
        <v>3.2634523210223256</v>
      </c>
      <c r="K25" s="197">
        <v>3.135799695622953</v>
      </c>
      <c r="L25" s="197">
        <v>3.3116513384431454</v>
      </c>
      <c r="M25" s="197">
        <v>3.3015545136864319</v>
      </c>
      <c r="N25" s="197">
        <v>3.5029390123872668</v>
      </c>
      <c r="O25" s="197">
        <v>3.3906085462164444</v>
      </c>
      <c r="P25" s="197">
        <v>3.3209866896354607</v>
      </c>
      <c r="Q25" s="197">
        <v>3.2951380546029037</v>
      </c>
    </row>
    <row r="26" spans="1:17" x14ac:dyDescent="0.25">
      <c r="A26" s="198" t="s">
        <v>155</v>
      </c>
      <c r="B26" s="197">
        <v>9.0502382537357935</v>
      </c>
      <c r="C26" s="197">
        <v>9.3881442802400166</v>
      </c>
      <c r="D26" s="197">
        <v>10.118564392353825</v>
      </c>
      <c r="E26" s="197">
        <v>8.0776599832603839</v>
      </c>
      <c r="F26" s="197">
        <v>8.5197183300161132</v>
      </c>
      <c r="G26" s="197">
        <v>7.5280454512315904</v>
      </c>
      <c r="H26" s="197">
        <v>9.447248077435269</v>
      </c>
      <c r="I26" s="197">
        <v>10.642208643901116</v>
      </c>
      <c r="J26" s="197">
        <v>10.408300969679045</v>
      </c>
      <c r="K26" s="197">
        <v>9.9552889247211738</v>
      </c>
      <c r="L26" s="197">
        <v>10.471029253591011</v>
      </c>
      <c r="M26" s="197">
        <v>9.3033605097435323</v>
      </c>
      <c r="N26" s="197">
        <v>10.311737335368582</v>
      </c>
      <c r="O26" s="197">
        <v>9.9331458954686909</v>
      </c>
      <c r="P26" s="197">
        <v>10.178597125437435</v>
      </c>
      <c r="Q26" s="197">
        <v>10.145839927382195</v>
      </c>
    </row>
    <row r="27" spans="1:17" x14ac:dyDescent="0.25">
      <c r="A27" s="196" t="s">
        <v>45</v>
      </c>
      <c r="B27" s="195">
        <v>17.180733510855163</v>
      </c>
      <c r="C27" s="195">
        <v>17.822205395938919</v>
      </c>
      <c r="D27" s="195">
        <v>19.208815664681428</v>
      </c>
      <c r="E27" s="195">
        <v>15.334416583608636</v>
      </c>
      <c r="F27" s="195">
        <v>16.173608485404632</v>
      </c>
      <c r="G27" s="195">
        <v>14.291042857554267</v>
      </c>
      <c r="H27" s="195">
        <v>17.934406485083962</v>
      </c>
      <c r="I27" s="195">
        <v>20.202888095494121</v>
      </c>
      <c r="J27" s="195">
        <v>19.758843938392012</v>
      </c>
      <c r="K27" s="195">
        <v>18.898857824941793</v>
      </c>
      <c r="L27" s="195">
        <v>19.877925657488188</v>
      </c>
      <c r="M27" s="195">
        <v>17.661254123043488</v>
      </c>
      <c r="N27" s="195">
        <v>19.575530082843198</v>
      </c>
      <c r="O27" s="195">
        <v>18.856822082451497</v>
      </c>
      <c r="P27" s="195">
        <v>19.322780221207008</v>
      </c>
      <c r="Q27" s="195">
        <v>19.260594820715799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0.99999999999999989</v>
      </c>
      <c r="D31" s="194">
        <f t="shared" si="3"/>
        <v>0.99999999999999989</v>
      </c>
      <c r="E31" s="194">
        <f t="shared" si="3"/>
        <v>1</v>
      </c>
      <c r="F31" s="194">
        <f t="shared" si="3"/>
        <v>0.99999999999999989</v>
      </c>
      <c r="G31" s="194">
        <f t="shared" si="3"/>
        <v>1</v>
      </c>
      <c r="H31" s="194">
        <f t="shared" si="3"/>
        <v>0.99999999999999989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1.0000000000000002</v>
      </c>
      <c r="N31" s="194">
        <f t="shared" si="3"/>
        <v>0.99999999999999978</v>
      </c>
      <c r="O31" s="194">
        <f t="shared" si="3"/>
        <v>1</v>
      </c>
      <c r="P31" s="194">
        <f t="shared" si="3"/>
        <v>1</v>
      </c>
      <c r="Q31" s="194">
        <f t="shared" si="3"/>
        <v>0.99999999999999978</v>
      </c>
    </row>
    <row r="32" spans="1:17" x14ac:dyDescent="0.25">
      <c r="A32" s="185" t="s">
        <v>162</v>
      </c>
      <c r="B32" s="193">
        <f t="shared" ref="B32:Q32" si="4">IF(B$6=0,0,B$6/B$5)</f>
        <v>5.0829546443083795E-2</v>
      </c>
      <c r="C32" s="193">
        <f t="shared" si="4"/>
        <v>5.1931312418539793E-2</v>
      </c>
      <c r="D32" s="193">
        <f t="shared" si="4"/>
        <v>5.4056250668373856E-2</v>
      </c>
      <c r="E32" s="193">
        <f t="shared" si="4"/>
        <v>4.4552294618637481E-2</v>
      </c>
      <c r="F32" s="193">
        <f t="shared" si="4"/>
        <v>4.7452136541303001E-2</v>
      </c>
      <c r="G32" s="193">
        <f t="shared" si="4"/>
        <v>4.2400798079367044E-2</v>
      </c>
      <c r="H32" s="193">
        <f t="shared" si="4"/>
        <v>5.183784479164965E-2</v>
      </c>
      <c r="I32" s="193">
        <f t="shared" si="4"/>
        <v>5.5382976304246156E-2</v>
      </c>
      <c r="J32" s="193">
        <f t="shared" si="4"/>
        <v>5.472787966870625E-2</v>
      </c>
      <c r="K32" s="193">
        <f t="shared" si="4"/>
        <v>5.3051033078389619E-2</v>
      </c>
      <c r="L32" s="193">
        <f t="shared" si="4"/>
        <v>5.205199513173691E-2</v>
      </c>
      <c r="M32" s="193">
        <f t="shared" si="4"/>
        <v>4.9525362478018593E-2</v>
      </c>
      <c r="N32" s="193">
        <f t="shared" si="4"/>
        <v>5.0772597925273409E-2</v>
      </c>
      <c r="O32" s="193">
        <f t="shared" si="4"/>
        <v>4.9456480168620962E-2</v>
      </c>
      <c r="P32" s="193">
        <f t="shared" si="4"/>
        <v>5.2486618043550912E-2</v>
      </c>
      <c r="Q32" s="193">
        <f t="shared" si="4"/>
        <v>5.3867271210806034E-2</v>
      </c>
    </row>
    <row r="33" spans="1:17" x14ac:dyDescent="0.25">
      <c r="A33" s="183" t="s">
        <v>161</v>
      </c>
      <c r="B33" s="192">
        <f t="shared" ref="B33:Q33" si="5">IF(B$7=0,0,B$7/B$5)</f>
        <v>8.0799901764921581E-3</v>
      </c>
      <c r="C33" s="192">
        <f t="shared" si="5"/>
        <v>8.2551296156851885E-3</v>
      </c>
      <c r="D33" s="192">
        <f t="shared" si="5"/>
        <v>8.592915045337551E-3</v>
      </c>
      <c r="E33" s="192">
        <f t="shared" si="5"/>
        <v>7.0821427309382739E-3</v>
      </c>
      <c r="F33" s="192">
        <f t="shared" si="5"/>
        <v>7.5431087612913908E-3</v>
      </c>
      <c r="G33" s="192">
        <f t="shared" si="5"/>
        <v>6.7401355300373625E-3</v>
      </c>
      <c r="H33" s="192">
        <f t="shared" si="5"/>
        <v>8.2402717709877549E-3</v>
      </c>
      <c r="I33" s="192">
        <f t="shared" si="5"/>
        <v>8.8038146274684297E-3</v>
      </c>
      <c r="J33" s="192">
        <f t="shared" si="5"/>
        <v>8.6996788491619514E-3</v>
      </c>
      <c r="K33" s="192">
        <f t="shared" si="5"/>
        <v>8.4331231758310136E-3</v>
      </c>
      <c r="L33" s="192">
        <f t="shared" si="5"/>
        <v>8.2743136376830437E-3</v>
      </c>
      <c r="M33" s="192">
        <f t="shared" si="5"/>
        <v>7.8726738739974111E-3</v>
      </c>
      <c r="N33" s="192">
        <f t="shared" si="5"/>
        <v>8.0709374995223022E-3</v>
      </c>
      <c r="O33" s="192">
        <f t="shared" si="5"/>
        <v>7.8617241720579985E-3</v>
      </c>
      <c r="P33" s="192">
        <f t="shared" si="5"/>
        <v>8.3434023686216104E-3</v>
      </c>
      <c r="Q33" s="192">
        <f t="shared" si="5"/>
        <v>8.5628744042624497E-3</v>
      </c>
    </row>
    <row r="34" spans="1:17" x14ac:dyDescent="0.25">
      <c r="A34" s="183" t="s">
        <v>160</v>
      </c>
      <c r="B34" s="192">
        <f t="shared" ref="B34:Q34" si="6">IF(B$8=0,0,B$8/B$5)</f>
        <v>3.3882806138320752E-2</v>
      </c>
      <c r="C34" s="192">
        <f t="shared" si="6"/>
        <v>3.4617239663081271E-2</v>
      </c>
      <c r="D34" s="192">
        <f t="shared" si="6"/>
        <v>3.603371641358015E-2</v>
      </c>
      <c r="E34" s="192">
        <f t="shared" si="6"/>
        <v>2.9698411007286204E-2</v>
      </c>
      <c r="F34" s="192">
        <f t="shared" si="6"/>
        <v>3.1631435961728224E-2</v>
      </c>
      <c r="G34" s="192">
        <f t="shared" si="6"/>
        <v>2.8264230589623084E-2</v>
      </c>
      <c r="H34" s="192">
        <f t="shared" si="6"/>
        <v>3.455493445471839E-2</v>
      </c>
      <c r="I34" s="192">
        <f t="shared" si="6"/>
        <v>3.6918107297715587E-2</v>
      </c>
      <c r="J34" s="192">
        <f t="shared" si="6"/>
        <v>3.6481422065264793E-2</v>
      </c>
      <c r="K34" s="192">
        <f t="shared" si="6"/>
        <v>3.5363641720578411E-2</v>
      </c>
      <c r="L34" s="192">
        <f t="shared" si="6"/>
        <v>3.4697686357211877E-2</v>
      </c>
      <c r="M34" s="192">
        <f t="shared" si="6"/>
        <v>3.3013441456767059E-2</v>
      </c>
      <c r="N34" s="192">
        <f t="shared" si="6"/>
        <v>3.3844844446276258E-2</v>
      </c>
      <c r="O34" s="192">
        <f t="shared" si="6"/>
        <v>3.2967524739050645E-2</v>
      </c>
      <c r="P34" s="192">
        <f t="shared" si="6"/>
        <v>3.4987404540724638E-2</v>
      </c>
      <c r="Q34" s="192">
        <f t="shared" si="6"/>
        <v>3.5907743337427182E-2</v>
      </c>
    </row>
    <row r="35" spans="1:17" x14ac:dyDescent="0.25">
      <c r="A35" s="181" t="s">
        <v>159</v>
      </c>
      <c r="B35" s="191">
        <f t="shared" ref="B35:Q35" si="7">IF(B$9=0,0,B$9/B$5)</f>
        <v>0.32082625812890453</v>
      </c>
      <c r="C35" s="191">
        <f t="shared" si="7"/>
        <v>0.32123602568654575</v>
      </c>
      <c r="D35" s="191">
        <f t="shared" si="7"/>
        <v>0.31914608880740747</v>
      </c>
      <c r="E35" s="191">
        <f t="shared" si="7"/>
        <v>0.33223398626759332</v>
      </c>
      <c r="F35" s="191">
        <f t="shared" si="7"/>
        <v>0.3290198094027556</v>
      </c>
      <c r="G35" s="191">
        <f t="shared" si="7"/>
        <v>0.33707008144558942</v>
      </c>
      <c r="H35" s="191">
        <f t="shared" si="7"/>
        <v>0.32523692219144723</v>
      </c>
      <c r="I35" s="191">
        <f t="shared" si="7"/>
        <v>0.31865237215592934</v>
      </c>
      <c r="J35" s="191">
        <f t="shared" si="7"/>
        <v>0.32097720156118459</v>
      </c>
      <c r="K35" s="191">
        <f t="shared" si="7"/>
        <v>0.31947253089379363</v>
      </c>
      <c r="L35" s="191">
        <f t="shared" si="7"/>
        <v>0.31271993059247843</v>
      </c>
      <c r="M35" s="191">
        <f t="shared" si="7"/>
        <v>0.33142648545245307</v>
      </c>
      <c r="N35" s="191">
        <f t="shared" si="7"/>
        <v>0.32119799165012969</v>
      </c>
      <c r="O35" s="191">
        <f t="shared" si="7"/>
        <v>0.31283100587722812</v>
      </c>
      <c r="P35" s="191">
        <f t="shared" si="7"/>
        <v>0.31956546743723213</v>
      </c>
      <c r="Q35" s="191">
        <f t="shared" si="7"/>
        <v>0.32424925458154008</v>
      </c>
    </row>
    <row r="36" spans="1:17" x14ac:dyDescent="0.25">
      <c r="A36" s="179" t="s">
        <v>158</v>
      </c>
      <c r="B36" s="190">
        <f t="shared" ref="B36:Q36" si="8">IF(B$16=0,0,B$16/B$5)</f>
        <v>0.15939113916452921</v>
      </c>
      <c r="C36" s="190">
        <f t="shared" si="8"/>
        <v>0.15461404039258678</v>
      </c>
      <c r="D36" s="190">
        <f t="shared" si="8"/>
        <v>0.14897951813202764</v>
      </c>
      <c r="E36" s="190">
        <f t="shared" si="8"/>
        <v>0.15274973054528146</v>
      </c>
      <c r="F36" s="190">
        <f t="shared" si="8"/>
        <v>0.15134982955922618</v>
      </c>
      <c r="G36" s="190">
        <f t="shared" si="8"/>
        <v>0.14929678462422385</v>
      </c>
      <c r="H36" s="190">
        <f t="shared" si="8"/>
        <v>0.14057233168861039</v>
      </c>
      <c r="I36" s="190">
        <f t="shared" si="8"/>
        <v>0.13853631356228055</v>
      </c>
      <c r="J36" s="190">
        <f t="shared" si="8"/>
        <v>0.14213524395667745</v>
      </c>
      <c r="K36" s="190">
        <f t="shared" si="8"/>
        <v>0.13841527405984005</v>
      </c>
      <c r="L36" s="190">
        <f t="shared" si="8"/>
        <v>0.1363604233115184</v>
      </c>
      <c r="M36" s="190">
        <f t="shared" si="8"/>
        <v>0.1455800994008607</v>
      </c>
      <c r="N36" s="190">
        <f t="shared" si="8"/>
        <v>0.14286500037840319</v>
      </c>
      <c r="O36" s="190">
        <f t="shared" si="8"/>
        <v>0.13983303017704518</v>
      </c>
      <c r="P36" s="190">
        <f t="shared" si="8"/>
        <v>0.14184810117206048</v>
      </c>
      <c r="Q36" s="190">
        <f t="shared" si="8"/>
        <v>0.14491265419627522</v>
      </c>
    </row>
    <row r="37" spans="1:17" x14ac:dyDescent="0.25">
      <c r="A37" s="179" t="s">
        <v>157</v>
      </c>
      <c r="B37" s="190">
        <f t="shared" ref="B37:Q37" si="9">IF(B$17=0,0,B$17/B$5)</f>
        <v>0.33731008400379292</v>
      </c>
      <c r="C37" s="190">
        <f t="shared" si="9"/>
        <v>0.33825727840169184</v>
      </c>
      <c r="D37" s="190">
        <f t="shared" si="9"/>
        <v>0.33915280739631526</v>
      </c>
      <c r="E37" s="190">
        <f t="shared" si="9"/>
        <v>0.35423062926468374</v>
      </c>
      <c r="F37" s="190">
        <f t="shared" si="9"/>
        <v>0.34911665280160364</v>
      </c>
      <c r="G37" s="190">
        <f t="shared" si="9"/>
        <v>0.36035702563188371</v>
      </c>
      <c r="H37" s="190">
        <f t="shared" si="9"/>
        <v>0.34952729205282368</v>
      </c>
      <c r="I37" s="190">
        <f t="shared" si="9"/>
        <v>0.34627616228403818</v>
      </c>
      <c r="J37" s="190">
        <f t="shared" si="9"/>
        <v>0.34233666986451344</v>
      </c>
      <c r="K37" s="190">
        <f t="shared" si="9"/>
        <v>0.35348101791786379</v>
      </c>
      <c r="L37" s="190">
        <f t="shared" si="9"/>
        <v>0.36580484040191946</v>
      </c>
      <c r="M37" s="190">
        <f t="shared" si="9"/>
        <v>0.34583466647169642</v>
      </c>
      <c r="N37" s="190">
        <f t="shared" si="9"/>
        <v>0.35473152320921914</v>
      </c>
      <c r="O37" s="190">
        <f t="shared" si="9"/>
        <v>0.37078401589155119</v>
      </c>
      <c r="P37" s="190">
        <f t="shared" si="9"/>
        <v>0.35164326475597724</v>
      </c>
      <c r="Q37" s="190">
        <f t="shared" si="9"/>
        <v>0.33902074900609785</v>
      </c>
    </row>
    <row r="38" spans="1:17" x14ac:dyDescent="0.25">
      <c r="A38" s="179" t="s">
        <v>156</v>
      </c>
      <c r="B38" s="190">
        <f t="shared" ref="B38:Q38" si="10">IF(B$25=0,0,B$25/B$5)</f>
        <v>1.0360459111424417E-2</v>
      </c>
      <c r="C38" s="190">
        <f t="shared" si="10"/>
        <v>1.0049946640296042E-2</v>
      </c>
      <c r="D38" s="190">
        <f t="shared" si="10"/>
        <v>9.6837014537761272E-3</v>
      </c>
      <c r="E38" s="190">
        <f t="shared" si="10"/>
        <v>9.9287660900767832E-3</v>
      </c>
      <c r="F38" s="190">
        <f t="shared" si="10"/>
        <v>9.8377722180077801E-3</v>
      </c>
      <c r="G38" s="190">
        <f t="shared" si="10"/>
        <v>9.7043238455668864E-3</v>
      </c>
      <c r="H38" s="190">
        <f t="shared" si="10"/>
        <v>9.1372324853899074E-3</v>
      </c>
      <c r="I38" s="190">
        <f t="shared" si="10"/>
        <v>9.0048908592585703E-3</v>
      </c>
      <c r="J38" s="190">
        <f t="shared" si="10"/>
        <v>9.2388221266518217E-3</v>
      </c>
      <c r="K38" s="190">
        <f t="shared" si="10"/>
        <v>8.9970232649714925E-3</v>
      </c>
      <c r="L38" s="190">
        <f t="shared" si="10"/>
        <v>8.8634575142675486E-3</v>
      </c>
      <c r="M38" s="190">
        <f t="shared" si="10"/>
        <v>9.4627384883849974E-3</v>
      </c>
      <c r="N38" s="190">
        <f t="shared" si="10"/>
        <v>9.2862564546089404E-3</v>
      </c>
      <c r="O38" s="190">
        <f t="shared" si="10"/>
        <v>9.0891777244933164E-3</v>
      </c>
      <c r="P38" s="190">
        <f t="shared" si="10"/>
        <v>9.2201577824808853E-3</v>
      </c>
      <c r="Q38" s="190">
        <f t="shared" si="10"/>
        <v>9.4193544032503459E-3</v>
      </c>
    </row>
    <row r="39" spans="1:17" x14ac:dyDescent="0.25">
      <c r="A39" s="179" t="s">
        <v>155</v>
      </c>
      <c r="B39" s="190">
        <f t="shared" ref="B39:Q39" si="11">IF(B$26=0,0,B$26/B$5)</f>
        <v>2.7366974506473973E-2</v>
      </c>
      <c r="C39" s="190">
        <f t="shared" si="11"/>
        <v>2.7960172822657399E-2</v>
      </c>
      <c r="D39" s="190">
        <f t="shared" si="11"/>
        <v>2.9104254070286811E-2</v>
      </c>
      <c r="E39" s="190">
        <f t="shared" si="11"/>
        <v>2.3987259307899467E-2</v>
      </c>
      <c r="F39" s="190">
        <f t="shared" si="11"/>
        <v>2.5548553978495325E-2</v>
      </c>
      <c r="G39" s="190">
        <f t="shared" si="11"/>
        <v>2.2828878896086983E-2</v>
      </c>
      <c r="H39" s="190">
        <f t="shared" si="11"/>
        <v>2.7909849214809601E-2</v>
      </c>
      <c r="I39" s="190">
        <f t="shared" si="11"/>
        <v>2.9818572202058049E-2</v>
      </c>
      <c r="J39" s="190">
        <f t="shared" si="11"/>
        <v>2.946586370515708E-2</v>
      </c>
      <c r="K39" s="190">
        <f t="shared" si="11"/>
        <v>2.856303806338498E-2</v>
      </c>
      <c r="L39" s="190">
        <f t="shared" si="11"/>
        <v>2.8025149218603326E-2</v>
      </c>
      <c r="M39" s="190">
        <f t="shared" si="11"/>
        <v>2.6664792964019014E-2</v>
      </c>
      <c r="N39" s="190">
        <f t="shared" si="11"/>
        <v>2.7336313036046674E-2</v>
      </c>
      <c r="O39" s="190">
        <f t="shared" si="11"/>
        <v>2.6627706258802314E-2</v>
      </c>
      <c r="P39" s="190">
        <f t="shared" si="11"/>
        <v>2.8259153158828557E-2</v>
      </c>
      <c r="Q39" s="190">
        <f t="shared" si="11"/>
        <v>2.900250624132877E-2</v>
      </c>
    </row>
    <row r="40" spans="1:17" x14ac:dyDescent="0.25">
      <c r="A40" s="177" t="s">
        <v>45</v>
      </c>
      <c r="B40" s="189">
        <f t="shared" ref="B40:Q40" si="12">IF(B$27=0,0,B$27/B$5)</f>
        <v>5.1952742326978142E-2</v>
      </c>
      <c r="C40" s="189">
        <f t="shared" si="12"/>
        <v>5.3078854358915926E-2</v>
      </c>
      <c r="D40" s="189">
        <f t="shared" si="12"/>
        <v>5.5250748012895028E-2</v>
      </c>
      <c r="E40" s="189">
        <f t="shared" si="12"/>
        <v>4.5536780167603291E-2</v>
      </c>
      <c r="F40" s="189">
        <f t="shared" si="12"/>
        <v>4.8500700775588754E-2</v>
      </c>
      <c r="G40" s="189">
        <f t="shared" si="12"/>
        <v>4.3337741357621695E-2</v>
      </c>
      <c r="H40" s="189">
        <f t="shared" si="12"/>
        <v>5.2983321349563288E-2</v>
      </c>
      <c r="I40" s="189">
        <f t="shared" si="12"/>
        <v>5.6606790707005042E-2</v>
      </c>
      <c r="J40" s="189">
        <f t="shared" si="12"/>
        <v>5.5937218202682458E-2</v>
      </c>
      <c r="K40" s="189">
        <f t="shared" si="12"/>
        <v>5.4223317825347027E-2</v>
      </c>
      <c r="L40" s="189">
        <f t="shared" si="12"/>
        <v>5.3202203834581054E-2</v>
      </c>
      <c r="M40" s="189">
        <f t="shared" si="12"/>
        <v>5.0619739413802864E-2</v>
      </c>
      <c r="N40" s="189">
        <f t="shared" si="12"/>
        <v>5.1894535400520164E-2</v>
      </c>
      <c r="O40" s="189">
        <f t="shared" si="12"/>
        <v>5.0549334991150198E-2</v>
      </c>
      <c r="P40" s="189">
        <f t="shared" si="12"/>
        <v>5.364643074052361E-2</v>
      </c>
      <c r="Q40" s="189">
        <f t="shared" si="12"/>
        <v>5.5057592619011934E-2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0.37431206970404279</v>
      </c>
      <c r="C44" s="213">
        <f>IF(C$5=0,0,C$5/AGR_fec!C$5)</f>
        <v>0.37475783012208008</v>
      </c>
      <c r="D44" s="213">
        <f>IF(D$5=0,0,D$5/AGR_fec!D$5)</f>
        <v>0.37563482176213203</v>
      </c>
      <c r="E44" s="213">
        <f>IF(E$5=0,0,E$5/AGR_fec!E$5)</f>
        <v>0.37287183431975413</v>
      </c>
      <c r="F44" s="213">
        <f>IF(F$5=0,0,F$5/AGR_fec!F$5)</f>
        <v>0.37595860294334099</v>
      </c>
      <c r="G44" s="213">
        <f>IF(G$5=0,0,G$5/AGR_fec!G$5)</f>
        <v>0.37418104365277938</v>
      </c>
      <c r="H44" s="213">
        <f>IF(H$5=0,0,H$5/AGR_fec!H$5)</f>
        <v>0.37624812281351078</v>
      </c>
      <c r="I44" s="213">
        <f>IF(I$5=0,0,I$5/AGR_fec!I$5)</f>
        <v>0.38506353787832215</v>
      </c>
      <c r="J44" s="213">
        <f>IF(J$5=0,0,J$5/AGR_fec!J$5)</f>
        <v>0.38946070897756685</v>
      </c>
      <c r="K44" s="213">
        <f>IF(K$5=0,0,K$5/AGR_fec!K$5)</f>
        <v>0.38710571478081862</v>
      </c>
      <c r="L44" s="213">
        <f>IF(L$5=0,0,L$5/AGR_fec!L$5)</f>
        <v>0.39259082565730091</v>
      </c>
      <c r="M44" s="213">
        <f>IF(M$5=0,0,M$5/AGR_fec!M$5)</f>
        <v>0.40296940978992657</v>
      </c>
      <c r="N44" s="213">
        <f>IF(N$5=0,0,N$5/AGR_fec!N$5)</f>
        <v>0.40675012715431641</v>
      </c>
      <c r="O44" s="213">
        <f>IF(O$5=0,0,O$5/AGR_fec!O$5)</f>
        <v>0.40728323290093238</v>
      </c>
      <c r="P44" s="213">
        <f>IF(P$5=0,0,P$5/AGR_fec!P$5)</f>
        <v>0.41611059802931077</v>
      </c>
      <c r="Q44" s="213">
        <f>IF(Q$5=0,0,Q$5/AGR_fec!Q$5)</f>
        <v>0.41930236751902827</v>
      </c>
    </row>
    <row r="45" spans="1:17" x14ac:dyDescent="0.25">
      <c r="A45" s="185" t="s">
        <v>162</v>
      </c>
      <c r="B45" s="212">
        <f>IF(B$6=0,0,B$6/AGR_fec!B$6)</f>
        <v>0.46836735771369581</v>
      </c>
      <c r="C45" s="212">
        <f>IF(C$6=0,0,C$6/AGR_fec!C$6)</f>
        <v>0.46895788778423497</v>
      </c>
      <c r="D45" s="212">
        <f>IF(D$6=0,0,D$6/AGR_fec!D$6)</f>
        <v>0.47012473087060769</v>
      </c>
      <c r="E45" s="212">
        <f>IF(E$6=0,0,E$6/AGR_fec!E$6)</f>
        <v>0.47012473087060785</v>
      </c>
      <c r="F45" s="212">
        <f>IF(F$6=0,0,F$6/AGR_fec!F$6)</f>
        <v>0.47261758620481409</v>
      </c>
      <c r="G45" s="212">
        <f>IF(G$6=0,0,G$6/AGR_fec!G$6)</f>
        <v>0.47261758620481376</v>
      </c>
      <c r="H45" s="212">
        <f>IF(H$6=0,0,H$6/AGR_fec!H$6)</f>
        <v>0.47261758620481392</v>
      </c>
      <c r="I45" s="212">
        <f>IF(I$6=0,0,I$6/AGR_fec!I$6)</f>
        <v>0.48338505629867312</v>
      </c>
      <c r="J45" s="212">
        <f>IF(J$6=0,0,J$6/AGR_fec!J$6)</f>
        <v>0.48822829353779723</v>
      </c>
      <c r="K45" s="212">
        <f>IF(K$6=0,0,K$6/AGR_fec!K$6)</f>
        <v>0.48822829353779729</v>
      </c>
      <c r="L45" s="212">
        <f>IF(L$6=0,0,L$6/AGR_fec!L$6)</f>
        <v>0.49956101414059773</v>
      </c>
      <c r="M45" s="212">
        <f>IF(M$6=0,0,M$6/AGR_fec!M$6)</f>
        <v>0.50577541671271375</v>
      </c>
      <c r="N45" s="212">
        <f>IF(N$6=0,0,N$6/AGR_fec!N$6)</f>
        <v>0.51440680564089059</v>
      </c>
      <c r="O45" s="212">
        <f>IF(O$6=0,0,O$6/AGR_fec!O$6)</f>
        <v>0.52089149598066209</v>
      </c>
      <c r="P45" s="212">
        <f>IF(P$6=0,0,P$6/AGR_fec!P$6)</f>
        <v>0.52543088663390491</v>
      </c>
      <c r="Q45" s="212">
        <f>IF(Q$6=0,0,Q$6/AGR_fec!Q$6)</f>
        <v>0.52543088663390491</v>
      </c>
    </row>
    <row r="46" spans="1:17" x14ac:dyDescent="0.25">
      <c r="A46" s="183" t="s">
        <v>161</v>
      </c>
      <c r="B46" s="211">
        <f>IF(B$7=0,0,B$7/AGR_fec!B$7)</f>
        <v>0.12262819282447794</v>
      </c>
      <c r="C46" s="211">
        <f>IF(C$7=0,0,C$7/AGR_fec!C$7)</f>
        <v>0.12278280572430136</v>
      </c>
      <c r="D46" s="211">
        <f>IF(D$7=0,0,D$7/AGR_fec!D$7)</f>
        <v>0.12308830920705927</v>
      </c>
      <c r="E46" s="211">
        <f>IF(E$7=0,0,E$7/AGR_fec!E$7)</f>
        <v>0.12308830920705922</v>
      </c>
      <c r="F46" s="211">
        <f>IF(F$7=0,0,F$7/AGR_fec!F$7)</f>
        <v>0.12374098992780544</v>
      </c>
      <c r="G46" s="211">
        <f>IF(G$7=0,0,G$7/AGR_fec!G$7)</f>
        <v>0.12374098992780537</v>
      </c>
      <c r="H46" s="211">
        <f>IF(H$7=0,0,H$7/AGR_fec!H$7)</f>
        <v>0.12374098992780534</v>
      </c>
      <c r="I46" s="211">
        <f>IF(I$7=0,0,I$7/AGR_fec!I$7)</f>
        <v>0.12656013472335007</v>
      </c>
      <c r="J46" s="211">
        <f>IF(J$7=0,0,J$7/AGR_fec!J$7)</f>
        <v>0.12782819369516477</v>
      </c>
      <c r="K46" s="211">
        <f>IF(K$7=0,0,K$7/AGR_fec!K$7)</f>
        <v>0.12782819369516477</v>
      </c>
      <c r="L46" s="211">
        <f>IF(L$7=0,0,L$7/AGR_fec!L$7)</f>
        <v>0.13079533268215549</v>
      </c>
      <c r="M46" s="211">
        <f>IF(M$7=0,0,M$7/AGR_fec!M$7)</f>
        <v>0.13242239089693447</v>
      </c>
      <c r="N46" s="211">
        <f>IF(N$7=0,0,N$7/AGR_fec!N$7)</f>
        <v>0.13468226577590622</v>
      </c>
      <c r="O46" s="211">
        <f>IF(O$7=0,0,O$7/AGR_fec!O$7)</f>
        <v>0.13638009087899244</v>
      </c>
      <c r="P46" s="211">
        <f>IF(P$7=0,0,P$7/AGR_fec!P$7)</f>
        <v>0.13756859657471127</v>
      </c>
      <c r="Q46" s="211">
        <f>IF(Q$7=0,0,Q$7/AGR_fec!Q$7)</f>
        <v>0.13756859657471127</v>
      </c>
    </row>
    <row r="47" spans="1:17" x14ac:dyDescent="0.25">
      <c r="A47" s="183" t="s">
        <v>160</v>
      </c>
      <c r="B47" s="211">
        <f>IF(B$8=0,0,B$8/AGR_fec!B$8)</f>
        <v>0.67245687085019301</v>
      </c>
      <c r="C47" s="211">
        <f>IF(C$8=0,0,C$8/AGR_fec!C$8)</f>
        <v>0.67330472242831363</v>
      </c>
      <c r="D47" s="211">
        <f>IF(D$8=0,0,D$8/AGR_fec!D$8)</f>
        <v>0.67498001349570536</v>
      </c>
      <c r="E47" s="211">
        <f>IF(E$8=0,0,E$8/AGR_fec!E$8)</f>
        <v>0.67498001349570536</v>
      </c>
      <c r="F47" s="211">
        <f>IF(F$8=0,0,F$8/AGR_fec!F$8)</f>
        <v>0.67855912222289205</v>
      </c>
      <c r="G47" s="211">
        <f>IF(G$8=0,0,G$8/AGR_fec!G$8)</f>
        <v>0.67855912222289183</v>
      </c>
      <c r="H47" s="211">
        <f>IF(H$8=0,0,H$8/AGR_fec!H$8)</f>
        <v>0.67855912222289194</v>
      </c>
      <c r="I47" s="211">
        <f>IF(I$8=0,0,I$8/AGR_fec!I$8)</f>
        <v>0.69401848147805978</v>
      </c>
      <c r="J47" s="211">
        <f>IF(J$8=0,0,J$8/AGR_fec!J$8)</f>
        <v>0.70097214318178014</v>
      </c>
      <c r="K47" s="211">
        <f>IF(K$8=0,0,K$8/AGR_fec!K$8)</f>
        <v>0.70097214318177981</v>
      </c>
      <c r="L47" s="211">
        <f>IF(L$8=0,0,L$8/AGR_fec!L$8)</f>
        <v>0.71724305896886387</v>
      </c>
      <c r="M47" s="211">
        <f>IF(M$8=0,0,M$8/AGR_fec!M$8)</f>
        <v>0.72616536672371679</v>
      </c>
      <c r="N47" s="211">
        <f>IF(N$8=0,0,N$8/AGR_fec!N$8)</f>
        <v>0.7385578545735656</v>
      </c>
      <c r="O47" s="211">
        <f>IF(O$8=0,0,O$8/AGR_fec!O$8)</f>
        <v>0.74786822708885259</v>
      </c>
      <c r="P47" s="211">
        <f>IF(P$8=0,0,P$8/AGR_fec!P$8)</f>
        <v>0.75438564207085967</v>
      </c>
      <c r="Q47" s="211">
        <f>IF(Q$8=0,0,Q$8/AGR_fec!Q$8)</f>
        <v>0.75438564207086001</v>
      </c>
    </row>
    <row r="48" spans="1:17" x14ac:dyDescent="0.25">
      <c r="A48" s="181" t="s">
        <v>159</v>
      </c>
      <c r="B48" s="210">
        <f>IF(B$9=0,0,B$9/AGR_fec!B$9)</f>
        <v>0.61717209333938927</v>
      </c>
      <c r="C48" s="210">
        <f>IF(C$9=0,0,C$9/AGR_fec!C$9)</f>
        <v>0.6184735625424872</v>
      </c>
      <c r="D48" s="210">
        <f>IF(D$9=0,0,D$9/AGR_fec!D$9)</f>
        <v>0.62021392486227889</v>
      </c>
      <c r="E48" s="210">
        <f>IF(E$9=0,0,E$9/AGR_fec!E$9)</f>
        <v>0.61925889307153881</v>
      </c>
      <c r="F48" s="210">
        <f>IF(F$9=0,0,F$9/AGR_fec!F$9)</f>
        <v>0.6236177865264203</v>
      </c>
      <c r="G48" s="210">
        <f>IF(G$9=0,0,G$9/AGR_fec!G$9)</f>
        <v>0.62318842371369698</v>
      </c>
      <c r="H48" s="210">
        <f>IF(H$9=0,0,H$9/AGR_fec!H$9)</f>
        <v>0.62406438850893953</v>
      </c>
      <c r="I48" s="210">
        <f>IF(I$9=0,0,I$9/AGR_fec!I$9)</f>
        <v>0.63815179148021717</v>
      </c>
      <c r="J48" s="210">
        <f>IF(J$9=0,0,J$9/AGR_fec!J$9)</f>
        <v>0.64370481568398752</v>
      </c>
      <c r="K48" s="210">
        <f>IF(K$9=0,0,K$9/AGR_fec!K$9)</f>
        <v>0.64504400257124528</v>
      </c>
      <c r="L48" s="210">
        <f>IF(L$9=0,0,L$9/AGR_fec!L$9)</f>
        <v>0.65994355207997102</v>
      </c>
      <c r="M48" s="210">
        <f>IF(M$9=0,0,M$9/AGR_fec!M$9)</f>
        <v>0.66738618054570498</v>
      </c>
      <c r="N48" s="210">
        <f>IF(N$9=0,0,N$9/AGR_fec!N$9)</f>
        <v>0.67784688838655349</v>
      </c>
      <c r="O48" s="210">
        <f>IF(O$9=0,0,O$9/AGR_fec!O$9)</f>
        <v>0.6858475895232331</v>
      </c>
      <c r="P48" s="210">
        <f>IF(P$9=0,0,P$9/AGR_fec!P$9)</f>
        <v>0.69290952543284123</v>
      </c>
      <c r="Q48" s="210">
        <f>IF(Q$9=0,0,Q$9/AGR_fec!Q$9)</f>
        <v>0.69213821959157706</v>
      </c>
    </row>
    <row r="49" spans="1:17" x14ac:dyDescent="0.25">
      <c r="A49" s="179" t="s">
        <v>158</v>
      </c>
      <c r="B49" s="209">
        <f>IF(B$16=0,0,B$16/AGR_fec!B$16)</f>
        <v>0.34260830177992435</v>
      </c>
      <c r="C49" s="209">
        <f>IF(C$16=0,0,C$16/AGR_fec!C$16)</f>
        <v>0.34304027147483457</v>
      </c>
      <c r="D49" s="209">
        <f>IF(D$16=0,0,D$16/AGR_fec!D$16)</f>
        <v>0.3438938111626072</v>
      </c>
      <c r="E49" s="209">
        <f>IF(E$16=0,0,E$16/AGR_fec!E$16)</f>
        <v>0.34389381116260709</v>
      </c>
      <c r="F49" s="209">
        <f>IF(F$16=0,0,F$16/AGR_fec!F$16)</f>
        <v>0.34571732195722044</v>
      </c>
      <c r="G49" s="209">
        <f>IF(G$16=0,0,G$16/AGR_fec!G$16)</f>
        <v>0.34571732195721999</v>
      </c>
      <c r="H49" s="209">
        <f>IF(H$16=0,0,H$16/AGR_fec!H$16)</f>
        <v>0.34571732195722016</v>
      </c>
      <c r="I49" s="209">
        <f>IF(I$16=0,0,I$16/AGR_fec!I$16)</f>
        <v>0.35359367068769332</v>
      </c>
      <c r="J49" s="209">
        <f>IF(J$16=0,0,J$16/AGR_fec!J$16)</f>
        <v>0.35713647369965679</v>
      </c>
      <c r="K49" s="209">
        <f>IF(K$16=0,0,K$16/AGR_fec!K$16)</f>
        <v>0.35713647369965701</v>
      </c>
      <c r="L49" s="209">
        <f>IF(L$16=0,0,L$16/AGR_fec!L$16)</f>
        <v>0.36542630025636863</v>
      </c>
      <c r="M49" s="209">
        <f>IF(M$16=0,0,M$16/AGR_fec!M$16)</f>
        <v>0.36997210362362837</v>
      </c>
      <c r="N49" s="209">
        <f>IF(N$16=0,0,N$16/AGR_fec!N$16)</f>
        <v>0.37628592002005679</v>
      </c>
      <c r="O49" s="209">
        <f>IF(O$16=0,0,O$16/AGR_fec!O$16)</f>
        <v>0.3810294374925875</v>
      </c>
      <c r="P49" s="209">
        <f>IF(P$16=0,0,P$16/AGR_fec!P$16)</f>
        <v>0.38434997829717071</v>
      </c>
      <c r="Q49" s="209">
        <f>IF(Q$16=0,0,Q$16/AGR_fec!Q$16)</f>
        <v>0.38434997829717055</v>
      </c>
    </row>
    <row r="50" spans="1:17" x14ac:dyDescent="0.25">
      <c r="A50" s="179" t="s">
        <v>157</v>
      </c>
      <c r="B50" s="209">
        <f>IF(B$17=0,0,B$17/AGR_fec!B$17)</f>
        <v>0.26861940675141338</v>
      </c>
      <c r="C50" s="209">
        <f>IF(C$17=0,0,C$17/AGR_fec!C$17)</f>
        <v>0.26826066948875255</v>
      </c>
      <c r="D50" s="209">
        <f>IF(D$17=0,0,D$17/AGR_fec!D$17)</f>
        <v>0.26842491315446859</v>
      </c>
      <c r="E50" s="209">
        <f>IF(E$17=0,0,E$17/AGR_fec!E$17)</f>
        <v>0.26805018671887881</v>
      </c>
      <c r="F50" s="209">
        <f>IF(F$17=0,0,F$17/AGR_fec!F$17)</f>
        <v>0.26953591638746344</v>
      </c>
      <c r="G50" s="209">
        <f>IF(G$17=0,0,G$17/AGR_fec!G$17)</f>
        <v>0.26907039100563007</v>
      </c>
      <c r="H50" s="209">
        <f>IF(H$17=0,0,H$17/AGR_fec!H$17)</f>
        <v>0.26874909281493015</v>
      </c>
      <c r="I50" s="209">
        <f>IF(I$17=0,0,I$17/AGR_fec!I$17)</f>
        <v>0.27476315921267014</v>
      </c>
      <c r="J50" s="209">
        <f>IF(J$17=0,0,J$17/AGR_fec!J$17)</f>
        <v>0.27748049818445752</v>
      </c>
      <c r="K50" s="209">
        <f>IF(K$17=0,0,K$17/AGR_fec!K$17)</f>
        <v>0.27694235068054568</v>
      </c>
      <c r="L50" s="209">
        <f>IF(L$17=0,0,L$17/AGR_fec!L$17)</f>
        <v>0.28282606045959807</v>
      </c>
      <c r="M50" s="209">
        <f>IF(M$17=0,0,M$17/AGR_fec!M$17)</f>
        <v>0.28694414905499832</v>
      </c>
      <c r="N50" s="209">
        <f>IF(N$17=0,0,N$17/AGR_fec!N$17)</f>
        <v>0.29142512908305035</v>
      </c>
      <c r="O50" s="209">
        <f>IF(O$17=0,0,O$17/AGR_fec!O$17)</f>
        <v>0.29450362184737117</v>
      </c>
      <c r="P50" s="209">
        <f>IF(P$17=0,0,P$17/AGR_fec!P$17)</f>
        <v>0.29751740795335596</v>
      </c>
      <c r="Q50" s="209">
        <f>IF(Q$17=0,0,Q$17/AGR_fec!Q$17)</f>
        <v>0.29784324283836056</v>
      </c>
    </row>
    <row r="51" spans="1:17" x14ac:dyDescent="0.25">
      <c r="A51" s="179" t="s">
        <v>156</v>
      </c>
      <c r="B51" s="209">
        <f>IF(B$25=0,0,B$25/AGR_fec!B$25)</f>
        <v>0.23982662295665613</v>
      </c>
      <c r="C51" s="209">
        <f>IF(C$25=0,0,C$25/AGR_fec!C$25)</f>
        <v>0.24012900276651983</v>
      </c>
      <c r="D51" s="209">
        <f>IF(D$25=0,0,D$25/AGR_fec!D$25)</f>
        <v>0.24072648257017454</v>
      </c>
      <c r="E51" s="209">
        <f>IF(E$25=0,0,E$25/AGR_fec!E$25)</f>
        <v>0.24072648257017459</v>
      </c>
      <c r="F51" s="209">
        <f>IF(F$25=0,0,F$25/AGR_fec!F$25)</f>
        <v>0.24200294444668222</v>
      </c>
      <c r="G51" s="209">
        <f>IF(G$25=0,0,G$25/AGR_fec!G$25)</f>
        <v>0.24200294444668222</v>
      </c>
      <c r="H51" s="209">
        <f>IF(H$25=0,0,H$25/AGR_fec!H$25)</f>
        <v>0.24200294444668222</v>
      </c>
      <c r="I51" s="209">
        <f>IF(I$25=0,0,I$25/AGR_fec!I$25)</f>
        <v>0.24751640721873061</v>
      </c>
      <c r="J51" s="209">
        <f>IF(J$25=0,0,J$25/AGR_fec!J$25)</f>
        <v>0.24999637772074634</v>
      </c>
      <c r="K51" s="209">
        <f>IF(K$25=0,0,K$25/AGR_fec!K$25)</f>
        <v>0.24999637772074629</v>
      </c>
      <c r="L51" s="209">
        <f>IF(L$25=0,0,L$25/AGR_fec!L$25)</f>
        <v>0.25579927595077689</v>
      </c>
      <c r="M51" s="209">
        <f>IF(M$25=0,0,M$25/AGR_fec!M$25)</f>
        <v>0.25898134907781761</v>
      </c>
      <c r="N51" s="209">
        <f>IF(N$25=0,0,N$25/AGR_fec!N$25)</f>
        <v>0.2634010355140689</v>
      </c>
      <c r="O51" s="209">
        <f>IF(O$25=0,0,O$25/AGR_fec!O$25)</f>
        <v>0.26672150898322489</v>
      </c>
      <c r="P51" s="209">
        <f>IF(P$25=0,0,P$25/AGR_fec!P$25)</f>
        <v>0.26904589541348883</v>
      </c>
      <c r="Q51" s="209">
        <f>IF(Q$25=0,0,Q$25/AGR_fec!Q$25)</f>
        <v>0.26904589541348883</v>
      </c>
    </row>
    <row r="52" spans="1:17" x14ac:dyDescent="0.25">
      <c r="A52" s="179" t="s">
        <v>155</v>
      </c>
      <c r="B52" s="209">
        <f>IF(B$26=0,0,B$26/AGR_fec!B$26)</f>
        <v>0.47072140278607866</v>
      </c>
      <c r="C52" s="209">
        <f>IF(C$26=0,0,C$26/AGR_fec!C$26)</f>
        <v>0.47131490089950084</v>
      </c>
      <c r="D52" s="209">
        <f>IF(D$26=0,0,D$26/AGR_fec!D$26)</f>
        <v>0.47248760861578987</v>
      </c>
      <c r="E52" s="209">
        <f>IF(E$26=0,0,E$26/AGR_fec!E$26)</f>
        <v>0.4724876086157897</v>
      </c>
      <c r="F52" s="209">
        <f>IF(F$26=0,0,F$26/AGR_fec!F$26)</f>
        <v>0.47499299320447708</v>
      </c>
      <c r="G52" s="209">
        <f>IF(G$26=0,0,G$26/AGR_fec!G$26)</f>
        <v>0.47499299320447746</v>
      </c>
      <c r="H52" s="209">
        <f>IF(H$26=0,0,H$26/AGR_fec!H$26)</f>
        <v>0.47499299320447741</v>
      </c>
      <c r="I52" s="209">
        <f>IF(I$26=0,0,I$26/AGR_fec!I$26)</f>
        <v>0.48581458130954952</v>
      </c>
      <c r="J52" s="209">
        <f>IF(J$26=0,0,J$26/AGR_fec!J$26)</f>
        <v>0.49068216097683248</v>
      </c>
      <c r="K52" s="209">
        <f>IF(K$26=0,0,K$26/AGR_fec!K$26)</f>
        <v>0.4906821609768327</v>
      </c>
      <c r="L52" s="209">
        <f>IF(L$26=0,0,L$26/AGR_fec!L$26)</f>
        <v>0.50207184057699328</v>
      </c>
      <c r="M52" s="209">
        <f>IF(M$26=0,0,M$26/AGR_fec!M$26)</f>
        <v>0.50831747714420294</v>
      </c>
      <c r="N52" s="209">
        <f>IF(N$26=0,0,N$26/AGR_fec!N$26)</f>
        <v>0.51699224799949184</v>
      </c>
      <c r="O52" s="209">
        <f>IF(O$26=0,0,O$26/AGR_fec!O$26)</f>
        <v>0.52350953081841223</v>
      </c>
      <c r="P52" s="209">
        <f>IF(P$26=0,0,P$26/AGR_fec!P$26)</f>
        <v>0.52807173674693619</v>
      </c>
      <c r="Q52" s="209">
        <f>IF(Q$26=0,0,Q$26/AGR_fec!Q$26)</f>
        <v>0.52807173674693619</v>
      </c>
    </row>
    <row r="53" spans="1:17" x14ac:dyDescent="0.25">
      <c r="A53" s="177" t="s">
        <v>45</v>
      </c>
      <c r="B53" s="208">
        <f>IF(B$27=0,0,B$27/AGR_fec!B$27)</f>
        <v>0.49644727282825407</v>
      </c>
      <c r="C53" s="208">
        <f>IF(C$27=0,0,C$27/AGR_fec!C$27)</f>
        <v>0.49707320680553513</v>
      </c>
      <c r="D53" s="208">
        <f>IF(D$27=0,0,D$27/AGR_fec!D$27)</f>
        <v>0.49831000535374309</v>
      </c>
      <c r="E53" s="208">
        <f>IF(E$27=0,0,E$27/AGR_fec!E$27)</f>
        <v>0.49831000535374287</v>
      </c>
      <c r="F53" s="208">
        <f>IF(F$27=0,0,F$27/AGR_fec!F$27)</f>
        <v>0.50095231424192677</v>
      </c>
      <c r="G53" s="208">
        <f>IF(G$27=0,0,G$27/AGR_fec!G$27)</f>
        <v>0.50095231424192632</v>
      </c>
      <c r="H53" s="208">
        <f>IF(H$27=0,0,H$27/AGR_fec!H$27)</f>
        <v>0.50095231424192654</v>
      </c>
      <c r="I53" s="208">
        <f>IF(I$27=0,0,I$27/AGR_fec!I$27)</f>
        <v>0.51236532387062883</v>
      </c>
      <c r="J53" s="208">
        <f>IF(J$27=0,0,J$27/AGR_fec!J$27)</f>
        <v>0.51749892654260043</v>
      </c>
      <c r="K53" s="208">
        <f>IF(K$27=0,0,K$27/AGR_fec!K$27)</f>
        <v>0.51749892654260077</v>
      </c>
      <c r="L53" s="208">
        <f>IF(L$27=0,0,L$27/AGR_fec!L$27)</f>
        <v>0.52951107500753236</v>
      </c>
      <c r="M53" s="208">
        <f>IF(M$27=0,0,M$27/AGR_fec!M$27)</f>
        <v>0.53609804815665141</v>
      </c>
      <c r="N53" s="208">
        <f>IF(N$27=0,0,N$27/AGR_fec!N$27)</f>
        <v>0.54524691266127989</v>
      </c>
      <c r="O53" s="208">
        <f>IF(O$27=0,0,O$27/AGR_fec!O$27)</f>
        <v>0.55212037807533054</v>
      </c>
      <c r="P53" s="208">
        <f>IF(P$27=0,0,P$27/AGR_fec!P$27)</f>
        <v>0.55693191772041828</v>
      </c>
      <c r="Q53" s="208">
        <f>IF(Q$27=0,0,Q$27/AGR_fec!Q$27)</f>
        <v>0.55693191772041828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2011.8614902729757</v>
      </c>
      <c r="C5" s="55">
        <f t="shared" ref="C5:Q5" si="0">SUM(C6:C9,C16:C17,C25:C27)</f>
        <v>1994.7610164015352</v>
      </c>
      <c r="D5" s="55">
        <f t="shared" si="0"/>
        <v>2038.1729295070445</v>
      </c>
      <c r="E5" s="55">
        <f t="shared" si="0"/>
        <v>2050.2721638703078</v>
      </c>
      <c r="F5" s="55">
        <f t="shared" si="0"/>
        <v>1984.1487005284562</v>
      </c>
      <c r="G5" s="55">
        <f t="shared" si="0"/>
        <v>1995.4157829742642</v>
      </c>
      <c r="H5" s="55">
        <f t="shared" si="0"/>
        <v>1945.9836810380157</v>
      </c>
      <c r="I5" s="55">
        <f t="shared" si="0"/>
        <v>1995.8164005364915</v>
      </c>
      <c r="J5" s="55">
        <f t="shared" si="0"/>
        <v>1962.6056661592088</v>
      </c>
      <c r="K5" s="55">
        <f t="shared" si="0"/>
        <v>1895.2126163003527</v>
      </c>
      <c r="L5" s="55">
        <f t="shared" si="0"/>
        <v>1966.0010454908831</v>
      </c>
      <c r="M5" s="55">
        <f t="shared" si="0"/>
        <v>1824.642599200808</v>
      </c>
      <c r="N5" s="55">
        <f t="shared" si="0"/>
        <v>1919.4462031851942</v>
      </c>
      <c r="O5" s="55">
        <f t="shared" si="0"/>
        <v>1865.0918999178652</v>
      </c>
      <c r="P5" s="55">
        <f t="shared" si="0"/>
        <v>1717.9888870902491</v>
      </c>
      <c r="Q5" s="55">
        <f t="shared" si="0"/>
        <v>1675.8145119319111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490.32352542330733</v>
      </c>
      <c r="C9" s="204">
        <f t="shared" ref="C9:Q9" si="1">SUM(C10:C15)</f>
        <v>495.21841610616337</v>
      </c>
      <c r="D9" s="204">
        <f t="shared" si="1"/>
        <v>507.25621955602617</v>
      </c>
      <c r="E9" s="204">
        <f t="shared" si="1"/>
        <v>514.20417067497328</v>
      </c>
      <c r="F9" s="204">
        <f t="shared" si="1"/>
        <v>497.79531566394422</v>
      </c>
      <c r="G9" s="204">
        <f t="shared" si="1"/>
        <v>504.81606136586521</v>
      </c>
      <c r="H9" s="204">
        <f t="shared" si="1"/>
        <v>496.51294655912255</v>
      </c>
      <c r="I9" s="204">
        <f t="shared" si="1"/>
        <v>501.90828945096234</v>
      </c>
      <c r="J9" s="204">
        <f t="shared" si="1"/>
        <v>493.9577322376025</v>
      </c>
      <c r="K9" s="204">
        <f t="shared" si="1"/>
        <v>467.70404232610304</v>
      </c>
      <c r="L9" s="204">
        <f t="shared" si="1"/>
        <v>472.24396515175431</v>
      </c>
      <c r="M9" s="204">
        <f t="shared" si="1"/>
        <v>464.81142513014998</v>
      </c>
      <c r="N9" s="204">
        <f t="shared" si="1"/>
        <v>490.37884447705193</v>
      </c>
      <c r="O9" s="204">
        <f t="shared" si="1"/>
        <v>474.22254529773346</v>
      </c>
      <c r="P9" s="204">
        <f t="shared" si="1"/>
        <v>459.15854663566586</v>
      </c>
      <c r="Q9" s="204">
        <f t="shared" si="1"/>
        <v>455.27686237632918</v>
      </c>
    </row>
    <row r="10" spans="1:17" x14ac:dyDescent="0.25">
      <c r="A10" s="202" t="s">
        <v>35</v>
      </c>
      <c r="B10" s="203">
        <v>462.85684847253913</v>
      </c>
      <c r="C10" s="203">
        <v>468.87551695559034</v>
      </c>
      <c r="D10" s="203">
        <v>480.55012181957227</v>
      </c>
      <c r="E10" s="203">
        <v>489.35881475256843</v>
      </c>
      <c r="F10" s="203">
        <v>470.35811570878337</v>
      </c>
      <c r="G10" s="203">
        <v>479.9946563057045</v>
      </c>
      <c r="H10" s="203">
        <v>473.77860616902177</v>
      </c>
      <c r="I10" s="203">
        <v>481.19810508102182</v>
      </c>
      <c r="J10" s="203">
        <v>477.718483804492</v>
      </c>
      <c r="K10" s="203">
        <v>449.99070495384996</v>
      </c>
      <c r="L10" s="203">
        <v>460.40640913645433</v>
      </c>
      <c r="M10" s="203">
        <v>456.95908071318144</v>
      </c>
      <c r="N10" s="203">
        <v>485.32122081695667</v>
      </c>
      <c r="O10" s="203">
        <v>470.73605699667576</v>
      </c>
      <c r="P10" s="203">
        <v>456.73448568189582</v>
      </c>
      <c r="Q10" s="203">
        <v>453.42971165297041</v>
      </c>
    </row>
    <row r="11" spans="1:17" x14ac:dyDescent="0.25">
      <c r="A11" s="202" t="s">
        <v>166</v>
      </c>
      <c r="B11" s="201">
        <v>27.466676950768207</v>
      </c>
      <c r="C11" s="201">
        <v>26.342899150573054</v>
      </c>
      <c r="D11" s="201">
        <v>26.70609773645392</v>
      </c>
      <c r="E11" s="201">
        <v>24.845355922404817</v>
      </c>
      <c r="F11" s="201">
        <v>27.437199955160871</v>
      </c>
      <c r="G11" s="201">
        <v>24.821405060160707</v>
      </c>
      <c r="H11" s="201">
        <v>22.734340390100787</v>
      </c>
      <c r="I11" s="201">
        <v>20.710184369940524</v>
      </c>
      <c r="J11" s="201">
        <v>16.239248433110479</v>
      </c>
      <c r="K11" s="201">
        <v>17.713337372253058</v>
      </c>
      <c r="L11" s="201">
        <v>11.837556015299981</v>
      </c>
      <c r="M11" s="201">
        <v>7.8523444169685286</v>
      </c>
      <c r="N11" s="201">
        <v>5.057623660095242</v>
      </c>
      <c r="O11" s="201">
        <v>3.4864883010576815</v>
      </c>
      <c r="P11" s="201">
        <v>2.4240609537700291</v>
      </c>
      <c r="Q11" s="201">
        <v>1.8471507233587545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477.30934869149718</v>
      </c>
      <c r="C16" s="197">
        <v>469.50924616006307</v>
      </c>
      <c r="D16" s="197">
        <v>467.26694039696571</v>
      </c>
      <c r="E16" s="197">
        <v>464.04644974227523</v>
      </c>
      <c r="F16" s="197">
        <v>452.91857454731155</v>
      </c>
      <c r="G16" s="197">
        <v>441.80170352474454</v>
      </c>
      <c r="H16" s="197">
        <v>426.9991017872033</v>
      </c>
      <c r="I16" s="197">
        <v>433.81492819446589</v>
      </c>
      <c r="J16" s="197">
        <v>432.66814390439635</v>
      </c>
      <c r="K16" s="197">
        <v>404.96082475031807</v>
      </c>
      <c r="L16" s="197">
        <v>412.78146755269665</v>
      </c>
      <c r="M16" s="197">
        <v>408.26468013570548</v>
      </c>
      <c r="N16" s="197">
        <v>433.80925404262848</v>
      </c>
      <c r="O16" s="197">
        <v>419.74291235392985</v>
      </c>
      <c r="P16" s="197">
        <v>407.40139524175078</v>
      </c>
      <c r="Q16" s="197">
        <v>404.06050663160107</v>
      </c>
    </row>
    <row r="17" spans="1:17" x14ac:dyDescent="0.25">
      <c r="A17" s="198" t="s">
        <v>157</v>
      </c>
      <c r="B17" s="197">
        <f>SUM(B18:B24)</f>
        <v>999.90703377967498</v>
      </c>
      <c r="C17" s="197">
        <f t="shared" ref="C17:Q17" si="2">SUM(C18:C24)</f>
        <v>986.43606699187455</v>
      </c>
      <c r="D17" s="197">
        <f t="shared" si="2"/>
        <v>1020.2606965171914</v>
      </c>
      <c r="E17" s="197">
        <f t="shared" si="2"/>
        <v>1028.931515976991</v>
      </c>
      <c r="F17" s="197">
        <f t="shared" si="2"/>
        <v>991.37808553780701</v>
      </c>
      <c r="G17" s="197">
        <f t="shared" si="2"/>
        <v>1007.7735741849282</v>
      </c>
      <c r="H17" s="197">
        <f t="shared" si="2"/>
        <v>982.82171609716374</v>
      </c>
      <c r="I17" s="197">
        <f t="shared" si="2"/>
        <v>1019.8103681301486</v>
      </c>
      <c r="J17" s="197">
        <f t="shared" si="2"/>
        <v>995.80346236894457</v>
      </c>
      <c r="K17" s="197">
        <f t="shared" si="2"/>
        <v>984.94424406854478</v>
      </c>
      <c r="L17" s="197">
        <f t="shared" si="2"/>
        <v>1042.6459050851101</v>
      </c>
      <c r="M17" s="197">
        <f t="shared" si="2"/>
        <v>913.65620220806557</v>
      </c>
      <c r="N17" s="197">
        <f t="shared" si="2"/>
        <v>954.97581679012706</v>
      </c>
      <c r="O17" s="197">
        <f t="shared" si="2"/>
        <v>932.15031469047983</v>
      </c>
      <c r="P17" s="197">
        <f t="shared" si="2"/>
        <v>813.59881565467003</v>
      </c>
      <c r="Q17" s="197">
        <f t="shared" si="2"/>
        <v>778.95723873676081</v>
      </c>
    </row>
    <row r="18" spans="1:17" x14ac:dyDescent="0.25">
      <c r="A18" s="200" t="s">
        <v>38</v>
      </c>
      <c r="B18" s="199">
        <v>94.296962866415242</v>
      </c>
      <c r="C18" s="199">
        <v>107.28872993771998</v>
      </c>
      <c r="D18" s="199">
        <v>122.64808888756801</v>
      </c>
      <c r="E18" s="199">
        <v>134.19347458996805</v>
      </c>
      <c r="F18" s="199">
        <v>145.73859878484004</v>
      </c>
      <c r="G18" s="199">
        <v>127.74900635416702</v>
      </c>
      <c r="H18" s="199">
        <v>126.496002680424</v>
      </c>
      <c r="I18" s="199">
        <v>150.20877078727199</v>
      </c>
      <c r="J18" s="199">
        <v>174.25043120966401</v>
      </c>
      <c r="K18" s="199">
        <v>202.22233608362401</v>
      </c>
      <c r="L18" s="199">
        <v>242.66163409682378</v>
      </c>
      <c r="M18" s="199">
        <v>200.25268793622305</v>
      </c>
      <c r="N18" s="199">
        <v>222.41776540164241</v>
      </c>
      <c r="O18" s="199">
        <v>228.1321658806425</v>
      </c>
      <c r="P18" s="199">
        <v>163.90238008143533</v>
      </c>
      <c r="Q18" s="199">
        <v>150.00863756981997</v>
      </c>
    </row>
    <row r="19" spans="1:17" x14ac:dyDescent="0.25">
      <c r="A19" s="200" t="s">
        <v>36</v>
      </c>
      <c r="B19" s="199">
        <v>14.575324338119959</v>
      </c>
      <c r="C19" s="199">
        <v>11.623914495504</v>
      </c>
      <c r="D19" s="199">
        <v>11.625684548940002</v>
      </c>
      <c r="E19" s="199">
        <v>11.628194326200004</v>
      </c>
      <c r="F19" s="199">
        <v>11.627269671420006</v>
      </c>
      <c r="G19" s="199">
        <v>11.673652848478053</v>
      </c>
      <c r="H19" s="199">
        <v>14.532402896640003</v>
      </c>
      <c r="I19" s="199">
        <v>14.532138709560003</v>
      </c>
      <c r="J19" s="199">
        <v>11.624707056744002</v>
      </c>
      <c r="K19" s="199">
        <v>11.622910584599998</v>
      </c>
      <c r="L19" s="199">
        <v>11.672629815106726</v>
      </c>
      <c r="M19" s="199">
        <v>11.672455425124101</v>
      </c>
      <c r="N19" s="199">
        <v>14.576097573045777</v>
      </c>
      <c r="O19" s="199">
        <v>11.674459785233315</v>
      </c>
      <c r="P19" s="199">
        <v>11.673957614441395</v>
      </c>
      <c r="Q19" s="199">
        <v>8.7473798467807651</v>
      </c>
    </row>
    <row r="20" spans="1:17" x14ac:dyDescent="0.25">
      <c r="A20" s="200" t="s">
        <v>35</v>
      </c>
      <c r="B20" s="199">
        <v>379.25321671888798</v>
      </c>
      <c r="C20" s="199">
        <v>359.47293876966376</v>
      </c>
      <c r="D20" s="199">
        <v>343.84226588078911</v>
      </c>
      <c r="E20" s="199">
        <v>329.35170729273165</v>
      </c>
      <c r="F20" s="199">
        <v>328.71965509968783</v>
      </c>
      <c r="G20" s="199">
        <v>299.46977777009494</v>
      </c>
      <c r="H20" s="199">
        <v>279.56980912697298</v>
      </c>
      <c r="I20" s="199">
        <v>284.17537537635747</v>
      </c>
      <c r="J20" s="199">
        <v>285.63174151255021</v>
      </c>
      <c r="K20" s="199">
        <v>264.47589299849733</v>
      </c>
      <c r="L20" s="199">
        <v>267.85803718866015</v>
      </c>
      <c r="M20" s="199">
        <v>263.33646209766999</v>
      </c>
      <c r="N20" s="199">
        <v>280.04224881539488</v>
      </c>
      <c r="O20" s="199">
        <v>269.81036694204374</v>
      </c>
      <c r="P20" s="199">
        <v>262.03797592319319</v>
      </c>
      <c r="Q20" s="199">
        <v>259.44846790421172</v>
      </c>
    </row>
    <row r="21" spans="1:17" x14ac:dyDescent="0.25">
      <c r="A21" s="200" t="s">
        <v>167</v>
      </c>
      <c r="B21" s="199">
        <v>505.32034496390906</v>
      </c>
      <c r="C21" s="199">
        <v>501.9797093562359</v>
      </c>
      <c r="D21" s="199">
        <v>535.9733353077122</v>
      </c>
      <c r="E21" s="199">
        <v>548.30773037833205</v>
      </c>
      <c r="F21" s="199">
        <v>498.90516731733595</v>
      </c>
      <c r="G21" s="199">
        <v>563.4077875842961</v>
      </c>
      <c r="H21" s="199">
        <v>557.23877483050751</v>
      </c>
      <c r="I21" s="199">
        <v>566.47157606819962</v>
      </c>
      <c r="J21" s="199">
        <v>521.06422817930479</v>
      </c>
      <c r="K21" s="199">
        <v>502.98629633719253</v>
      </c>
      <c r="L21" s="199">
        <v>518.26651165602789</v>
      </c>
      <c r="M21" s="199">
        <v>437.04957473969472</v>
      </c>
      <c r="N21" s="199">
        <v>437.10699470992978</v>
      </c>
      <c r="O21" s="199">
        <v>421.98047215178235</v>
      </c>
      <c r="P21" s="199">
        <v>375.60479601988476</v>
      </c>
      <c r="Q21" s="199">
        <v>360.46801693282055</v>
      </c>
    </row>
    <row r="22" spans="1:17" x14ac:dyDescent="0.25">
      <c r="A22" s="200" t="s">
        <v>166</v>
      </c>
      <c r="B22" s="199">
        <v>6.4611848923427484</v>
      </c>
      <c r="C22" s="199">
        <v>6.0707744327509472</v>
      </c>
      <c r="D22" s="199">
        <v>6.1713218921820916</v>
      </c>
      <c r="E22" s="199">
        <v>5.4504093897591819</v>
      </c>
      <c r="F22" s="199">
        <v>6.3873946645231285</v>
      </c>
      <c r="G22" s="199">
        <v>5.473349627892083</v>
      </c>
      <c r="H22" s="199">
        <v>4.984726562619211</v>
      </c>
      <c r="I22" s="199">
        <v>4.4225071887594787</v>
      </c>
      <c r="J22" s="199">
        <v>3.2323544106815252</v>
      </c>
      <c r="K22" s="199">
        <v>3.6368080646309426</v>
      </c>
      <c r="L22" s="199">
        <v>2.1870923284917474</v>
      </c>
      <c r="M22" s="199">
        <v>1.3450220093537808</v>
      </c>
      <c r="N22" s="199">
        <v>0.8327102901141562</v>
      </c>
      <c r="O22" s="199">
        <v>0.5528499307779372</v>
      </c>
      <c r="P22" s="199">
        <v>0.37970601571535212</v>
      </c>
      <c r="Q22" s="199">
        <v>0.28473648312782912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44.321582378496174</v>
      </c>
      <c r="C25" s="197">
        <v>43.597287143434436</v>
      </c>
      <c r="D25" s="197">
        <v>43.38907303686112</v>
      </c>
      <c r="E25" s="197">
        <v>43.090027476068435</v>
      </c>
      <c r="F25" s="197">
        <v>42.056724779393228</v>
      </c>
      <c r="G25" s="197">
        <v>41.02444389872629</v>
      </c>
      <c r="H25" s="197">
        <v>39.649916594526026</v>
      </c>
      <c r="I25" s="197">
        <v>40.28281476091469</v>
      </c>
      <c r="J25" s="197">
        <v>40.176327648265357</v>
      </c>
      <c r="K25" s="197">
        <v>37.603505155386692</v>
      </c>
      <c r="L25" s="197">
        <v>38.329707701321816</v>
      </c>
      <c r="M25" s="197">
        <v>37.910291726886939</v>
      </c>
      <c r="N25" s="197">
        <v>40.282287875386935</v>
      </c>
      <c r="O25" s="197">
        <v>38.976127575722067</v>
      </c>
      <c r="P25" s="197">
        <v>37.830129558162568</v>
      </c>
      <c r="Q25" s="197">
        <v>37.519904187220121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1.0000000000000002</v>
      </c>
      <c r="D31" s="194">
        <f t="shared" si="3"/>
        <v>0.99999999999999989</v>
      </c>
      <c r="E31" s="194">
        <f t="shared" si="3"/>
        <v>1.0000000000000002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0.99999999999999989</v>
      </c>
      <c r="M31" s="194">
        <f t="shared" si="3"/>
        <v>1</v>
      </c>
      <c r="N31" s="194">
        <f t="shared" si="3"/>
        <v>1.0000000000000002</v>
      </c>
      <c r="O31" s="194">
        <f t="shared" si="3"/>
        <v>1</v>
      </c>
      <c r="P31" s="194">
        <f t="shared" si="3"/>
        <v>1</v>
      </c>
      <c r="Q31" s="194">
        <f t="shared" si="3"/>
        <v>1.0000000000000002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0.24371634319456986</v>
      </c>
      <c r="C35" s="191">
        <f t="shared" si="7"/>
        <v>0.24825952183460881</v>
      </c>
      <c r="D35" s="191">
        <f t="shared" si="7"/>
        <v>0.24887791031485826</v>
      </c>
      <c r="E35" s="191">
        <f t="shared" si="7"/>
        <v>0.25079800610681258</v>
      </c>
      <c r="F35" s="191">
        <f t="shared" si="7"/>
        <v>0.25088609312969434</v>
      </c>
      <c r="G35" s="191">
        <f t="shared" si="7"/>
        <v>0.2529879064168834</v>
      </c>
      <c r="H35" s="191">
        <f t="shared" si="7"/>
        <v>0.25514753869584117</v>
      </c>
      <c r="I35" s="191">
        <f t="shared" si="7"/>
        <v>0.25148019092139207</v>
      </c>
      <c r="J35" s="191">
        <f t="shared" si="7"/>
        <v>0.25168465614606661</v>
      </c>
      <c r="K35" s="191">
        <f t="shared" si="7"/>
        <v>0.24678183244638208</v>
      </c>
      <c r="L35" s="191">
        <f t="shared" si="7"/>
        <v>0.24020534792434028</v>
      </c>
      <c r="M35" s="191">
        <f t="shared" si="7"/>
        <v>0.25474107933999623</v>
      </c>
      <c r="N35" s="191">
        <f t="shared" si="7"/>
        <v>0.25547933756273067</v>
      </c>
      <c r="O35" s="191">
        <f t="shared" si="7"/>
        <v>0.2542622941628867</v>
      </c>
      <c r="P35" s="191">
        <f t="shared" si="7"/>
        <v>0.26726514361413645</v>
      </c>
      <c r="Q35" s="191">
        <f t="shared" si="7"/>
        <v>0.27167497305622285</v>
      </c>
    </row>
    <row r="36" spans="1:17" x14ac:dyDescent="0.25">
      <c r="A36" s="179" t="s">
        <v>158</v>
      </c>
      <c r="B36" s="190">
        <f t="shared" ref="B36:Q36" si="8">IF(B$16=0,0,B$16/B$5)</f>
        <v>0.23724761918214077</v>
      </c>
      <c r="C36" s="190">
        <f t="shared" si="8"/>
        <v>0.23537117594519566</v>
      </c>
      <c r="D36" s="190">
        <f t="shared" si="8"/>
        <v>0.22925775022926026</v>
      </c>
      <c r="E36" s="190">
        <f t="shared" si="8"/>
        <v>0.22633407306583761</v>
      </c>
      <c r="F36" s="190">
        <f t="shared" si="8"/>
        <v>0.22826846315837199</v>
      </c>
      <c r="G36" s="190">
        <f t="shared" si="8"/>
        <v>0.22140834371181412</v>
      </c>
      <c r="H36" s="190">
        <f t="shared" si="8"/>
        <v>0.21942583894610865</v>
      </c>
      <c r="I36" s="190">
        <f t="shared" si="8"/>
        <v>0.2173621421679133</v>
      </c>
      <c r="J36" s="190">
        <f t="shared" si="8"/>
        <v>0.22045597409851656</v>
      </c>
      <c r="K36" s="190">
        <f t="shared" si="8"/>
        <v>0.21367566956199494</v>
      </c>
      <c r="L36" s="190">
        <f t="shared" si="8"/>
        <v>0.20995994305264007</v>
      </c>
      <c r="M36" s="190">
        <f t="shared" si="8"/>
        <v>0.22375049246056464</v>
      </c>
      <c r="N36" s="190">
        <f t="shared" si="8"/>
        <v>0.22600750847965975</v>
      </c>
      <c r="O36" s="190">
        <f t="shared" si="8"/>
        <v>0.22505213409184527</v>
      </c>
      <c r="P36" s="190">
        <f t="shared" si="8"/>
        <v>0.23713855095521885</v>
      </c>
      <c r="Q36" s="190">
        <f t="shared" si="8"/>
        <v>0.24111290584647843</v>
      </c>
    </row>
    <row r="37" spans="1:17" x14ac:dyDescent="0.25">
      <c r="A37" s="179" t="s">
        <v>157</v>
      </c>
      <c r="B37" s="190">
        <f t="shared" ref="B37:Q37" si="9">IF(B$17=0,0,B$17/B$5)</f>
        <v>0.49700590155637625</v>
      </c>
      <c r="C37" s="190">
        <f t="shared" si="9"/>
        <v>0.49451340731099891</v>
      </c>
      <c r="D37" s="190">
        <f t="shared" si="9"/>
        <v>0.50057611979173577</v>
      </c>
      <c r="E37" s="190">
        <f t="shared" si="9"/>
        <v>0.50185118547123642</v>
      </c>
      <c r="F37" s="190">
        <f t="shared" si="9"/>
        <v>0.49964908641865619</v>
      </c>
      <c r="G37" s="190">
        <f t="shared" si="9"/>
        <v>0.50504440366949122</v>
      </c>
      <c r="H37" s="190">
        <f t="shared" si="9"/>
        <v>0.50505136588448296</v>
      </c>
      <c r="I37" s="190">
        <f t="shared" si="9"/>
        <v>0.51097403942367414</v>
      </c>
      <c r="J37" s="190">
        <f t="shared" si="9"/>
        <v>0.50738845787484033</v>
      </c>
      <c r="K37" s="190">
        <f t="shared" si="9"/>
        <v>0.51970118581800906</v>
      </c>
      <c r="L37" s="190">
        <f t="shared" si="9"/>
        <v>0.53033842859670299</v>
      </c>
      <c r="M37" s="190">
        <f t="shared" si="9"/>
        <v>0.50073159675667234</v>
      </c>
      <c r="N37" s="190">
        <f t="shared" si="9"/>
        <v>0.49752674245592698</v>
      </c>
      <c r="O37" s="190">
        <f t="shared" si="9"/>
        <v>0.4997878735795967</v>
      </c>
      <c r="P37" s="190">
        <f t="shared" si="9"/>
        <v>0.47357629712766014</v>
      </c>
      <c r="Q37" s="190">
        <f t="shared" si="9"/>
        <v>0.4648230655544115</v>
      </c>
    </row>
    <row r="38" spans="1:17" x14ac:dyDescent="0.25">
      <c r="A38" s="179" t="s">
        <v>156</v>
      </c>
      <c r="B38" s="190">
        <f t="shared" ref="B38:Q38" si="10">IF(B$25=0,0,B$25/B$5)</f>
        <v>2.2030136066913078E-2</v>
      </c>
      <c r="C38" s="190">
        <f t="shared" si="10"/>
        <v>2.1855894909196743E-2</v>
      </c>
      <c r="D38" s="190">
        <f t="shared" si="10"/>
        <v>2.1288219664145607E-2</v>
      </c>
      <c r="E38" s="190">
        <f t="shared" si="10"/>
        <v>2.1016735356113501E-2</v>
      </c>
      <c r="F38" s="190">
        <f t="shared" si="10"/>
        <v>2.1196357293277405E-2</v>
      </c>
      <c r="G38" s="190">
        <f t="shared" si="10"/>
        <v>2.0559346201811313E-2</v>
      </c>
      <c r="H38" s="190">
        <f t="shared" si="10"/>
        <v>2.0375256473567235E-2</v>
      </c>
      <c r="I38" s="190">
        <f t="shared" si="10"/>
        <v>2.018362748702052E-2</v>
      </c>
      <c r="J38" s="190">
        <f t="shared" si="10"/>
        <v>2.0470911880576526E-2</v>
      </c>
      <c r="K38" s="190">
        <f t="shared" si="10"/>
        <v>1.9841312173613825E-2</v>
      </c>
      <c r="L38" s="190">
        <f t="shared" si="10"/>
        <v>1.949628042631657E-2</v>
      </c>
      <c r="M38" s="190">
        <f t="shared" si="10"/>
        <v>2.0776831442766718E-2</v>
      </c>
      <c r="N38" s="190">
        <f t="shared" si="10"/>
        <v>2.0986411501682692E-2</v>
      </c>
      <c r="O38" s="190">
        <f t="shared" si="10"/>
        <v>2.0897698165671351E-2</v>
      </c>
      <c r="P38" s="190">
        <f t="shared" si="10"/>
        <v>2.2020008302984607E-2</v>
      </c>
      <c r="Q38" s="190">
        <f t="shared" si="10"/>
        <v>2.2389055542887296E-2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2.2771869383254879</v>
      </c>
      <c r="C44" s="213">
        <f>IF(C$5=0,0,C$5/AGR_fec!C$5)</f>
        <v>2.2263922625146089</v>
      </c>
      <c r="D44" s="213">
        <f>IF(D$5=0,0,D$5/AGR_fec!D$5)</f>
        <v>2.2021375750154748</v>
      </c>
      <c r="E44" s="213">
        <f>IF(E$5=0,0,E$5/AGR_fec!E$5)</f>
        <v>2.2702106482134652</v>
      </c>
      <c r="F44" s="213">
        <f>IF(F$5=0,0,F$5/AGR_fec!F$5)</f>
        <v>2.2369451316661548</v>
      </c>
      <c r="G44" s="213">
        <f>IF(G$5=0,0,G$5/AGR_fec!G$5)</f>
        <v>2.2642143405029818</v>
      </c>
      <c r="H44" s="213">
        <f>IF(H$5=0,0,H$5/AGR_fec!H$5)</f>
        <v>2.1630457551794224</v>
      </c>
      <c r="I44" s="213">
        <f>IF(I$5=0,0,I$5/AGR_fec!I$5)</f>
        <v>2.1533174459449174</v>
      </c>
      <c r="J44" s="213">
        <f>IF(J$5=0,0,J$5/AGR_fec!J$5)</f>
        <v>2.1638942466271209</v>
      </c>
      <c r="K44" s="213">
        <f>IF(K$5=0,0,K$5/AGR_fec!K$5)</f>
        <v>2.1049319078168049</v>
      </c>
      <c r="L44" s="213">
        <f>IF(L$5=0,0,L$5/AGR_fec!L$5)</f>
        <v>2.0657723095653053</v>
      </c>
      <c r="M44" s="213">
        <f>IF(M$5=0,0,M$5/AGR_fec!M$5)</f>
        <v>2.1074062065926511</v>
      </c>
      <c r="N44" s="213">
        <f>IF(N$5=0,0,N$5/AGR_fec!N$5)</f>
        <v>2.0697206798899872</v>
      </c>
      <c r="O44" s="213">
        <f>IF(O$5=0,0,O$5/AGR_fec!O$5)</f>
        <v>2.0363091390849433</v>
      </c>
      <c r="P44" s="213">
        <f>IF(P$5=0,0,P$5/AGR_fec!P$5)</f>
        <v>1.9847250241343781</v>
      </c>
      <c r="Q44" s="213">
        <f>IF(Q$5=0,0,Q$5/AGR_fec!Q$5)</f>
        <v>2.0086338827396002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2.8522387800665334</v>
      </c>
      <c r="C48" s="210">
        <f>IF(C$9=0,0,C$9/AGR_fec!C$9)</f>
        <v>2.8395778418205619</v>
      </c>
      <c r="D48" s="210">
        <f>IF(D$9=0,0,D$9/AGR_fec!D$9)</f>
        <v>2.8354170080315568</v>
      </c>
      <c r="E48" s="210">
        <f>IF(E$9=0,0,E$9/AGR_fec!E$9)</f>
        <v>2.8461569911708366</v>
      </c>
      <c r="F48" s="210">
        <f>IF(F$9=0,0,F$9/AGR_fec!F$9)</f>
        <v>2.8293608522701197</v>
      </c>
      <c r="G48" s="210">
        <f>IF(G$9=0,0,G$9/AGR_fec!G$9)</f>
        <v>2.8303144403455942</v>
      </c>
      <c r="H48" s="210">
        <f>IF(H$9=0,0,H$9/AGR_fec!H$9)</f>
        <v>2.8145716304119484</v>
      </c>
      <c r="I48" s="210">
        <f>IF(I$9=0,0,I$9/AGR_fec!I$9)</f>
        <v>2.8163477635251497</v>
      </c>
      <c r="J48" s="210">
        <f>IF(J$9=0,0,J$9/AGR_fec!J$9)</f>
        <v>2.8044112053199886</v>
      </c>
      <c r="K48" s="210">
        <f>IF(K$9=0,0,K$9/AGR_fec!K$9)</f>
        <v>2.7094271148080886</v>
      </c>
      <c r="L48" s="210">
        <f>IF(L$9=0,0,L$9/AGR_fec!L$9)</f>
        <v>2.6673266640758326</v>
      </c>
      <c r="M48" s="210">
        <f>IF(M$9=0,0,M$9/AGR_fec!M$9)</f>
        <v>2.6826570626835653</v>
      </c>
      <c r="N48" s="210">
        <f>IF(N$9=0,0,N$9/AGR_fec!N$9)</f>
        <v>2.7434598496215266</v>
      </c>
      <c r="O48" s="210">
        <f>IF(O$9=0,0,O$9/AGR_fec!O$9)</f>
        <v>2.7870641550024495</v>
      </c>
      <c r="P48" s="210">
        <f>IF(P$9=0,0,P$9/AGR_fec!P$9)</f>
        <v>2.7640798146385679</v>
      </c>
      <c r="Q48" s="210">
        <f>IF(Q$9=0,0,Q$9/AGR_fec!Q$9)</f>
        <v>2.778030103294971</v>
      </c>
    </row>
    <row r="49" spans="1:17" x14ac:dyDescent="0.25">
      <c r="A49" s="179" t="s">
        <v>158</v>
      </c>
      <c r="B49" s="209">
        <f>IF(B$16=0,0,B$16/AGR_fec!B$16)</f>
        <v>3.1024188000000001</v>
      </c>
      <c r="C49" s="209">
        <f>IF(C$16=0,0,C$16/AGR_fec!C$16)</f>
        <v>3.1024188000000006</v>
      </c>
      <c r="D49" s="209">
        <f>IF(D$16=0,0,D$16/AGR_fec!D$16)</f>
        <v>3.1024188000000001</v>
      </c>
      <c r="E49" s="209">
        <f>IF(E$16=0,0,E$16/AGR_fec!E$16)</f>
        <v>3.1024188000000001</v>
      </c>
      <c r="F49" s="209">
        <f>IF(F$16=0,0,F$16/AGR_fec!F$16)</f>
        <v>3.1024188000000001</v>
      </c>
      <c r="G49" s="209">
        <f>IF(G$16=0,0,G$16/AGR_fec!G$16)</f>
        <v>3.1024188000000006</v>
      </c>
      <c r="H49" s="209">
        <f>IF(H$16=0,0,H$16/AGR_fec!H$16)</f>
        <v>3.1024188000000001</v>
      </c>
      <c r="I49" s="209">
        <f>IF(I$16=0,0,I$16/AGR_fec!I$16)</f>
        <v>3.1024187999999997</v>
      </c>
      <c r="J49" s="209">
        <f>IF(J$16=0,0,J$16/AGR_fec!J$16)</f>
        <v>3.0777028110653677</v>
      </c>
      <c r="K49" s="209">
        <f>IF(K$16=0,0,K$16/AGR_fec!K$16)</f>
        <v>2.9978764560669888</v>
      </c>
      <c r="L49" s="209">
        <f>IF(L$16=0,0,L$16/AGR_fec!L$16)</f>
        <v>2.960671422014002</v>
      </c>
      <c r="M49" s="209">
        <f>IF(M$16=0,0,M$16/AGR_fec!M$16)</f>
        <v>2.9737684035391587</v>
      </c>
      <c r="N49" s="209">
        <f>IF(N$16=0,0,N$16/AGR_fec!N$16)</f>
        <v>3.0289983073446987</v>
      </c>
      <c r="O49" s="209">
        <f>IF(O$16=0,0,O$16/AGR_fec!O$16)</f>
        <v>3.0660488875720673</v>
      </c>
      <c r="P49" s="209">
        <f>IF(P$16=0,0,P$16/AGR_fec!P$16)</f>
        <v>3.0647641896153979</v>
      </c>
      <c r="Q49" s="209">
        <f>IF(Q$16=0,0,Q$16/AGR_fec!Q$16)</f>
        <v>3.0634759608259996</v>
      </c>
    </row>
    <row r="50" spans="1:17" x14ac:dyDescent="0.25">
      <c r="A50" s="179" t="s">
        <v>157</v>
      </c>
      <c r="B50" s="209">
        <f>IF(B$17=0,0,B$17/AGR_fec!B$17)</f>
        <v>2.4078778929690903</v>
      </c>
      <c r="C50" s="209">
        <f>IF(C$17=0,0,C$17/AGR_fec!C$17)</f>
        <v>2.3299086456497169</v>
      </c>
      <c r="D50" s="209">
        <f>IF(D$17=0,0,D$17/AGR_fec!D$17)</f>
        <v>2.3226091614109987</v>
      </c>
      <c r="E50" s="209">
        <f>IF(E$17=0,0,E$17/AGR_fec!E$17)</f>
        <v>2.3121262000021208</v>
      </c>
      <c r="F50" s="209">
        <f>IF(F$17=0,0,F$17/AGR_fec!F$17)</f>
        <v>2.2952314256927928</v>
      </c>
      <c r="G50" s="209">
        <f>IF(G$17=0,0,G$17/AGR_fec!G$17)</f>
        <v>2.2819085418529457</v>
      </c>
      <c r="H50" s="209">
        <f>IF(H$17=0,0,H$17/AGR_fec!H$17)</f>
        <v>2.2325069984886823</v>
      </c>
      <c r="I50" s="209">
        <f>IF(I$17=0,0,I$17/AGR_fec!I$17)</f>
        <v>2.2673073911612343</v>
      </c>
      <c r="J50" s="209">
        <f>IF(J$17=0,0,J$17/AGR_fec!J$17)</f>
        <v>2.2850305436537726</v>
      </c>
      <c r="K50" s="209">
        <f>IF(K$17=0,0,K$17/AGR_fec!K$17)</f>
        <v>2.2140399533117767</v>
      </c>
      <c r="L50" s="209">
        <f>IF(L$17=0,0,L$17/AGR_fec!L$17)</f>
        <v>2.1575724053611443</v>
      </c>
      <c r="M50" s="209">
        <f>IF(M$17=0,0,M$17/AGR_fec!M$17)</f>
        <v>2.1727513136418066</v>
      </c>
      <c r="N50" s="209">
        <f>IF(N$17=0,0,N$17/AGR_fec!N$17)</f>
        <v>2.0798292647352081</v>
      </c>
      <c r="O50" s="209">
        <f>IF(O$17=0,0,O$17/AGR_fec!O$17)</f>
        <v>1.9847350070044782</v>
      </c>
      <c r="P50" s="209">
        <f>IF(P$17=0,0,P$17/AGR_fec!P$17)</f>
        <v>1.9111360469108316</v>
      </c>
      <c r="Q50" s="209">
        <f>IF(Q$17=0,0,Q$17/AGR_fec!Q$17)</f>
        <v>1.9562421538450869</v>
      </c>
    </row>
    <row r="51" spans="1:17" x14ac:dyDescent="0.25">
      <c r="A51" s="179" t="s">
        <v>156</v>
      </c>
      <c r="B51" s="209">
        <f>IF(B$25=0,0,B$25/AGR_fec!B$25)</f>
        <v>3.1024188000000006</v>
      </c>
      <c r="C51" s="209">
        <f>IF(C$25=0,0,C$25/AGR_fec!C$25)</f>
        <v>3.1024187999999997</v>
      </c>
      <c r="D51" s="209">
        <f>IF(D$25=0,0,D$25/AGR_fec!D$25)</f>
        <v>3.1024188000000001</v>
      </c>
      <c r="E51" s="209">
        <f>IF(E$25=0,0,E$25/AGR_fec!E$25)</f>
        <v>3.1024187999999993</v>
      </c>
      <c r="F51" s="209">
        <f>IF(F$25=0,0,F$25/AGR_fec!F$25)</f>
        <v>3.1024188000000006</v>
      </c>
      <c r="G51" s="209">
        <f>IF(G$25=0,0,G$25/AGR_fec!G$25)</f>
        <v>3.1024188000000001</v>
      </c>
      <c r="H51" s="209">
        <f>IF(H$25=0,0,H$25/AGR_fec!H$25)</f>
        <v>3.1024187999999997</v>
      </c>
      <c r="I51" s="209">
        <f>IF(I$25=0,0,I$25/AGR_fec!I$25)</f>
        <v>3.1024188000000006</v>
      </c>
      <c r="J51" s="209">
        <f>IF(J$25=0,0,J$25/AGR_fec!J$25)</f>
        <v>3.0777028110653677</v>
      </c>
      <c r="K51" s="209">
        <f>IF(K$25=0,0,K$25/AGR_fec!K$25)</f>
        <v>2.9978764560669893</v>
      </c>
      <c r="L51" s="209">
        <f>IF(L$25=0,0,L$25/AGR_fec!L$25)</f>
        <v>2.9606714220140007</v>
      </c>
      <c r="M51" s="209">
        <f>IF(M$25=0,0,M$25/AGR_fec!M$25)</f>
        <v>2.9737684035391596</v>
      </c>
      <c r="N51" s="209">
        <f>IF(N$25=0,0,N$25/AGR_fec!N$25)</f>
        <v>3.0289983073446982</v>
      </c>
      <c r="O51" s="209">
        <f>IF(O$25=0,0,O$25/AGR_fec!O$25)</f>
        <v>3.0660488875720668</v>
      </c>
      <c r="P51" s="209">
        <f>IF(P$25=0,0,P$25/AGR_fec!P$25)</f>
        <v>3.0647641896153957</v>
      </c>
      <c r="Q51" s="209">
        <f>IF(Q$25=0,0,Q$25/AGR_fec!Q$25)</f>
        <v>3.063475960826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214778.49132601474</v>
      </c>
      <c r="C3" s="98">
        <f t="shared" si="0"/>
        <v>217186.68234509751</v>
      </c>
      <c r="D3" s="98">
        <f t="shared" si="0"/>
        <v>219393.19277221008</v>
      </c>
      <c r="E3" s="98">
        <f t="shared" si="0"/>
        <v>221234.95666219963</v>
      </c>
      <c r="F3" s="98">
        <f t="shared" si="0"/>
        <v>224591.0607557389</v>
      </c>
      <c r="G3" s="98">
        <f t="shared" si="0"/>
        <v>227420.24675721355</v>
      </c>
      <c r="H3" s="98">
        <f t="shared" si="0"/>
        <v>231433.33028385972</v>
      </c>
      <c r="I3" s="98">
        <f t="shared" si="0"/>
        <v>235394.12376413</v>
      </c>
      <c r="J3" s="98">
        <f t="shared" si="0"/>
        <v>237999.99999999991</v>
      </c>
      <c r="K3" s="98">
        <f t="shared" si="0"/>
        <v>239549.9248243568</v>
      </c>
      <c r="L3" s="98">
        <f t="shared" si="0"/>
        <v>241529.65964177719</v>
      </c>
      <c r="M3" s="98">
        <f t="shared" si="0"/>
        <v>242941.17433580998</v>
      </c>
      <c r="N3" s="98">
        <f t="shared" si="0"/>
        <v>243782.86891053352</v>
      </c>
      <c r="O3" s="98">
        <f t="shared" si="0"/>
        <v>244519.23670069437</v>
      </c>
      <c r="P3" s="98">
        <f t="shared" si="0"/>
        <v>245289.88973880769</v>
      </c>
      <c r="Q3" s="98">
        <f t="shared" si="0"/>
        <v>246136.25703528227</v>
      </c>
    </row>
    <row r="4" spans="1:17" ht="12.95" customHeight="1" x14ac:dyDescent="0.25">
      <c r="A4" s="90" t="s">
        <v>44</v>
      </c>
      <c r="B4" s="89">
        <f t="shared" ref="B4" si="1">SUM(B5:B14)</f>
        <v>214778.49132601474</v>
      </c>
      <c r="C4" s="89">
        <f t="shared" ref="C4:Q4" si="2">SUM(C5:C14)</f>
        <v>217186.68234509751</v>
      </c>
      <c r="D4" s="89">
        <f t="shared" si="2"/>
        <v>219393.19277221008</v>
      </c>
      <c r="E4" s="89">
        <f t="shared" si="2"/>
        <v>221234.95666219963</v>
      </c>
      <c r="F4" s="89">
        <f t="shared" si="2"/>
        <v>224591.0607557389</v>
      </c>
      <c r="G4" s="89">
        <f t="shared" si="2"/>
        <v>227420.24675721355</v>
      </c>
      <c r="H4" s="89">
        <f t="shared" si="2"/>
        <v>231433.33028385972</v>
      </c>
      <c r="I4" s="89">
        <f t="shared" si="2"/>
        <v>235394.12376413</v>
      </c>
      <c r="J4" s="89">
        <f t="shared" si="2"/>
        <v>237999.99999999991</v>
      </c>
      <c r="K4" s="89">
        <f t="shared" si="2"/>
        <v>239549.9248243568</v>
      </c>
      <c r="L4" s="89">
        <f t="shared" si="2"/>
        <v>241529.65964177719</v>
      </c>
      <c r="M4" s="89">
        <f t="shared" si="2"/>
        <v>242941.17433580998</v>
      </c>
      <c r="N4" s="89">
        <f t="shared" si="2"/>
        <v>243782.86891053352</v>
      </c>
      <c r="O4" s="89">
        <f t="shared" si="2"/>
        <v>244519.23670069437</v>
      </c>
      <c r="P4" s="89">
        <f t="shared" si="2"/>
        <v>245289.88973880769</v>
      </c>
      <c r="Q4" s="89">
        <f t="shared" si="2"/>
        <v>246136.25703528227</v>
      </c>
    </row>
    <row r="5" spans="1:17" ht="12" customHeight="1" x14ac:dyDescent="0.25">
      <c r="A5" s="88" t="s">
        <v>38</v>
      </c>
      <c r="B5" s="87">
        <v>220.75186660098149</v>
      </c>
      <c r="C5" s="87">
        <v>200.46558109812318</v>
      </c>
      <c r="D5" s="87">
        <v>195.17389667842903</v>
      </c>
      <c r="E5" s="87">
        <v>193.91568363109914</v>
      </c>
      <c r="F5" s="87">
        <v>188.9582688499444</v>
      </c>
      <c r="G5" s="87">
        <v>190.03103939258904</v>
      </c>
      <c r="H5" s="87">
        <v>192.22361788171514</v>
      </c>
      <c r="I5" s="87">
        <v>193.19978901533611</v>
      </c>
      <c r="J5" s="87">
        <v>207.74981931238491</v>
      </c>
      <c r="K5" s="87">
        <v>208.87174070418595</v>
      </c>
      <c r="L5" s="87">
        <v>211.95681255602736</v>
      </c>
      <c r="M5" s="87">
        <v>213.84940382028017</v>
      </c>
      <c r="N5" s="87">
        <v>218.04082864927796</v>
      </c>
      <c r="O5" s="87">
        <v>210.60307635642346</v>
      </c>
      <c r="P5" s="87">
        <v>208.59396739458822</v>
      </c>
      <c r="Q5" s="87">
        <v>201.87017183486796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41979.43817911201</v>
      </c>
      <c r="C7" s="87">
        <v>38915.100221253975</v>
      </c>
      <c r="D7" s="87">
        <v>36874.515367118729</v>
      </c>
      <c r="E7" s="87">
        <v>36261.081949957465</v>
      </c>
      <c r="F7" s="87">
        <v>35541.855664712333</v>
      </c>
      <c r="G7" s="87">
        <v>34380.570706155093</v>
      </c>
      <c r="H7" s="87">
        <v>33666.42312200334</v>
      </c>
      <c r="I7" s="87">
        <v>30369.450948274745</v>
      </c>
      <c r="J7" s="87">
        <v>25464.78998270139</v>
      </c>
      <c r="K7" s="87">
        <v>25201.602671395023</v>
      </c>
      <c r="L7" s="87">
        <v>25133.0705406056</v>
      </c>
      <c r="M7" s="87">
        <v>25193.468445969102</v>
      </c>
      <c r="N7" s="87">
        <v>25118.983633577638</v>
      </c>
      <c r="O7" s="87">
        <v>24078.229053585717</v>
      </c>
      <c r="P7" s="87">
        <v>23000.370657648167</v>
      </c>
      <c r="Q7" s="87">
        <v>22633.932065441735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3718.8497193184489</v>
      </c>
      <c r="C9" s="87">
        <v>3732.0032535630298</v>
      </c>
      <c r="D9" s="87">
        <v>3791.7418078807332</v>
      </c>
      <c r="E9" s="87">
        <v>3885.9914361147648</v>
      </c>
      <c r="F9" s="87">
        <v>4351.9548002702413</v>
      </c>
      <c r="G9" s="87">
        <v>4380.7228208883926</v>
      </c>
      <c r="H9" s="87">
        <v>4089.2161422919162</v>
      </c>
      <c r="I9" s="87">
        <v>3752.6040697759831</v>
      </c>
      <c r="J9" s="87">
        <v>3748.885109876383</v>
      </c>
      <c r="K9" s="87">
        <v>3283.1612148862282</v>
      </c>
      <c r="L9" s="87">
        <v>3381.9542946895713</v>
      </c>
      <c r="M9" s="87">
        <v>5186.3125405716064</v>
      </c>
      <c r="N9" s="87">
        <v>5166.7265919968913</v>
      </c>
      <c r="O9" s="87">
        <v>4825.6687227621051</v>
      </c>
      <c r="P9" s="87">
        <v>4156.5397199809331</v>
      </c>
      <c r="Q9" s="87">
        <v>3936.522906318522</v>
      </c>
    </row>
    <row r="10" spans="1:17" ht="12" customHeight="1" x14ac:dyDescent="0.25">
      <c r="A10" s="88" t="s">
        <v>34</v>
      </c>
      <c r="B10" s="87">
        <v>4954.4737925155678</v>
      </c>
      <c r="C10" s="87">
        <v>5076.6856994465215</v>
      </c>
      <c r="D10" s="87">
        <v>5093.0106527378557</v>
      </c>
      <c r="E10" s="87">
        <v>5188.3295078142319</v>
      </c>
      <c r="F10" s="87">
        <v>5219.2484667438648</v>
      </c>
      <c r="G10" s="87">
        <v>5345.3206157248142</v>
      </c>
      <c r="H10" s="87">
        <v>5291.1355242449554</v>
      </c>
      <c r="I10" s="87">
        <v>5180.2423179634361</v>
      </c>
      <c r="J10" s="87">
        <v>5319.0180790268078</v>
      </c>
      <c r="K10" s="87">
        <v>5343.615721267046</v>
      </c>
      <c r="L10" s="87">
        <v>5581.7829985955168</v>
      </c>
      <c r="M10" s="87">
        <v>5617.0742787648232</v>
      </c>
      <c r="N10" s="87">
        <v>5763.1564692529437</v>
      </c>
      <c r="O10" s="87">
        <v>5758.6159109825876</v>
      </c>
      <c r="P10" s="87">
        <v>5610.1315649957678</v>
      </c>
      <c r="Q10" s="87">
        <v>5515.067959570215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109374.91253237987</v>
      </c>
      <c r="C12" s="87">
        <v>112574.41281615233</v>
      </c>
      <c r="D12" s="87">
        <v>113314.79138036791</v>
      </c>
      <c r="E12" s="87">
        <v>114898.53743553927</v>
      </c>
      <c r="F12" s="87">
        <v>114869.45655603184</v>
      </c>
      <c r="G12" s="87">
        <v>115083.90196266321</v>
      </c>
      <c r="H12" s="87">
        <v>117627.37175892678</v>
      </c>
      <c r="I12" s="87">
        <v>127382.4828638926</v>
      </c>
      <c r="J12" s="87">
        <v>130260.63410596066</v>
      </c>
      <c r="K12" s="87">
        <v>133864.71627912289</v>
      </c>
      <c r="L12" s="87">
        <v>133212.35614356489</v>
      </c>
      <c r="M12" s="87">
        <v>127721.149198938</v>
      </c>
      <c r="N12" s="87">
        <v>127182.36481138969</v>
      </c>
      <c r="O12" s="87">
        <v>127383.80357793388</v>
      </c>
      <c r="P12" s="87">
        <v>127280.41205978877</v>
      </c>
      <c r="Q12" s="87">
        <v>123472.58542126275</v>
      </c>
    </row>
    <row r="13" spans="1:17" ht="12" customHeight="1" x14ac:dyDescent="0.25">
      <c r="A13" s="88" t="s">
        <v>105</v>
      </c>
      <c r="B13" s="87">
        <v>8425.2898559218884</v>
      </c>
      <c r="C13" s="87">
        <v>9312.0609740811215</v>
      </c>
      <c r="D13" s="87">
        <v>10310.294448756327</v>
      </c>
      <c r="E13" s="87">
        <v>11423.099986622381</v>
      </c>
      <c r="F13" s="87">
        <v>12778.853059193214</v>
      </c>
      <c r="G13" s="87">
        <v>14153.321429359197</v>
      </c>
      <c r="H13" s="87">
        <v>15671.242009553363</v>
      </c>
      <c r="I13" s="87">
        <v>17268.485272665977</v>
      </c>
      <c r="J13" s="87">
        <v>19045.839580321826</v>
      </c>
      <c r="K13" s="87">
        <v>21062.586765109321</v>
      </c>
      <c r="L13" s="87">
        <v>23356.66134449359</v>
      </c>
      <c r="M13" s="87">
        <v>26260.166642306445</v>
      </c>
      <c r="N13" s="87">
        <v>29663.207410870644</v>
      </c>
      <c r="O13" s="87">
        <v>33524.106365635096</v>
      </c>
      <c r="P13" s="87">
        <v>37926.81748027564</v>
      </c>
      <c r="Q13" s="87">
        <v>44737.029534816247</v>
      </c>
    </row>
    <row r="14" spans="1:17" ht="12" customHeight="1" x14ac:dyDescent="0.25">
      <c r="A14" s="51" t="s">
        <v>104</v>
      </c>
      <c r="B14" s="94">
        <v>46104.775380166</v>
      </c>
      <c r="C14" s="94">
        <v>47375.9537995024</v>
      </c>
      <c r="D14" s="94">
        <v>49813.665218670103</v>
      </c>
      <c r="E14" s="94">
        <v>49384.000662520441</v>
      </c>
      <c r="F14" s="94">
        <v>51640.733939937454</v>
      </c>
      <c r="G14" s="94">
        <v>53886.378183030269</v>
      </c>
      <c r="H14" s="94">
        <v>54895.71810895767</v>
      </c>
      <c r="I14" s="94">
        <v>51247.658502541919</v>
      </c>
      <c r="J14" s="94">
        <v>53953.083322800456</v>
      </c>
      <c r="K14" s="94">
        <v>50585.370431872077</v>
      </c>
      <c r="L14" s="94">
        <v>50651.877507271995</v>
      </c>
      <c r="M14" s="94">
        <v>52749.153825439716</v>
      </c>
      <c r="N14" s="94">
        <v>50670.389164796419</v>
      </c>
      <c r="O14" s="94">
        <v>48738.20999343857</v>
      </c>
      <c r="P14" s="94">
        <v>47107.02428872382</v>
      </c>
      <c r="Q14" s="94">
        <v>45639.248976037939</v>
      </c>
    </row>
    <row r="15" spans="1:17" ht="12" hidden="1" customHeight="1" x14ac:dyDescent="0.25">
      <c r="A15" s="97" t="s">
        <v>103</v>
      </c>
      <c r="B15" s="96">
        <f t="shared" ref="B15" si="3">SUM(B5:B12)</f>
        <v>160248.42608992686</v>
      </c>
      <c r="C15" s="96">
        <f t="shared" ref="C15:Q15" si="4">SUM(C5:C12)</f>
        <v>160498.66757151397</v>
      </c>
      <c r="D15" s="96">
        <f t="shared" si="4"/>
        <v>159269.23310478366</v>
      </c>
      <c r="E15" s="96">
        <f t="shared" si="4"/>
        <v>160427.85601305682</v>
      </c>
      <c r="F15" s="96">
        <f t="shared" si="4"/>
        <v>160171.47375660823</v>
      </c>
      <c r="G15" s="96">
        <f t="shared" si="4"/>
        <v>159380.54714482409</v>
      </c>
      <c r="H15" s="96">
        <f t="shared" si="4"/>
        <v>160866.37016534869</v>
      </c>
      <c r="I15" s="96">
        <f t="shared" si="4"/>
        <v>166877.9799889221</v>
      </c>
      <c r="J15" s="96">
        <f t="shared" si="4"/>
        <v>165001.07709687762</v>
      </c>
      <c r="K15" s="96">
        <f t="shared" si="4"/>
        <v>167901.96762737539</v>
      </c>
      <c r="L15" s="96">
        <f t="shared" si="4"/>
        <v>167521.1207900116</v>
      </c>
      <c r="M15" s="96">
        <f t="shared" si="4"/>
        <v>163931.85386806383</v>
      </c>
      <c r="N15" s="96">
        <f t="shared" si="4"/>
        <v>163449.27233486646</v>
      </c>
      <c r="O15" s="96">
        <f t="shared" si="4"/>
        <v>162256.92034162072</v>
      </c>
      <c r="P15" s="96">
        <f t="shared" si="4"/>
        <v>160256.04796980822</v>
      </c>
      <c r="Q15" s="96">
        <f t="shared" si="4"/>
        <v>155759.97852442809</v>
      </c>
    </row>
    <row r="16" spans="1:17" ht="12.95" customHeight="1" x14ac:dyDescent="0.25">
      <c r="A16" s="90" t="s">
        <v>102</v>
      </c>
      <c r="B16" s="89">
        <f t="shared" ref="B16" si="5">SUM(B17:B18)</f>
        <v>22192</v>
      </c>
      <c r="C16" s="89">
        <f t="shared" ref="C16:Q16" si="6">SUM(C17:C18)</f>
        <v>23861</v>
      </c>
      <c r="D16" s="89">
        <f t="shared" si="6"/>
        <v>26209</v>
      </c>
      <c r="E16" s="89">
        <f t="shared" si="6"/>
        <v>28559.000000000004</v>
      </c>
      <c r="F16" s="89">
        <f t="shared" si="6"/>
        <v>31226.999999999996</v>
      </c>
      <c r="G16" s="89">
        <f t="shared" si="6"/>
        <v>34732.999999999993</v>
      </c>
      <c r="H16" s="89">
        <f t="shared" si="6"/>
        <v>38023</v>
      </c>
      <c r="I16" s="89">
        <f t="shared" si="6"/>
        <v>42369.999999999993</v>
      </c>
      <c r="J16" s="89">
        <f t="shared" si="6"/>
        <v>46757</v>
      </c>
      <c r="K16" s="89">
        <f t="shared" si="6"/>
        <v>48904</v>
      </c>
      <c r="L16" s="89">
        <f t="shared" si="6"/>
        <v>51554</v>
      </c>
      <c r="M16" s="89">
        <f t="shared" si="6"/>
        <v>53061.999999999993</v>
      </c>
      <c r="N16" s="89">
        <f t="shared" si="6"/>
        <v>53745.999999999985</v>
      </c>
      <c r="O16" s="89">
        <f t="shared" si="6"/>
        <v>54888.000000000015</v>
      </c>
      <c r="P16" s="89">
        <f t="shared" si="6"/>
        <v>56667</v>
      </c>
      <c r="Q16" s="89">
        <f t="shared" si="6"/>
        <v>59123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22192</v>
      </c>
      <c r="C18" s="95">
        <v>23861</v>
      </c>
      <c r="D18" s="95">
        <v>26209</v>
      </c>
      <c r="E18" s="95">
        <v>28559.000000000004</v>
      </c>
      <c r="F18" s="95">
        <v>31226.999999999996</v>
      </c>
      <c r="G18" s="95">
        <v>34732.999999999993</v>
      </c>
      <c r="H18" s="95">
        <v>38023</v>
      </c>
      <c r="I18" s="95">
        <v>42369.999999999993</v>
      </c>
      <c r="J18" s="95">
        <v>46757</v>
      </c>
      <c r="K18" s="95">
        <v>48904</v>
      </c>
      <c r="L18" s="95">
        <v>51554</v>
      </c>
      <c r="M18" s="95">
        <v>53061.999999999993</v>
      </c>
      <c r="N18" s="95">
        <v>53745.999999999985</v>
      </c>
      <c r="O18" s="95">
        <v>54888.000000000015</v>
      </c>
      <c r="P18" s="95">
        <v>56667</v>
      </c>
      <c r="Q18" s="95">
        <v>59123</v>
      </c>
    </row>
    <row r="19" spans="1:17" ht="12.95" customHeight="1" x14ac:dyDescent="0.25">
      <c r="A19" s="90" t="s">
        <v>47</v>
      </c>
      <c r="B19" s="89">
        <f t="shared" ref="B19" si="7">SUM(B20:B26)</f>
        <v>214778.49132601474</v>
      </c>
      <c r="C19" s="89">
        <f t="shared" ref="C19:Q19" si="8">SUM(C20:C26)</f>
        <v>217186.68234509742</v>
      </c>
      <c r="D19" s="89">
        <f t="shared" si="8"/>
        <v>219393.19277221005</v>
      </c>
      <c r="E19" s="89">
        <f t="shared" si="8"/>
        <v>221234.95666219958</v>
      </c>
      <c r="F19" s="89">
        <f t="shared" si="8"/>
        <v>224591.06075573887</v>
      </c>
      <c r="G19" s="89">
        <f t="shared" si="8"/>
        <v>227420.24675721361</v>
      </c>
      <c r="H19" s="89">
        <f t="shared" si="8"/>
        <v>231433.33028385977</v>
      </c>
      <c r="I19" s="89">
        <f t="shared" si="8"/>
        <v>235394.12376413008</v>
      </c>
      <c r="J19" s="89">
        <f t="shared" si="8"/>
        <v>238000</v>
      </c>
      <c r="K19" s="89">
        <f t="shared" si="8"/>
        <v>239549.9248243568</v>
      </c>
      <c r="L19" s="89">
        <f t="shared" si="8"/>
        <v>241529.65964177722</v>
      </c>
      <c r="M19" s="89">
        <f t="shared" si="8"/>
        <v>242941.17433581001</v>
      </c>
      <c r="N19" s="89">
        <f t="shared" si="8"/>
        <v>243782.86891053349</v>
      </c>
      <c r="O19" s="89">
        <f t="shared" si="8"/>
        <v>244519.23670069437</v>
      </c>
      <c r="P19" s="89">
        <f t="shared" si="8"/>
        <v>245289.88973880769</v>
      </c>
      <c r="Q19" s="89">
        <f t="shared" si="8"/>
        <v>246136.25703528227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17922.806520701553</v>
      </c>
      <c r="C22" s="87">
        <v>18234.043194685684</v>
      </c>
      <c r="D22" s="87">
        <v>19069.648634249923</v>
      </c>
      <c r="E22" s="87">
        <v>19492.045107809823</v>
      </c>
      <c r="F22" s="87">
        <v>19758.403022635368</v>
      </c>
      <c r="G22" s="87">
        <v>19818.845080011793</v>
      </c>
      <c r="H22" s="87">
        <v>20350.692585725952</v>
      </c>
      <c r="I22" s="87">
        <v>20428.627677180484</v>
      </c>
      <c r="J22" s="87">
        <v>20528.921239182229</v>
      </c>
      <c r="K22" s="87">
        <v>20639.899824081225</v>
      </c>
      <c r="L22" s="87">
        <v>21078.467974117604</v>
      </c>
      <c r="M22" s="87">
        <v>21050.558757963943</v>
      </c>
      <c r="N22" s="87">
        <v>20703.807464474517</v>
      </c>
      <c r="O22" s="87">
        <v>20345.693197046803</v>
      </c>
      <c r="P22" s="87">
        <v>19541.43346551291</v>
      </c>
      <c r="Q22" s="87">
        <v>19196.235521228507</v>
      </c>
    </row>
    <row r="23" spans="1:17" ht="12" customHeight="1" x14ac:dyDescent="0.25">
      <c r="A23" s="88" t="s">
        <v>98</v>
      </c>
      <c r="B23" s="87">
        <v>3244.7835261399005</v>
      </c>
      <c r="C23" s="87">
        <v>3252.8878794813781</v>
      </c>
      <c r="D23" s="87">
        <v>3291.8987565825951</v>
      </c>
      <c r="E23" s="87">
        <v>3329.1412964934484</v>
      </c>
      <c r="F23" s="87">
        <v>3431.8260148797094</v>
      </c>
      <c r="G23" s="87">
        <v>3482.0863518492047</v>
      </c>
      <c r="H23" s="87">
        <v>3324.1151358624243</v>
      </c>
      <c r="I23" s="87">
        <v>3285.4658412753615</v>
      </c>
      <c r="J23" s="87">
        <v>3249.2628983364925</v>
      </c>
      <c r="K23" s="87">
        <v>3110.6412012556361</v>
      </c>
      <c r="L23" s="87">
        <v>2947.4891587642965</v>
      </c>
      <c r="M23" s="87">
        <v>2874.1569605059572</v>
      </c>
      <c r="N23" s="87">
        <v>2790.2649393703532</v>
      </c>
      <c r="O23" s="87">
        <v>2704.3434432369841</v>
      </c>
      <c r="P23" s="87">
        <v>2617.6454389048313</v>
      </c>
      <c r="Q23" s="87">
        <v>2532.65473847675</v>
      </c>
    </row>
    <row r="24" spans="1:17" ht="12" customHeight="1" x14ac:dyDescent="0.25">
      <c r="A24" s="88" t="s">
        <v>34</v>
      </c>
      <c r="B24" s="87">
        <v>4393.0782834976098</v>
      </c>
      <c r="C24" s="87">
        <v>4652.4886702728209</v>
      </c>
      <c r="D24" s="87">
        <v>4771.4380660577863</v>
      </c>
      <c r="E24" s="87">
        <v>4785.6857265904191</v>
      </c>
      <c r="F24" s="87">
        <v>4892.2636081130004</v>
      </c>
      <c r="G24" s="87">
        <v>4929.2906956827628</v>
      </c>
      <c r="H24" s="87">
        <v>5093.3683246035744</v>
      </c>
      <c r="I24" s="87">
        <v>5164.5093007000423</v>
      </c>
      <c r="J24" s="87">
        <v>5203.4532949937648</v>
      </c>
      <c r="K24" s="87">
        <v>5242.3694199291949</v>
      </c>
      <c r="L24" s="87">
        <v>5387.6260620472103</v>
      </c>
      <c r="M24" s="87">
        <v>5437.0511611205129</v>
      </c>
      <c r="N24" s="87">
        <v>5477.6812185082181</v>
      </c>
      <c r="O24" s="87">
        <v>5440.281943060807</v>
      </c>
      <c r="P24" s="87">
        <v>5386.3587984347168</v>
      </c>
      <c r="Q24" s="87">
        <v>5349.3020097450571</v>
      </c>
    </row>
    <row r="25" spans="1:17" ht="12" customHeight="1" x14ac:dyDescent="0.25">
      <c r="A25" s="88" t="s">
        <v>42</v>
      </c>
      <c r="B25" s="87">
        <v>96429.741344814436</v>
      </c>
      <c r="C25" s="87">
        <v>99952.995828740211</v>
      </c>
      <c r="D25" s="87">
        <v>101109.1575954858</v>
      </c>
      <c r="E25" s="87">
        <v>103712.3764184477</v>
      </c>
      <c r="F25" s="87">
        <v>103978.12089972319</v>
      </c>
      <c r="G25" s="87">
        <v>104817.50341140243</v>
      </c>
      <c r="H25" s="87">
        <v>108790.82509445757</v>
      </c>
      <c r="I25" s="87">
        <v>118435.81756104746</v>
      </c>
      <c r="J25" s="87">
        <v>119251.63307872426</v>
      </c>
      <c r="K25" s="87">
        <v>120032.44673884226</v>
      </c>
      <c r="L25" s="87">
        <v>119843.78956614019</v>
      </c>
      <c r="M25" s="87">
        <v>118922.6168553563</v>
      </c>
      <c r="N25" s="87">
        <v>118628.98097316868</v>
      </c>
      <c r="O25" s="87">
        <v>118594.76934434113</v>
      </c>
      <c r="P25" s="87">
        <v>118309.53360512858</v>
      </c>
      <c r="Q25" s="87">
        <v>117916.57388114934</v>
      </c>
    </row>
    <row r="26" spans="1:17" ht="12" customHeight="1" x14ac:dyDescent="0.25">
      <c r="A26" s="88" t="s">
        <v>30</v>
      </c>
      <c r="B26" s="94">
        <v>92788.081650861248</v>
      </c>
      <c r="C26" s="94">
        <v>91094.266771917333</v>
      </c>
      <c r="D26" s="94">
        <v>91151.049719833958</v>
      </c>
      <c r="E26" s="94">
        <v>89915.708112858178</v>
      </c>
      <c r="F26" s="94">
        <v>92530.447210387603</v>
      </c>
      <c r="G26" s="94">
        <v>94372.5212182674</v>
      </c>
      <c r="H26" s="94">
        <v>93874.329143210256</v>
      </c>
      <c r="I26" s="94">
        <v>88079.703383926739</v>
      </c>
      <c r="J26" s="94">
        <v>89766.72948876326</v>
      </c>
      <c r="K26" s="94">
        <v>90524.567640248497</v>
      </c>
      <c r="L26" s="94">
        <v>92272.286880707936</v>
      </c>
      <c r="M26" s="94">
        <v>94656.790600863271</v>
      </c>
      <c r="N26" s="94">
        <v>96182.134315011746</v>
      </c>
      <c r="O26" s="94">
        <v>97434.148773008637</v>
      </c>
      <c r="P26" s="94">
        <v>99434.918430826641</v>
      </c>
      <c r="Q26" s="94">
        <v>101141.49088468263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214778.49132601474</v>
      </c>
      <c r="C29" s="89">
        <f t="shared" ref="C29:Q29" si="10">SUM(C30:C33)</f>
        <v>217186.68234509745</v>
      </c>
      <c r="D29" s="89">
        <f t="shared" si="10"/>
        <v>219393.19277221008</v>
      </c>
      <c r="E29" s="89">
        <f t="shared" si="10"/>
        <v>221234.95666219958</v>
      </c>
      <c r="F29" s="89">
        <f t="shared" si="10"/>
        <v>224591.06075573884</v>
      </c>
      <c r="G29" s="89">
        <f t="shared" si="10"/>
        <v>227420.24675721355</v>
      </c>
      <c r="H29" s="89">
        <f t="shared" si="10"/>
        <v>231433.33028385977</v>
      </c>
      <c r="I29" s="89">
        <f t="shared" si="10"/>
        <v>235394.12376413002</v>
      </c>
      <c r="J29" s="89">
        <f t="shared" si="10"/>
        <v>237999.99999999991</v>
      </c>
      <c r="K29" s="89">
        <f t="shared" si="10"/>
        <v>239549.9248243568</v>
      </c>
      <c r="L29" s="89">
        <f t="shared" si="10"/>
        <v>241529.65964177717</v>
      </c>
      <c r="M29" s="89">
        <f t="shared" si="10"/>
        <v>242941.17433580998</v>
      </c>
      <c r="N29" s="89">
        <f t="shared" si="10"/>
        <v>243782.86891053349</v>
      </c>
      <c r="O29" s="89">
        <f t="shared" si="10"/>
        <v>244519.23670069437</v>
      </c>
      <c r="P29" s="89">
        <f t="shared" si="10"/>
        <v>245289.88973880769</v>
      </c>
      <c r="Q29" s="89">
        <f t="shared" si="10"/>
        <v>246136.25703528232</v>
      </c>
    </row>
    <row r="30" spans="1:17" ht="12" customHeight="1" x14ac:dyDescent="0.25">
      <c r="A30" s="88" t="s">
        <v>66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ht="12" customHeight="1" x14ac:dyDescent="0.25">
      <c r="A31" s="88" t="s">
        <v>98</v>
      </c>
      <c r="B31" s="87">
        <v>3647.822556621988</v>
      </c>
      <c r="C31" s="87">
        <v>3651.0317704846702</v>
      </c>
      <c r="D31" s="87">
        <v>3752.2343635137267</v>
      </c>
      <c r="E31" s="87">
        <v>3832.8530478166722</v>
      </c>
      <c r="F31" s="87">
        <v>3944.8858137016732</v>
      </c>
      <c r="G31" s="87">
        <v>3969.3240273241386</v>
      </c>
      <c r="H31" s="87">
        <v>4000.6652659748502</v>
      </c>
      <c r="I31" s="87">
        <v>3990.5550649585775</v>
      </c>
      <c r="J31" s="87">
        <v>3960.650944425005</v>
      </c>
      <c r="K31" s="87">
        <v>3706.1939112811401</v>
      </c>
      <c r="L31" s="87">
        <v>3503.3032646103011</v>
      </c>
      <c r="M31" s="87">
        <v>3253.2476058589245</v>
      </c>
      <c r="N31" s="87">
        <v>3180.3119148187666</v>
      </c>
      <c r="O31" s="87">
        <v>3173.889503002014</v>
      </c>
      <c r="P31" s="87">
        <v>3038.6575493752002</v>
      </c>
      <c r="Q31" s="87">
        <v>2958.1827763179476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211130.66876939277</v>
      </c>
      <c r="C33" s="86">
        <v>213535.65057461278</v>
      </c>
      <c r="D33" s="86">
        <v>215640.95840869634</v>
      </c>
      <c r="E33" s="86">
        <v>217402.10361438291</v>
      </c>
      <c r="F33" s="86">
        <v>220646.17494203718</v>
      </c>
      <c r="G33" s="86">
        <v>223450.92272988943</v>
      </c>
      <c r="H33" s="86">
        <v>227432.66501788492</v>
      </c>
      <c r="I33" s="86">
        <v>231403.56869917145</v>
      </c>
      <c r="J33" s="86">
        <v>234039.34905557492</v>
      </c>
      <c r="K33" s="86">
        <v>235843.73091307565</v>
      </c>
      <c r="L33" s="86">
        <v>238026.35637716687</v>
      </c>
      <c r="M33" s="86">
        <v>239687.92672995105</v>
      </c>
      <c r="N33" s="86">
        <v>240602.55699571472</v>
      </c>
      <c r="O33" s="86">
        <v>241345.34719769235</v>
      </c>
      <c r="P33" s="86">
        <v>242251.23218943249</v>
      </c>
      <c r="Q33" s="86">
        <v>243178.07425896436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1819.336724042947</v>
      </c>
      <c r="C3" s="106">
        <f t="shared" ref="C3:Q3" si="1">SUM(C4,C16,C19,C29)</f>
        <v>2003.3587431858796</v>
      </c>
      <c r="D3" s="106">
        <f t="shared" si="1"/>
        <v>2064.5641792384304</v>
      </c>
      <c r="E3" s="106">
        <f t="shared" si="1"/>
        <v>2070.4144843677209</v>
      </c>
      <c r="F3" s="106">
        <f t="shared" si="1"/>
        <v>2071.8902707118395</v>
      </c>
      <c r="G3" s="106">
        <f t="shared" si="1"/>
        <v>2053.1348094958862</v>
      </c>
      <c r="H3" s="106">
        <f t="shared" si="1"/>
        <v>2094.4797338808207</v>
      </c>
      <c r="I3" s="106">
        <f t="shared" si="1"/>
        <v>2204.2628397739036</v>
      </c>
      <c r="J3" s="106">
        <f t="shared" si="1"/>
        <v>2164.4204980764689</v>
      </c>
      <c r="K3" s="106">
        <f t="shared" si="1"/>
        <v>2403.0186022646139</v>
      </c>
      <c r="L3" s="106">
        <f t="shared" si="1"/>
        <v>2560.9201952183257</v>
      </c>
      <c r="M3" s="106">
        <f t="shared" si="1"/>
        <v>2254.9579599554022</v>
      </c>
      <c r="N3" s="106">
        <f t="shared" si="1"/>
        <v>2438.4749348649875</v>
      </c>
      <c r="O3" s="106">
        <f t="shared" si="1"/>
        <v>2305.145151896857</v>
      </c>
      <c r="P3" s="106">
        <f t="shared" si="1"/>
        <v>2379.7644799385253</v>
      </c>
      <c r="Q3" s="106">
        <f t="shared" si="1"/>
        <v>2225.5575406674711</v>
      </c>
    </row>
    <row r="4" spans="1:17" ht="12.95" customHeight="1" x14ac:dyDescent="0.25">
      <c r="A4" s="90" t="s">
        <v>44</v>
      </c>
      <c r="B4" s="101">
        <f t="shared" ref="B4" si="2">SUM(B5:B15)</f>
        <v>1396.2040071203576</v>
      </c>
      <c r="C4" s="101">
        <f t="shared" ref="C4:Q4" si="3">SUM(C5:C15)</f>
        <v>1575.505574202158</v>
      </c>
      <c r="D4" s="101">
        <f t="shared" si="3"/>
        <v>1632.833232056159</v>
      </c>
      <c r="E4" s="101">
        <f t="shared" si="3"/>
        <v>1635.4975026159264</v>
      </c>
      <c r="F4" s="101">
        <f t="shared" si="3"/>
        <v>1631.4046031055816</v>
      </c>
      <c r="G4" s="101">
        <f t="shared" si="3"/>
        <v>1606.6102290446233</v>
      </c>
      <c r="H4" s="101">
        <f t="shared" si="3"/>
        <v>1642.1432830342571</v>
      </c>
      <c r="I4" s="101">
        <f t="shared" si="3"/>
        <v>1744.8527254014623</v>
      </c>
      <c r="J4" s="101">
        <f t="shared" si="3"/>
        <v>1699.8362163372024</v>
      </c>
      <c r="K4" s="101">
        <f t="shared" si="3"/>
        <v>1935.861544541779</v>
      </c>
      <c r="L4" s="101">
        <f t="shared" si="3"/>
        <v>2090.7892581568781</v>
      </c>
      <c r="M4" s="101">
        <f t="shared" si="3"/>
        <v>1782.1355579237454</v>
      </c>
      <c r="N4" s="101">
        <f t="shared" si="3"/>
        <v>1964.4097090371033</v>
      </c>
      <c r="O4" s="101">
        <f t="shared" si="3"/>
        <v>1825.4987463073212</v>
      </c>
      <c r="P4" s="101">
        <f t="shared" si="3"/>
        <v>1899.346661054888</v>
      </c>
      <c r="Q4" s="101">
        <f t="shared" si="3"/>
        <v>1736.3489871219867</v>
      </c>
    </row>
    <row r="5" spans="1:17" ht="12" customHeight="1" x14ac:dyDescent="0.25">
      <c r="A5" s="88" t="s">
        <v>38</v>
      </c>
      <c r="B5" s="100">
        <v>1.9586319877322114</v>
      </c>
      <c r="C5" s="100">
        <v>1.9953200000000002</v>
      </c>
      <c r="D5" s="100">
        <v>2.00013</v>
      </c>
      <c r="E5" s="100">
        <v>1.9999899999999988</v>
      </c>
      <c r="F5" s="100">
        <v>1.8998200000000001</v>
      </c>
      <c r="G5" s="100">
        <v>1.8641213124188358</v>
      </c>
      <c r="H5" s="100">
        <v>1.99939</v>
      </c>
      <c r="I5" s="100">
        <v>1.6996899999999995</v>
      </c>
      <c r="J5" s="100">
        <v>2.1002400000000003</v>
      </c>
      <c r="K5" s="100">
        <v>2.4004999999999996</v>
      </c>
      <c r="L5" s="100">
        <v>2.6515089054633427</v>
      </c>
      <c r="M5" s="100">
        <v>2.1496450998292533</v>
      </c>
      <c r="N5" s="100">
        <v>2.5307888683999513</v>
      </c>
      <c r="O5" s="100">
        <v>2.2946236670367499</v>
      </c>
      <c r="P5" s="100">
        <v>2.388362352962095</v>
      </c>
      <c r="Q5" s="100">
        <v>2.1507795985224027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319.63797878551975</v>
      </c>
      <c r="C7" s="100">
        <v>332.40242770257311</v>
      </c>
      <c r="D7" s="100">
        <v>324.29190460516776</v>
      </c>
      <c r="E7" s="100">
        <v>317.66741854860214</v>
      </c>
      <c r="F7" s="100">
        <v>306.66198886995545</v>
      </c>
      <c r="G7" s="100">
        <v>289.42497523777183</v>
      </c>
      <c r="H7" s="100">
        <v>285.65110763554975</v>
      </c>
      <c r="I7" s="100">
        <v>271.43157200720066</v>
      </c>
      <c r="J7" s="100">
        <v>218.32068050343895</v>
      </c>
      <c r="K7" s="100">
        <v>243.62421414636336</v>
      </c>
      <c r="L7" s="100">
        <v>273.45835792082448</v>
      </c>
      <c r="M7" s="100">
        <v>227.85891018831603</v>
      </c>
      <c r="N7" s="100">
        <v>253.12771363729468</v>
      </c>
      <c r="O7" s="100">
        <v>223.43485959563577</v>
      </c>
      <c r="P7" s="100">
        <v>223.35239561428247</v>
      </c>
      <c r="Q7" s="100">
        <v>203.4082205099233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27.929496259345019</v>
      </c>
      <c r="C9" s="100">
        <v>26.639998139137674</v>
      </c>
      <c r="D9" s="100">
        <v>31.212696031107154</v>
      </c>
      <c r="E9" s="100">
        <v>31.86518867563877</v>
      </c>
      <c r="F9" s="100">
        <v>35.146895070976768</v>
      </c>
      <c r="G9" s="100">
        <v>34.518462074035071</v>
      </c>
      <c r="H9" s="100">
        <v>32.47594080894401</v>
      </c>
      <c r="I9" s="100">
        <v>31.393439959273714</v>
      </c>
      <c r="J9" s="100">
        <v>30.442929135733422</v>
      </c>
      <c r="K9" s="100">
        <v>30.308906486265453</v>
      </c>
      <c r="L9" s="100">
        <v>33.509322358025209</v>
      </c>
      <c r="M9" s="100">
        <v>43.73163416283974</v>
      </c>
      <c r="N9" s="100">
        <v>48.116747536079544</v>
      </c>
      <c r="O9" s="100">
        <v>42.099991407052983</v>
      </c>
      <c r="P9" s="100">
        <v>38.003335243999402</v>
      </c>
      <c r="Q9" s="100">
        <v>33.389714399421358</v>
      </c>
    </row>
    <row r="10" spans="1:17" ht="12" customHeight="1" x14ac:dyDescent="0.25">
      <c r="A10" s="88" t="s">
        <v>34</v>
      </c>
      <c r="B10" s="100">
        <v>46.085856276187648</v>
      </c>
      <c r="C10" s="100">
        <v>52.975453404239211</v>
      </c>
      <c r="D10" s="100">
        <v>54.718318453150282</v>
      </c>
      <c r="E10" s="100">
        <v>55.527463775271372</v>
      </c>
      <c r="F10" s="100">
        <v>55.014376246254301</v>
      </c>
      <c r="G10" s="100">
        <v>54.972445160904634</v>
      </c>
      <c r="H10" s="100">
        <v>56.917978776898813</v>
      </c>
      <c r="I10" s="100">
        <v>56.561623788112122</v>
      </c>
      <c r="J10" s="100">
        <v>56.904263184404279</v>
      </c>
      <c r="K10" s="100">
        <v>64.384141660611334</v>
      </c>
      <c r="L10" s="100">
        <v>72.183260003369654</v>
      </c>
      <c r="M10" s="100">
        <v>61.468442081113409</v>
      </c>
      <c r="N10" s="100">
        <v>69.208683374220925</v>
      </c>
      <c r="O10" s="100">
        <v>64.327835974378345</v>
      </c>
      <c r="P10" s="100">
        <v>65.170545030869903</v>
      </c>
      <c r="Q10" s="100">
        <v>58.97345543578038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665.61660080632112</v>
      </c>
      <c r="C12" s="100">
        <v>768.5469379389607</v>
      </c>
      <c r="D12" s="100">
        <v>796.49134733644769</v>
      </c>
      <c r="E12" s="100">
        <v>811.51124742626996</v>
      </c>
      <c r="F12" s="100">
        <v>789.3945843482652</v>
      </c>
      <c r="G12" s="100">
        <v>774.32302609907754</v>
      </c>
      <c r="H12" s="100">
        <v>797.68605683024316</v>
      </c>
      <c r="I12" s="100">
        <v>909.95057486771941</v>
      </c>
      <c r="J12" s="100">
        <v>903.2322308954341</v>
      </c>
      <c r="K12" s="100">
        <v>1055.2275318121574</v>
      </c>
      <c r="L12" s="100">
        <v>1127.0530380130685</v>
      </c>
      <c r="M12" s="100">
        <v>920.41500348940053</v>
      </c>
      <c r="N12" s="100">
        <v>1015.4515141592497</v>
      </c>
      <c r="O12" s="100">
        <v>952.67761862273073</v>
      </c>
      <c r="P12" s="100">
        <v>1034.0191582603043</v>
      </c>
      <c r="Q12" s="100">
        <v>910.21809006727153</v>
      </c>
    </row>
    <row r="13" spans="1:17" ht="12" customHeight="1" x14ac:dyDescent="0.25">
      <c r="A13" s="88" t="s">
        <v>105</v>
      </c>
      <c r="B13" s="100">
        <v>32.720109890614644</v>
      </c>
      <c r="C13" s="100">
        <v>40.569517825759768</v>
      </c>
      <c r="D13" s="100">
        <v>46.247450668247929</v>
      </c>
      <c r="E13" s="100">
        <v>51.04150428137541</v>
      </c>
      <c r="F13" s="100">
        <v>56.236359880142821</v>
      </c>
      <c r="G13" s="100">
        <v>60.769431178475266</v>
      </c>
      <c r="H13" s="100">
        <v>67.818146285085604</v>
      </c>
      <c r="I13" s="100">
        <v>78.719536330234988</v>
      </c>
      <c r="J13" s="100">
        <v>84.275800133468337</v>
      </c>
      <c r="K13" s="100">
        <v>105.95231954493804</v>
      </c>
      <c r="L13" s="100">
        <v>126.10460932346011</v>
      </c>
      <c r="M13" s="100">
        <v>118.73678665637895</v>
      </c>
      <c r="N13" s="100">
        <v>144.92166004475263</v>
      </c>
      <c r="O13" s="100">
        <v>144.85396281187064</v>
      </c>
      <c r="P13" s="100">
        <v>167.63329732843258</v>
      </c>
      <c r="Q13" s="100">
        <v>170.1420765441213</v>
      </c>
    </row>
    <row r="14" spans="1:17" ht="12" customHeight="1" x14ac:dyDescent="0.25">
      <c r="A14" s="51" t="s">
        <v>104</v>
      </c>
      <c r="B14" s="22">
        <v>295.55936322163126</v>
      </c>
      <c r="C14" s="22">
        <v>345.08044862889392</v>
      </c>
      <c r="D14" s="22">
        <v>370.44367157317998</v>
      </c>
      <c r="E14" s="22">
        <v>358.41011934156256</v>
      </c>
      <c r="F14" s="22">
        <v>379.68696780606456</v>
      </c>
      <c r="G14" s="22">
        <v>383.5860008068164</v>
      </c>
      <c r="H14" s="22">
        <v>392.34974042852002</v>
      </c>
      <c r="I14" s="22">
        <v>387.53722166814026</v>
      </c>
      <c r="J14" s="22">
        <v>397.63417876274531</v>
      </c>
      <c r="K14" s="22">
        <v>426.04184951902761</v>
      </c>
      <c r="L14" s="22">
        <v>447.09816032863131</v>
      </c>
      <c r="M14" s="22">
        <v>400.33928770960904</v>
      </c>
      <c r="N14" s="22">
        <v>422.79120363766629</v>
      </c>
      <c r="O14" s="22">
        <v>388.248879387415</v>
      </c>
      <c r="P14" s="22">
        <v>360.90812844775286</v>
      </c>
      <c r="Q14" s="22">
        <v>351.00410934715438</v>
      </c>
    </row>
    <row r="15" spans="1:17" ht="12" customHeight="1" x14ac:dyDescent="0.25">
      <c r="A15" s="105" t="s">
        <v>108</v>
      </c>
      <c r="B15" s="104">
        <v>6.6959698930061391</v>
      </c>
      <c r="C15" s="104">
        <v>7.295470562593561</v>
      </c>
      <c r="D15" s="104">
        <v>7.4277133888581046</v>
      </c>
      <c r="E15" s="104">
        <v>7.4745705672061638</v>
      </c>
      <c r="F15" s="104">
        <v>7.3636108839224601</v>
      </c>
      <c r="G15" s="104">
        <v>7.1517671751236804</v>
      </c>
      <c r="H15" s="104">
        <v>7.2449222690157979</v>
      </c>
      <c r="I15" s="104">
        <v>7.5590667807810927</v>
      </c>
      <c r="J15" s="104">
        <v>6.9258937219781416</v>
      </c>
      <c r="K15" s="104">
        <v>7.9220813724157626</v>
      </c>
      <c r="L15" s="104">
        <v>8.7310013040353347</v>
      </c>
      <c r="M15" s="104">
        <v>7.4358485362583675</v>
      </c>
      <c r="N15" s="104">
        <v>8.2613977794395854</v>
      </c>
      <c r="O15" s="104">
        <v>7.5609748412010767</v>
      </c>
      <c r="P15" s="104">
        <v>7.8714387762846583</v>
      </c>
      <c r="Q15" s="104">
        <v>7.0625412197920587</v>
      </c>
    </row>
    <row r="16" spans="1:17" ht="12.95" customHeight="1" x14ac:dyDescent="0.25">
      <c r="A16" s="90" t="s">
        <v>102</v>
      </c>
      <c r="B16" s="101">
        <f t="shared" ref="B16" si="4">SUM(B17:B18)</f>
        <v>12.29641035522393</v>
      </c>
      <c r="C16" s="101">
        <f t="shared" ref="C16:Q16" si="5">SUM(C17:C18)</f>
        <v>12.949196748967267</v>
      </c>
      <c r="D16" s="101">
        <f t="shared" si="5"/>
        <v>13.91513876994893</v>
      </c>
      <c r="E16" s="101">
        <f t="shared" si="5"/>
        <v>14.895852359313372</v>
      </c>
      <c r="F16" s="101">
        <f t="shared" si="5"/>
        <v>16.045098501541315</v>
      </c>
      <c r="G16" s="101">
        <f t="shared" si="5"/>
        <v>17.606191859051641</v>
      </c>
      <c r="H16" s="101">
        <f t="shared" si="5"/>
        <v>19.021872015931283</v>
      </c>
      <c r="I16" s="101">
        <f t="shared" si="5"/>
        <v>20.968150768002594</v>
      </c>
      <c r="J16" s="101">
        <f t="shared" si="5"/>
        <v>22.988850459032129</v>
      </c>
      <c r="K16" s="101">
        <f t="shared" si="5"/>
        <v>23.364201185359427</v>
      </c>
      <c r="L16" s="101">
        <f t="shared" si="5"/>
        <v>24.451921700480725</v>
      </c>
      <c r="M16" s="101">
        <f t="shared" si="5"/>
        <v>24.7044218790749</v>
      </c>
      <c r="N16" s="101">
        <f t="shared" si="5"/>
        <v>24.578620546010796</v>
      </c>
      <c r="O16" s="101">
        <f t="shared" si="5"/>
        <v>24.709266698598633</v>
      </c>
      <c r="P16" s="101">
        <f t="shared" si="5"/>
        <v>24.719699707320345</v>
      </c>
      <c r="Q16" s="101">
        <f t="shared" si="5"/>
        <v>24.769885640300107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12.29641035522393</v>
      </c>
      <c r="C18" s="103">
        <v>12.949196748967267</v>
      </c>
      <c r="D18" s="103">
        <v>13.91513876994893</v>
      </c>
      <c r="E18" s="103">
        <v>14.895852359313372</v>
      </c>
      <c r="F18" s="103">
        <v>16.045098501541315</v>
      </c>
      <c r="G18" s="103">
        <v>17.606191859051641</v>
      </c>
      <c r="H18" s="103">
        <v>19.021872015931283</v>
      </c>
      <c r="I18" s="103">
        <v>20.968150768002594</v>
      </c>
      <c r="J18" s="103">
        <v>22.988850459032129</v>
      </c>
      <c r="K18" s="103">
        <v>23.364201185359427</v>
      </c>
      <c r="L18" s="103">
        <v>24.451921700480725</v>
      </c>
      <c r="M18" s="103">
        <v>24.7044218790749</v>
      </c>
      <c r="N18" s="103">
        <v>24.578620546010796</v>
      </c>
      <c r="O18" s="103">
        <v>24.709266698598633</v>
      </c>
      <c r="P18" s="103">
        <v>24.719699707320345</v>
      </c>
      <c r="Q18" s="103">
        <v>24.769885640300107</v>
      </c>
    </row>
    <row r="19" spans="1:17" ht="12.95" customHeight="1" x14ac:dyDescent="0.25">
      <c r="A19" s="90" t="s">
        <v>47</v>
      </c>
      <c r="B19" s="101">
        <f t="shared" ref="B19" si="6">SUM(B20:B27)</f>
        <v>199.49738728846086</v>
      </c>
      <c r="C19" s="101">
        <f t="shared" ref="C19:Q19" si="7">SUM(C20:C27)</f>
        <v>201.04778144016672</v>
      </c>
      <c r="D19" s="101">
        <f t="shared" si="7"/>
        <v>202.49663072304608</v>
      </c>
      <c r="E19" s="101">
        <f t="shared" si="7"/>
        <v>203.48517597691074</v>
      </c>
      <c r="F19" s="101">
        <f t="shared" si="7"/>
        <v>205.54201127413168</v>
      </c>
      <c r="G19" s="101">
        <f t="shared" si="7"/>
        <v>206.93675081603263</v>
      </c>
      <c r="H19" s="101">
        <f t="shared" si="7"/>
        <v>209.41223269172735</v>
      </c>
      <c r="I19" s="101">
        <f t="shared" si="7"/>
        <v>212.09093677437016</v>
      </c>
      <c r="J19" s="101">
        <f t="shared" si="7"/>
        <v>213.31222620049266</v>
      </c>
      <c r="K19" s="101">
        <f t="shared" si="7"/>
        <v>214.22994296799561</v>
      </c>
      <c r="L19" s="101">
        <f t="shared" si="7"/>
        <v>215.36697376659666</v>
      </c>
      <c r="M19" s="101">
        <f t="shared" si="7"/>
        <v>217.25778427235213</v>
      </c>
      <c r="N19" s="101">
        <f t="shared" si="7"/>
        <v>217.91262383130083</v>
      </c>
      <c r="O19" s="101">
        <f t="shared" si="7"/>
        <v>219.58550799565558</v>
      </c>
      <c r="P19" s="101">
        <f t="shared" si="7"/>
        <v>220.14044036630014</v>
      </c>
      <c r="Q19" s="101">
        <f t="shared" si="7"/>
        <v>222.93471297465584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21.339172276817632</v>
      </c>
      <c r="C22" s="100">
        <v>21.63032229742678</v>
      </c>
      <c r="D22" s="100">
        <v>22.531515394832269</v>
      </c>
      <c r="E22" s="100">
        <v>22.949231451397722</v>
      </c>
      <c r="F22" s="100">
        <v>23.140331130044544</v>
      </c>
      <c r="G22" s="100">
        <v>23.083348878262342</v>
      </c>
      <c r="H22" s="100">
        <v>23.572782364450056</v>
      </c>
      <c r="I22" s="100">
        <v>23.599607992799353</v>
      </c>
      <c r="J22" s="100">
        <v>23.595669496561037</v>
      </c>
      <c r="K22" s="100">
        <v>23.675025853636601</v>
      </c>
      <c r="L22" s="100">
        <v>24.093907971483922</v>
      </c>
      <c r="M22" s="100">
        <v>24.105497152001416</v>
      </c>
      <c r="N22" s="100">
        <v>23.678114512888911</v>
      </c>
      <c r="O22" s="100">
        <v>23.221174238889841</v>
      </c>
      <c r="P22" s="100">
        <v>22.278394422221883</v>
      </c>
      <c r="Q22" s="100">
        <v>21.828032435260685</v>
      </c>
    </row>
    <row r="23" spans="1:17" ht="12" customHeight="1" x14ac:dyDescent="0.25">
      <c r="A23" s="88" t="s">
        <v>98</v>
      </c>
      <c r="B23" s="100">
        <v>3.605737097011906</v>
      </c>
      <c r="C23" s="100">
        <v>3.6015204260535749</v>
      </c>
      <c r="D23" s="100">
        <v>3.6302033843992509</v>
      </c>
      <c r="E23" s="100">
        <v>3.6583035870987923</v>
      </c>
      <c r="F23" s="100">
        <v>3.7512824757364309</v>
      </c>
      <c r="G23" s="100">
        <v>3.785269332067871</v>
      </c>
      <c r="H23" s="100">
        <v>3.5937220727917096</v>
      </c>
      <c r="I23" s="100">
        <v>3.5424141067885837</v>
      </c>
      <c r="J23" s="100">
        <v>3.4856823239321826</v>
      </c>
      <c r="K23" s="100">
        <v>3.3301943027606953</v>
      </c>
      <c r="L23" s="100">
        <v>3.1445405385749181</v>
      </c>
      <c r="M23" s="100">
        <v>3.0721554342758801</v>
      </c>
      <c r="N23" s="100">
        <v>2.9814102452622087</v>
      </c>
      <c r="O23" s="100">
        <v>2.8868320751206418</v>
      </c>
      <c r="P23" s="100">
        <v>2.7939456284185016</v>
      </c>
      <c r="Q23" s="100">
        <v>2.7001707587804447</v>
      </c>
    </row>
    <row r="24" spans="1:17" ht="12" customHeight="1" x14ac:dyDescent="0.25">
      <c r="A24" s="88" t="s">
        <v>34</v>
      </c>
      <c r="B24" s="100">
        <v>6.1022119076957502</v>
      </c>
      <c r="C24" s="100">
        <v>6.4389065957607965</v>
      </c>
      <c r="D24" s="100">
        <v>6.5772415468497254</v>
      </c>
      <c r="E24" s="100">
        <v>6.5735762247286083</v>
      </c>
      <c r="F24" s="100">
        <v>6.6845837537456925</v>
      </c>
      <c r="G24" s="100">
        <v>6.6981010139605477</v>
      </c>
      <c r="H24" s="100">
        <v>6.8830912231012009</v>
      </c>
      <c r="I24" s="100">
        <v>6.9605162118878345</v>
      </c>
      <c r="J24" s="100">
        <v>6.9775768155957172</v>
      </c>
      <c r="K24" s="100">
        <v>7.0154783393886699</v>
      </c>
      <c r="L24" s="100">
        <v>7.1847628804734844</v>
      </c>
      <c r="M24" s="100">
        <v>7.2478584186440234</v>
      </c>
      <c r="N24" s="100">
        <v>7.269692457043198</v>
      </c>
      <c r="O24" s="100">
        <v>7.1829127227506309</v>
      </c>
      <c r="P24" s="100">
        <v>7.080612412638204</v>
      </c>
      <c r="Q24" s="100">
        <v>6.9963885733704458</v>
      </c>
    </row>
    <row r="25" spans="1:17" ht="12" customHeight="1" x14ac:dyDescent="0.25">
      <c r="A25" s="88" t="s">
        <v>42</v>
      </c>
      <c r="B25" s="100">
        <v>84.385901431232895</v>
      </c>
      <c r="C25" s="100">
        <v>87.149152061039132</v>
      </c>
      <c r="D25" s="100">
        <v>87.806272663552477</v>
      </c>
      <c r="E25" s="100">
        <v>89.748802573729705</v>
      </c>
      <c r="F25" s="100">
        <v>89.504945651735156</v>
      </c>
      <c r="G25" s="100">
        <v>89.730817192876813</v>
      </c>
      <c r="H25" s="100">
        <v>92.621383169756243</v>
      </c>
      <c r="I25" s="100">
        <v>100.5624851322805</v>
      </c>
      <c r="J25" s="100">
        <v>100.743689104566</v>
      </c>
      <c r="K25" s="100">
        <v>101.1972881878427</v>
      </c>
      <c r="L25" s="100">
        <v>100.68646125633751</v>
      </c>
      <c r="M25" s="100">
        <v>100.31987722039328</v>
      </c>
      <c r="N25" s="100">
        <v>100.26357779257347</v>
      </c>
      <c r="O25" s="100">
        <v>100.3988482713871</v>
      </c>
      <c r="P25" s="100">
        <v>100.45126113390295</v>
      </c>
      <c r="Q25" s="100">
        <v>100.32326649303121</v>
      </c>
    </row>
    <row r="26" spans="1:17" ht="12" customHeight="1" x14ac:dyDescent="0.25">
      <c r="A26" s="88" t="s">
        <v>30</v>
      </c>
      <c r="B26" s="22">
        <v>84.064364575702683</v>
      </c>
      <c r="C26" s="22">
        <v>82.227880059886431</v>
      </c>
      <c r="D26" s="22">
        <v>81.951397733412364</v>
      </c>
      <c r="E26" s="22">
        <v>80.5552621399559</v>
      </c>
      <c r="F26" s="22">
        <v>82.460868262869866</v>
      </c>
      <c r="G26" s="22">
        <v>83.63921439886505</v>
      </c>
      <c r="H26" s="22">
        <v>82.741253861628138</v>
      </c>
      <c r="I26" s="22">
        <v>77.425913330613909</v>
      </c>
      <c r="J26" s="22">
        <v>78.509608459837708</v>
      </c>
      <c r="K26" s="22">
        <v>79.011956284366931</v>
      </c>
      <c r="L26" s="22">
        <v>80.257301119726833</v>
      </c>
      <c r="M26" s="22">
        <v>82.512396047037512</v>
      </c>
      <c r="N26" s="22">
        <v>83.719828823533035</v>
      </c>
      <c r="O26" s="22">
        <v>85.895740687507399</v>
      </c>
      <c r="P26" s="22">
        <v>87.536226769118599</v>
      </c>
      <c r="Q26" s="22">
        <v>91.086854714213061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211.3389192789046</v>
      </c>
      <c r="C29" s="101">
        <f t="shared" ref="C29:Q29" si="9">SUM(C30:C33)</f>
        <v>213.85619079458763</v>
      </c>
      <c r="D29" s="101">
        <f t="shared" si="9"/>
        <v>215.31917768927619</v>
      </c>
      <c r="E29" s="101">
        <f t="shared" si="9"/>
        <v>216.53595341557042</v>
      </c>
      <c r="F29" s="101">
        <f t="shared" si="9"/>
        <v>218.89855783058493</v>
      </c>
      <c r="G29" s="101">
        <f t="shared" si="9"/>
        <v>221.98163777617847</v>
      </c>
      <c r="H29" s="101">
        <f t="shared" si="9"/>
        <v>223.9023461389053</v>
      </c>
      <c r="I29" s="101">
        <f t="shared" si="9"/>
        <v>226.35102683006866</v>
      </c>
      <c r="J29" s="101">
        <f t="shared" si="9"/>
        <v>228.28320507974158</v>
      </c>
      <c r="K29" s="101">
        <f t="shared" si="9"/>
        <v>229.56291356947969</v>
      </c>
      <c r="L29" s="101">
        <f t="shared" si="9"/>
        <v>230.31204159437007</v>
      </c>
      <c r="M29" s="101">
        <f t="shared" si="9"/>
        <v>230.86019588022944</v>
      </c>
      <c r="N29" s="101">
        <f t="shared" si="9"/>
        <v>231.57398145057252</v>
      </c>
      <c r="O29" s="101">
        <f t="shared" si="9"/>
        <v>235.35163089528174</v>
      </c>
      <c r="P29" s="101">
        <f t="shared" si="9"/>
        <v>235.55767881001677</v>
      </c>
      <c r="Q29" s="101">
        <f t="shared" si="9"/>
        <v>241.50395493052818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>
        <v>4.8548313898113378</v>
      </c>
      <c r="C31" s="100">
        <v>4.8627114348087526</v>
      </c>
      <c r="D31" s="100">
        <v>4.9804105844935895</v>
      </c>
      <c r="E31" s="100">
        <v>5.0730677372624431</v>
      </c>
      <c r="F31" s="100">
        <v>5.1989324532867842</v>
      </c>
      <c r="G31" s="100">
        <v>5.2389529621955235</v>
      </c>
      <c r="H31" s="100">
        <v>5.2339271182642833</v>
      </c>
      <c r="I31" s="100">
        <v>5.1895759339377001</v>
      </c>
      <c r="J31" s="100">
        <v>5.1384785403343916</v>
      </c>
      <c r="K31" s="100">
        <v>4.8060992109738487</v>
      </c>
      <c r="L31" s="100">
        <v>4.52216803239524</v>
      </c>
      <c r="M31" s="100">
        <v>4.1788655096319713</v>
      </c>
      <c r="N31" s="100">
        <v>4.0752035962323765</v>
      </c>
      <c r="O31" s="100">
        <v>4.0485907538317853</v>
      </c>
      <c r="P31" s="100">
        <v>3.854775678258902</v>
      </c>
      <c r="Q31" s="100">
        <v>3.7255954513003875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206.48408788909325</v>
      </c>
      <c r="C33" s="18">
        <v>208.99347935977889</v>
      </c>
      <c r="D33" s="18">
        <v>210.33876710478259</v>
      </c>
      <c r="E33" s="18">
        <v>211.46288567830797</v>
      </c>
      <c r="F33" s="18">
        <v>213.69962537729816</v>
      </c>
      <c r="G33" s="18">
        <v>216.74268481398295</v>
      </c>
      <c r="H33" s="18">
        <v>218.66841902064101</v>
      </c>
      <c r="I33" s="18">
        <v>221.16145089613096</v>
      </c>
      <c r="J33" s="18">
        <v>223.14472653940717</v>
      </c>
      <c r="K33" s="18">
        <v>224.75681435850584</v>
      </c>
      <c r="L33" s="18">
        <v>225.78987356197484</v>
      </c>
      <c r="M33" s="18">
        <v>226.68133037059746</v>
      </c>
      <c r="N33" s="18">
        <v>227.49877785434015</v>
      </c>
      <c r="O33" s="18">
        <v>231.30304014144997</v>
      </c>
      <c r="P33" s="18">
        <v>231.70290313175786</v>
      </c>
      <c r="Q33" s="18">
        <v>237.77835947922779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1243.9005929929119</v>
      </c>
      <c r="C3" s="106">
        <f t="shared" ref="C3:Q3" si="1">SUM(C4,C16,C19,C29)</f>
        <v>1384.0310045120927</v>
      </c>
      <c r="D3" s="106">
        <f t="shared" si="1"/>
        <v>1439.0713900273036</v>
      </c>
      <c r="E3" s="106">
        <f t="shared" si="1"/>
        <v>1455.2126615104144</v>
      </c>
      <c r="F3" s="106">
        <f t="shared" si="1"/>
        <v>1469.5958969650089</v>
      </c>
      <c r="G3" s="106">
        <f t="shared" si="1"/>
        <v>1470.6059842406873</v>
      </c>
      <c r="H3" s="106">
        <f t="shared" si="1"/>
        <v>1515.9618188315499</v>
      </c>
      <c r="I3" s="106">
        <f t="shared" si="1"/>
        <v>1618.0305736086432</v>
      </c>
      <c r="J3" s="106">
        <f t="shared" si="1"/>
        <v>1611.4367554408095</v>
      </c>
      <c r="K3" s="106">
        <f t="shared" si="1"/>
        <v>1809.0286542878882</v>
      </c>
      <c r="L3" s="106">
        <f t="shared" si="1"/>
        <v>1952.3684353469544</v>
      </c>
      <c r="M3" s="106">
        <f t="shared" si="1"/>
        <v>1744.8004370416861</v>
      </c>
      <c r="N3" s="106">
        <f t="shared" si="1"/>
        <v>1922.0502918957632</v>
      </c>
      <c r="O3" s="106">
        <f t="shared" si="1"/>
        <v>1850.3007006963951</v>
      </c>
      <c r="P3" s="106">
        <f t="shared" si="1"/>
        <v>1955.3977333513615</v>
      </c>
      <c r="Q3" s="106">
        <f t="shared" si="1"/>
        <v>1872.431912630268</v>
      </c>
    </row>
    <row r="4" spans="1:17" ht="12.95" customHeight="1" x14ac:dyDescent="0.25">
      <c r="A4" s="90" t="s">
        <v>44</v>
      </c>
      <c r="B4" s="101">
        <f t="shared" ref="B4" si="2">SUM(B5:B15)</f>
        <v>969.48106836652289</v>
      </c>
      <c r="C4" s="101">
        <f t="shared" ref="C4:Q4" si="3">SUM(C5:C15)</f>
        <v>1103.7998056990455</v>
      </c>
      <c r="D4" s="101">
        <f t="shared" si="3"/>
        <v>1153.0055431974765</v>
      </c>
      <c r="E4" s="101">
        <f t="shared" si="3"/>
        <v>1163.5897007157503</v>
      </c>
      <c r="F4" s="101">
        <f t="shared" si="3"/>
        <v>1170.2861668172779</v>
      </c>
      <c r="G4" s="101">
        <f t="shared" si="3"/>
        <v>1162.6395575924089</v>
      </c>
      <c r="H4" s="101">
        <f t="shared" si="3"/>
        <v>1199.4016929756901</v>
      </c>
      <c r="I4" s="101">
        <f t="shared" si="3"/>
        <v>1291.1588422944405</v>
      </c>
      <c r="J4" s="101">
        <f t="shared" si="3"/>
        <v>1275.120105854221</v>
      </c>
      <c r="K4" s="101">
        <f t="shared" si="3"/>
        <v>1467.1385301451371</v>
      </c>
      <c r="L4" s="101">
        <f t="shared" si="3"/>
        <v>1603.4091360809027</v>
      </c>
      <c r="M4" s="101">
        <f t="shared" si="3"/>
        <v>1389.545261250247</v>
      </c>
      <c r="N4" s="101">
        <f t="shared" si="3"/>
        <v>1561.6041732787567</v>
      </c>
      <c r="O4" s="101">
        <f t="shared" si="3"/>
        <v>1481.5928879494998</v>
      </c>
      <c r="P4" s="101">
        <f t="shared" si="3"/>
        <v>1580.8481364127056</v>
      </c>
      <c r="Q4" s="101">
        <f t="shared" si="3"/>
        <v>1484.6515338363379</v>
      </c>
    </row>
    <row r="5" spans="1:17" ht="12" customHeight="1" x14ac:dyDescent="0.25">
      <c r="A5" s="88" t="s">
        <v>38</v>
      </c>
      <c r="B5" s="100">
        <v>0.98661153628263065</v>
      </c>
      <c r="C5" s="100">
        <v>1.0050921984863501</v>
      </c>
      <c r="D5" s="100">
        <v>1.0099928401232805</v>
      </c>
      <c r="E5" s="100">
        <v>1.0139810271943255</v>
      </c>
      <c r="F5" s="100">
        <v>0.96642583167207585</v>
      </c>
      <c r="G5" s="100">
        <v>0.95370307605367066</v>
      </c>
      <c r="H5" s="100">
        <v>1.02955881676223</v>
      </c>
      <c r="I5" s="100">
        <v>0.88094998038853112</v>
      </c>
      <c r="J5" s="100">
        <v>1.1000483093223117</v>
      </c>
      <c r="K5" s="100">
        <v>1.2656519788715295</v>
      </c>
      <c r="L5" s="100">
        <v>1.4083554776710263</v>
      </c>
      <c r="M5" s="100">
        <v>1.1499382242203988</v>
      </c>
      <c r="N5" s="100">
        <v>1.363958337122902</v>
      </c>
      <c r="O5" s="100">
        <v>1.2434260827532009</v>
      </c>
      <c r="P5" s="100">
        <v>1.3027121357263072</v>
      </c>
      <c r="Q5" s="100">
        <v>1.1803711538877681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185.78028672705946</v>
      </c>
      <c r="C7" s="100">
        <v>193.19925173470111</v>
      </c>
      <c r="D7" s="100">
        <v>188.91586313366025</v>
      </c>
      <c r="E7" s="100">
        <v>186.60510737569192</v>
      </c>
      <c r="F7" s="100">
        <v>181.68357826884005</v>
      </c>
      <c r="G7" s="100">
        <v>172.75664947455192</v>
      </c>
      <c r="H7" s="100">
        <v>172.21559091871268</v>
      </c>
      <c r="I7" s="100">
        <v>164.28126902703687</v>
      </c>
      <c r="J7" s="100">
        <v>133.14642831438414</v>
      </c>
      <c r="K7" s="100">
        <v>151.18607285560657</v>
      </c>
      <c r="L7" s="100">
        <v>172.93036388283329</v>
      </c>
      <c r="M7" s="100">
        <v>146.94972067160518</v>
      </c>
      <c r="N7" s="100">
        <v>166.43013560809709</v>
      </c>
      <c r="O7" s="100">
        <v>149.48117090206199</v>
      </c>
      <c r="P7" s="100">
        <v>152.26309198566457</v>
      </c>
      <c r="Q7" s="100">
        <v>140.88926774989534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17.342895857465102</v>
      </c>
      <c r="C9" s="100">
        <v>16.694581308541121</v>
      </c>
      <c r="D9" s="100">
        <v>19.775847155773828</v>
      </c>
      <c r="E9" s="100">
        <v>20.433008831494281</v>
      </c>
      <c r="F9" s="100">
        <v>23.019353963895817</v>
      </c>
      <c r="G9" s="100">
        <v>22.812373270220942</v>
      </c>
      <c r="H9" s="100">
        <v>21.554946137002982</v>
      </c>
      <c r="I9" s="100">
        <v>20.956903087330208</v>
      </c>
      <c r="J9" s="100">
        <v>20.540112282872553</v>
      </c>
      <c r="K9" s="100">
        <v>20.680804373719916</v>
      </c>
      <c r="L9" s="100">
        <v>23.212045384841254</v>
      </c>
      <c r="M9" s="100">
        <v>31.410474025121538</v>
      </c>
      <c r="N9" s="100">
        <v>34.841826419121844</v>
      </c>
      <c r="O9" s="100">
        <v>30.791971969091918</v>
      </c>
      <c r="P9" s="100">
        <v>28.0839295901147</v>
      </c>
      <c r="Q9" s="100">
        <v>24.720140118110809</v>
      </c>
    </row>
    <row r="10" spans="1:17" ht="12" customHeight="1" x14ac:dyDescent="0.25">
      <c r="A10" s="88" t="s">
        <v>34</v>
      </c>
      <c r="B10" s="100">
        <v>22.14314685157948</v>
      </c>
      <c r="C10" s="100">
        <v>25.756585800843119</v>
      </c>
      <c r="D10" s="100">
        <v>26.84915076400987</v>
      </c>
      <c r="E10" s="100">
        <v>27.553159810213362</v>
      </c>
      <c r="F10" s="100">
        <v>27.568399989716436</v>
      </c>
      <c r="G10" s="100">
        <v>27.878322222274086</v>
      </c>
      <c r="H10" s="100">
        <v>29.109649238535784</v>
      </c>
      <c r="I10" s="100">
        <v>29.154061563458967</v>
      </c>
      <c r="J10" s="100">
        <v>29.711131373659956</v>
      </c>
      <c r="K10" s="100">
        <v>33.977758287442882</v>
      </c>
      <c r="L10" s="100">
        <v>38.628845997397811</v>
      </c>
      <c r="M10" s="100">
        <v>33.246591234752557</v>
      </c>
      <c r="N10" s="100">
        <v>37.879580982839911</v>
      </c>
      <c r="O10" s="100">
        <v>35.561532042461302</v>
      </c>
      <c r="P10" s="100">
        <v>36.347021383685991</v>
      </c>
      <c r="Q10" s="100">
        <v>33.21065760515701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491.26388177157725</v>
      </c>
      <c r="C12" s="100">
        <v>568.77320428017299</v>
      </c>
      <c r="D12" s="100">
        <v>590.8646900734683</v>
      </c>
      <c r="E12" s="100">
        <v>603.79411730833954</v>
      </c>
      <c r="F12" s="100">
        <v>588.99733393625297</v>
      </c>
      <c r="G12" s="100">
        <v>579.63379884519793</v>
      </c>
      <c r="H12" s="100">
        <v>599.79475689778121</v>
      </c>
      <c r="I12" s="100">
        <v>689.1831120647023</v>
      </c>
      <c r="J12" s="100">
        <v>687.36140274118929</v>
      </c>
      <c r="K12" s="100">
        <v>807.1407532547496</v>
      </c>
      <c r="L12" s="100">
        <v>865.49849753321769</v>
      </c>
      <c r="M12" s="100">
        <v>708.63891857790418</v>
      </c>
      <c r="N12" s="100">
        <v>785.4273272528502</v>
      </c>
      <c r="O12" s="100">
        <v>740.59115442395034</v>
      </c>
      <c r="P12" s="100">
        <v>807.88215437638382</v>
      </c>
      <c r="Q12" s="100">
        <v>714.04714002198762</v>
      </c>
    </row>
    <row r="13" spans="1:17" ht="12" customHeight="1" x14ac:dyDescent="0.25">
      <c r="A13" s="88" t="s">
        <v>105</v>
      </c>
      <c r="B13" s="100">
        <v>38.03522610370517</v>
      </c>
      <c r="C13" s="100">
        <v>47.51759332008092</v>
      </c>
      <c r="D13" s="100">
        <v>54.52598329753544</v>
      </c>
      <c r="E13" s="100">
        <v>60.521596582127913</v>
      </c>
      <c r="F13" s="100">
        <v>67.023809524755748</v>
      </c>
      <c r="G13" s="100">
        <v>72.727453509369212</v>
      </c>
      <c r="H13" s="100">
        <v>81.451896443424317</v>
      </c>
      <c r="I13" s="100">
        <v>94.826556183748338</v>
      </c>
      <c r="J13" s="100">
        <v>101.7805806095176</v>
      </c>
      <c r="K13" s="100">
        <v>128.24387185676983</v>
      </c>
      <c r="L13" s="100">
        <v>158.23811155769863</v>
      </c>
      <c r="M13" s="100">
        <v>158.0513134930811</v>
      </c>
      <c r="N13" s="100">
        <v>206.13352589889334</v>
      </c>
      <c r="O13" s="100">
        <v>219.64387628001873</v>
      </c>
      <c r="P13" s="100">
        <v>269.44026966476764</v>
      </c>
      <c r="Q13" s="100">
        <v>291.50749171620572</v>
      </c>
    </row>
    <row r="14" spans="1:17" ht="12" customHeight="1" x14ac:dyDescent="0.25">
      <c r="A14" s="51" t="s">
        <v>104</v>
      </c>
      <c r="B14" s="22">
        <v>207.23304962584768</v>
      </c>
      <c r="C14" s="22">
        <v>243.55802649362624</v>
      </c>
      <c r="D14" s="22">
        <v>263.63630254404751</v>
      </c>
      <c r="E14" s="22">
        <v>256.19415921348281</v>
      </c>
      <c r="F14" s="22">
        <v>273.66365441822222</v>
      </c>
      <c r="G14" s="22">
        <v>278.7254900196175</v>
      </c>
      <c r="H14" s="22">
        <v>287.0003722544551</v>
      </c>
      <c r="I14" s="22">
        <v>284.31692360699441</v>
      </c>
      <c r="J14" s="22">
        <v>294.55450850129699</v>
      </c>
      <c r="K14" s="22">
        <v>316.72153616556113</v>
      </c>
      <c r="L14" s="22">
        <v>334.76191494320767</v>
      </c>
      <c r="M14" s="22">
        <v>302.6624564873037</v>
      </c>
      <c r="N14" s="22">
        <v>321.26642100039157</v>
      </c>
      <c r="O14" s="22">
        <v>296.7187814079611</v>
      </c>
      <c r="P14" s="22">
        <v>277.65751850007808</v>
      </c>
      <c r="Q14" s="22">
        <v>272.03392425130136</v>
      </c>
    </row>
    <row r="15" spans="1:17" ht="12" customHeight="1" x14ac:dyDescent="0.25">
      <c r="A15" s="105" t="s">
        <v>108</v>
      </c>
      <c r="B15" s="104">
        <v>6.6959698930061391</v>
      </c>
      <c r="C15" s="104">
        <v>7.2954705625935619</v>
      </c>
      <c r="D15" s="104">
        <v>7.4277133888581046</v>
      </c>
      <c r="E15" s="104">
        <v>7.4745705672061664</v>
      </c>
      <c r="F15" s="104">
        <v>7.3636108839224583</v>
      </c>
      <c r="G15" s="104">
        <v>7.1517671751236831</v>
      </c>
      <c r="H15" s="104">
        <v>7.2449222690157979</v>
      </c>
      <c r="I15" s="104">
        <v>7.5590667807810954</v>
      </c>
      <c r="J15" s="104">
        <v>6.9258937219781389</v>
      </c>
      <c r="K15" s="104">
        <v>7.9220813724157626</v>
      </c>
      <c r="L15" s="104">
        <v>8.7310013040353347</v>
      </c>
      <c r="M15" s="104">
        <v>7.4358485362583702</v>
      </c>
      <c r="N15" s="104">
        <v>8.2613977794395854</v>
      </c>
      <c r="O15" s="104">
        <v>7.5609748412010758</v>
      </c>
      <c r="P15" s="104">
        <v>7.8714387762846583</v>
      </c>
      <c r="Q15" s="104">
        <v>7.0625412197920587</v>
      </c>
    </row>
    <row r="16" spans="1:17" ht="12.95" customHeight="1" x14ac:dyDescent="0.25">
      <c r="A16" s="90" t="s">
        <v>102</v>
      </c>
      <c r="B16" s="101">
        <f t="shared" ref="B16:Q16" si="4">SUM(B17:B18)</f>
        <v>20.178847837083453</v>
      </c>
      <c r="C16" s="101">
        <f t="shared" si="4"/>
        <v>21.79576381065478</v>
      </c>
      <c r="D16" s="101">
        <f t="shared" si="4"/>
        <v>24.032456517997943</v>
      </c>
      <c r="E16" s="101">
        <f t="shared" si="4"/>
        <v>26.315678678379221</v>
      </c>
      <c r="F16" s="101">
        <f t="shared" si="4"/>
        <v>28.960447765829258</v>
      </c>
      <c r="G16" s="101">
        <f t="shared" si="4"/>
        <v>32.471658399022189</v>
      </c>
      <c r="H16" s="101">
        <f t="shared" si="4"/>
        <v>35.769804282546183</v>
      </c>
      <c r="I16" s="101">
        <f t="shared" si="4"/>
        <v>40.24202286845577</v>
      </c>
      <c r="J16" s="101">
        <f t="shared" si="4"/>
        <v>44.994524398046678</v>
      </c>
      <c r="K16" s="101">
        <f t="shared" si="4"/>
        <v>46.465739612237932</v>
      </c>
      <c r="L16" s="101">
        <f t="shared" si="4"/>
        <v>49.518364988514151</v>
      </c>
      <c r="M16" s="101">
        <f t="shared" si="4"/>
        <v>51.259830259997138</v>
      </c>
      <c r="N16" s="101">
        <f t="shared" si="4"/>
        <v>52.686896158610949</v>
      </c>
      <c r="O16" s="101">
        <f t="shared" si="4"/>
        <v>55.165589157791068</v>
      </c>
      <c r="P16" s="101">
        <f t="shared" si="4"/>
        <v>58.37939934710694</v>
      </c>
      <c r="Q16" s="101">
        <f t="shared" si="4"/>
        <v>63.627387326038225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20.178847837083453</v>
      </c>
      <c r="C18" s="103">
        <v>21.79576381065478</v>
      </c>
      <c r="D18" s="103">
        <v>24.032456517997943</v>
      </c>
      <c r="E18" s="103">
        <v>26.315678678379221</v>
      </c>
      <c r="F18" s="103">
        <v>28.960447765829258</v>
      </c>
      <c r="G18" s="103">
        <v>32.471658399022189</v>
      </c>
      <c r="H18" s="103">
        <v>35.769804282546183</v>
      </c>
      <c r="I18" s="103">
        <v>40.24202286845577</v>
      </c>
      <c r="J18" s="103">
        <v>44.994524398046678</v>
      </c>
      <c r="K18" s="103">
        <v>46.465739612237932</v>
      </c>
      <c r="L18" s="103">
        <v>49.518364988514151</v>
      </c>
      <c r="M18" s="103">
        <v>51.259830259997138</v>
      </c>
      <c r="N18" s="103">
        <v>52.686896158610949</v>
      </c>
      <c r="O18" s="103">
        <v>55.165589157791068</v>
      </c>
      <c r="P18" s="103">
        <v>58.37939934710694</v>
      </c>
      <c r="Q18" s="103">
        <v>63.627387326038225</v>
      </c>
    </row>
    <row r="19" spans="1:17" ht="12.95" customHeight="1" x14ac:dyDescent="0.25">
      <c r="A19" s="90" t="s">
        <v>47</v>
      </c>
      <c r="B19" s="101">
        <f t="shared" ref="B19" si="5">SUM(B20:B27)</f>
        <v>132.8363557217821</v>
      </c>
      <c r="C19" s="101">
        <f t="shared" ref="C19:Q19" si="6">SUM(C20:C27)</f>
        <v>134.45535228669411</v>
      </c>
      <c r="D19" s="101">
        <f t="shared" si="6"/>
        <v>136.05124858936594</v>
      </c>
      <c r="E19" s="101">
        <f t="shared" si="6"/>
        <v>137.42385029700182</v>
      </c>
      <c r="F19" s="101">
        <f t="shared" si="6"/>
        <v>139.74779729280434</v>
      </c>
      <c r="G19" s="101">
        <f t="shared" si="6"/>
        <v>141.68236220113116</v>
      </c>
      <c r="H19" s="101">
        <f t="shared" si="6"/>
        <v>144.33983927197602</v>
      </c>
      <c r="I19" s="101">
        <f t="shared" si="6"/>
        <v>147.14370839132567</v>
      </c>
      <c r="J19" s="101">
        <f t="shared" si="6"/>
        <v>149.11384917743078</v>
      </c>
      <c r="K19" s="101">
        <f t="shared" si="6"/>
        <v>150.8435664690025</v>
      </c>
      <c r="L19" s="101">
        <f t="shared" si="6"/>
        <v>152.75280316812655</v>
      </c>
      <c r="M19" s="101">
        <f t="shared" si="6"/>
        <v>155.31093197979942</v>
      </c>
      <c r="N19" s="101">
        <f t="shared" si="6"/>
        <v>157.00798287948422</v>
      </c>
      <c r="O19" s="101">
        <f t="shared" si="6"/>
        <v>159.5124523529542</v>
      </c>
      <c r="P19" s="101">
        <f t="shared" si="6"/>
        <v>161.26422072482441</v>
      </c>
      <c r="Q19" s="101">
        <f t="shared" si="6"/>
        <v>164.67862833607677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11.084491540301965</v>
      </c>
      <c r="C22" s="100">
        <v>11.352373945737209</v>
      </c>
      <c r="D22" s="100">
        <v>11.986277691001769</v>
      </c>
      <c r="E22" s="100">
        <v>12.338643386956957</v>
      </c>
      <c r="F22" s="100">
        <v>12.563519582133795</v>
      </c>
      <c r="G22" s="100">
        <v>12.643924659663284</v>
      </c>
      <c r="H22" s="100">
        <v>13.059133892932353</v>
      </c>
      <c r="I22" s="100">
        <v>13.195542602216621</v>
      </c>
      <c r="J22" s="100">
        <v>13.319555095185628</v>
      </c>
      <c r="K22" s="100">
        <v>13.494266530816954</v>
      </c>
      <c r="L22" s="100">
        <v>13.885230584777059</v>
      </c>
      <c r="M22" s="100">
        <v>14.020617969982462</v>
      </c>
      <c r="N22" s="100">
        <v>13.887235505614436</v>
      </c>
      <c r="O22" s="100">
        <v>13.736064662820977</v>
      </c>
      <c r="P22" s="100">
        <v>13.281586885066949</v>
      </c>
      <c r="Q22" s="100">
        <v>13.134106314205892</v>
      </c>
    </row>
    <row r="23" spans="1:17" ht="12" customHeight="1" x14ac:dyDescent="0.25">
      <c r="A23" s="88" t="s">
        <v>98</v>
      </c>
      <c r="B23" s="100">
        <v>2.0067602417102393</v>
      </c>
      <c r="C23" s="100">
        <v>2.016241678869632</v>
      </c>
      <c r="D23" s="100">
        <v>2.0465598295903433</v>
      </c>
      <c r="E23" s="100">
        <v>2.0772103912143796</v>
      </c>
      <c r="F23" s="100">
        <v>2.149107005365086</v>
      </c>
      <c r="G23" s="100">
        <v>2.1854472444892954</v>
      </c>
      <c r="H23" s="100">
        <v>2.0817307487976664</v>
      </c>
      <c r="I23" s="100">
        <v>2.065826578909395</v>
      </c>
      <c r="J23" s="100">
        <v>2.0473572442588139</v>
      </c>
      <c r="K23" s="100">
        <v>1.9660238203284395</v>
      </c>
      <c r="L23" s="100">
        <v>1.865800954732846</v>
      </c>
      <c r="M23" s="100">
        <v>1.837425598201788</v>
      </c>
      <c r="N23" s="100">
        <v>1.7977264988262123</v>
      </c>
      <c r="O23" s="100">
        <v>1.7556702196963605</v>
      </c>
      <c r="P23" s="100">
        <v>1.7146266511658981</v>
      </c>
      <c r="Q23" s="100">
        <v>1.6730852503342535</v>
      </c>
    </row>
    <row r="24" spans="1:17" ht="12" customHeight="1" x14ac:dyDescent="0.25">
      <c r="A24" s="88" t="s">
        <v>34</v>
      </c>
      <c r="B24" s="100">
        <v>2.7169315817290571</v>
      </c>
      <c r="C24" s="100">
        <v>2.9129073363686144</v>
      </c>
      <c r="D24" s="100">
        <v>3.0096503904367795</v>
      </c>
      <c r="E24" s="100">
        <v>3.0346517973104259</v>
      </c>
      <c r="F24" s="100">
        <v>3.1204720757015201</v>
      </c>
      <c r="G24" s="100">
        <v>3.1570148041418782</v>
      </c>
      <c r="H24" s="100">
        <v>3.2842225292438578</v>
      </c>
      <c r="I24" s="100">
        <v>3.3557434368367578</v>
      </c>
      <c r="J24" s="100">
        <v>3.397152952778387</v>
      </c>
      <c r="K24" s="100">
        <v>3.449494384164578</v>
      </c>
      <c r="L24" s="100">
        <v>3.5735857816630783</v>
      </c>
      <c r="M24" s="100">
        <v>3.6406642758652703</v>
      </c>
      <c r="N24" s="100">
        <v>3.6867812149814614</v>
      </c>
      <c r="O24" s="100">
        <v>3.674566125025772</v>
      </c>
      <c r="P24" s="100">
        <v>3.6536096335695647</v>
      </c>
      <c r="Q24" s="100">
        <v>3.6421794729398291</v>
      </c>
    </row>
    <row r="25" spans="1:17" ht="12" customHeight="1" x14ac:dyDescent="0.25">
      <c r="A25" s="88" t="s">
        <v>42</v>
      </c>
      <c r="B25" s="100">
        <v>59.63768291174204</v>
      </c>
      <c r="C25" s="100">
        <v>61.769849358520368</v>
      </c>
      <c r="D25" s="100">
        <v>62.392956276766199</v>
      </c>
      <c r="E25" s="100">
        <v>63.984587939076448</v>
      </c>
      <c r="F25" s="100">
        <v>63.993116679213045</v>
      </c>
      <c r="G25" s="100">
        <v>64.373358860168665</v>
      </c>
      <c r="H25" s="100">
        <v>66.776663075690138</v>
      </c>
      <c r="I25" s="100">
        <v>73.023968722182829</v>
      </c>
      <c r="J25" s="100">
        <v>73.442302223600493</v>
      </c>
      <c r="K25" s="100">
        <v>74.076351890184085</v>
      </c>
      <c r="L25" s="100">
        <v>74.000039355227443</v>
      </c>
      <c r="M25" s="100">
        <v>74.019984597158057</v>
      </c>
      <c r="N25" s="100">
        <v>74.292463785832638</v>
      </c>
      <c r="O25" s="100">
        <v>74.71720991120975</v>
      </c>
      <c r="P25" s="100">
        <v>75.077538355303133</v>
      </c>
      <c r="Q25" s="100">
        <v>75.303163093411555</v>
      </c>
    </row>
    <row r="26" spans="1:17" ht="12" customHeight="1" x14ac:dyDescent="0.25">
      <c r="A26" s="88" t="s">
        <v>30</v>
      </c>
      <c r="B26" s="22">
        <v>57.390489446298794</v>
      </c>
      <c r="C26" s="22">
        <v>56.403979967198282</v>
      </c>
      <c r="D26" s="22">
        <v>56.615804401570841</v>
      </c>
      <c r="E26" s="22">
        <v>55.988756782443588</v>
      </c>
      <c r="F26" s="22">
        <v>57.921581950390888</v>
      </c>
      <c r="G26" s="22">
        <v>59.322616632668023</v>
      </c>
      <c r="H26" s="22">
        <v>59.138089025311999</v>
      </c>
      <c r="I26" s="22">
        <v>55.502627051180085</v>
      </c>
      <c r="J26" s="22">
        <v>56.907481661607449</v>
      </c>
      <c r="K26" s="22">
        <v>57.857429843508456</v>
      </c>
      <c r="L26" s="22">
        <v>59.428146491726118</v>
      </c>
      <c r="M26" s="22">
        <v>61.792239538591829</v>
      </c>
      <c r="N26" s="22">
        <v>63.343775874229472</v>
      </c>
      <c r="O26" s="22">
        <v>65.628941434201323</v>
      </c>
      <c r="P26" s="22">
        <v>67.536859199718862</v>
      </c>
      <c r="Q26" s="22">
        <v>70.926094205185237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121.4043210675234</v>
      </c>
      <c r="C29" s="101">
        <f t="shared" ref="C29:Q29" si="8">SUM(C30:C33)</f>
        <v>123.98008271569837</v>
      </c>
      <c r="D29" s="101">
        <f t="shared" si="8"/>
        <v>125.98214172246311</v>
      </c>
      <c r="E29" s="101">
        <f t="shared" si="8"/>
        <v>127.88343181928315</v>
      </c>
      <c r="F29" s="101">
        <f t="shared" si="8"/>
        <v>130.60148508909745</v>
      </c>
      <c r="G29" s="101">
        <f t="shared" si="8"/>
        <v>133.81240604812518</v>
      </c>
      <c r="H29" s="101">
        <f t="shared" si="8"/>
        <v>136.45048230133767</v>
      </c>
      <c r="I29" s="101">
        <f t="shared" si="8"/>
        <v>139.48600005442123</v>
      </c>
      <c r="J29" s="101">
        <f t="shared" si="8"/>
        <v>142.20827601111114</v>
      </c>
      <c r="K29" s="101">
        <f t="shared" si="8"/>
        <v>144.58081806151066</v>
      </c>
      <c r="L29" s="101">
        <f t="shared" si="8"/>
        <v>146.68813110941093</v>
      </c>
      <c r="M29" s="101">
        <f t="shared" si="8"/>
        <v>148.68441355164262</v>
      </c>
      <c r="N29" s="101">
        <f t="shared" si="8"/>
        <v>150.75123957891134</v>
      </c>
      <c r="O29" s="101">
        <f t="shared" si="8"/>
        <v>154.02977123615008</v>
      </c>
      <c r="P29" s="101">
        <f t="shared" si="8"/>
        <v>154.90597686672464</v>
      </c>
      <c r="Q29" s="101">
        <f t="shared" si="8"/>
        <v>159.47436313181524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>
        <v>2.0623767770267913</v>
      </c>
      <c r="C31" s="100">
        <v>2.0900584530598243</v>
      </c>
      <c r="D31" s="100">
        <v>2.1734002742820717</v>
      </c>
      <c r="E31" s="100">
        <v>2.2455576380142173</v>
      </c>
      <c r="F31" s="100">
        <v>2.3357666158103751</v>
      </c>
      <c r="G31" s="100">
        <v>2.3835496261670013</v>
      </c>
      <c r="H31" s="100">
        <v>2.4123677912374415</v>
      </c>
      <c r="I31" s="100">
        <v>2.4218555935539712</v>
      </c>
      <c r="J31" s="100">
        <v>2.4279684044286558</v>
      </c>
      <c r="K31" s="100">
        <v>2.2919228075929743</v>
      </c>
      <c r="L31" s="100">
        <v>2.1812461350631303</v>
      </c>
      <c r="M31" s="100">
        <v>2.0401249687401792</v>
      </c>
      <c r="N31" s="100">
        <v>2.0212556014061116</v>
      </c>
      <c r="O31" s="100">
        <v>2.0190318865155419</v>
      </c>
      <c r="P31" s="100">
        <v>1.9360998550010187</v>
      </c>
      <c r="Q31" s="100">
        <v>1.8830043706938724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119.34194429049661</v>
      </c>
      <c r="C33" s="18">
        <v>121.89002426263855</v>
      </c>
      <c r="D33" s="18">
        <v>123.80874144818104</v>
      </c>
      <c r="E33" s="18">
        <v>125.63787418126893</v>
      </c>
      <c r="F33" s="18">
        <v>128.26571847328708</v>
      </c>
      <c r="G33" s="18">
        <v>131.42885642195819</v>
      </c>
      <c r="H33" s="18">
        <v>134.03811451010023</v>
      </c>
      <c r="I33" s="18">
        <v>137.06414446086725</v>
      </c>
      <c r="J33" s="18">
        <v>139.78030760668247</v>
      </c>
      <c r="K33" s="18">
        <v>142.28889525391767</v>
      </c>
      <c r="L33" s="18">
        <v>144.5068849743478</v>
      </c>
      <c r="M33" s="18">
        <v>146.64428858290245</v>
      </c>
      <c r="N33" s="18">
        <v>148.72998397750521</v>
      </c>
      <c r="O33" s="18">
        <v>152.01073934963455</v>
      </c>
      <c r="P33" s="18">
        <v>152.96987701172361</v>
      </c>
      <c r="Q33" s="18">
        <v>157.59135876112137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0.68371103411176382</v>
      </c>
      <c r="C3" s="115">
        <f>IF(SER_hh_tes!C3=0,"",SER_hh_tes!C3/SER_hh_fec!C3)</f>
        <v>0.69085529949124891</v>
      </c>
      <c r="D3" s="115">
        <f>IF(SER_hh_tes!D3=0,"",SER_hh_tes!D3/SER_hh_fec!D3)</f>
        <v>0.69703398155350316</v>
      </c>
      <c r="E3" s="115">
        <f>IF(SER_hh_tes!E3=0,"",SER_hh_tes!E3/SER_hh_fec!E3)</f>
        <v>0.70286054917878837</v>
      </c>
      <c r="F3" s="115">
        <f>IF(SER_hh_tes!F3=0,"",SER_hh_tes!F3/SER_hh_fec!F3)</f>
        <v>0.70930199235893887</v>
      </c>
      <c r="G3" s="115">
        <f>IF(SER_hh_tes!G3=0,"",SER_hh_tes!G3/SER_hh_fec!G3)</f>
        <v>0.71627346506378253</v>
      </c>
      <c r="H3" s="115">
        <f>IF(SER_hh_tes!H3=0,"",SER_hh_tes!H3/SER_hh_fec!H3)</f>
        <v>0.72378920373827338</v>
      </c>
      <c r="I3" s="115">
        <f>IF(SER_hh_tes!I3=0,"",SER_hh_tes!I3/SER_hh_fec!I3)</f>
        <v>0.73404611483384097</v>
      </c>
      <c r="J3" s="115">
        <f>IF(SER_hh_tes!J3=0,"",SER_hh_tes!J3/SER_hh_fec!J3)</f>
        <v>0.74451187136367503</v>
      </c>
      <c r="K3" s="115">
        <f>IF(SER_hh_tes!K3=0,"",SER_hh_tes!K3/SER_hh_fec!K3)</f>
        <v>0.75281508540260678</v>
      </c>
      <c r="L3" s="115">
        <f>IF(SER_hh_tes!L3=0,"",SER_hh_tes!L3/SER_hh_fec!L3)</f>
        <v>0.76236988524373339</v>
      </c>
      <c r="M3" s="115">
        <f>IF(SER_hh_tes!M3=0,"",SER_hh_tes!M3/SER_hh_fec!M3)</f>
        <v>0.77376184746086984</v>
      </c>
      <c r="N3" s="115">
        <f>IF(SER_hh_tes!N3=0,"",SER_hh_tes!N3/SER_hh_fec!N3)</f>
        <v>0.78821818687350276</v>
      </c>
      <c r="O3" s="115">
        <f>IF(SER_hh_tes!O3=0,"",SER_hh_tes!O3/SER_hh_fec!O3)</f>
        <v>0.80268294565911402</v>
      </c>
      <c r="P3" s="115">
        <f>IF(SER_hh_tes!P3=0,"",SER_hh_tes!P3/SER_hh_fec!P3)</f>
        <v>0.82167699780184711</v>
      </c>
      <c r="Q3" s="115">
        <f>IF(SER_hh_tes!Q3=0,"",SER_hh_tes!Q3/SER_hh_fec!Q3)</f>
        <v>0.84133161170423099</v>
      </c>
    </row>
    <row r="4" spans="1:17" ht="12.95" customHeight="1" x14ac:dyDescent="0.25">
      <c r="A4" s="90" t="s">
        <v>44</v>
      </c>
      <c r="B4" s="110">
        <f>IF(SER_hh_tes!B4=0,"",SER_hh_tes!B4/SER_hh_fec!B4)</f>
        <v>0.69436920637841304</v>
      </c>
      <c r="C4" s="110">
        <f>IF(SER_hh_tes!C4=0,"",SER_hh_tes!C4/SER_hh_fec!C4)</f>
        <v>0.7006003810922814</v>
      </c>
      <c r="D4" s="110">
        <f>IF(SER_hh_tes!D4=0,"",SER_hh_tes!D4/SER_hh_fec!D4)</f>
        <v>0.70613796961098385</v>
      </c>
      <c r="E4" s="110">
        <f>IF(SER_hh_tes!E4=0,"",SER_hh_tes!E4/SER_hh_fec!E4)</f>
        <v>0.71145917303733297</v>
      </c>
      <c r="F4" s="110">
        <f>IF(SER_hh_tes!F4=0,"",SER_hh_tes!F4/SER_hh_fec!F4)</f>
        <v>0.7173488199000374</v>
      </c>
      <c r="G4" s="110">
        <f>IF(SER_hh_tes!G4=0,"",SER_hh_tes!G4/SER_hh_fec!G4)</f>
        <v>0.72365999952818472</v>
      </c>
      <c r="H4" s="110">
        <f>IF(SER_hh_tes!H4=0,"",SER_hh_tes!H4/SER_hh_fec!H4)</f>
        <v>0.73038796636521586</v>
      </c>
      <c r="I4" s="110">
        <f>IF(SER_hh_tes!I4=0,"",SER_hh_tes!I4/SER_hh_fec!I4)</f>
        <v>0.73998156033333173</v>
      </c>
      <c r="J4" s="110">
        <f>IF(SER_hh_tes!J4=0,"",SER_hh_tes!J4/SER_hh_fec!J4)</f>
        <v>0.75014292177033548</v>
      </c>
      <c r="K4" s="110">
        <f>IF(SER_hh_tes!K4=0,"",SER_hh_tes!K4/SER_hh_fec!K4)</f>
        <v>0.75787368899484531</v>
      </c>
      <c r="L4" s="110">
        <f>IF(SER_hh_tes!L4=0,"",SER_hh_tes!L4/SER_hh_fec!L4)</f>
        <v>0.76689179926932372</v>
      </c>
      <c r="M4" s="110">
        <f>IF(SER_hh_tes!M4=0,"",SER_hh_tes!M4/SER_hh_fec!M4)</f>
        <v>0.77970794930387854</v>
      </c>
      <c r="N4" s="110">
        <f>IF(SER_hh_tes!N4=0,"",SER_hh_tes!N4/SER_hh_fec!N4)</f>
        <v>0.79494830742015099</v>
      </c>
      <c r="O4" s="110">
        <f>IF(SER_hh_tes!O4=0,"",SER_hh_tes!O4/SER_hh_fec!O4)</f>
        <v>0.81160991808212113</v>
      </c>
      <c r="P4" s="110">
        <f>IF(SER_hh_tes!P4=0,"",SER_hh_tes!P4/SER_hh_fec!P4)</f>
        <v>0.83231153576499306</v>
      </c>
      <c r="Q4" s="110">
        <f>IF(SER_hh_tes!Q4=0,"",SER_hh_tes!Q4/SER_hh_fec!Q4)</f>
        <v>0.85504212853958605</v>
      </c>
    </row>
    <row r="5" spans="1:17" ht="12" customHeight="1" x14ac:dyDescent="0.25">
      <c r="A5" s="88" t="s">
        <v>38</v>
      </c>
      <c r="B5" s="109">
        <f>IF(SER_hh_tes!B5=0,"",SER_hh_tes!B5/SER_hh_fec!B5)</f>
        <v>0.50372481531100288</v>
      </c>
      <c r="C5" s="109">
        <f>IF(SER_hh_tes!C5=0,"",SER_hh_tes!C5/SER_hh_fec!C5)</f>
        <v>0.50372481531100277</v>
      </c>
      <c r="D5" s="109">
        <f>IF(SER_hh_tes!D5=0,"",SER_hh_tes!D5/SER_hh_fec!D5)</f>
        <v>0.5049635974278075</v>
      </c>
      <c r="E5" s="109">
        <f>IF(SER_hh_tes!E5=0,"",SER_hh_tes!E5/SER_hh_fec!E5)</f>
        <v>0.5069930485624059</v>
      </c>
      <c r="F5" s="109">
        <f>IF(SER_hh_tes!F5=0,"",SER_hh_tes!F5/SER_hh_fec!F5)</f>
        <v>0.50869336656739894</v>
      </c>
      <c r="G5" s="109">
        <f>IF(SER_hh_tes!G5=0,"",SER_hh_tes!G5/SER_hh_fec!G5)</f>
        <v>0.51160998466144358</v>
      </c>
      <c r="H5" s="109">
        <f>IF(SER_hh_tes!H5=0,"",SER_hh_tes!H5/SER_hh_fec!H5)</f>
        <v>0.51493646400263582</v>
      </c>
      <c r="I5" s="109">
        <f>IF(SER_hh_tes!I5=0,"",SER_hh_tes!I5/SER_hh_fec!I5)</f>
        <v>0.51830038441629434</v>
      </c>
      <c r="J5" s="109">
        <f>IF(SER_hh_tes!J5=0,"",SER_hh_tes!J5/SER_hh_fec!J5)</f>
        <v>0.52377266851517512</v>
      </c>
      <c r="K5" s="109">
        <f>IF(SER_hh_tes!K5=0,"",SER_hh_tes!K5/SER_hh_fec!K5)</f>
        <v>0.52724514845720882</v>
      </c>
      <c r="L5" s="109">
        <f>IF(SER_hh_tes!L5=0,"",SER_hh_tes!L5/SER_hh_fec!L5)</f>
        <v>0.53115245993296811</v>
      </c>
      <c r="M5" s="109">
        <f>IF(SER_hh_tes!M5=0,"",SER_hh_tes!M5/SER_hh_fec!M5)</f>
        <v>0.53494329101661409</v>
      </c>
      <c r="N5" s="109">
        <f>IF(SER_hh_tes!N5=0,"",SER_hh_tes!N5/SER_hh_fec!N5)</f>
        <v>0.53894592083662896</v>
      </c>
      <c r="O5" s="109">
        <f>IF(SER_hh_tes!O5=0,"",SER_hh_tes!O5/SER_hh_fec!O5)</f>
        <v>0.54188671572404146</v>
      </c>
      <c r="P5" s="109">
        <f>IF(SER_hh_tes!P5=0,"",SER_hh_tes!P5/SER_hh_fec!P5)</f>
        <v>0.54544158013153132</v>
      </c>
      <c r="Q5" s="109">
        <f>IF(SER_hh_tes!Q5=0,"",SER_hh_tes!Q5/SER_hh_fec!Q5)</f>
        <v>0.54881083803226027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0.58122094074346486</v>
      </c>
      <c r="C7" s="109">
        <f>IF(SER_hh_tes!C7=0,"",SER_hh_tes!C7/SER_hh_fec!C7)</f>
        <v>0.58122094074346486</v>
      </c>
      <c r="D7" s="109">
        <f>IF(SER_hh_tes!D7=0,"",SER_hh_tes!D7/SER_hh_fec!D7)</f>
        <v>0.58254881004097003</v>
      </c>
      <c r="E7" s="109">
        <f>IF(SER_hh_tes!E7=0,"",SER_hh_tes!E7/SER_hh_fec!E7)</f>
        <v>0.58742287209773103</v>
      </c>
      <c r="F7" s="109">
        <f>IF(SER_hh_tes!F7=0,"",SER_hh_tes!F7/SER_hh_fec!F7)</f>
        <v>0.59245548800600023</v>
      </c>
      <c r="G7" s="109">
        <f>IF(SER_hh_tes!G7=0,"",SER_hh_tes!G7/SER_hh_fec!G7)</f>
        <v>0.59689613632212224</v>
      </c>
      <c r="H7" s="109">
        <f>IF(SER_hh_tes!H7=0,"",SER_hh_tes!H7/SER_hh_fec!H7)</f>
        <v>0.60288788075849264</v>
      </c>
      <c r="I7" s="109">
        <f>IF(SER_hh_tes!I7=0,"",SER_hh_tes!I7/SER_hh_fec!I7)</f>
        <v>0.60524008983994959</v>
      </c>
      <c r="J7" s="109">
        <f>IF(SER_hh_tes!J7=0,"",SER_hh_tes!J7/SER_hh_fec!J7)</f>
        <v>0.6098663122859167</v>
      </c>
      <c r="K7" s="109">
        <f>IF(SER_hh_tes!K7=0,"",SER_hh_tes!K7/SER_hh_fec!K7)</f>
        <v>0.62057079746916188</v>
      </c>
      <c r="L7" s="109">
        <f>IF(SER_hh_tes!L7=0,"",SER_hh_tes!L7/SER_hh_fec!L7)</f>
        <v>0.63238280664620439</v>
      </c>
      <c r="M7" s="109">
        <f>IF(SER_hh_tes!M7=0,"",SER_hh_tes!M7/SER_hh_fec!M7)</f>
        <v>0.64491540203609887</v>
      </c>
      <c r="N7" s="109">
        <f>IF(SER_hh_tes!N7=0,"",SER_hh_tes!N7/SER_hh_fec!N7)</f>
        <v>0.6574947216035536</v>
      </c>
      <c r="O7" s="109">
        <f>IF(SER_hh_tes!O7=0,"",SER_hh_tes!O7/SER_hh_fec!O7)</f>
        <v>0.66901454487714018</v>
      </c>
      <c r="P7" s="109">
        <f>IF(SER_hh_tes!P7=0,"",SER_hh_tes!P7/SER_hh_fec!P7)</f>
        <v>0.68171685182465969</v>
      </c>
      <c r="Q7" s="109">
        <f>IF(SER_hh_tes!Q7=0,"",SER_hh_tes!Q7/SER_hh_fec!Q7)</f>
        <v>0.69264293938907961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0.62095269089081007</v>
      </c>
      <c r="C9" s="109">
        <f>IF(SER_hh_tes!C9=0,"",SER_hh_tes!C9/SER_hh_fec!C9)</f>
        <v>0.62667351631735202</v>
      </c>
      <c r="D9" s="109">
        <f>IF(SER_hh_tes!D9=0,"",SER_hh_tes!D9/SER_hh_fec!D9)</f>
        <v>0.63358343464034161</v>
      </c>
      <c r="E9" s="109">
        <f>IF(SER_hh_tes!E9=0,"",SER_hh_tes!E9/SER_hh_fec!E9)</f>
        <v>0.64123294669569941</v>
      </c>
      <c r="F9" s="109">
        <f>IF(SER_hh_tes!F9=0,"",SER_hh_tes!F9/SER_hh_fec!F9)</f>
        <v>0.65494701359564744</v>
      </c>
      <c r="G9" s="109">
        <f>IF(SER_hh_tes!G9=0,"",SER_hh_tes!G9/SER_hh_fec!G9)</f>
        <v>0.66087455522476779</v>
      </c>
      <c r="H9" s="109">
        <f>IF(SER_hh_tes!H9=0,"",SER_hh_tes!H9/SER_hh_fec!H9)</f>
        <v>0.66372045274410219</v>
      </c>
      <c r="I9" s="109">
        <f>IF(SER_hh_tes!I9=0,"",SER_hh_tes!I9/SER_hh_fec!I9)</f>
        <v>0.66755676072827053</v>
      </c>
      <c r="J9" s="109">
        <f>IF(SER_hh_tes!J9=0,"",SER_hh_tes!J9/SER_hh_fec!J9)</f>
        <v>0.67470880319341209</v>
      </c>
      <c r="K9" s="109">
        <f>IF(SER_hh_tes!K9=0,"",SER_hh_tes!K9/SER_hh_fec!K9)</f>
        <v>0.68233423014094774</v>
      </c>
      <c r="L9" s="109">
        <f>IF(SER_hh_tes!L9=0,"",SER_hh_tes!L9/SER_hh_fec!L9)</f>
        <v>0.69270411191356596</v>
      </c>
      <c r="M9" s="109">
        <f>IF(SER_hh_tes!M9=0,"",SER_hh_tes!M9/SER_hh_fec!M9)</f>
        <v>0.718255208761718</v>
      </c>
      <c r="N9" s="109">
        <f>IF(SER_hh_tes!N9=0,"",SER_hh_tes!N9/SER_hh_fec!N9)</f>
        <v>0.72411017376010878</v>
      </c>
      <c r="O9" s="109">
        <f>IF(SER_hh_tes!O9=0,"",SER_hh_tes!O9/SER_hh_fec!O9)</f>
        <v>0.73140090864563356</v>
      </c>
      <c r="P9" s="109">
        <f>IF(SER_hh_tes!P9=0,"",SER_hh_tes!P9/SER_hh_fec!P9)</f>
        <v>0.73898591820435178</v>
      </c>
      <c r="Q9" s="109">
        <f>IF(SER_hh_tes!Q9=0,"",SER_hh_tes!Q9/SER_hh_fec!Q9)</f>
        <v>0.74035194857908726</v>
      </c>
    </row>
    <row r="10" spans="1:17" ht="12" customHeight="1" x14ac:dyDescent="0.25">
      <c r="A10" s="88" t="s">
        <v>34</v>
      </c>
      <c r="B10" s="109">
        <f>IF(SER_hh_tes!B10=0,"",SER_hh_tes!B10/SER_hh_fec!B10)</f>
        <v>0.4804759776812641</v>
      </c>
      <c r="C10" s="109">
        <f>IF(SER_hh_tes!C10=0,"",SER_hh_tes!C10/SER_hh_fec!C10)</f>
        <v>0.48619849658109809</v>
      </c>
      <c r="D10" s="109">
        <f>IF(SER_hh_tes!D10=0,"",SER_hh_tes!D10/SER_hh_fec!D10)</f>
        <v>0.49067938348650209</v>
      </c>
      <c r="E10" s="109">
        <f>IF(SER_hh_tes!E10=0,"",SER_hh_tes!E10/SER_hh_fec!E10)</f>
        <v>0.49620778506516083</v>
      </c>
      <c r="F10" s="109">
        <f>IF(SER_hh_tes!F10=0,"",SER_hh_tes!F10/SER_hh_fec!F10)</f>
        <v>0.50111265219686019</v>
      </c>
      <c r="G10" s="109">
        <f>IF(SER_hh_tes!G10=0,"",SER_hh_tes!G10/SER_hh_fec!G10)</f>
        <v>0.50713265783746919</v>
      </c>
      <c r="H10" s="109">
        <f>IF(SER_hh_tes!H10=0,"",SER_hh_tes!H10/SER_hh_fec!H10)</f>
        <v>0.51143153471132152</v>
      </c>
      <c r="I10" s="109">
        <f>IF(SER_hh_tes!I10=0,"",SER_hh_tes!I10/SER_hh_fec!I10)</f>
        <v>0.51543890735305309</v>
      </c>
      <c r="J10" s="109">
        <f>IF(SER_hh_tes!J10=0,"",SER_hh_tes!J10/SER_hh_fec!J10)</f>
        <v>0.522124876257125</v>
      </c>
      <c r="K10" s="109">
        <f>IF(SER_hh_tes!K10=0,"",SER_hh_tes!K10/SER_hh_fec!K10)</f>
        <v>0.52773489575352461</v>
      </c>
      <c r="L10" s="109">
        <f>IF(SER_hh_tes!L10=0,"",SER_hh_tes!L10/SER_hh_fec!L10)</f>
        <v>0.53514964543849286</v>
      </c>
      <c r="M10" s="109">
        <f>IF(SER_hh_tes!M10=0,"",SER_hh_tes!M10/SER_hh_fec!M10)</f>
        <v>0.54087252107155315</v>
      </c>
      <c r="N10" s="109">
        <f>IF(SER_hh_tes!N10=0,"",SER_hh_tes!N10/SER_hh_fec!N10)</f>
        <v>0.54732410928871134</v>
      </c>
      <c r="O10" s="109">
        <f>IF(SER_hh_tes!O10=0,"",SER_hh_tes!O10/SER_hh_fec!O10)</f>
        <v>0.55281716699789796</v>
      </c>
      <c r="P10" s="109">
        <f>IF(SER_hh_tes!P10=0,"",SER_hh_tes!P10/SER_hh_fec!P10)</f>
        <v>0.55772161129647113</v>
      </c>
      <c r="Q10" s="109">
        <f>IF(SER_hh_tes!Q10=0,"",SER_hh_tes!Q10/SER_hh_fec!Q10)</f>
        <v>0.56314586553813217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0.73805833745201854</v>
      </c>
      <c r="C12" s="109">
        <f>IF(SER_hh_tes!C12=0,"",SER_hh_tes!C12/SER_hh_fec!C12)</f>
        <v>0.74006306733258487</v>
      </c>
      <c r="D12" s="109">
        <f>IF(SER_hh_tes!D12=0,"",SER_hh_tes!D12/SER_hh_fec!D12)</f>
        <v>0.74183441169748177</v>
      </c>
      <c r="E12" s="109">
        <f>IF(SER_hh_tes!E12=0,"",SER_hh_tes!E12/SER_hh_fec!E12)</f>
        <v>0.74403665903989502</v>
      </c>
      <c r="F12" s="109">
        <f>IF(SER_hh_tes!F12=0,"",SER_hh_tes!F12/SER_hh_fec!F12)</f>
        <v>0.74613804758052282</v>
      </c>
      <c r="G12" s="109">
        <f>IF(SER_hh_tes!G12=0,"",SER_hh_tes!G12/SER_hh_fec!G12)</f>
        <v>0.7485684647211196</v>
      </c>
      <c r="H12" s="109">
        <f>IF(SER_hh_tes!H12=0,"",SER_hh_tes!H12/SER_hh_fec!H12)</f>
        <v>0.75191831643789719</v>
      </c>
      <c r="I12" s="109">
        <f>IF(SER_hh_tes!I12=0,"",SER_hh_tes!I12/SER_hh_fec!I12)</f>
        <v>0.75738521530676506</v>
      </c>
      <c r="J12" s="109">
        <f>IF(SER_hh_tes!J12=0,"",SER_hh_tes!J12/SER_hh_fec!J12)</f>
        <v>0.76100185448404811</v>
      </c>
      <c r="K12" s="109">
        <f>IF(SER_hh_tes!K12=0,"",SER_hh_tes!K12/SER_hh_fec!K12)</f>
        <v>0.7648973599737634</v>
      </c>
      <c r="L12" s="109">
        <f>IF(SER_hh_tes!L12=0,"",SER_hh_tes!L12/SER_hh_fec!L12)</f>
        <v>0.76793058386945401</v>
      </c>
      <c r="M12" s="109">
        <f>IF(SER_hh_tes!M12=0,"",SER_hh_tes!M12/SER_hh_fec!M12)</f>
        <v>0.7699123937477893</v>
      </c>
      <c r="N12" s="109">
        <f>IF(SER_hh_tes!N12=0,"",SER_hh_tes!N12/SER_hh_fec!N12)</f>
        <v>0.77347595261911684</v>
      </c>
      <c r="O12" s="109">
        <f>IF(SER_hh_tes!O12=0,"",SER_hh_tes!O12/SER_hh_fec!O12)</f>
        <v>0.77737855907081133</v>
      </c>
      <c r="P12" s="109">
        <f>IF(SER_hh_tes!P12=0,"",SER_hh_tes!P12/SER_hh_fec!P12)</f>
        <v>0.78130288778750789</v>
      </c>
      <c r="Q12" s="109">
        <f>IF(SER_hh_tes!Q12=0,"",SER_hh_tes!Q12/SER_hh_fec!Q12)</f>
        <v>0.78447917901655251</v>
      </c>
    </row>
    <row r="13" spans="1:17" ht="12" customHeight="1" x14ac:dyDescent="0.25">
      <c r="A13" s="88" t="s">
        <v>105</v>
      </c>
      <c r="B13" s="109">
        <f>IF(SER_hh_tes!B13=0,"",SER_hh_tes!B13/SER_hh_fec!B13)</f>
        <v>1.1624418814869293</v>
      </c>
      <c r="C13" s="109">
        <f>IF(SER_hh_tes!C13=0,"",SER_hh_tes!C13/SER_hh_fec!C13)</f>
        <v>1.171263447698889</v>
      </c>
      <c r="D13" s="109">
        <f>IF(SER_hh_tes!D13=0,"",SER_hh_tes!D13/SER_hh_fec!D13)</f>
        <v>1.1790051669803996</v>
      </c>
      <c r="E13" s="109">
        <f>IF(SER_hh_tes!E13=0,"",SER_hh_tes!E13/SER_hh_fec!E13)</f>
        <v>1.1857330114820246</v>
      </c>
      <c r="F13" s="109">
        <f>IF(SER_hh_tes!F13=0,"",SER_hh_tes!F13/SER_hh_fec!F13)</f>
        <v>1.1918233980222821</v>
      </c>
      <c r="G13" s="109">
        <f>IF(SER_hh_tes!G13=0,"",SER_hh_tes!G13/SER_hh_fec!G13)</f>
        <v>1.1967769337148169</v>
      </c>
      <c r="H13" s="109">
        <f>IF(SER_hh_tes!H13=0,"",SER_hh_tes!H13/SER_hh_fec!H13)</f>
        <v>1.2010339548507685</v>
      </c>
      <c r="I13" s="109">
        <f>IF(SER_hh_tes!I13=0,"",SER_hh_tes!I13/SER_hh_fec!I13)</f>
        <v>1.2046127378843172</v>
      </c>
      <c r="J13" s="109">
        <f>IF(SER_hh_tes!J13=0,"",SER_hh_tes!J13/SER_hh_fec!J13)</f>
        <v>1.2077082679526838</v>
      </c>
      <c r="K13" s="109">
        <f>IF(SER_hh_tes!K13=0,"",SER_hh_tes!K13/SER_hh_fec!K13)</f>
        <v>1.2103923010612068</v>
      </c>
      <c r="L13" s="109">
        <f>IF(SER_hh_tes!L13=0,"",SER_hh_tes!L13/SER_hh_fec!L13)</f>
        <v>1.2548162387293522</v>
      </c>
      <c r="M13" s="109">
        <f>IF(SER_hh_tes!M13=0,"",SER_hh_tes!M13/SER_hh_fec!M13)</f>
        <v>1.3311065419891925</v>
      </c>
      <c r="N13" s="109">
        <f>IF(SER_hh_tes!N13=0,"",SER_hh_tes!N13/SER_hh_fec!N13)</f>
        <v>1.4223790000420788</v>
      </c>
      <c r="O13" s="109">
        <f>IF(SER_hh_tes!O13=0,"",SER_hh_tes!O13/SER_hh_fec!O13)</f>
        <v>1.5163125123838113</v>
      </c>
      <c r="P13" s="109">
        <f>IF(SER_hh_tes!P13=0,"",SER_hh_tes!P13/SER_hh_fec!P13)</f>
        <v>1.6073195120470103</v>
      </c>
      <c r="Q13" s="109">
        <f>IF(SER_hh_tes!Q13=0,"",SER_hh_tes!Q13/SER_hh_fec!Q13)</f>
        <v>1.7133180553407195</v>
      </c>
    </row>
    <row r="14" spans="1:17" ht="12" customHeight="1" x14ac:dyDescent="0.25">
      <c r="A14" s="51" t="s">
        <v>104</v>
      </c>
      <c r="B14" s="112">
        <f>IF(SER_hh_tes!B14=0,"",SER_hh_tes!B14/SER_hh_fec!B14)</f>
        <v>0.70115542057941749</v>
      </c>
      <c r="C14" s="112">
        <f>IF(SER_hh_tes!C14=0,"",SER_hh_tes!C14/SER_hh_fec!C14)</f>
        <v>0.70580071244648568</v>
      </c>
      <c r="D14" s="112">
        <f>IF(SER_hh_tes!D14=0,"",SER_hh_tes!D14/SER_hh_fec!D14)</f>
        <v>0.71167716652966762</v>
      </c>
      <c r="E14" s="112">
        <f>IF(SER_hh_tes!E14=0,"",SER_hh_tes!E14/SER_hh_fec!E14)</f>
        <v>0.7148072707437465</v>
      </c>
      <c r="F14" s="112">
        <f>IF(SER_hh_tes!F14=0,"",SER_hh_tes!F14/SER_hh_fec!F14)</f>
        <v>0.72076125235355293</v>
      </c>
      <c r="G14" s="112">
        <f>IF(SER_hh_tes!G14=0,"",SER_hh_tes!G14/SER_hh_fec!G14)</f>
        <v>0.72663102780956468</v>
      </c>
      <c r="H14" s="112">
        <f>IF(SER_hh_tes!H14=0,"",SER_hh_tes!H14/SER_hh_fec!H14)</f>
        <v>0.73149117402498209</v>
      </c>
      <c r="I14" s="112">
        <f>IF(SER_hh_tes!I14=0,"",SER_hh_tes!I14/SER_hh_fec!I14)</f>
        <v>0.73365062169554263</v>
      </c>
      <c r="J14" s="112">
        <f>IF(SER_hh_tes!J14=0,"",SER_hh_tes!J14/SER_hh_fec!J14)</f>
        <v>0.74076758043741397</v>
      </c>
      <c r="K14" s="112">
        <f>IF(SER_hh_tes!K14=0,"",SER_hh_tes!K14/SER_hh_fec!K14)</f>
        <v>0.74340475360136171</v>
      </c>
      <c r="L14" s="112">
        <f>IF(SER_hh_tes!L14=0,"",SER_hh_tes!L14/SER_hh_fec!L14)</f>
        <v>0.74874366447213081</v>
      </c>
      <c r="M14" s="112">
        <f>IF(SER_hh_tes!M14=0,"",SER_hh_tes!M14/SER_hh_fec!M14)</f>
        <v>0.75601487482998064</v>
      </c>
      <c r="N14" s="112">
        <f>IF(SER_hh_tes!N14=0,"",SER_hh_tes!N14/SER_hh_fec!N14)</f>
        <v>0.75987016341928948</v>
      </c>
      <c r="O14" s="112">
        <f>IF(SER_hh_tes!O14=0,"",SER_hh_tes!O14/SER_hh_fec!O14)</f>
        <v>0.76424890620709196</v>
      </c>
      <c r="P14" s="112">
        <f>IF(SER_hh_tes!P14=0,"",SER_hh_tes!P14/SER_hh_fec!P14)</f>
        <v>0.76933018852822366</v>
      </c>
      <c r="Q14" s="112">
        <f>IF(SER_hh_tes!Q14=0,"",SER_hh_tes!Q14/SER_hh_fec!Q14)</f>
        <v>0.77501635168108829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1.0000000000000002</v>
      </c>
      <c r="D15" s="114">
        <f>IF(SER_hh_tes!D15=0,"",SER_hh_tes!D15/SER_hh_fec!D15)</f>
        <v>1</v>
      </c>
      <c r="E15" s="114">
        <f>IF(SER_hh_tes!E15=0,"",SER_hh_tes!E15/SER_hh_fec!E15)</f>
        <v>1.0000000000000004</v>
      </c>
      <c r="F15" s="114">
        <f>IF(SER_hh_tes!F15=0,"",SER_hh_tes!F15/SER_hh_fec!F15)</f>
        <v>0.99999999999999978</v>
      </c>
      <c r="G15" s="114">
        <f>IF(SER_hh_tes!G15=0,"",SER_hh_tes!G15/SER_hh_fec!G15)</f>
        <v>1.0000000000000004</v>
      </c>
      <c r="H15" s="114">
        <f>IF(SER_hh_tes!H15=0,"",SER_hh_tes!H15/SER_hh_fec!H15)</f>
        <v>1</v>
      </c>
      <c r="I15" s="114">
        <f>IF(SER_hh_tes!I15=0,"",SER_hh_tes!I15/SER_hh_fec!I15)</f>
        <v>1.0000000000000004</v>
      </c>
      <c r="J15" s="114">
        <f>IF(SER_hh_tes!J15=0,"",SER_hh_tes!J15/SER_hh_fec!J15)</f>
        <v>0.99999999999999967</v>
      </c>
      <c r="K15" s="114">
        <f>IF(SER_hh_tes!K15=0,"",SER_hh_tes!K15/SER_hh_fec!K15)</f>
        <v>1</v>
      </c>
      <c r="L15" s="114">
        <f>IF(SER_hh_tes!L15=0,"",SER_hh_tes!L15/SER_hh_fec!L15)</f>
        <v>1</v>
      </c>
      <c r="M15" s="114">
        <f>IF(SER_hh_tes!M15=0,"",SER_hh_tes!M15/SER_hh_fec!M15)</f>
        <v>1.0000000000000004</v>
      </c>
      <c r="N15" s="114">
        <f>IF(SER_hh_tes!N15=0,"",SER_hh_tes!N15/SER_hh_fec!N15)</f>
        <v>1</v>
      </c>
      <c r="O15" s="114">
        <f>IF(SER_hh_tes!O15=0,"",SER_hh_tes!O15/SER_hh_fec!O15)</f>
        <v>0.99999999999999989</v>
      </c>
      <c r="P15" s="114">
        <f>IF(SER_hh_tes!P15=0,"",SER_hh_tes!P15/SER_hh_fec!P15)</f>
        <v>1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1.6410356562727102</v>
      </c>
      <c r="C16" s="110">
        <f>IF(SER_hh_tes!C16=0,"",SER_hh_tes!C16/SER_hh_fec!C16)</f>
        <v>1.6831749670027254</v>
      </c>
      <c r="D16" s="110">
        <f>IF(SER_hh_tes!D16=0,"",SER_hh_tes!D16/SER_hh_fec!D16)</f>
        <v>1.7270727166514737</v>
      </c>
      <c r="E16" s="110">
        <f>IF(SER_hh_tes!E16=0,"",SER_hh_tes!E16/SER_hh_fec!E16)</f>
        <v>1.7666447037470672</v>
      </c>
      <c r="F16" s="110">
        <f>IF(SER_hh_tes!F16=0,"",SER_hh_tes!F16/SER_hh_fec!F16)</f>
        <v>1.80494047843005</v>
      </c>
      <c r="G16" s="110">
        <f>IF(SER_hh_tes!G16=0,"",SER_hh_tes!G16/SER_hh_fec!G16)</f>
        <v>1.8443317361856397</v>
      </c>
      <c r="H16" s="110">
        <f>IF(SER_hh_tes!H16=0,"",SER_hh_tes!H16/SER_hh_fec!H16)</f>
        <v>1.880456574021111</v>
      </c>
      <c r="I16" s="110">
        <f>IF(SER_hh_tes!I16=0,"",SER_hh_tes!I16/SER_hh_fec!I16)</f>
        <v>1.9191975159709893</v>
      </c>
      <c r="J16" s="110">
        <f>IF(SER_hh_tes!J16=0,"",SER_hh_tes!J16/SER_hh_fec!J16)</f>
        <v>1.9572324626770845</v>
      </c>
      <c r="K16" s="110">
        <f>IF(SER_hh_tes!K16=0,"",SER_hh_tes!K16/SER_hh_fec!K16)</f>
        <v>1.9887578969040245</v>
      </c>
      <c r="L16" s="110">
        <f>IF(SER_hh_tes!L16=0,"",SER_hh_tes!L16/SER_hh_fec!L16)</f>
        <v>2.0251318319713341</v>
      </c>
      <c r="M16" s="110">
        <f>IF(SER_hh_tes!M16=0,"",SER_hh_tes!M16/SER_hh_fec!M16)</f>
        <v>2.074925311383836</v>
      </c>
      <c r="N16" s="110">
        <f>IF(SER_hh_tes!N16=0,"",SER_hh_tes!N16/SER_hh_fec!N16)</f>
        <v>2.1436067195057551</v>
      </c>
      <c r="O16" s="110">
        <f>IF(SER_hh_tes!O16=0,"",SER_hh_tes!O16/SER_hh_fec!O16)</f>
        <v>2.2325870626067483</v>
      </c>
      <c r="P16" s="110">
        <f>IF(SER_hh_tes!P16=0,"",SER_hh_tes!P16/SER_hh_fec!P16)</f>
        <v>2.3616548760023495</v>
      </c>
      <c r="Q16" s="110">
        <f>IF(SER_hh_tes!Q16=0,"",SER_hh_tes!Q16/SER_hh_fec!Q16)</f>
        <v>2.5687396482169356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1.6410356562727102</v>
      </c>
      <c r="C18" s="113">
        <f>IF(SER_hh_tes!C18=0,"",SER_hh_tes!C18/SER_hh_fec!C18)</f>
        <v>1.6831749670027254</v>
      </c>
      <c r="D18" s="113">
        <f>IF(SER_hh_tes!D18=0,"",SER_hh_tes!D18/SER_hh_fec!D18)</f>
        <v>1.7270727166514737</v>
      </c>
      <c r="E18" s="113">
        <f>IF(SER_hh_tes!E18=0,"",SER_hh_tes!E18/SER_hh_fec!E18)</f>
        <v>1.7666447037470672</v>
      </c>
      <c r="F18" s="113">
        <f>IF(SER_hh_tes!F18=0,"",SER_hh_tes!F18/SER_hh_fec!F18)</f>
        <v>1.80494047843005</v>
      </c>
      <c r="G18" s="113">
        <f>IF(SER_hh_tes!G18=0,"",SER_hh_tes!G18/SER_hh_fec!G18)</f>
        <v>1.8443317361856397</v>
      </c>
      <c r="H18" s="113">
        <f>IF(SER_hh_tes!H18=0,"",SER_hh_tes!H18/SER_hh_fec!H18)</f>
        <v>1.880456574021111</v>
      </c>
      <c r="I18" s="113">
        <f>IF(SER_hh_tes!I18=0,"",SER_hh_tes!I18/SER_hh_fec!I18)</f>
        <v>1.9191975159709893</v>
      </c>
      <c r="J18" s="113">
        <f>IF(SER_hh_tes!J18=0,"",SER_hh_tes!J18/SER_hh_fec!J18)</f>
        <v>1.9572324626770845</v>
      </c>
      <c r="K18" s="113">
        <f>IF(SER_hh_tes!K18=0,"",SER_hh_tes!K18/SER_hh_fec!K18)</f>
        <v>1.9887578969040245</v>
      </c>
      <c r="L18" s="113">
        <f>IF(SER_hh_tes!L18=0,"",SER_hh_tes!L18/SER_hh_fec!L18)</f>
        <v>2.0251318319713341</v>
      </c>
      <c r="M18" s="113">
        <f>IF(SER_hh_tes!M18=0,"",SER_hh_tes!M18/SER_hh_fec!M18)</f>
        <v>2.074925311383836</v>
      </c>
      <c r="N18" s="113">
        <f>IF(SER_hh_tes!N18=0,"",SER_hh_tes!N18/SER_hh_fec!N18)</f>
        <v>2.1436067195057551</v>
      </c>
      <c r="O18" s="113">
        <f>IF(SER_hh_tes!O18=0,"",SER_hh_tes!O18/SER_hh_fec!O18)</f>
        <v>2.2325870626067483</v>
      </c>
      <c r="P18" s="113">
        <f>IF(SER_hh_tes!P18=0,"",SER_hh_tes!P18/SER_hh_fec!P18)</f>
        <v>2.3616548760023495</v>
      </c>
      <c r="Q18" s="113">
        <f>IF(SER_hh_tes!Q18=0,"",SER_hh_tes!Q18/SER_hh_fec!Q18)</f>
        <v>2.5687396482169356</v>
      </c>
    </row>
    <row r="19" spans="1:17" ht="12.95" customHeight="1" x14ac:dyDescent="0.25">
      <c r="A19" s="90" t="s">
        <v>47</v>
      </c>
      <c r="B19" s="110">
        <f>IF(SER_hh_tes!B19=0,"",SER_hh_tes!B19/SER_hh_fec!B19)</f>
        <v>0.66585511483270188</v>
      </c>
      <c r="C19" s="110">
        <f>IF(SER_hh_tes!C19=0,"",SER_hh_tes!C19/SER_hh_fec!C19)</f>
        <v>0.66877312111354481</v>
      </c>
      <c r="D19" s="110">
        <f>IF(SER_hh_tes!D19=0,"",SER_hh_tes!D19/SER_hh_fec!D19)</f>
        <v>0.67186919655686883</v>
      </c>
      <c r="E19" s="110">
        <f>IF(SER_hh_tes!E19=0,"",SER_hh_tes!E19/SER_hh_fec!E19)</f>
        <v>0.67535067179829933</v>
      </c>
      <c r="F19" s="110">
        <f>IF(SER_hh_tes!F19=0,"",SER_hh_tes!F19/SER_hh_fec!F19)</f>
        <v>0.6798989482808091</v>
      </c>
      <c r="G19" s="110">
        <f>IF(SER_hh_tes!G19=0,"",SER_hh_tes!G19/SER_hh_fec!G19)</f>
        <v>0.68466505655676013</v>
      </c>
      <c r="H19" s="110">
        <f>IF(SER_hh_tes!H19=0,"",SER_hh_tes!H19/SER_hh_fec!H19)</f>
        <v>0.68926173708513272</v>
      </c>
      <c r="I19" s="110">
        <f>IF(SER_hh_tes!I19=0,"",SER_hh_tes!I19/SER_hh_fec!I19)</f>
        <v>0.69377650280201442</v>
      </c>
      <c r="J19" s="110">
        <f>IF(SER_hh_tes!J19=0,"",SER_hh_tes!J19/SER_hh_fec!J19)</f>
        <v>0.69904033084947659</v>
      </c>
      <c r="K19" s="110">
        <f>IF(SER_hh_tes!K19=0,"",SER_hh_tes!K19/SER_hh_fec!K19)</f>
        <v>0.70411990209761399</v>
      </c>
      <c r="L19" s="110">
        <f>IF(SER_hh_tes!L19=0,"",SER_hh_tes!L19/SER_hh_fec!L19)</f>
        <v>0.70926753762009931</v>
      </c>
      <c r="M19" s="110">
        <f>IF(SER_hh_tes!M19=0,"",SER_hh_tes!M19/SER_hh_fec!M19)</f>
        <v>0.71486935439377963</v>
      </c>
      <c r="N19" s="110">
        <f>IF(SER_hh_tes!N19=0,"",SER_hh_tes!N19/SER_hh_fec!N19)</f>
        <v>0.72050889076088342</v>
      </c>
      <c r="O19" s="110">
        <f>IF(SER_hh_tes!O19=0,"",SER_hh_tes!O19/SER_hh_fec!O19)</f>
        <v>0.72642522636835438</v>
      </c>
      <c r="P19" s="110">
        <f>IF(SER_hh_tes!P19=0,"",SER_hh_tes!P19/SER_hh_fec!P19)</f>
        <v>0.7325515496220989</v>
      </c>
      <c r="Q19" s="110">
        <f>IF(SER_hh_tes!Q19=0,"",SER_hh_tes!Q19/SER_hh_fec!Q19)</f>
        <v>0.73868544803427783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0.51944336905437949</v>
      </c>
      <c r="C22" s="109">
        <f>IF(SER_hh_tes!C22=0,"",SER_hh_tes!C22/SER_hh_fec!C22)</f>
        <v>0.52483609766127837</v>
      </c>
      <c r="D22" s="109">
        <f>IF(SER_hh_tes!D22=0,"",SER_hh_tes!D22/SER_hh_fec!D22)</f>
        <v>0.53197831929897132</v>
      </c>
      <c r="E22" s="109">
        <f>IF(SER_hh_tes!E22=0,"",SER_hh_tes!E22/SER_hh_fec!E22)</f>
        <v>0.53764952491276008</v>
      </c>
      <c r="F22" s="109">
        <f>IF(SER_hh_tes!F22=0,"",SER_hh_tes!F22/SER_hh_fec!F22)</f>
        <v>0.5429273899119702</v>
      </c>
      <c r="G22" s="109">
        <f>IF(SER_hh_tes!G22=0,"",SER_hh_tes!G22/SER_hh_fec!G22)</f>
        <v>0.54775087992410432</v>
      </c>
      <c r="H22" s="109">
        <f>IF(SER_hh_tes!H22=0,"",SER_hh_tes!H22/SER_hh_fec!H22)</f>
        <v>0.55399204434291727</v>
      </c>
      <c r="I22" s="109">
        <f>IF(SER_hh_tes!I22=0,"",SER_hh_tes!I22/SER_hh_fec!I22)</f>
        <v>0.55914244873231833</v>
      </c>
      <c r="J22" s="109">
        <f>IF(SER_hh_tes!J22=0,"",SER_hh_tes!J22/SER_hh_fec!J22)</f>
        <v>0.56449150964446648</v>
      </c>
      <c r="K22" s="109">
        <f>IF(SER_hh_tes!K22=0,"",SER_hh_tes!K22/SER_hh_fec!K22)</f>
        <v>0.56997895648524366</v>
      </c>
      <c r="L22" s="109">
        <f>IF(SER_hh_tes!L22=0,"",SER_hh_tes!L22/SER_hh_fec!L22)</f>
        <v>0.57629632358564531</v>
      </c>
      <c r="M22" s="109">
        <f>IF(SER_hh_tes!M22=0,"",SER_hh_tes!M22/SER_hh_fec!M22)</f>
        <v>0.58163571079131915</v>
      </c>
      <c r="N22" s="109">
        <f>IF(SER_hh_tes!N22=0,"",SER_hh_tes!N22/SER_hh_fec!N22)</f>
        <v>0.5865009014148943</v>
      </c>
      <c r="O22" s="109">
        <f>IF(SER_hh_tes!O22=0,"",SER_hh_tes!O22/SER_hh_fec!O22)</f>
        <v>0.59153187179554412</v>
      </c>
      <c r="P22" s="109">
        <f>IF(SER_hh_tes!P22=0,"",SER_hh_tes!P22/SER_hh_fec!P22)</f>
        <v>0.59616445572123689</v>
      </c>
      <c r="Q22" s="109">
        <f>IF(SER_hh_tes!Q22=0,"",SER_hh_tes!Q22/SER_hh_fec!Q22)</f>
        <v>0.60170820953102711</v>
      </c>
    </row>
    <row r="23" spans="1:17" ht="12" customHeight="1" x14ac:dyDescent="0.25">
      <c r="A23" s="88" t="s">
        <v>98</v>
      </c>
      <c r="B23" s="109">
        <f>IF(SER_hh_tes!B23=0,"",SER_hh_tes!B23/SER_hh_fec!B23)</f>
        <v>0.55654646684397824</v>
      </c>
      <c r="C23" s="109">
        <f>IF(SER_hh_tes!C23=0,"",SER_hh_tes!C23/SER_hh_fec!C23)</f>
        <v>0.55983069380477235</v>
      </c>
      <c r="D23" s="109">
        <f>IF(SER_hh_tes!D23=0,"",SER_hh_tes!D23/SER_hh_fec!D23)</f>
        <v>0.56375899994623058</v>
      </c>
      <c r="E23" s="109">
        <f>IF(SER_hh_tes!E23=0,"",SER_hh_tes!E23/SER_hh_fec!E23)</f>
        <v>0.56780700173156096</v>
      </c>
      <c r="F23" s="109">
        <f>IF(SER_hh_tes!F23=0,"",SER_hh_tes!F23/SER_hh_fec!F23)</f>
        <v>0.57289927358594483</v>
      </c>
      <c r="G23" s="109">
        <f>IF(SER_hh_tes!G23=0,"",SER_hh_tes!G23/SER_hh_fec!G23)</f>
        <v>0.57735581084672727</v>
      </c>
      <c r="H23" s="109">
        <f>IF(SER_hh_tes!H23=0,"",SER_hh_tes!H23/SER_hh_fec!H23)</f>
        <v>0.57926870988677104</v>
      </c>
      <c r="I23" s="109">
        <f>IF(SER_hh_tes!I23=0,"",SER_hh_tes!I23/SER_hh_fec!I23)</f>
        <v>0.58316913738303566</v>
      </c>
      <c r="J23" s="109">
        <f>IF(SER_hh_tes!J23=0,"",SER_hh_tes!J23/SER_hh_fec!J23)</f>
        <v>0.58736197220324982</v>
      </c>
      <c r="K23" s="109">
        <f>IF(SER_hh_tes!K23=0,"",SER_hh_tes!K23/SER_hh_fec!K23)</f>
        <v>0.5903630964411376</v>
      </c>
      <c r="L23" s="109">
        <f>IF(SER_hh_tes!L23=0,"",SER_hh_tes!L23/SER_hh_fec!L23)</f>
        <v>0.59334612858208302</v>
      </c>
      <c r="M23" s="109">
        <f>IF(SER_hh_tes!M23=0,"",SER_hh_tes!M23/SER_hh_fec!M23)</f>
        <v>0.59809005029554341</v>
      </c>
      <c r="N23" s="109">
        <f>IF(SER_hh_tes!N23=0,"",SER_hh_tes!N23/SER_hh_fec!N23)</f>
        <v>0.60297857421097911</v>
      </c>
      <c r="O23" s="109">
        <f>IF(SER_hh_tes!O23=0,"",SER_hh_tes!O23/SER_hh_fec!O23)</f>
        <v>0.60816499678908076</v>
      </c>
      <c r="P23" s="109">
        <f>IF(SER_hh_tes!P23=0,"",SER_hh_tes!P23/SER_hh_fec!P23)</f>
        <v>0.61369363588383552</v>
      </c>
      <c r="Q23" s="109">
        <f>IF(SER_hh_tes!Q23=0,"",SER_hh_tes!Q23/SER_hh_fec!Q23)</f>
        <v>0.61962201645718018</v>
      </c>
    </row>
    <row r="24" spans="1:17" ht="12" customHeight="1" x14ac:dyDescent="0.25">
      <c r="A24" s="88" t="s">
        <v>34</v>
      </c>
      <c r="B24" s="109">
        <f>IF(SER_hh_tes!B24=0,"",SER_hh_tes!B24/SER_hh_fec!B24)</f>
        <v>0.44523717347518249</v>
      </c>
      <c r="C24" s="109">
        <f>IF(SER_hh_tes!C24=0,"",SER_hh_tes!C24/SER_hh_fec!C24)</f>
        <v>0.45239161230982827</v>
      </c>
      <c r="D24" s="109">
        <f>IF(SER_hh_tes!D24=0,"",SER_hh_tes!D24/SER_hh_fec!D24)</f>
        <v>0.45758550434844519</v>
      </c>
      <c r="E24" s="109">
        <f>IF(SER_hh_tes!E24=0,"",SER_hh_tes!E24/SER_hh_fec!E24)</f>
        <v>0.46164396571452432</v>
      </c>
      <c r="F24" s="109">
        <f>IF(SER_hh_tes!F24=0,"",SER_hh_tes!F24/SER_hh_fec!F24)</f>
        <v>0.46681621334357132</v>
      </c>
      <c r="G24" s="109">
        <f>IF(SER_hh_tes!G24=0,"",SER_hh_tes!G24/SER_hh_fec!G24)</f>
        <v>0.47132982879204949</v>
      </c>
      <c r="H24" s="109">
        <f>IF(SER_hh_tes!H24=0,"",SER_hh_tes!H24/SER_hh_fec!H24)</f>
        <v>0.47714354245680618</v>
      </c>
      <c r="I24" s="109">
        <f>IF(SER_hh_tes!I24=0,"",SER_hh_tes!I24/SER_hh_fec!I24)</f>
        <v>0.48211128811186427</v>
      </c>
      <c r="J24" s="109">
        <f>IF(SER_hh_tes!J24=0,"",SER_hh_tes!J24/SER_hh_fec!J24)</f>
        <v>0.48686715210147807</v>
      </c>
      <c r="K24" s="109">
        <f>IF(SER_hh_tes!K24=0,"",SER_hh_tes!K24/SER_hh_fec!K24)</f>
        <v>0.49169767438340739</v>
      </c>
      <c r="L24" s="109">
        <f>IF(SER_hh_tes!L24=0,"",SER_hh_tes!L24/SER_hh_fec!L24)</f>
        <v>0.49738395561741555</v>
      </c>
      <c r="M24" s="109">
        <f>IF(SER_hh_tes!M24=0,"",SER_hh_tes!M24/SER_hh_fec!M24)</f>
        <v>0.50230896708746553</v>
      </c>
      <c r="N24" s="109">
        <f>IF(SER_hh_tes!N24=0,"",SER_hh_tes!N24/SER_hh_fec!N24)</f>
        <v>0.50714404175510142</v>
      </c>
      <c r="O24" s="109">
        <f>IF(SER_hh_tes!O24=0,"",SER_hh_tes!O24/SER_hh_fec!O24)</f>
        <v>0.51157048217879919</v>
      </c>
      <c r="P24" s="109">
        <f>IF(SER_hh_tes!P24=0,"",SER_hh_tes!P24/SER_hh_fec!P24)</f>
        <v>0.51600192478382623</v>
      </c>
      <c r="Q24" s="109">
        <f>IF(SER_hh_tes!Q24=0,"",SER_hh_tes!Q24/SER_hh_fec!Q24)</f>
        <v>0.52057992988020141</v>
      </c>
    </row>
    <row r="25" spans="1:17" ht="12" customHeight="1" x14ac:dyDescent="0.25">
      <c r="A25" s="88" t="s">
        <v>42</v>
      </c>
      <c r="B25" s="109">
        <f>IF(SER_hh_tes!B25=0,"",SER_hh_tes!B25/SER_hh_fec!B25)</f>
        <v>0.70672567218282922</v>
      </c>
      <c r="C25" s="109">
        <f>IF(SER_hh_tes!C25=0,"",SER_hh_tes!C25/SER_hh_fec!C25)</f>
        <v>0.7087831366994467</v>
      </c>
      <c r="D25" s="109">
        <f>IF(SER_hh_tes!D25=0,"",SER_hh_tes!D25/SER_hh_fec!D25)</f>
        <v>0.71057516034005286</v>
      </c>
      <c r="E25" s="109">
        <f>IF(SER_hh_tes!E25=0,"",SER_hh_tes!E25/SER_hh_fec!E25)</f>
        <v>0.71292971164169405</v>
      </c>
      <c r="F25" s="109">
        <f>IF(SER_hh_tes!F25=0,"",SER_hh_tes!F25/SER_hh_fec!F25)</f>
        <v>0.71496738211775523</v>
      </c>
      <c r="G25" s="109">
        <f>IF(SER_hh_tes!G25=0,"",SER_hh_tes!G25/SER_hh_fec!G25)</f>
        <v>0.7174052446418473</v>
      </c>
      <c r="H25" s="109">
        <f>IF(SER_hh_tes!H25=0,"",SER_hh_tes!H25/SER_hh_fec!H25)</f>
        <v>0.72096378601150923</v>
      </c>
      <c r="I25" s="109">
        <f>IF(SER_hh_tes!I25=0,"",SER_hh_tes!I25/SER_hh_fec!I25)</f>
        <v>0.72615517234012927</v>
      </c>
      <c r="J25" s="109">
        <f>IF(SER_hh_tes!J25=0,"",SER_hh_tes!J25/SER_hh_fec!J25)</f>
        <v>0.72900151737913543</v>
      </c>
      <c r="K25" s="109">
        <f>IF(SER_hh_tes!K25=0,"",SER_hh_tes!K25/SER_hh_fec!K25)</f>
        <v>0.73199937682799709</v>
      </c>
      <c r="L25" s="109">
        <f>IF(SER_hh_tes!L25=0,"",SER_hh_tes!L25/SER_hh_fec!L25)</f>
        <v>0.73495521077884396</v>
      </c>
      <c r="M25" s="109">
        <f>IF(SER_hh_tes!M25=0,"",SER_hh_tes!M25/SER_hh_fec!M25)</f>
        <v>0.73783966496034636</v>
      </c>
      <c r="N25" s="109">
        <f>IF(SER_hh_tes!N25=0,"",SER_hh_tes!N25/SER_hh_fec!N25)</f>
        <v>0.74097160126810757</v>
      </c>
      <c r="O25" s="109">
        <f>IF(SER_hh_tes!O25=0,"",SER_hh_tes!O25/SER_hh_fec!O25)</f>
        <v>0.74420385490122787</v>
      </c>
      <c r="P25" s="109">
        <f>IF(SER_hh_tes!P25=0,"",SER_hh_tes!P25/SER_hh_fec!P25)</f>
        <v>0.74740264589832994</v>
      </c>
      <c r="Q25" s="109">
        <f>IF(SER_hh_tes!Q25=0,"",SER_hh_tes!Q25/SER_hh_fec!Q25)</f>
        <v>0.75060517590545528</v>
      </c>
    </row>
    <row r="26" spans="1:17" ht="12" customHeight="1" x14ac:dyDescent="0.25">
      <c r="A26" s="88" t="s">
        <v>30</v>
      </c>
      <c r="B26" s="112">
        <f>IF(SER_hh_tes!B26=0,"",SER_hh_tes!B26/SER_hh_fec!B26)</f>
        <v>0.68269699932861327</v>
      </c>
      <c r="C26" s="112">
        <f>IF(SER_hh_tes!C26=0,"",SER_hh_tes!C26/SER_hh_fec!C26)</f>
        <v>0.68594714987324679</v>
      </c>
      <c r="D26" s="112">
        <f>IF(SER_hh_tes!D26=0,"",SER_hh_tes!D26/SER_hh_fec!D26)</f>
        <v>0.69084611083439817</v>
      </c>
      <c r="E26" s="112">
        <f>IF(SER_hh_tes!E26=0,"",SER_hh_tes!E26/SER_hh_fec!E26)</f>
        <v>0.69503537441376939</v>
      </c>
      <c r="F26" s="112">
        <f>IF(SER_hh_tes!F26=0,"",SER_hh_tes!F26/SER_hh_fec!F26)</f>
        <v>0.70241295259889436</v>
      </c>
      <c r="G26" s="112">
        <f>IF(SER_hh_tes!G26=0,"",SER_hh_tes!G26/SER_hh_fec!G26)</f>
        <v>0.7092679798469389</v>
      </c>
      <c r="H26" s="112">
        <f>IF(SER_hh_tes!H26=0,"",SER_hh_tes!H26/SER_hh_fec!H26)</f>
        <v>0.7147352289851836</v>
      </c>
      <c r="I26" s="112">
        <f>IF(SER_hh_tes!I26=0,"",SER_hh_tes!I26/SER_hh_fec!I26)</f>
        <v>0.71684820577033548</v>
      </c>
      <c r="J26" s="112">
        <f>IF(SER_hh_tes!J26=0,"",SER_hh_tes!J26/SER_hh_fec!J26)</f>
        <v>0.72484735025419189</v>
      </c>
      <c r="K26" s="112">
        <f>IF(SER_hh_tes!K26=0,"",SER_hh_tes!K26/SER_hh_fec!K26)</f>
        <v>0.73226170524467771</v>
      </c>
      <c r="L26" s="112">
        <f>IF(SER_hh_tes!L26=0,"",SER_hh_tes!L26/SER_hh_fec!L26)</f>
        <v>0.74047028323406938</v>
      </c>
      <c r="M26" s="112">
        <f>IF(SER_hh_tes!M26=0,"",SER_hh_tes!M26/SER_hh_fec!M26)</f>
        <v>0.74888431919206633</v>
      </c>
      <c r="N26" s="112">
        <f>IF(SER_hh_tes!N26=0,"",SER_hh_tes!N26/SER_hh_fec!N26)</f>
        <v>0.75661616566067313</v>
      </c>
      <c r="O26" s="112">
        <f>IF(SER_hh_tes!O26=0,"",SER_hh_tes!O26/SER_hh_fec!O26)</f>
        <v>0.76405350147642814</v>
      </c>
      <c r="P26" s="112">
        <f>IF(SER_hh_tes!P26=0,"",SER_hh_tes!P26/SER_hh_fec!P26)</f>
        <v>0.77153039024461123</v>
      </c>
      <c r="Q26" s="112">
        <f>IF(SER_hh_tes!Q26=0,"",SER_hh_tes!Q26/SER_hh_fec!Q26)</f>
        <v>0.77866443437658883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0.57445321231772628</v>
      </c>
      <c r="C29" s="110">
        <f>IF(SER_hh_tes!C29=0,"",SER_hh_tes!C29/SER_hh_fec!C29)</f>
        <v>0.57973576661516091</v>
      </c>
      <c r="D29" s="110">
        <f>IF(SER_hh_tes!D29=0,"",SER_hh_tes!D29/SER_hh_fec!D29)</f>
        <v>0.58509484884001373</v>
      </c>
      <c r="E29" s="110">
        <f>IF(SER_hh_tes!E29=0,"",SER_hh_tes!E29/SER_hh_fec!E29)</f>
        <v>0.59058752046526164</v>
      </c>
      <c r="F29" s="110">
        <f>IF(SER_hh_tes!F29=0,"",SER_hh_tes!F29/SER_hh_fec!F29)</f>
        <v>0.59663017602050894</v>
      </c>
      <c r="G29" s="110">
        <f>IF(SER_hh_tes!G29=0,"",SER_hh_tes!G29/SER_hh_fec!G29)</f>
        <v>0.60280844572850067</v>
      </c>
      <c r="H29" s="110">
        <f>IF(SER_hh_tes!H29=0,"",SER_hh_tes!H29/SER_hh_fec!H29)</f>
        <v>0.60941961821465707</v>
      </c>
      <c r="I29" s="110">
        <f>IF(SER_hh_tes!I29=0,"",SER_hh_tes!I29/SER_hh_fec!I29)</f>
        <v>0.61623754046028378</v>
      </c>
      <c r="J29" s="110">
        <f>IF(SER_hh_tes!J29=0,"",SER_hh_tes!J29/SER_hh_fec!J29)</f>
        <v>0.62294672953026209</v>
      </c>
      <c r="K29" s="110">
        <f>IF(SER_hh_tes!K29=0,"",SER_hh_tes!K29/SER_hh_fec!K29)</f>
        <v>0.62980912645435527</v>
      </c>
      <c r="L29" s="110">
        <f>IF(SER_hh_tes!L29=0,"",SER_hh_tes!L29/SER_hh_fec!L29)</f>
        <v>0.63691038511898934</v>
      </c>
      <c r="M29" s="110">
        <f>IF(SER_hh_tes!M29=0,"",SER_hh_tes!M29/SER_hh_fec!M29)</f>
        <v>0.64404525424894066</v>
      </c>
      <c r="N29" s="110">
        <f>IF(SER_hh_tes!N29=0,"",SER_hh_tes!N29/SER_hh_fec!N29)</f>
        <v>0.65098522137336012</v>
      </c>
      <c r="O29" s="110">
        <f>IF(SER_hh_tes!O29=0,"",SER_hh_tes!O29/SER_hh_fec!O29)</f>
        <v>0.65446655563939848</v>
      </c>
      <c r="P29" s="110">
        <f>IF(SER_hh_tes!P29=0,"",SER_hh_tes!P29/SER_hh_fec!P29)</f>
        <v>0.6576137855037204</v>
      </c>
      <c r="Q29" s="110">
        <f>IF(SER_hh_tes!Q29=0,"",SER_hh_tes!Q29/SER_hh_fec!Q29)</f>
        <v>0.66033851568886381</v>
      </c>
    </row>
    <row r="30" spans="1:17" ht="12" customHeight="1" x14ac:dyDescent="0.25">
      <c r="A30" s="88" t="s">
        <v>66</v>
      </c>
      <c r="B30" s="109" t="str">
        <f>IF(SER_hh_tes!B30=0,"",SER_hh_tes!B30/SER_hh_fec!B30)</f>
        <v/>
      </c>
      <c r="C30" s="109" t="str">
        <f>IF(SER_hh_tes!C30=0,"",SER_hh_tes!C30/SER_hh_fec!C30)</f>
        <v/>
      </c>
      <c r="D30" s="109" t="str">
        <f>IF(SER_hh_tes!D30=0,"",SER_hh_tes!D30/SER_hh_fec!D30)</f>
        <v/>
      </c>
      <c r="E30" s="109" t="str">
        <f>IF(SER_hh_tes!E30=0,"",SER_hh_tes!E30/SER_hh_fec!E30)</f>
        <v/>
      </c>
      <c r="F30" s="109" t="str">
        <f>IF(SER_hh_tes!F30=0,"",SER_hh_tes!F30/SER_hh_fec!F30)</f>
        <v/>
      </c>
      <c r="G30" s="109" t="str">
        <f>IF(SER_hh_tes!G30=0,"",SER_hh_tes!G30/SER_hh_fec!G30)</f>
        <v/>
      </c>
      <c r="H30" s="109" t="str">
        <f>IF(SER_hh_tes!H30=0,"",SER_hh_tes!H30/SER_hh_fec!H30)</f>
        <v/>
      </c>
      <c r="I30" s="109" t="str">
        <f>IF(SER_hh_tes!I30=0,"",SER_hh_tes!I30/SER_hh_fec!I30)</f>
        <v/>
      </c>
      <c r="J30" s="109" t="str">
        <f>IF(SER_hh_tes!J30=0,"",SER_hh_tes!J30/SER_hh_fec!J30)</f>
        <v/>
      </c>
      <c r="K30" s="109" t="str">
        <f>IF(SER_hh_tes!K30=0,"",SER_hh_tes!K30/SER_hh_fec!K30)</f>
        <v/>
      </c>
      <c r="L30" s="109" t="str">
        <f>IF(SER_hh_tes!L30=0,"",SER_hh_tes!L30/SER_hh_fec!L30)</f>
        <v/>
      </c>
      <c r="M30" s="109" t="str">
        <f>IF(SER_hh_tes!M30=0,"",SER_hh_tes!M30/SER_hh_fec!M30)</f>
        <v/>
      </c>
      <c r="N30" s="109" t="str">
        <f>IF(SER_hh_tes!N30=0,"",SER_hh_tes!N30/SER_hh_fec!N30)</f>
        <v/>
      </c>
      <c r="O30" s="109" t="str">
        <f>IF(SER_hh_tes!O30=0,"",SER_hh_tes!O30/SER_hh_fec!O30)</f>
        <v/>
      </c>
      <c r="P30" s="109" t="str">
        <f>IF(SER_hh_tes!P30=0,"",SER_hh_tes!P30/SER_hh_fec!P30)</f>
        <v/>
      </c>
      <c r="Q30" s="109" t="str">
        <f>IF(SER_hh_tes!Q30=0,"",SER_hh_tes!Q30/SER_hh_fec!Q30)</f>
        <v/>
      </c>
    </row>
    <row r="31" spans="1:17" ht="12" customHeight="1" x14ac:dyDescent="0.25">
      <c r="A31" s="88" t="s">
        <v>98</v>
      </c>
      <c r="B31" s="109">
        <f>IF(SER_hh_tes!B31=0,"",SER_hh_tes!B31/SER_hh_fec!B31)</f>
        <v>0.42480914607148423</v>
      </c>
      <c r="C31" s="109">
        <f>IF(SER_hh_tes!C31=0,"",SER_hh_tes!C31/SER_hh_fec!C31)</f>
        <v>0.42981338314639783</v>
      </c>
      <c r="D31" s="109">
        <f>IF(SER_hh_tes!D31=0,"",SER_hh_tes!D31/SER_hh_fec!D31)</f>
        <v>0.43638977899711939</v>
      </c>
      <c r="E31" s="109">
        <f>IF(SER_hh_tes!E31=0,"",SER_hh_tes!E31/SER_hh_fec!E31)</f>
        <v>0.44264294393710923</v>
      </c>
      <c r="F31" s="109">
        <f>IF(SER_hh_tes!F31=0,"",SER_hh_tes!F31/SER_hh_fec!F31)</f>
        <v>0.44927812330658284</v>
      </c>
      <c r="G31" s="109">
        <f>IF(SER_hh_tes!G31=0,"",SER_hh_tes!G31/SER_hh_fec!G31)</f>
        <v>0.45496679267150947</v>
      </c>
      <c r="H31" s="109">
        <f>IF(SER_hh_tes!H31=0,"",SER_hh_tes!H31/SER_hh_fec!H31)</f>
        <v>0.46090970254806496</v>
      </c>
      <c r="I31" s="109">
        <f>IF(SER_hh_tes!I31=0,"",SER_hh_tes!I31/SER_hh_fec!I31)</f>
        <v>0.46667697406950498</v>
      </c>
      <c r="J31" s="109">
        <f>IF(SER_hh_tes!J31=0,"",SER_hh_tes!J31/SER_hh_fec!J31)</f>
        <v>0.4725072578138379</v>
      </c>
      <c r="K31" s="109">
        <f>IF(SER_hh_tes!K31=0,"",SER_hh_tes!K31/SER_hh_fec!K31)</f>
        <v>0.47687796422508044</v>
      </c>
      <c r="L31" s="109">
        <f>IF(SER_hh_tes!L31=0,"",SER_hh_tes!L31/SER_hh_fec!L31)</f>
        <v>0.48234522013278608</v>
      </c>
      <c r="M31" s="109">
        <f>IF(SER_hh_tes!M31=0,"",SER_hh_tes!M31/SER_hh_fec!M31)</f>
        <v>0.48820067648452536</v>
      </c>
      <c r="N31" s="109">
        <f>IF(SER_hh_tes!N31=0,"",SER_hh_tes!N31/SER_hh_fec!N31)</f>
        <v>0.49598886378948304</v>
      </c>
      <c r="O31" s="109">
        <f>IF(SER_hh_tes!O31=0,"",SER_hh_tes!O31/SER_hh_fec!O31)</f>
        <v>0.49869992036232136</v>
      </c>
      <c r="P31" s="109">
        <f>IF(SER_hh_tes!P31=0,"",SER_hh_tes!P31/SER_hh_fec!P31)</f>
        <v>0.50226005780847482</v>
      </c>
      <c r="Q31" s="109">
        <f>IF(SER_hh_tes!Q31=0,"",SER_hh_tes!Q31/SER_hh_fec!Q31)</f>
        <v>0.50542373569750454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0.57797162730814189</v>
      </c>
      <c r="C33" s="108">
        <f>IF(SER_hh_tes!C33=0,"",SER_hh_tes!C33/SER_hh_fec!C33)</f>
        <v>0.58322405386058407</v>
      </c>
      <c r="D33" s="108">
        <f>IF(SER_hh_tes!D33=0,"",SER_hh_tes!D33/SER_hh_fec!D33)</f>
        <v>0.58861589402824799</v>
      </c>
      <c r="E33" s="108">
        <f>IF(SER_hh_tes!E33=0,"",SER_hh_tes!E33/SER_hh_fec!E33)</f>
        <v>0.59413676200559373</v>
      </c>
      <c r="F33" s="108">
        <f>IF(SER_hh_tes!F33=0,"",SER_hh_tes!F33/SER_hh_fec!F33)</f>
        <v>0.60021498983363708</v>
      </c>
      <c r="G33" s="108">
        <f>IF(SER_hh_tes!G33=0,"",SER_hh_tes!G33/SER_hh_fec!G33)</f>
        <v>0.60638197102133151</v>
      </c>
      <c r="H33" s="108">
        <f>IF(SER_hh_tes!H33=0,"",SER_hh_tes!H33/SER_hh_fec!H33)</f>
        <v>0.61297426994909499</v>
      </c>
      <c r="I33" s="108">
        <f>IF(SER_hh_tes!I33=0,"",SER_hh_tes!I33/SER_hh_fec!I33)</f>
        <v>0.61974699435861347</v>
      </c>
      <c r="J33" s="108">
        <f>IF(SER_hh_tes!J33=0,"",SER_hh_tes!J33/SER_hh_fec!J33)</f>
        <v>0.62641098346546575</v>
      </c>
      <c r="K33" s="108">
        <f>IF(SER_hh_tes!K33=0,"",SER_hh_tes!K33/SER_hh_fec!K33)</f>
        <v>0.63307933803935768</v>
      </c>
      <c r="L33" s="108">
        <f>IF(SER_hh_tes!L33=0,"",SER_hh_tes!L33/SER_hh_fec!L33)</f>
        <v>0.64000604940630135</v>
      </c>
      <c r="M33" s="108">
        <f>IF(SER_hh_tes!M33=0,"",SER_hh_tes!M33/SER_hh_fec!M33)</f>
        <v>0.64691824572917489</v>
      </c>
      <c r="N33" s="108">
        <f>IF(SER_hh_tes!N33=0,"",SER_hh_tes!N33/SER_hh_fec!N33)</f>
        <v>0.65376168338245777</v>
      </c>
      <c r="O33" s="108">
        <f>IF(SER_hh_tes!O33=0,"",SER_hh_tes!O33/SER_hh_fec!O33)</f>
        <v>0.65719300211823684</v>
      </c>
      <c r="P33" s="108">
        <f>IF(SER_hh_tes!P33=0,"",SER_hh_tes!P33/SER_hh_fec!P33)</f>
        <v>0.66019836154032685</v>
      </c>
      <c r="Q33" s="108">
        <f>IF(SER_hh_tes!Q33=0,"",SER_hh_tes!Q33/SER_hh_fec!Q33)</f>
        <v>0.6627657752634486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1134.2717024961441</v>
      </c>
      <c r="C3" s="106">
        <f t="shared" ref="C3:Q3" si="1">SUM(C4,C16,C19,C29)</f>
        <v>1178.3324719157038</v>
      </c>
      <c r="D3" s="106">
        <f t="shared" si="1"/>
        <v>1162.0907237225163</v>
      </c>
      <c r="E3" s="106">
        <f t="shared" si="1"/>
        <v>1141.3219124511356</v>
      </c>
      <c r="F3" s="106">
        <f t="shared" si="1"/>
        <v>1110.0108037170241</v>
      </c>
      <c r="G3" s="106">
        <f t="shared" si="1"/>
        <v>1056.4792680262083</v>
      </c>
      <c r="H3" s="106">
        <f t="shared" si="1"/>
        <v>1044.1458097517514</v>
      </c>
      <c r="I3" s="106">
        <f t="shared" si="1"/>
        <v>995.34915439963208</v>
      </c>
      <c r="J3" s="106">
        <f t="shared" si="1"/>
        <v>829.68648893751583</v>
      </c>
      <c r="K3" s="106">
        <f t="shared" si="1"/>
        <v>900.53216202182398</v>
      </c>
      <c r="L3" s="106">
        <f t="shared" si="1"/>
        <v>996.68800248788716</v>
      </c>
      <c r="M3" s="106">
        <f t="shared" si="1"/>
        <v>870.58403127480938</v>
      </c>
      <c r="N3" s="106">
        <f t="shared" si="1"/>
        <v>949.28966829952083</v>
      </c>
      <c r="O3" s="106">
        <f t="shared" si="1"/>
        <v>861.92406773551181</v>
      </c>
      <c r="P3" s="106">
        <f t="shared" si="1"/>
        <v>847.74188773489948</v>
      </c>
      <c r="Q3" s="106">
        <f t="shared" si="1"/>
        <v>778.39222385822347</v>
      </c>
    </row>
    <row r="4" spans="1:17" ht="12.95" customHeight="1" x14ac:dyDescent="0.25">
      <c r="A4" s="90" t="s">
        <v>44</v>
      </c>
      <c r="B4" s="101">
        <f t="shared" ref="B4" si="2">SUM(B5:B15)</f>
        <v>1053.0628741995522</v>
      </c>
      <c r="C4" s="101">
        <f t="shared" ref="C4:Q4" si="3">SUM(C5:C15)</f>
        <v>1094.9570467315277</v>
      </c>
      <c r="D4" s="101">
        <f t="shared" si="3"/>
        <v>1076.2299743392225</v>
      </c>
      <c r="E4" s="101">
        <f t="shared" si="3"/>
        <v>1054.5817445965536</v>
      </c>
      <c r="F4" s="101">
        <f t="shared" si="3"/>
        <v>1022.9568527635076</v>
      </c>
      <c r="G4" s="101">
        <f t="shared" si="3"/>
        <v>969.17599177654051</v>
      </c>
      <c r="H4" s="101">
        <f t="shared" si="3"/>
        <v>955.43843751074724</v>
      </c>
      <c r="I4" s="101">
        <f t="shared" si="3"/>
        <v>906.99287033756218</v>
      </c>
      <c r="J4" s="101">
        <f t="shared" si="3"/>
        <v>741.63498975580285</v>
      </c>
      <c r="K4" s="101">
        <f t="shared" si="3"/>
        <v>813.68931791573868</v>
      </c>
      <c r="L4" s="101">
        <f t="shared" si="3"/>
        <v>909.37996432332659</v>
      </c>
      <c r="M4" s="101">
        <f t="shared" si="3"/>
        <v>784.15553579123764</v>
      </c>
      <c r="N4" s="101">
        <f t="shared" si="3"/>
        <v>865.71137941582901</v>
      </c>
      <c r="O4" s="101">
        <f t="shared" si="3"/>
        <v>777.87748715835767</v>
      </c>
      <c r="P4" s="101">
        <f t="shared" si="3"/>
        <v>767.72788142525303</v>
      </c>
      <c r="Q4" s="101">
        <f t="shared" si="3"/>
        <v>699.65341692278139</v>
      </c>
    </row>
    <row r="5" spans="1:17" ht="12" customHeight="1" x14ac:dyDescent="0.25">
      <c r="A5" s="88" t="s">
        <v>38</v>
      </c>
      <c r="B5" s="100">
        <v>8.6924244306114566</v>
      </c>
      <c r="C5" s="100">
        <v>8.8552461225600023</v>
      </c>
      <c r="D5" s="100">
        <v>8.8765929410400002</v>
      </c>
      <c r="E5" s="100">
        <v>8.8759716199199961</v>
      </c>
      <c r="F5" s="100">
        <v>8.4314163585600017</v>
      </c>
      <c r="G5" s="100">
        <v>8.2729852974852953</v>
      </c>
      <c r="H5" s="100">
        <v>8.8733088151200015</v>
      </c>
      <c r="I5" s="100">
        <v>7.5432378175199988</v>
      </c>
      <c r="J5" s="100">
        <v>9.3208819219200034</v>
      </c>
      <c r="K5" s="100">
        <v>10.653438204</v>
      </c>
      <c r="L5" s="100">
        <v>11.767417734517561</v>
      </c>
      <c r="M5" s="100">
        <v>9.5401421502030264</v>
      </c>
      <c r="N5" s="100">
        <v>11.231661244269933</v>
      </c>
      <c r="O5" s="100">
        <v>10.183558191298435</v>
      </c>
      <c r="P5" s="100">
        <v>10.599571229344603</v>
      </c>
      <c r="Q5" s="100">
        <v>9.5451770644792138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995.73422752821102</v>
      </c>
      <c r="C7" s="100">
        <v>1035.835962522063</v>
      </c>
      <c r="D7" s="100">
        <v>1010.6549599658426</v>
      </c>
      <c r="E7" s="100">
        <v>990.21944036895491</v>
      </c>
      <c r="F7" s="100">
        <v>955.93423620797546</v>
      </c>
      <c r="G7" s="100">
        <v>902.19628713694067</v>
      </c>
      <c r="H7" s="100">
        <v>890.60056808610557</v>
      </c>
      <c r="I7" s="100">
        <v>846.34522503186781</v>
      </c>
      <c r="J7" s="100">
        <v>681.49304070061362</v>
      </c>
      <c r="K7" s="100">
        <v>751.62465911983122</v>
      </c>
      <c r="L7" s="100">
        <v>839.1766468056536</v>
      </c>
      <c r="M7" s="100">
        <v>699.95346093144803</v>
      </c>
      <c r="N7" s="100">
        <v>785.78952222982866</v>
      </c>
      <c r="O7" s="100">
        <v>697.61254613284359</v>
      </c>
      <c r="P7" s="100">
        <v>697.3737595539942</v>
      </c>
      <c r="Q7" s="100">
        <v>635.11052448553585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48.636222240729779</v>
      </c>
      <c r="C9" s="100">
        <v>50.265838086904765</v>
      </c>
      <c r="D9" s="100">
        <v>56.69842143233987</v>
      </c>
      <c r="E9" s="100">
        <v>55.486332607678612</v>
      </c>
      <c r="F9" s="100">
        <v>58.591200196972203</v>
      </c>
      <c r="G9" s="100">
        <v>58.706719342114503</v>
      </c>
      <c r="H9" s="100">
        <v>55.964560609521648</v>
      </c>
      <c r="I9" s="100">
        <v>53.104407488174353</v>
      </c>
      <c r="J9" s="100">
        <v>50.821067133269231</v>
      </c>
      <c r="K9" s="100">
        <v>51.41122059190743</v>
      </c>
      <c r="L9" s="100">
        <v>58.435899783155399</v>
      </c>
      <c r="M9" s="100">
        <v>74.66193270958658</v>
      </c>
      <c r="N9" s="100">
        <v>68.690195941730394</v>
      </c>
      <c r="O9" s="100">
        <v>70.081382834215674</v>
      </c>
      <c r="P9" s="100">
        <v>59.754550641914179</v>
      </c>
      <c r="Q9" s="100">
        <v>54.997715372766379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72.754660121713599</v>
      </c>
      <c r="C19" s="101">
        <f t="shared" ref="C19:Q19" si="7">SUM(C20:C27)</f>
        <v>74.200189346364851</v>
      </c>
      <c r="D19" s="101">
        <f t="shared" si="7"/>
        <v>76.81374434584734</v>
      </c>
      <c r="E19" s="101">
        <f t="shared" si="7"/>
        <v>77.906517858772574</v>
      </c>
      <c r="F19" s="101">
        <f t="shared" si="7"/>
        <v>78.387134395014769</v>
      </c>
      <c r="G19" s="101">
        <f t="shared" si="7"/>
        <v>78.393211237544961</v>
      </c>
      <c r="H19" s="101">
        <f t="shared" si="7"/>
        <v>79.68794357659273</v>
      </c>
      <c r="I19" s="101">
        <f t="shared" si="7"/>
        <v>79.577719003759441</v>
      </c>
      <c r="J19" s="101">
        <f t="shared" si="7"/>
        <v>79.47338366277387</v>
      </c>
      <c r="K19" s="101">
        <f t="shared" si="7"/>
        <v>78.690539870565118</v>
      </c>
      <c r="L19" s="101">
        <f t="shared" si="7"/>
        <v>79.421965294443197</v>
      </c>
      <c r="M19" s="101">
        <f t="shared" si="7"/>
        <v>79.294022202267442</v>
      </c>
      <c r="N19" s="101">
        <f t="shared" si="7"/>
        <v>77.7606360317873</v>
      </c>
      <c r="O19" s="101">
        <f t="shared" si="7"/>
        <v>77.307129354586465</v>
      </c>
      <c r="P19" s="101">
        <f t="shared" si="7"/>
        <v>73.952949115564678</v>
      </c>
      <c r="Q19" s="101">
        <f t="shared" si="7"/>
        <v>72.602209425993408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66.475655689858243</v>
      </c>
      <c r="C22" s="100">
        <v>67.4046392244327</v>
      </c>
      <c r="D22" s="100">
        <v>70.219414872717422</v>
      </c>
      <c r="E22" s="100">
        <v>71.536373571228722</v>
      </c>
      <c r="F22" s="100">
        <v>72.133604969800643</v>
      </c>
      <c r="G22" s="100">
        <v>71.9554752852478</v>
      </c>
      <c r="H22" s="100">
        <v>73.495018237193847</v>
      </c>
      <c r="I22" s="100">
        <v>73.585454299324354</v>
      </c>
      <c r="J22" s="100">
        <v>73.654426669510158</v>
      </c>
      <c r="K22" s="100">
        <v>73.04172657567679</v>
      </c>
      <c r="L22" s="100">
        <v>73.938295591638067</v>
      </c>
      <c r="M22" s="100">
        <v>74.049007541868519</v>
      </c>
      <c r="N22" s="100">
        <v>73.504453633420027</v>
      </c>
      <c r="O22" s="100">
        <v>72.501589565313978</v>
      </c>
      <c r="P22" s="100">
        <v>69.55988823098221</v>
      </c>
      <c r="Q22" s="100">
        <v>68.154635509283082</v>
      </c>
    </row>
    <row r="23" spans="1:17" ht="12" customHeight="1" x14ac:dyDescent="0.25">
      <c r="A23" s="88" t="s">
        <v>98</v>
      </c>
      <c r="B23" s="100">
        <v>6.2790044318553537</v>
      </c>
      <c r="C23" s="100">
        <v>6.7955501219321484</v>
      </c>
      <c r="D23" s="100">
        <v>6.5943294731299211</v>
      </c>
      <c r="E23" s="100">
        <v>6.3701442875438516</v>
      </c>
      <c r="F23" s="100">
        <v>6.2535294252141309</v>
      </c>
      <c r="G23" s="100">
        <v>6.4377359522971647</v>
      </c>
      <c r="H23" s="100">
        <v>6.1929253393988768</v>
      </c>
      <c r="I23" s="100">
        <v>5.992264704435093</v>
      </c>
      <c r="J23" s="100">
        <v>5.8189569932637042</v>
      </c>
      <c r="K23" s="100">
        <v>5.6488132948883303</v>
      </c>
      <c r="L23" s="100">
        <v>5.4836697028051313</v>
      </c>
      <c r="M23" s="100">
        <v>5.2450146603989163</v>
      </c>
      <c r="N23" s="100">
        <v>4.2561823983672724</v>
      </c>
      <c r="O23" s="100">
        <v>4.8055397892724887</v>
      </c>
      <c r="P23" s="100">
        <v>4.3930608845824679</v>
      </c>
      <c r="Q23" s="100">
        <v>4.4475739167103221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8.4541681748782302</v>
      </c>
      <c r="C29" s="101">
        <f t="shared" ref="C29:Q29" si="9">SUM(C30:C33)</f>
        <v>9.175235837811103</v>
      </c>
      <c r="D29" s="101">
        <f t="shared" si="9"/>
        <v>9.0470050374462083</v>
      </c>
      <c r="E29" s="101">
        <f t="shared" si="9"/>
        <v>8.833649995809564</v>
      </c>
      <c r="F29" s="101">
        <f t="shared" si="9"/>
        <v>8.6668165585016599</v>
      </c>
      <c r="G29" s="101">
        <f t="shared" si="9"/>
        <v>8.9100650121229243</v>
      </c>
      <c r="H29" s="101">
        <f t="shared" si="9"/>
        <v>9.0194286644114889</v>
      </c>
      <c r="I29" s="101">
        <f t="shared" si="9"/>
        <v>8.7785650583105568</v>
      </c>
      <c r="J29" s="101">
        <f t="shared" si="9"/>
        <v>8.5781155189390734</v>
      </c>
      <c r="K29" s="101">
        <f t="shared" si="9"/>
        <v>8.1523042355202424</v>
      </c>
      <c r="L29" s="101">
        <f t="shared" si="9"/>
        <v>7.8860728701172889</v>
      </c>
      <c r="M29" s="101">
        <f t="shared" si="9"/>
        <v>7.1344732813043006</v>
      </c>
      <c r="N29" s="101">
        <f t="shared" si="9"/>
        <v>5.8176528519045885</v>
      </c>
      <c r="O29" s="101">
        <f t="shared" si="9"/>
        <v>6.7394512225676602</v>
      </c>
      <c r="P29" s="101">
        <f t="shared" si="9"/>
        <v>6.0610571940816858</v>
      </c>
      <c r="Q29" s="101">
        <f t="shared" si="9"/>
        <v>6.1365975094486789</v>
      </c>
    </row>
    <row r="30" spans="1:17" ht="12" customHeight="1" x14ac:dyDescent="0.25">
      <c r="A30" s="88" t="s">
        <v>66</v>
      </c>
      <c r="B30" s="100">
        <v>0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>
        <v>8.4541681748782302</v>
      </c>
      <c r="C31" s="100">
        <v>9.175235837811103</v>
      </c>
      <c r="D31" s="100">
        <v>9.0470050374462083</v>
      </c>
      <c r="E31" s="100">
        <v>8.833649995809564</v>
      </c>
      <c r="F31" s="100">
        <v>8.6668165585016599</v>
      </c>
      <c r="G31" s="100">
        <v>8.9100650121229243</v>
      </c>
      <c r="H31" s="100">
        <v>9.0194286644114889</v>
      </c>
      <c r="I31" s="100">
        <v>8.7785650583105568</v>
      </c>
      <c r="J31" s="100">
        <v>8.5781155189390734</v>
      </c>
      <c r="K31" s="100">
        <v>8.1523042355202424</v>
      </c>
      <c r="L31" s="100">
        <v>7.8860728701172889</v>
      </c>
      <c r="M31" s="100">
        <v>7.1344732813043006</v>
      </c>
      <c r="N31" s="100">
        <v>5.8176528519045885</v>
      </c>
      <c r="O31" s="100">
        <v>6.7394512225676602</v>
      </c>
      <c r="P31" s="100">
        <v>6.0610571940816858</v>
      </c>
      <c r="Q31" s="100">
        <v>6.1365975094486789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98497.191482895549</v>
      </c>
      <c r="C3" s="106">
        <f>IF(SER_hh_fec!C3=0,0,1000000/0.086*SER_hh_fec!C3/SER_hh_num!C3)</f>
        <v>107257.35507943488</v>
      </c>
      <c r="D3" s="106">
        <f>IF(SER_hh_fec!D3=0,0,1000000/0.086*SER_hh_fec!D3/SER_hh_num!D3)</f>
        <v>109422.5391424429</v>
      </c>
      <c r="E3" s="106">
        <f>IF(SER_hh_fec!E3=0,0,1000000/0.086*SER_hh_fec!E3/SER_hh_num!E3)</f>
        <v>108819.09166050448</v>
      </c>
      <c r="F3" s="106">
        <f>IF(SER_hh_fec!F3=0,0,1000000/0.086*SER_hh_fec!F3/SER_hh_num!F3)</f>
        <v>107269.39555292604</v>
      </c>
      <c r="G3" s="106">
        <f>IF(SER_hh_fec!G3=0,0,1000000/0.086*SER_hh_fec!G3/SER_hh_num!G3)</f>
        <v>104975.96812925942</v>
      </c>
      <c r="H3" s="106">
        <f>IF(SER_hh_fec!H3=0,0,1000000/0.086*SER_hh_fec!H3/SER_hh_num!H3)</f>
        <v>105232.96484724437</v>
      </c>
      <c r="I3" s="106">
        <f>IF(SER_hh_fec!I3=0,0,1000000/0.086*SER_hh_fec!I3/SER_hh_num!I3)</f>
        <v>108885.31473652122</v>
      </c>
      <c r="J3" s="106">
        <f>IF(SER_hh_fec!J3=0,0,1000000/0.086*SER_hh_fec!J3/SER_hh_num!J3)</f>
        <v>105746.55550500633</v>
      </c>
      <c r="K3" s="106">
        <f>IF(SER_hh_fec!K3=0,0,1000000/0.086*SER_hh_fec!K3/SER_hh_num!K3)</f>
        <v>116644.0640338606</v>
      </c>
      <c r="L3" s="106">
        <f>IF(SER_hh_fec!L3=0,0,1000000/0.086*SER_hh_fec!L3/SER_hh_num!L3)</f>
        <v>123289.79326609192</v>
      </c>
      <c r="M3" s="106">
        <f>IF(SER_hh_fec!M3=0,0,1000000/0.086*SER_hh_fec!M3/SER_hh_num!M3)</f>
        <v>107929.17860266272</v>
      </c>
      <c r="N3" s="106">
        <f>IF(SER_hh_fec!N3=0,0,1000000/0.086*SER_hh_fec!N3/SER_hh_num!N3)</f>
        <v>116309.89426963488</v>
      </c>
      <c r="O3" s="106">
        <f>IF(SER_hh_fec!O3=0,0,1000000/0.086*SER_hh_fec!O3/SER_hh_num!O3)</f>
        <v>109619.24205153297</v>
      </c>
      <c r="P3" s="106">
        <f>IF(SER_hh_fec!P3=0,0,1000000/0.086*SER_hh_fec!P3/SER_hh_num!P3)</f>
        <v>112812.15067099115</v>
      </c>
      <c r="Q3" s="106">
        <f>IF(SER_hh_fec!Q3=0,0,1000000/0.086*SER_hh_fec!Q3/SER_hh_num!Q3)</f>
        <v>105139.22802752041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75589.181277513533</v>
      </c>
      <c r="C4" s="101">
        <f>IF(SER_hh_fec!C4=0,0,1000000/0.086*SER_hh_fec!C4/SER_hh_num!C4)</f>
        <v>84350.624358520465</v>
      </c>
      <c r="D4" s="101">
        <f>IF(SER_hh_fec!D4=0,0,1000000/0.086*SER_hh_fec!D4/SER_hh_num!D4)</f>
        <v>86540.665601227942</v>
      </c>
      <c r="E4" s="101">
        <f>IF(SER_hh_fec!E4=0,0,1000000/0.086*SER_hh_fec!E4/SER_hh_num!E4)</f>
        <v>85960.252882426837</v>
      </c>
      <c r="F4" s="101">
        <f>IF(SER_hh_fec!F4=0,0,1000000/0.086*SER_hh_fec!F4/SER_hh_num!F4)</f>
        <v>84463.829070094638</v>
      </c>
      <c r="G4" s="101">
        <f>IF(SER_hh_fec!G4=0,0,1000000/0.086*SER_hh_fec!G4/SER_hh_num!G4)</f>
        <v>82145.343510951003</v>
      </c>
      <c r="H4" s="101">
        <f>IF(SER_hh_fec!H4=0,0,1000000/0.086*SER_hh_fec!H4/SER_hh_num!H4)</f>
        <v>82506.22031920575</v>
      </c>
      <c r="I4" s="101">
        <f>IF(SER_hh_fec!I4=0,0,1000000/0.086*SER_hh_fec!I4/SER_hh_num!I4)</f>
        <v>86191.553360171267</v>
      </c>
      <c r="J4" s="101">
        <f>IF(SER_hh_fec!J4=0,0,1000000/0.086*SER_hh_fec!J4/SER_hh_num!J4)</f>
        <v>83048.476467520173</v>
      </c>
      <c r="K4" s="101">
        <f>IF(SER_hh_fec!K4=0,0,1000000/0.086*SER_hh_fec!K4/SER_hh_num!K4)</f>
        <v>93967.960859486644</v>
      </c>
      <c r="L4" s="101">
        <f>IF(SER_hh_fec!L4=0,0,1000000/0.086*SER_hh_fec!L4/SER_hh_num!L4)</f>
        <v>100656.38745105499</v>
      </c>
      <c r="M4" s="101">
        <f>IF(SER_hh_fec!M4=0,0,1000000/0.086*SER_hh_fec!M4/SER_hh_num!M4)</f>
        <v>85298.453603592701</v>
      </c>
      <c r="N4" s="101">
        <f>IF(SER_hh_fec!N4=0,0,1000000/0.086*SER_hh_fec!N4/SER_hh_num!N4)</f>
        <v>93698.02506212765</v>
      </c>
      <c r="O4" s="101">
        <f>IF(SER_hh_fec!O4=0,0,1000000/0.086*SER_hh_fec!O4/SER_hh_num!O4)</f>
        <v>86810.059996250551</v>
      </c>
      <c r="P4" s="101">
        <f>IF(SER_hh_fec!P4=0,0,1000000/0.086*SER_hh_fec!P4/SER_hh_num!P4)</f>
        <v>90038.061963553235</v>
      </c>
      <c r="Q4" s="101">
        <f>IF(SER_hh_fec!Q4=0,0,1000000/0.086*SER_hh_fec!Q4/SER_hh_num!Q4)</f>
        <v>82028.16092439527</v>
      </c>
    </row>
    <row r="5" spans="1:17" ht="12" customHeight="1" x14ac:dyDescent="0.25">
      <c r="A5" s="88" t="s">
        <v>38</v>
      </c>
      <c r="B5" s="100">
        <f>IF(SER_hh_fec!B5=0,0,1000000/0.086*SER_hh_fec!B5/SER_hh_num!B5)</f>
        <v>103169.18676928848</v>
      </c>
      <c r="C5" s="100">
        <f>IF(SER_hh_fec!C5=0,0,1000000/0.086*SER_hh_fec!C5/SER_hh_num!C5)</f>
        <v>115737.55066452367</v>
      </c>
      <c r="D5" s="100">
        <f>IF(SER_hh_fec!D5=0,0,1000000/0.086*SER_hh_fec!D5/SER_hh_num!D5)</f>
        <v>119162.0702214826</v>
      </c>
      <c r="E5" s="100">
        <f>IF(SER_hh_fec!E5=0,0,1000000/0.086*SER_hh_fec!E5/SER_hh_num!E5)</f>
        <v>119926.85294429155</v>
      </c>
      <c r="F5" s="100">
        <f>IF(SER_hh_fec!F5=0,0,1000000/0.086*SER_hh_fec!F5/SER_hh_num!F5)</f>
        <v>116909.04222932416</v>
      </c>
      <c r="G5" s="100">
        <f>IF(SER_hh_fec!G5=0,0,1000000/0.086*SER_hh_fec!G5/SER_hh_num!G5)</f>
        <v>114064.67745193966</v>
      </c>
      <c r="H5" s="100">
        <f>IF(SER_hh_fec!H5=0,0,1000000/0.086*SER_hh_fec!H5/SER_hh_num!H5)</f>
        <v>120946.22495628329</v>
      </c>
      <c r="I5" s="100">
        <f>IF(SER_hh_fec!I5=0,0,1000000/0.086*SER_hh_fec!I5/SER_hh_num!I5)</f>
        <v>102297.40575820958</v>
      </c>
      <c r="J5" s="100">
        <f>IF(SER_hh_fec!J5=0,0,1000000/0.086*SER_hh_fec!J5/SER_hh_num!J5)</f>
        <v>117551.9450734913</v>
      </c>
      <c r="K5" s="100">
        <f>IF(SER_hh_fec!K5=0,0,1000000/0.086*SER_hh_fec!K5/SER_hh_num!K5)</f>
        <v>133636.03234966012</v>
      </c>
      <c r="L5" s="100">
        <f>IF(SER_hh_fec!L5=0,0,1000000/0.086*SER_hh_fec!L5/SER_hh_num!L5)</f>
        <v>145461.23112974601</v>
      </c>
      <c r="M5" s="100">
        <f>IF(SER_hh_fec!M5=0,0,1000000/0.086*SER_hh_fec!M5/SER_hh_num!M5)</f>
        <v>116885.4006945708</v>
      </c>
      <c r="N5" s="100">
        <f>IF(SER_hh_fec!N5=0,0,1000000/0.086*SER_hh_fec!N5/SER_hh_num!N5)</f>
        <v>134964.52807409456</v>
      </c>
      <c r="O5" s="100">
        <f>IF(SER_hh_fec!O5=0,0,1000000/0.086*SER_hh_fec!O5/SER_hh_num!O5)</f>
        <v>126691.74168084346</v>
      </c>
      <c r="P5" s="100">
        <f>IF(SER_hh_fec!P5=0,0,1000000/0.086*SER_hh_fec!P5/SER_hh_num!P5)</f>
        <v>133137.38462276169</v>
      </c>
      <c r="Q5" s="100">
        <f>IF(SER_hh_fec!Q5=0,0,1000000/0.086*SER_hh_fec!Q5/SER_hh_num!Q5)</f>
        <v>123886.87675738147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88536.694266716237</v>
      </c>
      <c r="C7" s="100">
        <f>IF(SER_hh_fec!C7=0,0,1000000/0.086*SER_hh_fec!C7/SER_hh_num!C7)</f>
        <v>99322.486289228589</v>
      </c>
      <c r="D7" s="100">
        <f>IF(SER_hh_fec!D7=0,0,1000000/0.086*SER_hh_fec!D7/SER_hh_num!D7)</f>
        <v>102261.30601359908</v>
      </c>
      <c r="E7" s="100">
        <f>IF(SER_hh_fec!E7=0,0,1000000/0.086*SER_hh_fec!E7/SER_hh_num!E7)</f>
        <v>101866.98779488401</v>
      </c>
      <c r="F7" s="100">
        <f>IF(SER_hh_fec!F7=0,0,1000000/0.086*SER_hh_fec!F7/SER_hh_num!F7)</f>
        <v>100327.82512882516</v>
      </c>
      <c r="G7" s="100">
        <f>IF(SER_hh_fec!G7=0,0,1000000/0.086*SER_hh_fec!G7/SER_hh_num!G7)</f>
        <v>97886.876793723422</v>
      </c>
      <c r="H7" s="100">
        <f>IF(SER_hh_fec!H7=0,0,1000000/0.086*SER_hh_fec!H7/SER_hh_num!H7)</f>
        <v>98659.857489264046</v>
      </c>
      <c r="I7" s="100">
        <f>IF(SER_hh_fec!I7=0,0,1000000/0.086*SER_hh_fec!I7/SER_hh_num!I7)</f>
        <v>103926.18145210392</v>
      </c>
      <c r="J7" s="100">
        <f>IF(SER_hh_fec!J7=0,0,1000000/0.086*SER_hh_fec!J7/SER_hh_num!J7)</f>
        <v>99691.085837267601</v>
      </c>
      <c r="K7" s="100">
        <f>IF(SER_hh_fec!K7=0,0,1000000/0.086*SER_hh_fec!K7/SER_hh_num!K7)</f>
        <v>112407.12490843772</v>
      </c>
      <c r="L7" s="100">
        <f>IF(SER_hh_fec!L7=0,0,1000000/0.086*SER_hh_fec!L7/SER_hh_num!L7)</f>
        <v>126516.5091061709</v>
      </c>
      <c r="M7" s="100">
        <f>IF(SER_hh_fec!M7=0,0,1000000/0.086*SER_hh_fec!M7/SER_hh_num!M7)</f>
        <v>105167.02839763075</v>
      </c>
      <c r="N7" s="100">
        <f>IF(SER_hh_fec!N7=0,0,1000000/0.086*SER_hh_fec!N7/SER_hh_num!N7)</f>
        <v>117176.13858690944</v>
      </c>
      <c r="O7" s="100">
        <f>IF(SER_hh_fec!O7=0,0,1000000/0.086*SER_hh_fec!O7/SER_hh_num!O7)</f>
        <v>107901.61340179817</v>
      </c>
      <c r="P7" s="100">
        <f>IF(SER_hh_fec!P7=0,0,1000000/0.086*SER_hh_fec!P7/SER_hh_num!P7)</f>
        <v>112916.47938605018</v>
      </c>
      <c r="Q7" s="100">
        <f>IF(SER_hh_fec!Q7=0,0,1000000/0.086*SER_hh_fec!Q7/SER_hh_num!Q7)</f>
        <v>104498.49630881165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87328.504489960251</v>
      </c>
      <c r="C9" s="100">
        <f>IF(SER_hh_fec!C9=0,0,1000000/0.086*SER_hh_fec!C9/SER_hh_num!C9)</f>
        <v>83002.987718938602</v>
      </c>
      <c r="D9" s="100">
        <f>IF(SER_hh_fec!D9=0,0,1000000/0.086*SER_hh_fec!D9/SER_hh_num!D9)</f>
        <v>95718.101160996142</v>
      </c>
      <c r="E9" s="100">
        <f>IF(SER_hh_fec!E9=0,0,1000000/0.086*SER_hh_fec!E9/SER_hh_num!E9)</f>
        <v>95349.013452068539</v>
      </c>
      <c r="F9" s="100">
        <f>IF(SER_hh_fec!F9=0,0,1000000/0.086*SER_hh_fec!F9/SER_hh_num!F9)</f>
        <v>93908.334337785112</v>
      </c>
      <c r="G9" s="100">
        <f>IF(SER_hh_fec!G9=0,0,1000000/0.086*SER_hh_fec!G9/SER_hh_num!G9)</f>
        <v>91623.570444421377</v>
      </c>
      <c r="H9" s="100">
        <f>IF(SER_hh_fec!H9=0,0,1000000/0.086*SER_hh_fec!H9/SER_hh_num!H9)</f>
        <v>92347.091855359715</v>
      </c>
      <c r="I9" s="100">
        <f>IF(SER_hh_fec!I9=0,0,1000000/0.086*SER_hh_fec!I9/SER_hh_num!I9)</f>
        <v>97276.449297308922</v>
      </c>
      <c r="J9" s="100">
        <f>IF(SER_hh_fec!J9=0,0,1000000/0.086*SER_hh_fec!J9/SER_hh_num!J9)</f>
        <v>94424.752350331692</v>
      </c>
      <c r="K9" s="100">
        <f>IF(SER_hh_fec!K9=0,0,1000000/0.086*SER_hh_fec!K9/SER_hh_num!K9)</f>
        <v>107344.45314204467</v>
      </c>
      <c r="L9" s="100">
        <f>IF(SER_hh_fec!L9=0,0,1000000/0.086*SER_hh_fec!L9/SER_hh_num!L9)</f>
        <v>115212.46275997249</v>
      </c>
      <c r="M9" s="100">
        <f>IF(SER_hh_fec!M9=0,0,1000000/0.086*SER_hh_fec!M9/SER_hh_num!M9)</f>
        <v>98047.961824233556</v>
      </c>
      <c r="N9" s="100">
        <f>IF(SER_hh_fec!N9=0,0,1000000/0.086*SER_hh_fec!N9/SER_hh_num!N9)</f>
        <v>108288.4984159337</v>
      </c>
      <c r="O9" s="100">
        <f>IF(SER_hh_fec!O9=0,0,1000000/0.086*SER_hh_fec!O9/SER_hh_num!O9)</f>
        <v>101443.92661971685</v>
      </c>
      <c r="P9" s="100">
        <f>IF(SER_hh_fec!P9=0,0,1000000/0.086*SER_hh_fec!P9/SER_hh_num!P9)</f>
        <v>106314.21249242288</v>
      </c>
      <c r="Q9" s="100">
        <f>IF(SER_hh_fec!Q9=0,0,1000000/0.086*SER_hh_fec!Q9/SER_hh_num!Q9)</f>
        <v>98628.282435075496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108161.24419360895</v>
      </c>
      <c r="C10" s="100">
        <f>IF(SER_hh_fec!C10=0,0,1000000/0.086*SER_hh_fec!C10/SER_hh_num!C10)</f>
        <v>121337.75472893614</v>
      </c>
      <c r="D10" s="100">
        <f>IF(SER_hh_fec!D10=0,0,1000000/0.086*SER_hh_fec!D10/SER_hh_num!D10)</f>
        <v>124927.9768451027</v>
      </c>
      <c r="E10" s="100">
        <f>IF(SER_hh_fec!E10=0,0,1000000/0.086*SER_hh_fec!E10/SER_hh_num!E10)</f>
        <v>124446.25624894026</v>
      </c>
      <c r="F10" s="100">
        <f>IF(SER_hh_fec!F10=0,0,1000000/0.086*SER_hh_fec!F10/SER_hh_num!F10)</f>
        <v>122565.93136945275</v>
      </c>
      <c r="G10" s="100">
        <f>IF(SER_hh_fec!G10=0,0,1000000/0.086*SER_hh_fec!G10/SER_hh_num!G10)</f>
        <v>119583.93603832387</v>
      </c>
      <c r="H10" s="100">
        <f>IF(SER_hh_fec!H10=0,0,1000000/0.086*SER_hh_fec!H10/SER_hh_num!H10)</f>
        <v>125084.10708616716</v>
      </c>
      <c r="I10" s="100">
        <f>IF(SER_hh_fec!I10=0,0,1000000/0.086*SER_hh_fec!I10/SER_hh_num!I10)</f>
        <v>126961.87928914005</v>
      </c>
      <c r="J10" s="100">
        <f>IF(SER_hh_fec!J10=0,0,1000000/0.086*SER_hh_fec!J10/SER_hh_num!J10)</f>
        <v>124398.42637449458</v>
      </c>
      <c r="K10" s="100">
        <f>IF(SER_hh_fec!K10=0,0,1000000/0.086*SER_hh_fec!K10/SER_hh_num!K10)</f>
        <v>140102.29197948248</v>
      </c>
      <c r="L10" s="100">
        <f>IF(SER_hh_fec!L10=0,0,1000000/0.086*SER_hh_fec!L10/SER_hh_num!L10)</f>
        <v>150371.34779487408</v>
      </c>
      <c r="M10" s="100">
        <f>IF(SER_hh_fec!M10=0,0,1000000/0.086*SER_hh_fec!M10/SER_hh_num!M10)</f>
        <v>127245.83850113259</v>
      </c>
      <c r="N10" s="100">
        <f>IF(SER_hh_fec!N10=0,0,1000000/0.086*SER_hh_fec!N10/SER_hh_num!N10)</f>
        <v>139637.39082078051</v>
      </c>
      <c r="O10" s="100">
        <f>IF(SER_hh_fec!O10=0,0,1000000/0.086*SER_hh_fec!O10/SER_hh_num!O10)</f>
        <v>129891.99215366655</v>
      </c>
      <c r="P10" s="100">
        <f>IF(SER_hh_fec!P10=0,0,1000000/0.086*SER_hh_fec!P10/SER_hh_num!P10)</f>
        <v>135076.51762944795</v>
      </c>
      <c r="Q10" s="100">
        <f>IF(SER_hh_fec!Q10=0,0,1000000/0.086*SER_hh_fec!Q10/SER_hh_num!Q10)</f>
        <v>124338.9671589581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70763.283253472458</v>
      </c>
      <c r="C12" s="100">
        <f>IF(SER_hh_fec!C12=0,0,1000000/0.086*SER_hh_fec!C12/SER_hh_num!C12)</f>
        <v>79383.867772957979</v>
      </c>
      <c r="D12" s="100">
        <f>IF(SER_hh_fec!D12=0,0,1000000/0.086*SER_hh_fec!D12/SER_hh_num!D12)</f>
        <v>81732.730403406473</v>
      </c>
      <c r="E12" s="100">
        <f>IF(SER_hh_fec!E12=0,0,1000000/0.086*SER_hh_fec!E12/SER_hh_num!E12)</f>
        <v>82126.174155595465</v>
      </c>
      <c r="F12" s="100">
        <f>IF(SER_hh_fec!F12=0,0,1000000/0.086*SER_hh_fec!F12/SER_hh_num!F12)</f>
        <v>79908.158965389288</v>
      </c>
      <c r="G12" s="100">
        <f>IF(SER_hh_fec!G12=0,0,1000000/0.086*SER_hh_fec!G12/SER_hh_num!G12)</f>
        <v>78236.451526923658</v>
      </c>
      <c r="H12" s="100">
        <f>IF(SER_hh_fec!H12=0,0,1000000/0.086*SER_hh_fec!H12/SER_hh_num!H12)</f>
        <v>78854.259232090932</v>
      </c>
      <c r="I12" s="100">
        <f>IF(SER_hh_fec!I12=0,0,1000000/0.086*SER_hh_fec!I12/SER_hh_num!I12)</f>
        <v>83063.388309853239</v>
      </c>
      <c r="J12" s="100">
        <f>IF(SER_hh_fec!J12=0,0,1000000/0.086*SER_hh_fec!J12/SER_hh_num!J12)</f>
        <v>80628.352773914798</v>
      </c>
      <c r="K12" s="100">
        <f>IF(SER_hh_fec!K12=0,0,1000000/0.086*SER_hh_fec!K12/SER_hh_num!K12)</f>
        <v>91660.356218337838</v>
      </c>
      <c r="L12" s="100">
        <f>IF(SER_hh_fec!L12=0,0,1000000/0.086*SER_hh_fec!L12/SER_hh_num!L12)</f>
        <v>98378.771033440426</v>
      </c>
      <c r="M12" s="100">
        <f>IF(SER_hh_fec!M12=0,0,1000000/0.086*SER_hh_fec!M12/SER_hh_num!M12)</f>
        <v>83795.832622083981</v>
      </c>
      <c r="N12" s="100">
        <f>IF(SER_hh_fec!N12=0,0,1000000/0.086*SER_hh_fec!N12/SER_hh_num!N12)</f>
        <v>92839.724780619668</v>
      </c>
      <c r="O12" s="100">
        <f>IF(SER_hh_fec!O12=0,0,1000000/0.086*SER_hh_fec!O12/SER_hh_num!O12)</f>
        <v>86962.756779310192</v>
      </c>
      <c r="P12" s="100">
        <f>IF(SER_hh_fec!P12=0,0,1000000/0.086*SER_hh_fec!P12/SER_hh_num!P12)</f>
        <v>94464.485067617687</v>
      </c>
      <c r="Q12" s="100">
        <f>IF(SER_hh_fec!Q12=0,0,1000000/0.086*SER_hh_fec!Q12/SER_hh_num!Q12)</f>
        <v>85718.87632984946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45157.662298050891</v>
      </c>
      <c r="C13" s="100">
        <f>IF(SER_hh_fec!C13=0,0,1000000/0.086*SER_hh_fec!C13/SER_hh_num!C13)</f>
        <v>50658.879992551701</v>
      </c>
      <c r="D13" s="100">
        <f>IF(SER_hh_fec!D13=0,0,1000000/0.086*SER_hh_fec!D13/SER_hh_num!D13)</f>
        <v>52157.681524490283</v>
      </c>
      <c r="E13" s="100">
        <f>IF(SER_hh_fec!E13=0,0,1000000/0.086*SER_hh_fec!E13/SER_hh_num!E13)</f>
        <v>51956.63737794289</v>
      </c>
      <c r="F13" s="100">
        <f>IF(SER_hh_fec!F13=0,0,1000000/0.086*SER_hh_fec!F13/SER_hh_num!F13)</f>
        <v>51171.349914426042</v>
      </c>
      <c r="G13" s="100">
        <f>IF(SER_hh_fec!G13=0,0,1000000/0.086*SER_hh_fec!G13/SER_hh_num!G13)</f>
        <v>49926.181377268491</v>
      </c>
      <c r="H13" s="100">
        <f>IF(SER_hh_fec!H13=0,0,1000000/0.086*SER_hh_fec!H13/SER_hh_num!H13)</f>
        <v>50320.395528157613</v>
      </c>
      <c r="I13" s="100">
        <f>IF(SER_hh_fec!I13=0,0,1000000/0.086*SER_hh_fec!I13/SER_hh_num!I13)</f>
        <v>53006.585768659745</v>
      </c>
      <c r="J13" s="100">
        <f>IF(SER_hh_fec!J13=0,0,1000000/0.086*SER_hh_fec!J13/SER_hh_num!J13)</f>
        <v>51452.242901128979</v>
      </c>
      <c r="K13" s="100">
        <f>IF(SER_hh_fec!K13=0,0,1000000/0.086*SER_hh_fec!K13/SER_hh_num!K13)</f>
        <v>58492.517057765101</v>
      </c>
      <c r="L13" s="100">
        <f>IF(SER_hh_fec!L13=0,0,1000000/0.086*SER_hh_fec!L13/SER_hh_num!L13)</f>
        <v>62780.062823386121</v>
      </c>
      <c r="M13" s="100">
        <f>IF(SER_hh_fec!M13=0,0,1000000/0.086*SER_hh_fec!M13/SER_hh_num!M13)</f>
        <v>52576.22043165491</v>
      </c>
      <c r="N13" s="100">
        <f>IF(SER_hh_fec!N13=0,0,1000000/0.086*SER_hh_fec!N13/SER_hh_num!N13)</f>
        <v>56808.947143665202</v>
      </c>
      <c r="O13" s="100">
        <f>IF(SER_hh_fec!O13=0,0,1000000/0.086*SER_hh_fec!O13/SER_hh_num!O13)</f>
        <v>50242.902418296413</v>
      </c>
      <c r="P13" s="100">
        <f>IF(SER_hh_fec!P13=0,0,1000000/0.086*SER_hh_fec!P13/SER_hh_num!P13)</f>
        <v>51394.356738569863</v>
      </c>
      <c r="Q13" s="100">
        <f>IF(SER_hh_fec!Q13=0,0,1000000/0.086*SER_hh_fec!Q13/SER_hh_num!Q13)</f>
        <v>44222.789475672718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74541.883206426777</v>
      </c>
      <c r="C14" s="22">
        <f>IF(SER_hh_fec!C14=0,0,1000000/0.086*SER_hh_fec!C14/SER_hh_num!C14)</f>
        <v>84696.202067642051</v>
      </c>
      <c r="D14" s="22">
        <f>IF(SER_hh_fec!D14=0,0,1000000/0.086*SER_hh_fec!D14/SER_hh_num!D14)</f>
        <v>86471.945685339204</v>
      </c>
      <c r="E14" s="22">
        <f>IF(SER_hh_fec!E14=0,0,1000000/0.086*SER_hh_fec!E14/SER_hh_num!E14)</f>
        <v>84390.885131151488</v>
      </c>
      <c r="F14" s="22">
        <f>IF(SER_hh_fec!F14=0,0,1000000/0.086*SER_hh_fec!F14/SER_hh_num!F14)</f>
        <v>85493.841878118183</v>
      </c>
      <c r="G14" s="22">
        <f>IF(SER_hh_fec!G14=0,0,1000000/0.086*SER_hh_fec!G14/SER_hh_num!G14)</f>
        <v>82772.353335997745</v>
      </c>
      <c r="H14" s="22">
        <f>IF(SER_hh_fec!H14=0,0,1000000/0.086*SER_hh_fec!H14/SER_hh_num!H14)</f>
        <v>83106.778474004808</v>
      </c>
      <c r="I14" s="22">
        <f>IF(SER_hh_fec!I14=0,0,1000000/0.086*SER_hh_fec!I14/SER_hh_num!I14)</f>
        <v>87930.783478810321</v>
      </c>
      <c r="J14" s="22">
        <f>IF(SER_hh_fec!J14=0,0,1000000/0.086*SER_hh_fec!J14/SER_hh_num!J14)</f>
        <v>85697.66464993346</v>
      </c>
      <c r="K14" s="22">
        <f>IF(SER_hh_fec!K14=0,0,1000000/0.086*SER_hh_fec!K14/SER_hh_num!K14)</f>
        <v>97932.958721321746</v>
      </c>
      <c r="L14" s="22">
        <f>IF(SER_hh_fec!L14=0,0,1000000/0.086*SER_hh_fec!L14/SER_hh_num!L14)</f>
        <v>102638.16611789758</v>
      </c>
      <c r="M14" s="22">
        <f>IF(SER_hh_fec!M14=0,0,1000000/0.086*SER_hh_fec!M14/SER_hh_num!M14)</f>
        <v>88249.908463523214</v>
      </c>
      <c r="N14" s="22">
        <f>IF(SER_hh_fec!N14=0,0,1000000/0.086*SER_hh_fec!N14/SER_hh_num!N14)</f>
        <v>97022.676705629827</v>
      </c>
      <c r="O14" s="22">
        <f>IF(SER_hh_fec!O14=0,0,1000000/0.086*SER_hh_fec!O14/SER_hh_num!O14)</f>
        <v>92627.978211547103</v>
      </c>
      <c r="P14" s="22">
        <f>IF(SER_hh_fec!P14=0,0,1000000/0.086*SER_hh_fec!P14/SER_hh_num!P14)</f>
        <v>89086.632155321029</v>
      </c>
      <c r="Q14" s="22">
        <f>IF(SER_hh_fec!Q14=0,0,1000000/0.086*SER_hh_fec!Q14/SER_hh_num!Q14)</f>
        <v>89428.358781419549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485.87132450999684</v>
      </c>
      <c r="C15" s="104">
        <f>IF(SER_hh_fec!C15=0,0,1000000/0.086*SER_hh_fec!C15/SER_hh_num!C15)</f>
        <v>528.54677448094708</v>
      </c>
      <c r="D15" s="104">
        <f>IF(SER_hh_fec!D15=0,0,1000000/0.086*SER_hh_fec!D15/SER_hh_num!D15)</f>
        <v>542.28151069665228</v>
      </c>
      <c r="E15" s="104">
        <f>IF(SER_hh_fec!E15=0,0,1000000/0.086*SER_hh_fec!E15/SER_hh_num!E15)</f>
        <v>541.7613462309788</v>
      </c>
      <c r="F15" s="104">
        <f>IF(SER_hh_fec!F15=0,0,1000000/0.086*SER_hh_fec!F15/SER_hh_num!F15)</f>
        <v>534.57323181843299</v>
      </c>
      <c r="G15" s="104">
        <f>IF(SER_hh_fec!G15=0,0,1000000/0.086*SER_hh_fec!G15/SER_hh_num!G15)</f>
        <v>521.77059824061064</v>
      </c>
      <c r="H15" s="104">
        <f>IF(SER_hh_fec!H15=0,0,1000000/0.086*SER_hh_fec!H15/SER_hh_num!H15)</f>
        <v>523.68485788090766</v>
      </c>
      <c r="I15" s="104">
        <f>IF(SER_hh_fec!I15=0,0,1000000/0.086*SER_hh_fec!I15/SER_hh_num!I15)</f>
        <v>526.70894844097768</v>
      </c>
      <c r="J15" s="104">
        <f>IF(SER_hh_fec!J15=0,0,1000000/0.086*SER_hh_fec!J15/SER_hh_num!J15)</f>
        <v>488.07952861237629</v>
      </c>
      <c r="K15" s="104">
        <f>IF(SER_hh_fec!K15=0,0,1000000/0.086*SER_hh_fec!K15/SER_hh_num!K15)</f>
        <v>548.63696097406103</v>
      </c>
      <c r="L15" s="104">
        <f>IF(SER_hh_fec!L15=0,0,1000000/0.086*SER_hh_fec!L15/SER_hh_num!L15)</f>
        <v>606.03266321513502</v>
      </c>
      <c r="M15" s="104">
        <f>IF(SER_hh_fec!M15=0,0,1000000/0.086*SER_hh_fec!M15/SER_hh_num!M15)</f>
        <v>527.43474213595755</v>
      </c>
      <c r="N15" s="104">
        <f>IF(SER_hh_fec!N15=0,0,1000000/0.086*SER_hh_fec!N15/SER_hh_num!N15)</f>
        <v>587.72219358918915</v>
      </c>
      <c r="O15" s="104">
        <f>IF(SER_hh_fec!O15=0,0,1000000/0.086*SER_hh_fec!O15/SER_hh_num!O15)</f>
        <v>541.84630105072461</v>
      </c>
      <c r="P15" s="104">
        <f>IF(SER_hh_fec!P15=0,0,1000000/0.086*SER_hh_fec!P15/SER_hh_num!P15)</f>
        <v>571.13824422413541</v>
      </c>
      <c r="Q15" s="104">
        <f>IF(SER_hh_fec!Q15=0,0,1000000/0.086*SER_hh_fec!Q15/SER_hh_num!Q15)</f>
        <v>527.23795355611242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6442.9305947376433</v>
      </c>
      <c r="C16" s="101">
        <f>IF(SER_hh_fec!C16=0,0,1000000/0.086*SER_hh_fec!C16/SER_hh_num!C16)</f>
        <v>6310.3832706319772</v>
      </c>
      <c r="D16" s="101">
        <f>IF(SER_hh_fec!D16=0,0,1000000/0.086*SER_hh_fec!D16/SER_hh_num!D16)</f>
        <v>6173.6021666394245</v>
      </c>
      <c r="E16" s="101">
        <f>IF(SER_hh_fec!E16=0,0,1000000/0.086*SER_hh_fec!E16/SER_hh_num!E16)</f>
        <v>6064.9037281911578</v>
      </c>
      <c r="F16" s="101">
        <f>IF(SER_hh_fec!F16=0,0,1000000/0.086*SER_hh_fec!F16/SER_hh_num!F16)</f>
        <v>5974.6665644672867</v>
      </c>
      <c r="G16" s="101">
        <f>IF(SER_hh_fec!G16=0,0,1000000/0.086*SER_hh_fec!G16/SER_hh_num!G16)</f>
        <v>5894.1974822722859</v>
      </c>
      <c r="H16" s="101">
        <f>IF(SER_hh_fec!H16=0,0,1000000/0.086*SER_hh_fec!H16/SER_hh_num!H16)</f>
        <v>5817.1253800274144</v>
      </c>
      <c r="I16" s="101">
        <f>IF(SER_hh_fec!I16=0,0,1000000/0.086*SER_hh_fec!I16/SER_hh_num!I16)</f>
        <v>5754.4419779249793</v>
      </c>
      <c r="J16" s="101">
        <f>IF(SER_hh_fec!J16=0,0,1000000/0.086*SER_hh_fec!J16/SER_hh_num!J16)</f>
        <v>5717.0523053213101</v>
      </c>
      <c r="K16" s="101">
        <f>IF(SER_hh_fec!K16=0,0,1000000/0.086*SER_hh_fec!K16/SER_hh_num!K16)</f>
        <v>5555.3074997811154</v>
      </c>
      <c r="L16" s="101">
        <f>IF(SER_hh_fec!L16=0,0,1000000/0.086*SER_hh_fec!L16/SER_hh_num!L16)</f>
        <v>5515.0845896695191</v>
      </c>
      <c r="M16" s="101">
        <f>IF(SER_hh_fec!M16=0,0,1000000/0.086*SER_hh_fec!M16/SER_hh_num!M16)</f>
        <v>5413.6805910845205</v>
      </c>
      <c r="N16" s="101">
        <f>IF(SER_hh_fec!N16=0,0,1000000/0.086*SER_hh_fec!N16/SER_hh_num!N16)</f>
        <v>5317.5662063354857</v>
      </c>
      <c r="O16" s="101">
        <f>IF(SER_hh_fec!O16=0,0,1000000/0.086*SER_hh_fec!O16/SER_hh_num!O16)</f>
        <v>5234.6060092345824</v>
      </c>
      <c r="P16" s="101">
        <f>IF(SER_hh_fec!P16=0,0,1000000/0.086*SER_hh_fec!P16/SER_hh_num!P16)</f>
        <v>5072.4119626903039</v>
      </c>
      <c r="Q16" s="101">
        <f>IF(SER_hh_fec!Q16=0,0,1000000/0.086*SER_hh_fec!Q16/SER_hh_num!Q16)</f>
        <v>4871.571571977086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6442.9305947376433</v>
      </c>
      <c r="C18" s="103">
        <f>IF(SER_hh_fec!C18=0,0,1000000/0.086*SER_hh_fec!C18/SER_hh_num!C18)</f>
        <v>6310.3832706319772</v>
      </c>
      <c r="D18" s="103">
        <f>IF(SER_hh_fec!D18=0,0,1000000/0.086*SER_hh_fec!D18/SER_hh_num!D18)</f>
        <v>6173.6021666394245</v>
      </c>
      <c r="E18" s="103">
        <f>IF(SER_hh_fec!E18=0,0,1000000/0.086*SER_hh_fec!E18/SER_hh_num!E18)</f>
        <v>6064.9037281911578</v>
      </c>
      <c r="F18" s="103">
        <f>IF(SER_hh_fec!F18=0,0,1000000/0.086*SER_hh_fec!F18/SER_hh_num!F18)</f>
        <v>5974.6665644672867</v>
      </c>
      <c r="G18" s="103">
        <f>IF(SER_hh_fec!G18=0,0,1000000/0.086*SER_hh_fec!G18/SER_hh_num!G18)</f>
        <v>5894.1974822722859</v>
      </c>
      <c r="H18" s="103">
        <f>IF(SER_hh_fec!H18=0,0,1000000/0.086*SER_hh_fec!H18/SER_hh_num!H18)</f>
        <v>5817.1253800274144</v>
      </c>
      <c r="I18" s="103">
        <f>IF(SER_hh_fec!I18=0,0,1000000/0.086*SER_hh_fec!I18/SER_hh_num!I18)</f>
        <v>5754.4419779249793</v>
      </c>
      <c r="J18" s="103">
        <f>IF(SER_hh_fec!J18=0,0,1000000/0.086*SER_hh_fec!J18/SER_hh_num!J18)</f>
        <v>5717.0523053213101</v>
      </c>
      <c r="K18" s="103">
        <f>IF(SER_hh_fec!K18=0,0,1000000/0.086*SER_hh_fec!K18/SER_hh_num!K18)</f>
        <v>5555.3074997811154</v>
      </c>
      <c r="L18" s="103">
        <f>IF(SER_hh_fec!L18=0,0,1000000/0.086*SER_hh_fec!L18/SER_hh_num!L18)</f>
        <v>5515.0845896695191</v>
      </c>
      <c r="M18" s="103">
        <f>IF(SER_hh_fec!M18=0,0,1000000/0.086*SER_hh_fec!M18/SER_hh_num!M18)</f>
        <v>5413.6805910845205</v>
      </c>
      <c r="N18" s="103">
        <f>IF(SER_hh_fec!N18=0,0,1000000/0.086*SER_hh_fec!N18/SER_hh_num!N18)</f>
        <v>5317.5662063354857</v>
      </c>
      <c r="O18" s="103">
        <f>IF(SER_hh_fec!O18=0,0,1000000/0.086*SER_hh_fec!O18/SER_hh_num!O18)</f>
        <v>5234.6060092345824</v>
      </c>
      <c r="P18" s="103">
        <f>IF(SER_hh_fec!P18=0,0,1000000/0.086*SER_hh_fec!P18/SER_hh_num!P18)</f>
        <v>5072.4119626903039</v>
      </c>
      <c r="Q18" s="103">
        <f>IF(SER_hh_fec!Q18=0,0,1000000/0.086*SER_hh_fec!Q18/SER_hh_num!Q18)</f>
        <v>4871.571571977086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10800.602272471388</v>
      </c>
      <c r="C19" s="101">
        <f>IF(SER_hh_fec!C19=0,0,1000000/0.086*SER_hh_fec!C19/SER_hh_num!C19)</f>
        <v>10763.850136779924</v>
      </c>
      <c r="D19" s="101">
        <f>IF(SER_hh_fec!D19=0,0,1000000/0.086*SER_hh_fec!D19/SER_hh_num!D19)</f>
        <v>10732.383969617635</v>
      </c>
      <c r="E19" s="101">
        <f>IF(SER_hh_fec!E19=0,0,1000000/0.086*SER_hh_fec!E19/SER_hh_num!E19)</f>
        <v>10694.994738190097</v>
      </c>
      <c r="F19" s="101">
        <f>IF(SER_hh_fec!F19=0,0,1000000/0.086*SER_hh_fec!F19/SER_hh_num!F19)</f>
        <v>10641.667477174675</v>
      </c>
      <c r="G19" s="101">
        <f>IF(SER_hh_fec!G19=0,0,1000000/0.086*SER_hh_fec!G19/SER_hh_num!G19)</f>
        <v>10580.593957086605</v>
      </c>
      <c r="H19" s="101">
        <f>IF(SER_hh_fec!H19=0,0,1000000/0.086*SER_hh_fec!H19/SER_hh_num!H19)</f>
        <v>10521.500764583401</v>
      </c>
      <c r="I19" s="101">
        <f>IF(SER_hh_fec!I19=0,0,1000000/0.086*SER_hh_fec!I19/SER_hh_num!I19)</f>
        <v>10476.785248445995</v>
      </c>
      <c r="J19" s="101">
        <f>IF(SER_hh_fec!J19=0,0,1000000/0.086*SER_hh_fec!J19/SER_hh_num!J19)</f>
        <v>10421.742534712364</v>
      </c>
      <c r="K19" s="101">
        <f>IF(SER_hh_fec!K19=0,0,1000000/0.086*SER_hh_fec!K19/SER_hh_num!K19)</f>
        <v>10398.858819478046</v>
      </c>
      <c r="L19" s="101">
        <f>IF(SER_hh_fec!L19=0,0,1000000/0.086*SER_hh_fec!L19/SER_hh_num!L19)</f>
        <v>10368.362794594565</v>
      </c>
      <c r="M19" s="101">
        <f>IF(SER_hh_fec!M19=0,0,1000000/0.086*SER_hh_fec!M19/SER_hh_num!M19)</f>
        <v>10398.621445702347</v>
      </c>
      <c r="N19" s="101">
        <f>IF(SER_hh_fec!N19=0,0,1000000/0.086*SER_hh_fec!N19/SER_hh_num!N19)</f>
        <v>10393.953153035234</v>
      </c>
      <c r="O19" s="101">
        <f>IF(SER_hh_fec!O19=0,0,1000000/0.086*SER_hh_fec!O19/SER_hh_num!O19)</f>
        <v>10442.204445206946</v>
      </c>
      <c r="P19" s="101">
        <f>IF(SER_hh_fec!P19=0,0,1000000/0.086*SER_hh_fec!P19/SER_hh_num!P19)</f>
        <v>10435.703506265849</v>
      </c>
      <c r="Q19" s="101">
        <f>IF(SER_hh_fec!Q19=0,0,1000000/0.086*SER_hh_fec!Q19/SER_hh_num!Q19)</f>
        <v>10531.825483902101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13844.366947160534</v>
      </c>
      <c r="C22" s="100">
        <f>IF(SER_hh_fec!C22=0,0,1000000/0.086*SER_hh_fec!C22/SER_hh_num!C22)</f>
        <v>13793.724895023743</v>
      </c>
      <c r="D22" s="100">
        <f>IF(SER_hh_fec!D22=0,0,1000000/0.086*SER_hh_fec!D22/SER_hh_num!D22)</f>
        <v>13738.814494234353</v>
      </c>
      <c r="E22" s="100">
        <f>IF(SER_hh_fec!E22=0,0,1000000/0.086*SER_hh_fec!E22/SER_hh_num!E22)</f>
        <v>13690.278625391957</v>
      </c>
      <c r="F22" s="100">
        <f>IF(SER_hh_fec!F22=0,0,1000000/0.086*SER_hh_fec!F22/SER_hh_num!F22)</f>
        <v>13618.186524637793</v>
      </c>
      <c r="G22" s="100">
        <f>IF(SER_hh_fec!G22=0,0,1000000/0.086*SER_hh_fec!G22/SER_hh_num!G22)</f>
        <v>13543.222745046405</v>
      </c>
      <c r="H22" s="100">
        <f>IF(SER_hh_fec!H22=0,0,1000000/0.086*SER_hh_fec!H22/SER_hh_num!H22)</f>
        <v>13468.933274001562</v>
      </c>
      <c r="I22" s="100">
        <f>IF(SER_hh_fec!I22=0,0,1000000/0.086*SER_hh_fec!I22/SER_hh_num!I22)</f>
        <v>13432.818433243556</v>
      </c>
      <c r="J22" s="100">
        <f>IF(SER_hh_fec!J22=0,0,1000000/0.086*SER_hh_fec!J22/SER_hh_num!J22)</f>
        <v>13364.961887833788</v>
      </c>
      <c r="K22" s="100">
        <f>IF(SER_hh_fec!K22=0,0,1000000/0.086*SER_hh_fec!K22/SER_hh_num!K22)</f>
        <v>13337.806900443831</v>
      </c>
      <c r="L22" s="100">
        <f>IF(SER_hh_fec!L22=0,0,1000000/0.086*SER_hh_fec!L22/SER_hh_num!L22)</f>
        <v>13291.370176554708</v>
      </c>
      <c r="M22" s="100">
        <f>IF(SER_hh_fec!M22=0,0,1000000/0.086*SER_hh_fec!M22/SER_hh_num!M22)</f>
        <v>13315.393749612529</v>
      </c>
      <c r="N22" s="100">
        <f>IF(SER_hh_fec!N22=0,0,1000000/0.086*SER_hh_fec!N22/SER_hh_num!N22)</f>
        <v>13298.371007989705</v>
      </c>
      <c r="O22" s="100">
        <f>IF(SER_hh_fec!O22=0,0,1000000/0.086*SER_hh_fec!O22/SER_hh_num!O22)</f>
        <v>13271.292913223142</v>
      </c>
      <c r="P22" s="100">
        <f>IF(SER_hh_fec!P22=0,0,1000000/0.086*SER_hh_fec!P22/SER_hh_num!P22)</f>
        <v>13256.50435982554</v>
      </c>
      <c r="Q22" s="100">
        <f>IF(SER_hh_fec!Q22=0,0,1000000/0.086*SER_hh_fec!Q22/SER_hh_num!Q22)</f>
        <v>13222.088797664568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12921.409150683156</v>
      </c>
      <c r="C23" s="100">
        <f>IF(SER_hh_fec!C23=0,0,1000000/0.086*SER_hh_fec!C23/SER_hh_num!C23)</f>
        <v>12874.143235355494</v>
      </c>
      <c r="D23" s="100">
        <f>IF(SER_hh_fec!D23=0,0,1000000/0.086*SER_hh_fec!D23/SER_hh_num!D23)</f>
        <v>12822.893527952065</v>
      </c>
      <c r="E23" s="100">
        <f>IF(SER_hh_fec!E23=0,0,1000000/0.086*SER_hh_fec!E23/SER_hh_num!E23)</f>
        <v>12777.593383699159</v>
      </c>
      <c r="F23" s="100">
        <f>IF(SER_hh_fec!F23=0,0,1000000/0.086*SER_hh_fec!F23/SER_hh_num!F23)</f>
        <v>12710.307422995271</v>
      </c>
      <c r="G23" s="100">
        <f>IF(SER_hh_fec!G23=0,0,1000000/0.086*SER_hh_fec!G23/SER_hh_num!G23)</f>
        <v>12640.341228709973</v>
      </c>
      <c r="H23" s="100">
        <f>IF(SER_hh_fec!H23=0,0,1000000/0.086*SER_hh_fec!H23/SER_hh_num!H23)</f>
        <v>12571.004389068117</v>
      </c>
      <c r="I23" s="100">
        <f>IF(SER_hh_fec!I23=0,0,1000000/0.086*SER_hh_fec!I23/SER_hh_num!I23)</f>
        <v>12537.297204360648</v>
      </c>
      <c r="J23" s="100">
        <f>IF(SER_hh_fec!J23=0,0,1000000/0.086*SER_hh_fec!J23/SER_hh_num!J23)</f>
        <v>12473.964428644862</v>
      </c>
      <c r="K23" s="100">
        <f>IF(SER_hh_fec!K23=0,0,1000000/0.086*SER_hh_fec!K23/SER_hh_num!K23)</f>
        <v>12448.619773747578</v>
      </c>
      <c r="L23" s="100">
        <f>IF(SER_hh_fec!L23=0,0,1000000/0.086*SER_hh_fec!L23/SER_hh_num!L23)</f>
        <v>12405.278831451056</v>
      </c>
      <c r="M23" s="100">
        <f>IF(SER_hh_fec!M23=0,0,1000000/0.086*SER_hh_fec!M23/SER_hh_num!M23)</f>
        <v>12428.944590962967</v>
      </c>
      <c r="N23" s="100">
        <f>IF(SER_hh_fec!N23=0,0,1000000/0.086*SER_hh_fec!N23/SER_hh_num!N23)</f>
        <v>12424.469268944782</v>
      </c>
      <c r="O23" s="100">
        <f>IF(SER_hh_fec!O23=0,0,1000000/0.086*SER_hh_fec!O23/SER_hh_num!O23)</f>
        <v>12412.556145903183</v>
      </c>
      <c r="P23" s="100">
        <f>IF(SER_hh_fec!P23=0,0,1000000/0.086*SER_hh_fec!P23/SER_hh_num!P23)</f>
        <v>12411.054370649836</v>
      </c>
      <c r="Q23" s="100">
        <f>IF(SER_hh_fec!Q23=0,0,1000000/0.086*SER_hh_fec!Q23/SER_hh_num!Q23)</f>
        <v>12397.005374411008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16151.761438353953</v>
      </c>
      <c r="C24" s="100">
        <f>IF(SER_hh_fec!C24=0,0,1000000/0.086*SER_hh_fec!C24/SER_hh_num!C24)</f>
        <v>16092.679044194363</v>
      </c>
      <c r="D24" s="100">
        <f>IF(SER_hh_fec!D24=0,0,1000000/0.086*SER_hh_fec!D24/SER_hh_num!D24)</f>
        <v>16028.616909940085</v>
      </c>
      <c r="E24" s="100">
        <f>IF(SER_hh_fec!E24=0,0,1000000/0.086*SER_hh_fec!E24/SER_hh_num!E24)</f>
        <v>15971.991729623935</v>
      </c>
      <c r="F24" s="100">
        <f>IF(SER_hh_fec!F24=0,0,1000000/0.086*SER_hh_fec!F24/SER_hh_num!F24)</f>
        <v>15887.884278744092</v>
      </c>
      <c r="G24" s="100">
        <f>IF(SER_hh_fec!G24=0,0,1000000/0.086*SER_hh_fec!G24/SER_hh_num!G24)</f>
        <v>15800.426535887476</v>
      </c>
      <c r="H24" s="100">
        <f>IF(SER_hh_fec!H24=0,0,1000000/0.086*SER_hh_fec!H24/SER_hh_num!H24)</f>
        <v>15713.755486335158</v>
      </c>
      <c r="I24" s="100">
        <f>IF(SER_hh_fec!I24=0,0,1000000/0.086*SER_hh_fec!I24/SER_hh_num!I24)</f>
        <v>15671.621505450823</v>
      </c>
      <c r="J24" s="100">
        <f>IF(SER_hh_fec!J24=0,0,1000000/0.086*SER_hh_fec!J24/SER_hh_num!J24)</f>
        <v>15592.455535806081</v>
      </c>
      <c r="K24" s="100">
        <f>IF(SER_hh_fec!K24=0,0,1000000/0.086*SER_hh_fec!K24/SER_hh_num!K24)</f>
        <v>15560.774717184469</v>
      </c>
      <c r="L24" s="100">
        <f>IF(SER_hh_fec!L24=0,0,1000000/0.086*SER_hh_fec!L24/SER_hh_num!L24)</f>
        <v>15506.598539313809</v>
      </c>
      <c r="M24" s="100">
        <f>IF(SER_hh_fec!M24=0,0,1000000/0.086*SER_hh_fec!M24/SER_hh_num!M24)</f>
        <v>15500.575767110555</v>
      </c>
      <c r="N24" s="100">
        <f>IF(SER_hh_fec!N24=0,0,1000000/0.086*SER_hh_fec!N24/SER_hh_num!N24)</f>
        <v>15431.950905507112</v>
      </c>
      <c r="O24" s="100">
        <f>IF(SER_hh_fec!O24=0,0,1000000/0.086*SER_hh_fec!O24/SER_hh_num!O24)</f>
        <v>15352.557429261733</v>
      </c>
      <c r="P24" s="100">
        <f>IF(SER_hh_fec!P24=0,0,1000000/0.086*SER_hh_fec!P24/SER_hh_num!P24)</f>
        <v>15285.409968690397</v>
      </c>
      <c r="Q24" s="100">
        <f>IF(SER_hh_fec!Q24=0,0,1000000/0.086*SER_hh_fec!Q24/SER_hh_num!Q24)</f>
        <v>15208.218821091526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10175.609706162988</v>
      </c>
      <c r="C25" s="100">
        <f>IF(SER_hh_fec!C25=0,0,1000000/0.086*SER_hh_fec!C25/SER_hh_num!C25)</f>
        <v>10138.387797842448</v>
      </c>
      <c r="D25" s="100">
        <f>IF(SER_hh_fec!D25=0,0,1000000/0.086*SER_hh_fec!D25/SER_hh_num!D25)</f>
        <v>10098.028653262252</v>
      </c>
      <c r="E25" s="100">
        <f>IF(SER_hh_fec!E25=0,0,1000000/0.086*SER_hh_fec!E25/SER_hh_num!E25)</f>
        <v>10062.354789663086</v>
      </c>
      <c r="F25" s="100">
        <f>IF(SER_hh_fec!F25=0,0,1000000/0.086*SER_hh_fec!F25/SER_hh_num!F25)</f>
        <v>10009.367095608775</v>
      </c>
      <c r="G25" s="100">
        <f>IF(SER_hh_fec!G25=0,0,1000000/0.086*SER_hh_fec!G25/SER_hh_num!G25)</f>
        <v>9954.2687176091113</v>
      </c>
      <c r="H25" s="100">
        <f>IF(SER_hh_fec!H25=0,0,1000000/0.086*SER_hh_fec!H25/SER_hh_num!H25)</f>
        <v>9899.6659563911471</v>
      </c>
      <c r="I25" s="100">
        <f>IF(SER_hh_fec!I25=0,0,1000000/0.086*SER_hh_fec!I25/SER_hh_num!I25)</f>
        <v>9873.1215484340191</v>
      </c>
      <c r="J25" s="100">
        <f>IF(SER_hh_fec!J25=0,0,1000000/0.086*SER_hh_fec!J25/SER_hh_num!J25)</f>
        <v>9823.2469875578354</v>
      </c>
      <c r="K25" s="100">
        <f>IF(SER_hh_fec!K25=0,0,1000000/0.086*SER_hh_fec!K25/SER_hh_num!K25)</f>
        <v>9803.2880718262186</v>
      </c>
      <c r="L25" s="100">
        <f>IF(SER_hh_fec!L25=0,0,1000000/0.086*SER_hh_fec!L25/SER_hh_num!L25)</f>
        <v>9769.1570797677105</v>
      </c>
      <c r="M25" s="100">
        <f>IF(SER_hh_fec!M25=0,0,1000000/0.086*SER_hh_fec!M25/SER_hh_num!M25)</f>
        <v>9808.9852971864802</v>
      </c>
      <c r="N25" s="100">
        <f>IF(SER_hh_fec!N25=0,0,1000000/0.086*SER_hh_fec!N25/SER_hh_num!N25)</f>
        <v>9827.7465267217449</v>
      </c>
      <c r="O25" s="100">
        <f>IF(SER_hh_fec!O25=0,0,1000000/0.086*SER_hh_fec!O25/SER_hh_num!O25)</f>
        <v>9843.8445028068872</v>
      </c>
      <c r="P25" s="100">
        <f>IF(SER_hh_fec!P25=0,0,1000000/0.086*SER_hh_fec!P25/SER_hh_num!P25)</f>
        <v>9872.7286345335488</v>
      </c>
      <c r="Q25" s="100">
        <f>IF(SER_hh_fec!Q25=0,0,1000000/0.086*SER_hh_fec!Q25/SER_hh_num!Q25)</f>
        <v>9893.0080139529364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10534.678527178141</v>
      </c>
      <c r="C26" s="22">
        <f>IF(SER_hh_fec!C26=0,0,1000000/0.086*SER_hh_fec!C26/SER_hh_num!C26)</f>
        <v>10496.139593781736</v>
      </c>
      <c r="D26" s="22">
        <f>IF(SER_hh_fec!D26=0,0,1000000/0.086*SER_hh_fec!D26/SER_hh_num!D26)</f>
        <v>10454.330832033551</v>
      </c>
      <c r="E26" s="22">
        <f>IF(SER_hh_fec!E26=0,0,1000000/0.086*SER_hh_fec!E26/SER_hh_num!E26)</f>
        <v>10417.413311976143</v>
      </c>
      <c r="F26" s="22">
        <f>IF(SER_hh_fec!F26=0,0,1000000/0.086*SER_hh_fec!F26/SER_hh_num!F26)</f>
        <v>10362.505902538924</v>
      </c>
      <c r="G26" s="22">
        <f>IF(SER_hh_fec!G26=0,0,1000000/0.086*SER_hh_fec!G26/SER_hh_num!G26)</f>
        <v>10305.425690478558</v>
      </c>
      <c r="H26" s="22">
        <f>IF(SER_hh_fec!H26=0,0,1000000/0.086*SER_hh_fec!H26/SER_hh_num!H26)</f>
        <v>10248.889252507377</v>
      </c>
      <c r="I26" s="22">
        <f>IF(SER_hh_fec!I26=0,0,1000000/0.086*SER_hh_fec!I26/SER_hh_num!I26)</f>
        <v>10221.439028621071</v>
      </c>
      <c r="J26" s="22">
        <f>IF(SER_hh_fec!J26=0,0,1000000/0.086*SER_hh_fec!J26/SER_hh_num!J26)</f>
        <v>10169.719105850634</v>
      </c>
      <c r="K26" s="22">
        <f>IF(SER_hh_fec!K26=0,0,1000000/0.086*SER_hh_fec!K26/SER_hh_num!K26)</f>
        <v>10149.108707995756</v>
      </c>
      <c r="L26" s="22">
        <f>IF(SER_hh_fec!L26=0,0,1000000/0.086*SER_hh_fec!L26/SER_hh_num!L26)</f>
        <v>10113.810583574545</v>
      </c>
      <c r="M26" s="22">
        <f>IF(SER_hh_fec!M26=0,0,1000000/0.086*SER_hh_fec!M26/SER_hh_num!M26)</f>
        <v>10136.055317033712</v>
      </c>
      <c r="N26" s="22">
        <f>IF(SER_hh_fec!N26=0,0,1000000/0.086*SER_hh_fec!N26/SER_hh_num!N26)</f>
        <v>10121.280720187249</v>
      </c>
      <c r="O26" s="22">
        <f>IF(SER_hh_fec!O26=0,0,1000000/0.086*SER_hh_fec!O26/SER_hh_num!O26)</f>
        <v>10250.899658801787</v>
      </c>
      <c r="P26" s="22">
        <f>IF(SER_hh_fec!P26=0,0,1000000/0.086*SER_hh_fec!P26/SER_hh_num!P26)</f>
        <v>10236.475455798627</v>
      </c>
      <c r="Q26" s="22">
        <f>IF(SER_hh_fec!Q26=0,0,1000000/0.086*SER_hh_fec!Q26/SER_hh_num!Q26)</f>
        <v>10471.958284940458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11441.691757721637</v>
      </c>
      <c r="C29" s="101">
        <f>IF(SER_hh_fec!C29=0,0,1000000/0.086*SER_hh_fec!C29/SER_hh_num!C29)</f>
        <v>11449.596568767025</v>
      </c>
      <c r="D29" s="101">
        <f>IF(SER_hh_fec!D29=0,0,1000000/0.086*SER_hh_fec!D29/SER_hh_num!D29)</f>
        <v>11411.98291908487</v>
      </c>
      <c r="E29" s="101">
        <f>IF(SER_hh_fec!E29=0,0,1000000/0.086*SER_hh_fec!E29/SER_hh_num!E29)</f>
        <v>11380.931663893192</v>
      </c>
      <c r="F29" s="101">
        <f>IF(SER_hh_fec!F29=0,0,1000000/0.086*SER_hh_fec!F29/SER_hh_num!F29)</f>
        <v>11333.185119802058</v>
      </c>
      <c r="G29" s="101">
        <f>IF(SER_hh_fec!G29=0,0,1000000/0.086*SER_hh_fec!G29/SER_hh_num!G29)</f>
        <v>11349.833057574298</v>
      </c>
      <c r="H29" s="101">
        <f>IF(SER_hh_fec!H29=0,0,1000000/0.086*SER_hh_fec!H29/SER_hh_num!H29)</f>
        <v>11249.527669954367</v>
      </c>
      <c r="I29" s="101">
        <f>IF(SER_hh_fec!I29=0,0,1000000/0.086*SER_hh_fec!I29/SER_hh_num!I29)</f>
        <v>11181.199606783197</v>
      </c>
      <c r="J29" s="101">
        <f>IF(SER_hh_fec!J29=0,0,1000000/0.086*SER_hh_fec!J29/SER_hh_num!J29)</f>
        <v>11153.175937059881</v>
      </c>
      <c r="K29" s="101">
        <f>IF(SER_hh_fec!K29=0,0,1000000/0.086*SER_hh_fec!K29/SER_hh_num!K29)</f>
        <v>11143.131045661947</v>
      </c>
      <c r="L29" s="101">
        <f>IF(SER_hh_fec!L29=0,0,1000000/0.086*SER_hh_fec!L29/SER_hh_num!L29)</f>
        <v>11087.859765360898</v>
      </c>
      <c r="M29" s="101">
        <f>IF(SER_hh_fec!M29=0,0,1000000/0.086*SER_hh_fec!M29/SER_hh_num!M29)</f>
        <v>11049.67443113475</v>
      </c>
      <c r="N29" s="101">
        <f>IF(SER_hh_fec!N29=0,0,1000000/0.086*SER_hh_fec!N29/SER_hh_num!N29)</f>
        <v>11045.569881818683</v>
      </c>
      <c r="O29" s="101">
        <f>IF(SER_hh_fec!O29=0,0,1000000/0.086*SER_hh_fec!O29/SER_hh_num!O29)</f>
        <v>11191.949180772155</v>
      </c>
      <c r="P29" s="101">
        <f>IF(SER_hh_fec!P29=0,0,1000000/0.086*SER_hh_fec!P29/SER_hh_num!P29)</f>
        <v>11166.553908019927</v>
      </c>
      <c r="Q29" s="101">
        <f>IF(SER_hh_fec!Q29=0,0,1000000/0.086*SER_hh_fec!Q29/SER_hh_num!Q29)</f>
        <v>11409.068929026023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0</v>
      </c>
      <c r="C30" s="100">
        <f>IF(SER_hh_fec!C30=0,0,1000000/0.086*SER_hh_fec!C30/SER_hh_num!C30)</f>
        <v>0</v>
      </c>
      <c r="D30" s="100">
        <f>IF(SER_hh_fec!D30=0,0,1000000/0.086*SER_hh_fec!D30/SER_hh_num!D30)</f>
        <v>0</v>
      </c>
      <c r="E30" s="100">
        <f>IF(SER_hh_fec!E30=0,0,1000000/0.086*SER_hh_fec!E30/SER_hh_num!E30)</f>
        <v>0</v>
      </c>
      <c r="F30" s="100">
        <f>IF(SER_hh_fec!F30=0,0,1000000/0.086*SER_hh_fec!F30/SER_hh_num!F30)</f>
        <v>0</v>
      </c>
      <c r="G30" s="100">
        <f>IF(SER_hh_fec!G30=0,0,1000000/0.086*SER_hh_fec!G30/SER_hh_num!G30)</f>
        <v>0</v>
      </c>
      <c r="H30" s="100">
        <f>IF(SER_hh_fec!H30=0,0,1000000/0.086*SER_hh_fec!H30/SER_hh_num!H30)</f>
        <v>0</v>
      </c>
      <c r="I30" s="100">
        <f>IF(SER_hh_fec!I30=0,0,1000000/0.086*SER_hh_fec!I30/SER_hh_num!I30)</f>
        <v>0</v>
      </c>
      <c r="J30" s="100">
        <f>IF(SER_hh_fec!J30=0,0,1000000/0.086*SER_hh_fec!J30/SER_hh_num!J30)</f>
        <v>0</v>
      </c>
      <c r="K30" s="100">
        <f>IF(SER_hh_fec!K30=0,0,1000000/0.086*SER_hh_fec!K30/SER_hh_num!K30)</f>
        <v>0</v>
      </c>
      <c r="L30" s="100">
        <f>IF(SER_hh_fec!L30=0,0,1000000/0.086*SER_hh_fec!L30/SER_hh_num!L30)</f>
        <v>0</v>
      </c>
      <c r="M30" s="100">
        <f>IF(SER_hh_fec!M30=0,0,1000000/0.086*SER_hh_fec!M30/SER_hh_num!M30)</f>
        <v>0</v>
      </c>
      <c r="N30" s="100">
        <f>IF(SER_hh_fec!N30=0,0,1000000/0.086*SER_hh_fec!N30/SER_hh_num!N30)</f>
        <v>0</v>
      </c>
      <c r="O30" s="100">
        <f>IF(SER_hh_fec!O30=0,0,1000000/0.086*SER_hh_fec!O30/SER_hh_num!O30)</f>
        <v>0</v>
      </c>
      <c r="P30" s="100">
        <f>IF(SER_hh_fec!P30=0,0,1000000/0.086*SER_hh_fec!P30/SER_hh_num!P30)</f>
        <v>0</v>
      </c>
      <c r="Q30" s="100">
        <f>IF(SER_hh_fec!Q30=0,0,1000000/0.086*SER_hh_fec!Q30/SER_hh_num!Q30)</f>
        <v>0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15475.404001224235</v>
      </c>
      <c r="C31" s="100">
        <f>IF(SER_hh_fec!C31=0,0,1000000/0.086*SER_hh_fec!C31/SER_hh_num!C31)</f>
        <v>15486.897888922065</v>
      </c>
      <c r="D31" s="100">
        <f>IF(SER_hh_fec!D31=0,0,1000000/0.086*SER_hh_fec!D31/SER_hh_num!D31)</f>
        <v>15433.937588123617</v>
      </c>
      <c r="E31" s="100">
        <f>IF(SER_hh_fec!E31=0,0,1000000/0.086*SER_hh_fec!E31/SER_hh_num!E31)</f>
        <v>15390.404745418587</v>
      </c>
      <c r="F31" s="100">
        <f>IF(SER_hh_fec!F31=0,0,1000000/0.086*SER_hh_fec!F31/SER_hh_num!F31)</f>
        <v>15324.322629371503</v>
      </c>
      <c r="G31" s="100">
        <f>IF(SER_hh_fec!G31=0,0,1000000/0.086*SER_hh_fec!G31/SER_hh_num!G31)</f>
        <v>15347.212089665292</v>
      </c>
      <c r="H31" s="100">
        <f>IF(SER_hh_fec!H31=0,0,1000000/0.086*SER_hh_fec!H31/SER_hh_num!H31)</f>
        <v>15212.374344796894</v>
      </c>
      <c r="I31" s="100">
        <f>IF(SER_hh_fec!I31=0,0,1000000/0.086*SER_hh_fec!I31/SER_hh_num!I31)</f>
        <v>15121.682379091362</v>
      </c>
      <c r="J31" s="100">
        <f>IF(SER_hh_fec!J31=0,0,1000000/0.086*SER_hh_fec!J31/SER_hh_num!J31)</f>
        <v>15085.841016388491</v>
      </c>
      <c r="K31" s="100">
        <f>IF(SER_hh_fec!K31=0,0,1000000/0.086*SER_hh_fec!K31/SER_hh_num!K31)</f>
        <v>15078.77782004383</v>
      </c>
      <c r="L31" s="100">
        <f>IF(SER_hh_fec!L31=0,0,1000000/0.086*SER_hh_fec!L31/SER_hh_num!L31)</f>
        <v>15009.648106998062</v>
      </c>
      <c r="M31" s="100">
        <f>IF(SER_hh_fec!M31=0,0,1000000/0.086*SER_hh_fec!M31/SER_hh_num!M31)</f>
        <v>14936.292991291115</v>
      </c>
      <c r="N31" s="100">
        <f>IF(SER_hh_fec!N31=0,0,1000000/0.086*SER_hh_fec!N31/SER_hh_num!N31)</f>
        <v>14899.824167398938</v>
      </c>
      <c r="O31" s="100">
        <f>IF(SER_hh_fec!O31=0,0,1000000/0.086*SER_hh_fec!O31/SER_hh_num!O31)</f>
        <v>14832.474989420811</v>
      </c>
      <c r="P31" s="100">
        <f>IF(SER_hh_fec!P31=0,0,1000000/0.086*SER_hh_fec!P31/SER_hh_num!P31)</f>
        <v>14750.912952407834</v>
      </c>
      <c r="Q31" s="100">
        <f>IF(SER_hh_fec!Q31=0,0,1000000/0.086*SER_hh_fec!Q31/SER_hh_num!Q31)</f>
        <v>14644.422138994303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11371.999057013893</v>
      </c>
      <c r="C33" s="18">
        <f>IF(SER_hh_fec!C33=0,0,1000000/0.086*SER_hh_fec!C33/SER_hh_num!C33)</f>
        <v>11380.566805599889</v>
      </c>
      <c r="D33" s="18">
        <f>IF(SER_hh_fec!D33=0,0,1000000/0.086*SER_hh_fec!D33/SER_hh_num!D33)</f>
        <v>11341.999384282266</v>
      </c>
      <c r="E33" s="18">
        <f>IF(SER_hh_fec!E33=0,0,1000000/0.086*SER_hh_fec!E33/SER_hh_num!E33)</f>
        <v>11310.243658279767</v>
      </c>
      <c r="F33" s="18">
        <f>IF(SER_hh_fec!F33=0,0,1000000/0.086*SER_hh_fec!F33/SER_hh_num!F33)</f>
        <v>11261.828425102189</v>
      </c>
      <c r="G33" s="18">
        <f>IF(SER_hh_fec!G33=0,0,1000000/0.086*SER_hh_fec!G33/SER_hh_num!G33)</f>
        <v>11278.824656961959</v>
      </c>
      <c r="H33" s="18">
        <f>IF(SER_hh_fec!H33=0,0,1000000/0.086*SER_hh_fec!H33/SER_hh_num!H33)</f>
        <v>11179.819024341918</v>
      </c>
      <c r="I33" s="18">
        <f>IF(SER_hh_fec!I33=0,0,1000000/0.086*SER_hh_fec!I33/SER_hh_num!I33)</f>
        <v>11113.245972473182</v>
      </c>
      <c r="J33" s="18">
        <f>IF(SER_hh_fec!J33=0,0,1000000/0.086*SER_hh_fec!J33/SER_hh_num!J33)</f>
        <v>11086.623394833952</v>
      </c>
      <c r="K33" s="18">
        <f>IF(SER_hh_fec!K33=0,0,1000000/0.086*SER_hh_fec!K33/SER_hh_num!K33)</f>
        <v>11081.283863819561</v>
      </c>
      <c r="L33" s="18">
        <f>IF(SER_hh_fec!L33=0,0,1000000/0.086*SER_hh_fec!L33/SER_hh_num!L33)</f>
        <v>11030.138367993468</v>
      </c>
      <c r="M33" s="18">
        <f>IF(SER_hh_fec!M33=0,0,1000000/0.086*SER_hh_fec!M33/SER_hh_num!M33)</f>
        <v>10996.921951282224</v>
      </c>
      <c r="N33" s="18">
        <f>IF(SER_hh_fec!N33=0,0,1000000/0.086*SER_hh_fec!N33/SER_hh_num!N33)</f>
        <v>10994.62391108492</v>
      </c>
      <c r="O33" s="18">
        <f>IF(SER_hh_fec!O33=0,0,1000000/0.086*SER_hh_fec!O33/SER_hh_num!O33)</f>
        <v>11144.073276870793</v>
      </c>
      <c r="P33" s="18">
        <f>IF(SER_hh_fec!P33=0,0,1000000/0.086*SER_hh_fec!P33/SER_hh_num!P33)</f>
        <v>11121.59380783194</v>
      </c>
      <c r="Q33" s="18">
        <f>IF(SER_hh_fec!Q33=0,0,1000000/0.086*SER_hh_fec!Q33/SER_hh_num!Q33)</f>
        <v>11369.711901587598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2018-07-16T15:39:39Z</dcterms:created>
  <dcterms:modified xsi:type="dcterms:W3CDTF">2018-07-16T15:39:39Z</dcterms:modified>
</cp:coreProperties>
</file>