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B14" i="33"/>
  <c r="D10" i="33" l="1"/>
  <c r="C14" i="30"/>
  <c r="B14" i="30"/>
  <c r="C14" i="32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F36" i="29" l="1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D5" i="37" s="1"/>
  <c r="H9" i="37"/>
  <c r="L9" i="37"/>
  <c r="P9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4" i="4"/>
  <c r="B15" i="4"/>
  <c r="B30" i="4"/>
  <c r="B45" i="4"/>
  <c r="B27" i="4"/>
  <c r="B26" i="4"/>
  <c r="B14" i="4"/>
  <c r="B39" i="4"/>
  <c r="B11" i="4"/>
  <c r="B10" i="4"/>
  <c r="B38" i="4"/>
  <c r="B8" i="4"/>
  <c r="B17" i="4"/>
  <c r="B24" i="4"/>
  <c r="B36" i="4"/>
  <c r="B20" i="4"/>
  <c r="B16" i="4"/>
  <c r="B34" i="4"/>
  <c r="B28" i="4"/>
  <c r="B44" i="4"/>
  <c r="B37" i="4"/>
  <c r="B22" i="4"/>
  <c r="B21" i="4"/>
  <c r="B13" i="4"/>
  <c r="B43" i="4"/>
  <c r="B29" i="4"/>
  <c r="B9" i="4"/>
  <c r="B42" i="4"/>
  <c r="B12" i="4"/>
  <c r="B7" i="4"/>
  <c r="B35" i="4"/>
  <c r="B33" i="4"/>
  <c r="B23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<sst xmlns="http://schemas.openxmlformats.org/spreadsheetml/2006/main" count="1166" uniqueCount="231">
  <si>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</si>
  <si>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</si>
  <si>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</si>
  <si>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</si>
  <si>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</si>
  <si>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</si>
  <si>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</si>
  <si>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</si>
  <si>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</si>
  <si>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</si>
  <si>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</si>
  <si>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</si>
  <si>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</si>
  <si>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</si>
  <si>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</si>
  <si>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</si>
  <si>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</si>
  <si>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</si>
  <si>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</si>
  <si>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</si>
  <si>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</si>
  <si>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</si>
  <si>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</si>
  <si>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</si>
  <si>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</si>
  <si>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</si>
  <si>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</si>
  <si>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</si>
  <si>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</si>
  <si>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</si>
  <si>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</si>
  <si>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</si>
  <si>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</si>
  <si>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</si>
  <si>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</si>
  <si>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</si>
  <si>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</si>
  <si>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</si>
  <si>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</si>
  <si>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</si>
  <si>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</si>
  <si>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</si>
  <si>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</si>
  <si>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</si>
  <si>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</si>
  <si>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</si>
  <si>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</si>
  <si>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</si>
  <si>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</si>
  <si>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</si>
  <si>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</si>
  <si>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</si>
  <si>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</si>
  <si>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</si>
  <si>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</si>
  <si>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</si>
  <si>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</si>
  <si>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</si>
  <si>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</si>
  <si>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</si>
  <si>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</si>
  <si>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</si>
  <si>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</si>
  <si>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</si>
  <si>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</si>
  <si>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</si>
  <si>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</si>
  <si>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</si>
  <si>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</si>
  <si>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</si>
  <si>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</si>
  <si>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</si>
  <si>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</si>
  <si>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</si>
  <si>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</si>
  <si>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</si>
  <si>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</si>
  <si>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</si>
  <si>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</si>
  <si>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</si>
  <si>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</si>
  <si>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</si>
  <si>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</si>
  <si>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</si>
  <si>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</si>
  <si>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</si>
  <si>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</si>
  <si>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</si>
  <si>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</si>
  <si>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</si>
  <si>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</si>
  <si>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</si>
  <si>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</si>
  <si>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</si>
  <si>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</si>
  <si>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</si>
  <si>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</si>
  <si>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</si>
  <si>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</si>
  <si>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</si>
  <si>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</si>
  <si>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</si>
  <si>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</si>
  <si>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</si>
  <si>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</si>
  <si>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</si>
  <si>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</si>
  <si>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</si>
  <si>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</si>
  <si>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</si>
  <si>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</si>
  <si>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</si>
  <si>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</si>
  <si>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</si>
  <si>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</si>
  <si>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</si>
  <si>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</si>
  <si>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</si>
  <si>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</si>
  <si>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</si>
  <si>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</si>
  <si>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</si>
  <si>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</si>
  <si>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</si>
  <si>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</si>
  <si>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</si>
  <si>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</si>
  <si>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</si>
  <si>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</si>
  <si>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</si>
  <si>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</si>
  <si>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</si>
  <si>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</si>
  <si>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</si>
  <si>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</si>
  <si>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</si>
  <si>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</si>
  <si>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</si>
  <si>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</si>
  <si>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</si>
  <si>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</si>
  <si>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</si>
  <si>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</si>
  <si>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</si>
  <si>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</si>
  <si>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</si>
  <si>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</si>
  <si>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</si>
  <si>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</si>
  <si>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</si>
  <si>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</si>
  <si>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</si>
  <si>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</si>
  <si>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</si>
  <si>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</si>
  <si>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</si>
  <si>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</si>
  <si>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</si>
  <si>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</si>
  <si>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</si>
  <si>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</si>
  <si>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</si>
  <si>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</si>
  <si>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</si>
  <si>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</si>
  <si>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</si>
  <si>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</si>
  <si>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</si>
  <si>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</si>
  <si>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</si>
  <si>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</si>
  <si>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</si>
  <si>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</si>
  <si>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</si>
  <si>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</si>
  <si>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</si>
  <si>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</si>
  <si>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</si>
  <si>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</si>
  <si>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</si>
  <si>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</si>
  <si>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</si>
  <si>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</si>
  <si>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</si>
  <si>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</si>
  <si>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</si>
  <si>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</si>
  <si>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</si>
  <si>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</si>
  <si>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</si>
  <si>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</si>
  <si>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</si>
  <si>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</si>
  <si>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</si>
  <si>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</si>
  <si>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FR</t>
  </si>
  <si>
    <t>France</t>
  </si>
  <si>
    <t>FR - Services sector summary</t>
  </si>
  <si>
    <t>FR - Number of buildings</t>
  </si>
  <si>
    <t>FR - Final energy consumption</t>
  </si>
  <si>
    <t>FR - Thermal energy service</t>
  </si>
  <si>
    <t>FR - System efficiency indicators of total stock</t>
  </si>
  <si>
    <t>FR - CO2 emissions</t>
  </si>
  <si>
    <t>FR - Final energy consumption per building</t>
  </si>
  <si>
    <t>FR - Thermal energy service per building</t>
  </si>
  <si>
    <t>FR - CO2 emissions per building</t>
  </si>
  <si>
    <t>FR - Final energy consumption per useful surface area</t>
  </si>
  <si>
    <t>FR - Thermal energy service per useful surface area</t>
  </si>
  <si>
    <t>FR - CO2 emissions per useful surface area</t>
  </si>
  <si>
    <t>FR - Number of new and renovated buildings</t>
  </si>
  <si>
    <t>FR - Final energy consumption in new and renovated buildings</t>
  </si>
  <si>
    <t>FR - Thermal energy service in new and renovated buildings</t>
  </si>
  <si>
    <t>FR - System efficiency indicators in new and renovated buildings</t>
  </si>
  <si>
    <t>FR - CO2 emissions in new and renovated buildings</t>
  </si>
  <si>
    <t>FR - Final energy consumption in new and renovated buildings (per building)</t>
  </si>
  <si>
    <t>FR - Thermal energy service in new and renovated buildings (per building)</t>
  </si>
  <si>
    <t>FR - CO2 emissions in new and renovated buildings (per building)</t>
  </si>
  <si>
    <t>FR - Final energy consumption in new and renovated buildings (per surface area)</t>
  </si>
  <si>
    <t>FR - Thermal energy service in new and renovated buildings (per surface area)</t>
  </si>
  <si>
    <t>FR - CO2 emissions in new and renovated buildings (per surface area)</t>
  </si>
  <si>
    <t>FR - Specific electric uses in services</t>
  </si>
  <si>
    <t>FR - Ventilation and others</t>
  </si>
  <si>
    <t>FR - Street lighting</t>
  </si>
  <si>
    <t>FR - Building lighting</t>
  </si>
  <si>
    <t>FR - Commercial refrigeration</t>
  </si>
  <si>
    <t>FR - Miscellaneous building technologies</t>
  </si>
  <si>
    <t>FR - ICT and multimedia</t>
  </si>
  <si>
    <t>FR - Agriculture</t>
  </si>
  <si>
    <t>FR - Agriculture - final energy consumption</t>
  </si>
  <si>
    <t>FR - Agriculture - useful energy demand</t>
  </si>
  <si>
    <t>FR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</si>
</sst>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43297.736203703702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68093.068949308508</v>
      </c>
      <c r="C3" s="106">
        <f>IF(SER_hh_tes!C3=0,0,1000000/0.086*SER_hh_tes!C3/SER_hh_num!C3)</f>
        <v>72184.016031238483</v>
      </c>
      <c r="D3" s="106">
        <f>IF(SER_hh_tes!D3=0,0,1000000/0.086*SER_hh_tes!D3/SER_hh_num!D3)</f>
        <v>67884.940094674894</v>
      </c>
      <c r="E3" s="106">
        <f>IF(SER_hh_tes!E3=0,0,1000000/0.086*SER_hh_tes!E3/SER_hh_num!E3)</f>
        <v>75308.040779906922</v>
      </c>
      <c r="F3" s="106">
        <f>IF(SER_hh_tes!F3=0,0,1000000/0.086*SER_hh_tes!F3/SER_hh_num!F3)</f>
        <v>76931.167279348112</v>
      </c>
      <c r="G3" s="106">
        <f>IF(SER_hh_tes!G3=0,0,1000000/0.086*SER_hh_tes!G3/SER_hh_num!G3)</f>
        <v>91248.346599481913</v>
      </c>
      <c r="H3" s="106">
        <f>IF(SER_hh_tes!H3=0,0,1000000/0.086*SER_hh_tes!H3/SER_hh_num!H3)</f>
        <v>87779.835832778772</v>
      </c>
      <c r="I3" s="106">
        <f>IF(SER_hh_tes!I3=0,0,1000000/0.086*SER_hh_tes!I3/SER_hh_num!I3)</f>
        <v>88816.015612239731</v>
      </c>
      <c r="J3" s="106">
        <f>IF(SER_hh_tes!J3=0,0,1000000/0.086*SER_hh_tes!J3/SER_hh_num!J3)</f>
        <v>88351.989333172474</v>
      </c>
      <c r="K3" s="106">
        <f>IF(SER_hh_tes!K3=0,0,1000000/0.086*SER_hh_tes!K3/SER_hh_num!K3)</f>
        <v>86130.835034540272</v>
      </c>
      <c r="L3" s="106">
        <f>IF(SER_hh_tes!L3=0,0,1000000/0.086*SER_hh_tes!L3/SER_hh_num!L3)</f>
        <v>94300.1871743472</v>
      </c>
      <c r="M3" s="106">
        <f>IF(SER_hh_tes!M3=0,0,1000000/0.086*SER_hh_tes!M3/SER_hh_num!M3)</f>
        <v>80325.463725147347</v>
      </c>
      <c r="N3" s="106">
        <f>IF(SER_hh_tes!N3=0,0,1000000/0.086*SER_hh_tes!N3/SER_hh_num!N3)</f>
        <v>86995.140476382774</v>
      </c>
      <c r="O3" s="106">
        <f>IF(SER_hh_tes!O3=0,0,1000000/0.086*SER_hh_tes!O3/SER_hh_num!O3)</f>
        <v>86865.79835985048</v>
      </c>
      <c r="P3" s="106">
        <f>IF(SER_hh_tes!P3=0,0,1000000/0.086*SER_hh_tes!P3/SER_hh_num!P3)</f>
        <v>80034.423883570576</v>
      </c>
      <c r="Q3" s="106">
        <f>IF(SER_hh_tes!Q3=0,0,1000000/0.086*SER_hh_tes!Q3/SER_hh_num!Q3)</f>
        <v>84256.809593417915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46207.771038713217</v>
      </c>
      <c r="C4" s="101">
        <f>IF(SER_hh_tes!C4=0,0,1000000/0.086*SER_hh_tes!C4/SER_hh_num!C4)</f>
        <v>49635.514760627892</v>
      </c>
      <c r="D4" s="101">
        <f>IF(SER_hh_tes!D4=0,0,1000000/0.086*SER_hh_tes!D4/SER_hh_num!D4)</f>
        <v>44355.997625781267</v>
      </c>
      <c r="E4" s="101">
        <f>IF(SER_hh_tes!E4=0,0,1000000/0.086*SER_hh_tes!E4/SER_hh_num!E4)</f>
        <v>51317.343808010679</v>
      </c>
      <c r="F4" s="101">
        <f>IF(SER_hh_tes!F4=0,0,1000000/0.086*SER_hh_tes!F4/SER_hh_num!F4)</f>
        <v>52283.897194003119</v>
      </c>
      <c r="G4" s="101">
        <f>IF(SER_hh_tes!G4=0,0,1000000/0.086*SER_hh_tes!G4/SER_hh_num!G4)</f>
        <v>65824.77186798233</v>
      </c>
      <c r="H4" s="101">
        <f>IF(SER_hh_tes!H4=0,0,1000000/0.086*SER_hh_tes!H4/SER_hh_num!H4)</f>
        <v>61221.812170040947</v>
      </c>
      <c r="I4" s="101">
        <f>IF(SER_hh_tes!I4=0,0,1000000/0.086*SER_hh_tes!I4/SER_hh_num!I4)</f>
        <v>61226.991509535197</v>
      </c>
      <c r="J4" s="101">
        <f>IF(SER_hh_tes!J4=0,0,1000000/0.086*SER_hh_tes!J4/SER_hh_num!J4)</f>
        <v>60132.001918737267</v>
      </c>
      <c r="K4" s="101">
        <f>IF(SER_hh_tes!K4=0,0,1000000/0.086*SER_hh_tes!K4/SER_hh_num!K4)</f>
        <v>57130.773502380107</v>
      </c>
      <c r="L4" s="101">
        <f>IF(SER_hh_tes!L4=0,0,1000000/0.086*SER_hh_tes!L4/SER_hh_num!L4)</f>
        <v>64786.362964618071</v>
      </c>
      <c r="M4" s="101">
        <f>IF(SER_hh_tes!M4=0,0,1000000/0.086*SER_hh_tes!M4/SER_hh_num!M4)</f>
        <v>50170.064395985231</v>
      </c>
      <c r="N4" s="101">
        <f>IF(SER_hh_tes!N4=0,0,1000000/0.086*SER_hh_tes!N4/SER_hh_num!N4)</f>
        <v>56000.900301572336</v>
      </c>
      <c r="O4" s="101">
        <f>IF(SER_hh_tes!O4=0,0,1000000/0.086*SER_hh_tes!O4/SER_hh_num!O4)</f>
        <v>55270.214495570595</v>
      </c>
      <c r="P4" s="101">
        <f>IF(SER_hh_tes!P4=0,0,1000000/0.086*SER_hh_tes!P4/SER_hh_num!P4)</f>
        <v>47429.070165534351</v>
      </c>
      <c r="Q4" s="101">
        <f>IF(SER_hh_tes!Q4=0,0,1000000/0.086*SER_hh_tes!Q4/SER_hh_num!Q4)</f>
        <v>50321.212861387197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51601.438409700124</v>
      </c>
      <c r="F5" s="100">
        <f>IF(SER_hh_tes!F5=0,0,1000000/0.086*SER_hh_tes!F5/SER_hh_num!F5)</f>
        <v>52429.28175466109</v>
      </c>
      <c r="G5" s="100">
        <f>IF(SER_hh_tes!G5=0,0,1000000/0.086*SER_hh_tes!G5/SER_hh_num!G5)</f>
        <v>69927.387199187448</v>
      </c>
      <c r="H5" s="100">
        <f>IF(SER_hh_tes!H5=0,0,1000000/0.086*SER_hh_tes!H5/SER_hh_num!H5)</f>
        <v>67216.145986911681</v>
      </c>
      <c r="I5" s="100">
        <f>IF(SER_hh_tes!I5=0,0,1000000/0.086*SER_hh_tes!I5/SER_hh_num!I5)</f>
        <v>59804.619592422001</v>
      </c>
      <c r="J5" s="100">
        <f>IF(SER_hh_tes!J5=0,0,1000000/0.086*SER_hh_tes!J5/SER_hh_num!J5)</f>
        <v>58725.186725439322</v>
      </c>
      <c r="K5" s="100">
        <f>IF(SER_hh_tes!K5=0,0,1000000/0.086*SER_hh_tes!K5/SER_hh_num!K5)</f>
        <v>56751.029309865611</v>
      </c>
      <c r="L5" s="100">
        <f>IF(SER_hh_tes!L5=0,0,1000000/0.086*SER_hh_tes!L5/SER_hh_num!L5)</f>
        <v>63475.155000798622</v>
      </c>
      <c r="M5" s="100">
        <f>IF(SER_hh_tes!M5=0,0,1000000/0.086*SER_hh_tes!M5/SER_hh_num!M5)</f>
        <v>45698.099173739509</v>
      </c>
      <c r="N5" s="100">
        <f>IF(SER_hh_tes!N5=0,0,1000000/0.086*SER_hh_tes!N5/SER_hh_num!N5)</f>
        <v>51087.413851393241</v>
      </c>
      <c r="O5" s="100">
        <f>IF(SER_hh_tes!O5=0,0,1000000/0.086*SER_hh_tes!O5/SER_hh_num!O5)</f>
        <v>54398.129115586147</v>
      </c>
      <c r="P5" s="100">
        <f>IF(SER_hh_tes!P5=0,0,1000000/0.086*SER_hh_tes!P5/SER_hh_num!P5)</f>
        <v>45047.23819828152</v>
      </c>
      <c r="Q5" s="100">
        <f>IF(SER_hh_tes!Q5=0,0,1000000/0.086*SER_hh_tes!Q5/SER_hh_num!Q5)</f>
        <v>47827.257661301235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45296.54511123048</v>
      </c>
      <c r="C7" s="100">
        <f>IF(SER_hh_tes!C7=0,0,1000000/0.086*SER_hh_tes!C7/SER_hh_num!C7)</f>
        <v>48602.923637297463</v>
      </c>
      <c r="D7" s="100">
        <f>IF(SER_hh_tes!D7=0,0,1000000/0.086*SER_hh_tes!D7/SER_hh_num!D7)</f>
        <v>43239.236959390757</v>
      </c>
      <c r="E7" s="100">
        <f>IF(SER_hh_tes!E7=0,0,1000000/0.086*SER_hh_tes!E7/SER_hh_num!E7)</f>
        <v>49429.317313116182</v>
      </c>
      <c r="F7" s="100">
        <f>IF(SER_hh_tes!F7=0,0,1000000/0.086*SER_hh_tes!F7/SER_hh_num!F7)</f>
        <v>50141.10118495534</v>
      </c>
      <c r="G7" s="100">
        <f>IF(SER_hh_tes!G7=0,0,1000000/0.086*SER_hh_tes!G7/SER_hh_num!G7)</f>
        <v>61624.717193011369</v>
      </c>
      <c r="H7" s="100">
        <f>IF(SER_hh_tes!H7=0,0,1000000/0.086*SER_hh_tes!H7/SER_hh_num!H7)</f>
        <v>57374.381408279733</v>
      </c>
      <c r="I7" s="100">
        <f>IF(SER_hh_tes!I7=0,0,1000000/0.086*SER_hh_tes!I7/SER_hh_num!I7)</f>
        <v>52926.827190648779</v>
      </c>
      <c r="J7" s="100">
        <f>IF(SER_hh_tes!J7=0,0,1000000/0.086*SER_hh_tes!J7/SER_hh_num!J7)</f>
        <v>63282.191105082173</v>
      </c>
      <c r="K7" s="100">
        <f>IF(SER_hh_tes!K7=0,0,1000000/0.086*SER_hh_tes!K7/SER_hh_num!K7)</f>
        <v>61951.267655892938</v>
      </c>
      <c r="L7" s="100">
        <f>IF(SER_hh_tes!L7=0,0,1000000/0.086*SER_hh_tes!L7/SER_hh_num!L7)</f>
        <v>57597.107313615423</v>
      </c>
      <c r="M7" s="100">
        <f>IF(SER_hh_tes!M7=0,0,1000000/0.086*SER_hh_tes!M7/SER_hh_num!M7)</f>
        <v>51619.04631544873</v>
      </c>
      <c r="N7" s="100">
        <f>IF(SER_hh_tes!N7=0,0,1000000/0.086*SER_hh_tes!N7/SER_hh_num!N7)</f>
        <v>51516.061540372953</v>
      </c>
      <c r="O7" s="100">
        <f>IF(SER_hh_tes!O7=0,0,1000000/0.086*SER_hh_tes!O7/SER_hh_num!O7)</f>
        <v>51036.941616358541</v>
      </c>
      <c r="P7" s="100">
        <f>IF(SER_hh_tes!P7=0,0,1000000/0.086*SER_hh_tes!P7/SER_hh_num!P7)</f>
        <v>43655.550487252789</v>
      </c>
      <c r="Q7" s="100">
        <f>IF(SER_hh_tes!Q7=0,0,1000000/0.086*SER_hh_tes!Q7/SER_hh_num!Q7)</f>
        <v>46212.965692648337</v>
      </c>
    </row>
    <row r="8" spans="1:17" ht="12" customHeight="1" x14ac:dyDescent="0.25">
      <c r="A8" s="88" t="s">
        <v>101</v>
      </c>
      <c r="B8" s="100">
        <f>IF(SER_hh_tes!B8=0,0,1000000/0.086*SER_hh_tes!B8/SER_hh_num!B8)</f>
        <v>45972.612948711496</v>
      </c>
      <c r="C8" s="100">
        <f>IF(SER_hh_tes!C8=0,0,1000000/0.086*SER_hh_tes!C8/SER_hh_num!C8)</f>
        <v>50007.630803081338</v>
      </c>
      <c r="D8" s="100">
        <f>IF(SER_hh_tes!D8=0,0,1000000/0.086*SER_hh_tes!D8/SER_hh_num!D8)</f>
        <v>44920.772650241444</v>
      </c>
      <c r="E8" s="100">
        <f>IF(SER_hh_tes!E8=0,0,1000000/0.086*SER_hh_tes!E8/SER_hh_num!E8)</f>
        <v>51814.426539108128</v>
      </c>
      <c r="F8" s="100">
        <f>IF(SER_hh_tes!F8=0,0,1000000/0.086*SER_hh_tes!F8/SER_hh_num!F8)</f>
        <v>52729.826849456265</v>
      </c>
      <c r="G8" s="100">
        <f>IF(SER_hh_tes!G8=0,0,1000000/0.086*SER_hh_tes!G8/SER_hh_num!G8)</f>
        <v>65198.332393949888</v>
      </c>
      <c r="H8" s="100">
        <f>IF(SER_hh_tes!H8=0,0,1000000/0.086*SER_hh_tes!H8/SER_hh_num!H8)</f>
        <v>60547.884216074373</v>
      </c>
      <c r="I8" s="100">
        <f>IF(SER_hh_tes!I8=0,0,1000000/0.086*SER_hh_tes!I8/SER_hh_num!I8)</f>
        <v>60259.037578337186</v>
      </c>
      <c r="J8" s="100">
        <f>IF(SER_hh_tes!J8=0,0,1000000/0.086*SER_hh_tes!J8/SER_hh_num!J8)</f>
        <v>59068.048676013997</v>
      </c>
      <c r="K8" s="100">
        <f>IF(SER_hh_tes!K8=0,0,1000000/0.086*SER_hh_tes!K8/SER_hh_num!K8)</f>
        <v>55905.764865945013</v>
      </c>
      <c r="L8" s="100">
        <f>IF(SER_hh_tes!L8=0,0,1000000/0.086*SER_hh_tes!L8/SER_hh_num!L8)</f>
        <v>62909.895170547868</v>
      </c>
      <c r="M8" s="100">
        <f>IF(SER_hh_tes!M8=0,0,1000000/0.086*SER_hh_tes!M8/SER_hh_num!M8)</f>
        <v>48766.407877133592</v>
      </c>
      <c r="N8" s="100">
        <f>IF(SER_hh_tes!N8=0,0,1000000/0.086*SER_hh_tes!N8/SER_hh_num!N8)</f>
        <v>53500.629211727944</v>
      </c>
      <c r="O8" s="100">
        <f>IF(SER_hh_tes!O8=0,0,1000000/0.086*SER_hh_tes!O8/SER_hh_num!O8)</f>
        <v>52740.375077281031</v>
      </c>
      <c r="P8" s="100">
        <f>IF(SER_hh_tes!P8=0,0,1000000/0.086*SER_hh_tes!P8/SER_hh_num!P8)</f>
        <v>45193.990971772313</v>
      </c>
      <c r="Q8" s="100">
        <f>IF(SER_hh_tes!Q8=0,0,1000000/0.086*SER_hh_tes!Q8/SER_hh_num!Q8)</f>
        <v>48014.98286015194</v>
      </c>
    </row>
    <row r="9" spans="1:17" ht="12" customHeight="1" x14ac:dyDescent="0.25">
      <c r="A9" s="88" t="s">
        <v>106</v>
      </c>
      <c r="B9" s="100">
        <f>IF(SER_hh_tes!B9=0,0,1000000/0.086*SER_hh_tes!B9/SER_hh_num!B9)</f>
        <v>45296.545111230458</v>
      </c>
      <c r="C9" s="100">
        <f>IF(SER_hh_tes!C9=0,0,1000000/0.086*SER_hh_tes!C9/SER_hh_num!C9)</f>
        <v>48658.568969435612</v>
      </c>
      <c r="D9" s="100">
        <f>IF(SER_hh_tes!D9=0,0,1000000/0.086*SER_hh_tes!D9/SER_hh_num!D9)</f>
        <v>43468.366587357857</v>
      </c>
      <c r="E9" s="100">
        <f>IF(SER_hh_tes!E9=0,0,1000000/0.086*SER_hh_tes!E9/SER_hh_num!E9)</f>
        <v>51399.033879787137</v>
      </c>
      <c r="F9" s="100">
        <f>IF(SER_hh_tes!F9=0,0,1000000/0.086*SER_hh_tes!F9/SER_hh_num!F9)</f>
        <v>52589.354846142611</v>
      </c>
      <c r="G9" s="100">
        <f>IF(SER_hh_tes!G9=0,0,1000000/0.086*SER_hh_tes!G9/SER_hh_num!G9)</f>
        <v>67074.263336937292</v>
      </c>
      <c r="H9" s="100">
        <f>IF(SER_hh_tes!H9=0,0,1000000/0.086*SER_hh_tes!H9/SER_hh_num!H9)</f>
        <v>62236.660602250609</v>
      </c>
      <c r="I9" s="100">
        <f>IF(SER_hh_tes!I9=0,0,1000000/0.086*SER_hh_tes!I9/SER_hh_num!I9)</f>
        <v>64354.755331578912</v>
      </c>
      <c r="J9" s="100">
        <f>IF(SER_hh_tes!J9=0,0,1000000/0.086*SER_hh_tes!J9/SER_hh_num!J9)</f>
        <v>59973.942427013506</v>
      </c>
      <c r="K9" s="100">
        <f>IF(SER_hh_tes!K9=0,0,1000000/0.086*SER_hh_tes!K9/SER_hh_num!K9)</f>
        <v>55556.295689089704</v>
      </c>
      <c r="L9" s="100">
        <f>IF(SER_hh_tes!L9=0,0,1000000/0.086*SER_hh_tes!L9/SER_hh_num!L9)</f>
        <v>67686.126592606262</v>
      </c>
      <c r="M9" s="100">
        <f>IF(SER_hh_tes!M9=0,0,1000000/0.086*SER_hh_tes!M9/SER_hh_num!M9)</f>
        <v>48529.637438532664</v>
      </c>
      <c r="N9" s="100">
        <f>IF(SER_hh_tes!N9=0,0,1000000/0.086*SER_hh_tes!N9/SER_hh_num!N9)</f>
        <v>56409.259802469824</v>
      </c>
      <c r="O9" s="100">
        <f>IF(SER_hh_tes!O9=0,0,1000000/0.086*SER_hh_tes!O9/SER_hh_num!O9)</f>
        <v>55555.321802219412</v>
      </c>
      <c r="P9" s="100">
        <f>IF(SER_hh_tes!P9=0,0,1000000/0.086*SER_hh_tes!P9/SER_hh_num!P9)</f>
        <v>47909.57770213185</v>
      </c>
      <c r="Q9" s="100">
        <f>IF(SER_hh_tes!Q9=0,0,1000000/0.086*SER_hh_tes!Q9/SER_hh_num!Q9)</f>
        <v>50806.650422344595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45745.025755896109</v>
      </c>
      <c r="C10" s="100">
        <f>IF(SER_hh_tes!C10=0,0,1000000/0.086*SER_hh_tes!C10/SER_hh_num!C10)</f>
        <v>49961.034854489575</v>
      </c>
      <c r="D10" s="100">
        <f>IF(SER_hh_tes!D10=0,0,1000000/0.086*SER_hh_tes!D10/SER_hh_num!D10)</f>
        <v>46027.184496437534</v>
      </c>
      <c r="E10" s="100">
        <f>IF(SER_hh_tes!E10=0,0,1000000/0.086*SER_hh_tes!E10/SER_hh_num!E10)</f>
        <v>52981.913282400848</v>
      </c>
      <c r="F10" s="100">
        <f>IF(SER_hh_tes!F10=0,0,1000000/0.086*SER_hh_tes!F10/SER_hh_num!F10)</f>
        <v>54187.771683841784</v>
      </c>
      <c r="G10" s="100">
        <f>IF(SER_hh_tes!G10=0,0,1000000/0.086*SER_hh_tes!G10/SER_hh_num!G10)</f>
        <v>70918.179400773894</v>
      </c>
      <c r="H10" s="100">
        <f>IF(SER_hh_tes!H10=0,0,1000000/0.086*SER_hh_tes!H10/SER_hh_num!H10)</f>
        <v>65735.047559481085</v>
      </c>
      <c r="I10" s="100">
        <f>IF(SER_hh_tes!I10=0,0,1000000/0.086*SER_hh_tes!I10/SER_hh_num!I10)</f>
        <v>65670.753996354033</v>
      </c>
      <c r="J10" s="100">
        <f>IF(SER_hh_tes!J10=0,0,1000000/0.086*SER_hh_tes!J10/SER_hh_num!J10)</f>
        <v>64450.331011364862</v>
      </c>
      <c r="K10" s="100">
        <f>IF(SER_hh_tes!K10=0,0,1000000/0.086*SER_hh_tes!K10/SER_hh_num!K10)</f>
        <v>71437.253327067447</v>
      </c>
      <c r="L10" s="100">
        <f>IF(SER_hh_tes!L10=0,0,1000000/0.086*SER_hh_tes!L10/SER_hh_num!L10)</f>
        <v>57217.364290322628</v>
      </c>
      <c r="M10" s="100">
        <f>IF(SER_hh_tes!M10=0,0,1000000/0.086*SER_hh_tes!M10/SER_hh_num!M10)</f>
        <v>52508.120258107818</v>
      </c>
      <c r="N10" s="100">
        <f>IF(SER_hh_tes!N10=0,0,1000000/0.086*SER_hh_tes!N10/SER_hh_num!N10)</f>
        <v>57307.238043506535</v>
      </c>
      <c r="O10" s="100">
        <f>IF(SER_hh_tes!O10=0,0,1000000/0.086*SER_hh_tes!O10/SER_hh_num!O10)</f>
        <v>55911.878428365337</v>
      </c>
      <c r="P10" s="100">
        <f>IF(SER_hh_tes!P10=0,0,1000000/0.086*SER_hh_tes!P10/SER_hh_num!P10)</f>
        <v>47545.696806159161</v>
      </c>
      <c r="Q10" s="100">
        <f>IF(SER_hh_tes!Q10=0,0,1000000/0.086*SER_hh_tes!Q10/SER_hh_num!Q10)</f>
        <v>49963.108245031064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45972.612948711503</v>
      </c>
      <c r="C12" s="100">
        <f>IF(SER_hh_tes!C12=0,0,1000000/0.086*SER_hh_tes!C12/SER_hh_num!C12)</f>
        <v>49489.863443148904</v>
      </c>
      <c r="D12" s="100">
        <f>IF(SER_hh_tes!D12=0,0,1000000/0.086*SER_hh_tes!D12/SER_hh_num!D12)</f>
        <v>44309.516579724164</v>
      </c>
      <c r="E12" s="100">
        <f>IF(SER_hh_tes!E12=0,0,1000000/0.086*SER_hh_tes!E12/SER_hh_num!E12)</f>
        <v>50625.826742091784</v>
      </c>
      <c r="F12" s="100">
        <f>IF(SER_hh_tes!F12=0,0,1000000/0.086*SER_hh_tes!F12/SER_hh_num!F12)</f>
        <v>51502.813159364268</v>
      </c>
      <c r="G12" s="100">
        <f>IF(SER_hh_tes!G12=0,0,1000000/0.086*SER_hh_tes!G12/SER_hh_num!G12)</f>
        <v>62822.770770180054</v>
      </c>
      <c r="H12" s="100">
        <f>IF(SER_hh_tes!H12=0,0,1000000/0.086*SER_hh_tes!H12/SER_hh_num!H12)</f>
        <v>59134.385857419693</v>
      </c>
      <c r="I12" s="100">
        <f>IF(SER_hh_tes!I12=0,0,1000000/0.086*SER_hh_tes!I12/SER_hh_num!I12)</f>
        <v>58282.913069751412</v>
      </c>
      <c r="J12" s="100">
        <f>IF(SER_hh_tes!J12=0,0,1000000/0.086*SER_hh_tes!J12/SER_hh_num!J12)</f>
        <v>58195.785585097503</v>
      </c>
      <c r="K12" s="100">
        <f>IF(SER_hh_tes!K12=0,0,1000000/0.086*SER_hh_tes!K12/SER_hh_num!K12)</f>
        <v>54906.200097780282</v>
      </c>
      <c r="L12" s="100">
        <f>IF(SER_hh_tes!L12=0,0,1000000/0.086*SER_hh_tes!L12/SER_hh_num!L12)</f>
        <v>62163.324168655025</v>
      </c>
      <c r="M12" s="100">
        <f>IF(SER_hh_tes!M12=0,0,1000000/0.086*SER_hh_tes!M12/SER_hh_num!M12)</f>
        <v>47886.085537484592</v>
      </c>
      <c r="N12" s="100">
        <f>IF(SER_hh_tes!N12=0,0,1000000/0.086*SER_hh_tes!N12/SER_hh_num!N12)</f>
        <v>53159.963003712342</v>
      </c>
      <c r="O12" s="100">
        <f>IF(SER_hh_tes!O12=0,0,1000000/0.086*SER_hh_tes!O12/SER_hh_num!O12)</f>
        <v>52367.849094060322</v>
      </c>
      <c r="P12" s="100">
        <f>IF(SER_hh_tes!P12=0,0,1000000/0.086*SER_hh_tes!P12/SER_hh_num!P12)</f>
        <v>45713.938574662221</v>
      </c>
      <c r="Q12" s="100">
        <f>IF(SER_hh_tes!Q12=0,0,1000000/0.086*SER_hh_tes!Q12/SER_hh_num!Q12)</f>
        <v>47899.678255230625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46186.76062098852</v>
      </c>
      <c r="C13" s="100">
        <f>IF(SER_hh_tes!C13=0,0,1000000/0.086*SER_hh_tes!C13/SER_hh_num!C13)</f>
        <v>49816.064879091005</v>
      </c>
      <c r="D13" s="100">
        <f>IF(SER_hh_tes!D13=0,0,1000000/0.086*SER_hh_tes!D13/SER_hh_num!D13)</f>
        <v>44723.94827623653</v>
      </c>
      <c r="E13" s="100">
        <f>IF(SER_hh_tes!E13=0,0,1000000/0.086*SER_hh_tes!E13/SER_hh_num!E13)</f>
        <v>51382.615859652724</v>
      </c>
      <c r="F13" s="100">
        <f>IF(SER_hh_tes!F13=0,0,1000000/0.086*SER_hh_tes!F13/SER_hh_num!F13)</f>
        <v>52243.636223400434</v>
      </c>
      <c r="G13" s="100">
        <f>IF(SER_hh_tes!G13=0,0,1000000/0.086*SER_hh_tes!G13/SER_hh_num!G13)</f>
        <v>64339.996400418051</v>
      </c>
      <c r="H13" s="100">
        <f>IF(SER_hh_tes!H13=0,0,1000000/0.086*SER_hh_tes!H13/SER_hh_num!H13)</f>
        <v>59784.881558711779</v>
      </c>
      <c r="I13" s="100">
        <f>IF(SER_hh_tes!I13=0,0,1000000/0.086*SER_hh_tes!I13/SER_hh_num!I13)</f>
        <v>59417.743389467905</v>
      </c>
      <c r="J13" s="100">
        <f>IF(SER_hh_tes!J13=0,0,1000000/0.086*SER_hh_tes!J13/SER_hh_num!J13)</f>
        <v>58257.568431540072</v>
      </c>
      <c r="K13" s="100">
        <f>IF(SER_hh_tes!K13=0,0,1000000/0.086*SER_hh_tes!K13/SER_hh_num!K13)</f>
        <v>55230.477175398897</v>
      </c>
      <c r="L13" s="100">
        <f>IF(SER_hh_tes!L13=0,0,1000000/0.086*SER_hh_tes!L13/SER_hh_num!L13)</f>
        <v>64967.884582004088</v>
      </c>
      <c r="M13" s="100">
        <f>IF(SER_hh_tes!M13=0,0,1000000/0.086*SER_hh_tes!M13/SER_hh_num!M13)</f>
        <v>55321.37273576649</v>
      </c>
      <c r="N13" s="100">
        <f>IF(SER_hh_tes!N13=0,0,1000000/0.086*SER_hh_tes!N13/SER_hh_num!N13)</f>
        <v>61767.655043924395</v>
      </c>
      <c r="O13" s="100">
        <f>IF(SER_hh_tes!O13=0,0,1000000/0.086*SER_hh_tes!O13/SER_hh_num!O13)</f>
        <v>60902.674249154203</v>
      </c>
      <c r="P13" s="100">
        <f>IF(SER_hh_tes!P13=0,0,1000000/0.086*SER_hh_tes!P13/SER_hh_num!P13)</f>
        <v>52262.487898346568</v>
      </c>
      <c r="Q13" s="100">
        <f>IF(SER_hh_tes!Q13=0,0,1000000/0.086*SER_hh_tes!Q13/SER_hh_num!Q13)</f>
        <v>55347.252250280711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46186.760620988513</v>
      </c>
      <c r="C14" s="22">
        <f>IF(SER_hh_tes!C14=0,0,1000000/0.086*SER_hh_tes!C14/SER_hh_num!C14)</f>
        <v>49517.69680760862</v>
      </c>
      <c r="D14" s="22">
        <f>IF(SER_hh_tes!D14=0,0,1000000/0.086*SER_hh_tes!D14/SER_hh_num!D14)</f>
        <v>44277.410333786116</v>
      </c>
      <c r="E14" s="22">
        <f>IF(SER_hh_tes!E14=0,0,1000000/0.086*SER_hh_tes!E14/SER_hh_num!E14)</f>
        <v>50713.728644370691</v>
      </c>
      <c r="F14" s="22">
        <f>IF(SER_hh_tes!F14=0,0,1000000/0.086*SER_hh_tes!F14/SER_hh_num!F14)</f>
        <v>51538.202038886498</v>
      </c>
      <c r="G14" s="22">
        <f>IF(SER_hh_tes!G14=0,0,1000000/0.086*SER_hh_tes!G14/SER_hh_num!G14)</f>
        <v>63448.228664263064</v>
      </c>
      <c r="H14" s="22">
        <f>IF(SER_hh_tes!H14=0,0,1000000/0.086*SER_hh_tes!H14/SER_hh_num!H14)</f>
        <v>59281.86836413516</v>
      </c>
      <c r="I14" s="22">
        <f>IF(SER_hh_tes!I14=0,0,1000000/0.086*SER_hh_tes!I14/SER_hh_num!I14)</f>
        <v>58930.756259045396</v>
      </c>
      <c r="J14" s="22">
        <f>IF(SER_hh_tes!J14=0,0,1000000/0.086*SER_hh_tes!J14/SER_hh_num!J14)</f>
        <v>52918.831637920834</v>
      </c>
      <c r="K14" s="22">
        <f>IF(SER_hh_tes!K14=0,0,1000000/0.086*SER_hh_tes!K14/SER_hh_num!K14)</f>
        <v>51924.927857185183</v>
      </c>
      <c r="L14" s="22">
        <f>IF(SER_hh_tes!L14=0,0,1000000/0.086*SER_hh_tes!L14/SER_hh_num!L14)</f>
        <v>62407.687776973318</v>
      </c>
      <c r="M14" s="22">
        <f>IF(SER_hh_tes!M14=0,0,1000000/0.086*SER_hh_tes!M14/SER_hh_num!M14)</f>
        <v>48071.373703635953</v>
      </c>
      <c r="N14" s="22">
        <f>IF(SER_hh_tes!N14=0,0,1000000/0.086*SER_hh_tes!N14/SER_hh_num!N14)</f>
        <v>53083.799906023596</v>
      </c>
      <c r="O14" s="22">
        <f>IF(SER_hh_tes!O14=0,0,1000000/0.086*SER_hh_tes!O14/SER_hh_num!O14)</f>
        <v>52231.945564828602</v>
      </c>
      <c r="P14" s="22">
        <f>IF(SER_hh_tes!P14=0,0,1000000/0.086*SER_hh_tes!P14/SER_hh_num!P14)</f>
        <v>44814.626674636209</v>
      </c>
      <c r="Q14" s="22">
        <f>IF(SER_hh_tes!Q14=0,0,1000000/0.086*SER_hh_tes!Q14/SER_hh_num!Q14)</f>
        <v>47555.440387060946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821.14031544819295</v>
      </c>
      <c r="C15" s="104">
        <f>IF(SER_hh_tes!C15=0,0,1000000/0.086*SER_hh_tes!C15/SER_hh_num!C15)</f>
        <v>873.21314032012151</v>
      </c>
      <c r="D15" s="104">
        <f>IF(SER_hh_tes!D15=0,0,1000000/0.086*SER_hh_tes!D15/SER_hh_num!D15)</f>
        <v>761.73143352016746</v>
      </c>
      <c r="E15" s="104">
        <f>IF(SER_hh_tes!E15=0,0,1000000/0.086*SER_hh_tes!E15/SER_hh_num!E15)</f>
        <v>898.55134364746095</v>
      </c>
      <c r="F15" s="104">
        <f>IF(SER_hh_tes!F15=0,0,1000000/0.086*SER_hh_tes!F15/SER_hh_num!F15)</f>
        <v>916.29057247479466</v>
      </c>
      <c r="G15" s="104">
        <f>IF(SER_hh_tes!G15=0,0,1000000/0.086*SER_hh_tes!G15/SER_hh_num!G15)</f>
        <v>1174.3231320464704</v>
      </c>
      <c r="H15" s="104">
        <f>IF(SER_hh_tes!H15=0,0,1000000/0.086*SER_hh_tes!H15/SER_hh_num!H15)</f>
        <v>1095.8443892220776</v>
      </c>
      <c r="I15" s="104">
        <f>IF(SER_hh_tes!I15=0,0,1000000/0.086*SER_hh_tes!I15/SER_hh_num!I15)</f>
        <v>1095.1730986804323</v>
      </c>
      <c r="J15" s="104">
        <f>IF(SER_hh_tes!J15=0,0,1000000/0.086*SER_hh_tes!J15/SER_hh_num!J15)</f>
        <v>1100.6167585033652</v>
      </c>
      <c r="K15" s="104">
        <f>IF(SER_hh_tes!K15=0,0,1000000/0.086*SER_hh_tes!K15/SER_hh_num!K15)</f>
        <v>1053.2949188889045</v>
      </c>
      <c r="L15" s="104">
        <f>IF(SER_hh_tes!L15=0,0,1000000/0.086*SER_hh_tes!L15/SER_hh_num!L15)</f>
        <v>1167.8624562781863</v>
      </c>
      <c r="M15" s="104">
        <f>IF(SER_hh_tes!M15=0,0,1000000/0.086*SER_hh_tes!M15/SER_hh_num!M15)</f>
        <v>886.05366329493654</v>
      </c>
      <c r="N15" s="104">
        <f>IF(SER_hh_tes!N15=0,0,1000000/0.086*SER_hh_tes!N15/SER_hh_num!N15)</f>
        <v>1001.2403678801739</v>
      </c>
      <c r="O15" s="104">
        <f>IF(SER_hh_tes!O15=0,0,1000000/0.086*SER_hh_tes!O15/SER_hh_num!O15)</f>
        <v>981.11314692450082</v>
      </c>
      <c r="P15" s="104">
        <f>IF(SER_hh_tes!P15=0,0,1000000/0.086*SER_hh_tes!P15/SER_hh_num!P15)</f>
        <v>812.63682683870763</v>
      </c>
      <c r="Q15" s="104">
        <f>IF(SER_hh_tes!Q15=0,0,1000000/0.086*SER_hh_tes!Q15/SER_hh_num!Q15)</f>
        <v>851.35074403136639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22213.960439604532</v>
      </c>
      <c r="C16" s="101">
        <f>IF(SER_hh_tes!C16=0,0,1000000/0.086*SER_hh_tes!C16/SER_hh_num!C16)</f>
        <v>22312.694461808525</v>
      </c>
      <c r="D16" s="101">
        <f>IF(SER_hh_tes!D16=0,0,1000000/0.086*SER_hh_tes!D16/SER_hh_num!D16)</f>
        <v>22377.024052413599</v>
      </c>
      <c r="E16" s="101">
        <f>IF(SER_hh_tes!E16=0,0,1000000/0.086*SER_hh_tes!E16/SER_hh_num!E16)</f>
        <v>22434.830875747437</v>
      </c>
      <c r="F16" s="101">
        <f>IF(SER_hh_tes!F16=0,0,1000000/0.086*SER_hh_tes!F16/SER_hh_num!F16)</f>
        <v>22570.809300885838</v>
      </c>
      <c r="G16" s="101">
        <f>IF(SER_hh_tes!G16=0,0,1000000/0.086*SER_hh_tes!G16/SER_hh_num!G16)</f>
        <v>22701.950666728331</v>
      </c>
      <c r="H16" s="101">
        <f>IF(SER_hh_tes!H16=0,0,1000000/0.086*SER_hh_tes!H16/SER_hh_num!H16)</f>
        <v>22872.556167538227</v>
      </c>
      <c r="I16" s="101">
        <f>IF(SER_hh_tes!I16=0,0,1000000/0.086*SER_hh_tes!I16/SER_hh_num!I16)</f>
        <v>22973.893245627187</v>
      </c>
      <c r="J16" s="101">
        <f>IF(SER_hh_tes!J16=0,0,1000000/0.086*SER_hh_tes!J16/SER_hh_num!J16)</f>
        <v>23026.808732361013</v>
      </c>
      <c r="K16" s="101">
        <f>IF(SER_hh_tes!K16=0,0,1000000/0.086*SER_hh_tes!K16/SER_hh_num!K16)</f>
        <v>22973.795877746579</v>
      </c>
      <c r="L16" s="101">
        <f>IF(SER_hh_tes!L16=0,0,1000000/0.086*SER_hh_tes!L16/SER_hh_num!L16)</f>
        <v>23010.9172597424</v>
      </c>
      <c r="M16" s="101">
        <f>IF(SER_hh_tes!M16=0,0,1000000/0.086*SER_hh_tes!M16/SER_hh_num!M16)</f>
        <v>23294.787254190229</v>
      </c>
      <c r="N16" s="101">
        <f>IF(SER_hh_tes!N16=0,0,1000000/0.086*SER_hh_tes!N16/SER_hh_num!N16)</f>
        <v>23944.634799919466</v>
      </c>
      <c r="O16" s="101">
        <f>IF(SER_hh_tes!O16=0,0,1000000/0.086*SER_hh_tes!O16/SER_hh_num!O16)</f>
        <v>24135.079260530616</v>
      </c>
      <c r="P16" s="101">
        <f>IF(SER_hh_tes!P16=0,0,1000000/0.086*SER_hh_tes!P16/SER_hh_num!P16)</f>
        <v>24675.346561909493</v>
      </c>
      <c r="Q16" s="101">
        <f>IF(SER_hh_tes!Q16=0,0,1000000/0.086*SER_hh_tes!Q16/SER_hh_num!Q16)</f>
        <v>25179.906058045402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8263.0224018891895</v>
      </c>
      <c r="C17" s="103">
        <f>IF(SER_hh_tes!C17=0,0,1000000/0.086*SER_hh_tes!C17/SER_hh_num!C17)</f>
        <v>9229.8601078491592</v>
      </c>
      <c r="D17" s="103">
        <f>IF(SER_hh_tes!D17=0,0,1000000/0.086*SER_hh_tes!D17/SER_hh_num!D17)</f>
        <v>10569.139447548625</v>
      </c>
      <c r="E17" s="103">
        <f>IF(SER_hh_tes!E17=0,0,1000000/0.086*SER_hh_tes!E17/SER_hh_num!E17)</f>
        <v>10916.978509656434</v>
      </c>
      <c r="F17" s="103">
        <f>IF(SER_hh_tes!F17=0,0,1000000/0.086*SER_hh_tes!F17/SER_hh_num!F17)</f>
        <v>11612.615285314572</v>
      </c>
      <c r="G17" s="103">
        <f>IF(SER_hh_tes!G17=0,0,1000000/0.086*SER_hh_tes!G17/SER_hh_num!G17)</f>
        <v>12309.333075974713</v>
      </c>
      <c r="H17" s="103">
        <f>IF(SER_hh_tes!H17=0,0,1000000/0.086*SER_hh_tes!H17/SER_hh_num!H17)</f>
        <v>13633.799730282413</v>
      </c>
      <c r="I17" s="103">
        <f>IF(SER_hh_tes!I17=0,0,1000000/0.086*SER_hh_tes!I17/SER_hh_num!I17)</f>
        <v>14871.788513504067</v>
      </c>
      <c r="J17" s="103">
        <f>IF(SER_hh_tes!J17=0,0,1000000/0.086*SER_hh_tes!J17/SER_hh_num!J17)</f>
        <v>15733.34806869959</v>
      </c>
      <c r="K17" s="103">
        <f>IF(SER_hh_tes!K17=0,0,1000000/0.086*SER_hh_tes!K17/SER_hh_num!K17)</f>
        <v>16481.393428095969</v>
      </c>
      <c r="L17" s="103">
        <f>IF(SER_hh_tes!L17=0,0,1000000/0.086*SER_hh_tes!L17/SER_hh_num!L17)</f>
        <v>17056.456556825968</v>
      </c>
      <c r="M17" s="103">
        <f>IF(SER_hh_tes!M17=0,0,1000000/0.086*SER_hh_tes!M17/SER_hh_num!M17)</f>
        <v>18350.310150478421</v>
      </c>
      <c r="N17" s="103">
        <f>IF(SER_hh_tes!N17=0,0,1000000/0.086*SER_hh_tes!N17/SER_hh_num!N17)</f>
        <v>19979.563584652977</v>
      </c>
      <c r="O17" s="103">
        <f>IF(SER_hh_tes!O17=0,0,1000000/0.086*SER_hh_tes!O17/SER_hh_num!O17)</f>
        <v>21602.942072774706</v>
      </c>
      <c r="P17" s="103">
        <f>IF(SER_hh_tes!P17=0,0,1000000/0.086*SER_hh_tes!P17/SER_hh_num!P17)</f>
        <v>24330.444263778594</v>
      </c>
      <c r="Q17" s="103">
        <f>IF(SER_hh_tes!Q17=0,0,1000000/0.086*SER_hh_tes!Q17/SER_hh_num!Q17)</f>
        <v>26563.249427356608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22297.253767199556</v>
      </c>
      <c r="C18" s="103">
        <f>IF(SER_hh_tes!C18=0,0,1000000/0.086*SER_hh_tes!C18/SER_hh_num!C18)</f>
        <v>22395.211606909881</v>
      </c>
      <c r="D18" s="103">
        <f>IF(SER_hh_tes!D18=0,0,1000000/0.086*SER_hh_tes!D18/SER_hh_num!D18)</f>
        <v>22457.662623013679</v>
      </c>
      <c r="E18" s="103">
        <f>IF(SER_hh_tes!E18=0,0,1000000/0.086*SER_hh_tes!E18/SER_hh_num!E18)</f>
        <v>22513.353044067007</v>
      </c>
      <c r="F18" s="103">
        <f>IF(SER_hh_tes!F18=0,0,1000000/0.086*SER_hh_tes!F18/SER_hh_num!F18)</f>
        <v>22644.899698738987</v>
      </c>
      <c r="G18" s="103">
        <f>IF(SER_hh_tes!G18=0,0,1000000/0.086*SER_hh_tes!G18/SER_hh_num!G18)</f>
        <v>22769.516014999863</v>
      </c>
      <c r="H18" s="103">
        <f>IF(SER_hh_tes!H18=0,0,1000000/0.086*SER_hh_tes!H18/SER_hh_num!H18)</f>
        <v>22931.621823276499</v>
      </c>
      <c r="I18" s="103">
        <f>IF(SER_hh_tes!I18=0,0,1000000/0.086*SER_hh_tes!I18/SER_hh_num!I18)</f>
        <v>23034.998564263624</v>
      </c>
      <c r="J18" s="103">
        <f>IF(SER_hh_tes!J18=0,0,1000000/0.086*SER_hh_tes!J18/SER_hh_num!J18)</f>
        <v>23088.937012262384</v>
      </c>
      <c r="K18" s="103">
        <f>IF(SER_hh_tes!K18=0,0,1000000/0.086*SER_hh_tes!K18/SER_hh_num!K18)</f>
        <v>23032.704139477697</v>
      </c>
      <c r="L18" s="103">
        <f>IF(SER_hh_tes!L18=0,0,1000000/0.086*SER_hh_tes!L18/SER_hh_num!L18)</f>
        <v>23069.21697372746</v>
      </c>
      <c r="M18" s="103">
        <f>IF(SER_hh_tes!M18=0,0,1000000/0.086*SER_hh_tes!M18/SER_hh_num!M18)</f>
        <v>23355.51494244632</v>
      </c>
      <c r="N18" s="103">
        <f>IF(SER_hh_tes!N18=0,0,1000000/0.086*SER_hh_tes!N18/SER_hh_num!N18)</f>
        <v>24015.689213784517</v>
      </c>
      <c r="O18" s="103">
        <f>IF(SER_hh_tes!O18=0,0,1000000/0.086*SER_hh_tes!O18/SER_hh_num!O18)</f>
        <v>24201.30312720354</v>
      </c>
      <c r="P18" s="103">
        <f>IF(SER_hh_tes!P18=0,0,1000000/0.086*SER_hh_tes!P18/SER_hh_num!P18)</f>
        <v>24691.539495270405</v>
      </c>
      <c r="Q18" s="103">
        <f>IF(SER_hh_tes!Q18=0,0,1000000/0.086*SER_hh_tes!Q18/SER_hh_num!Q18)</f>
        <v>25096.490919653694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7762.9796377973544</v>
      </c>
      <c r="C19" s="101">
        <f>IF(SER_hh_tes!C19=0,0,1000000/0.086*SER_hh_tes!C19/SER_hh_num!C19)</f>
        <v>7686.7311331511301</v>
      </c>
      <c r="D19" s="101">
        <f>IF(SER_hh_tes!D19=0,0,1000000/0.086*SER_hh_tes!D19/SER_hh_num!D19)</f>
        <v>7607.2815018060774</v>
      </c>
      <c r="E19" s="101">
        <f>IF(SER_hh_tes!E19=0,0,1000000/0.086*SER_hh_tes!E19/SER_hh_num!E19)</f>
        <v>7706.0788760657906</v>
      </c>
      <c r="F19" s="101">
        <f>IF(SER_hh_tes!F19=0,0,1000000/0.086*SER_hh_tes!F19/SER_hh_num!F19)</f>
        <v>7789.850156952908</v>
      </c>
      <c r="G19" s="101">
        <f>IF(SER_hh_tes!G19=0,0,1000000/0.086*SER_hh_tes!G19/SER_hh_num!G19)</f>
        <v>7759.495579769442</v>
      </c>
      <c r="H19" s="101">
        <f>IF(SER_hh_tes!H19=0,0,1000000/0.086*SER_hh_tes!H19/SER_hh_num!H19)</f>
        <v>7683.1261870416556</v>
      </c>
      <c r="I19" s="101">
        <f>IF(SER_hh_tes!I19=0,0,1000000/0.086*SER_hh_tes!I19/SER_hh_num!I19)</f>
        <v>7746.2463100644272</v>
      </c>
      <c r="J19" s="101">
        <f>IF(SER_hh_tes!J19=0,0,1000000/0.086*SER_hh_tes!J19/SER_hh_num!J19)</f>
        <v>7807.3623602995976</v>
      </c>
      <c r="K19" s="101">
        <f>IF(SER_hh_tes!K19=0,0,1000000/0.086*SER_hh_tes!K19/SER_hh_num!K19)</f>
        <v>7855.5766614751165</v>
      </c>
      <c r="L19" s="101">
        <f>IF(SER_hh_tes!L19=0,0,1000000/0.086*SER_hh_tes!L19/SER_hh_num!L19)</f>
        <v>7894.0385363341347</v>
      </c>
      <c r="M19" s="101">
        <f>IF(SER_hh_tes!M19=0,0,1000000/0.086*SER_hh_tes!M19/SER_hh_num!M19)</f>
        <v>7978.9920617169564</v>
      </c>
      <c r="N19" s="101">
        <f>IF(SER_hh_tes!N19=0,0,1000000/0.086*SER_hh_tes!N19/SER_hh_num!N19)</f>
        <v>8120.3105511303283</v>
      </c>
      <c r="O19" s="101">
        <f>IF(SER_hh_tes!O19=0,0,1000000/0.086*SER_hh_tes!O19/SER_hh_num!O19)</f>
        <v>8220.47180255475</v>
      </c>
      <c r="P19" s="101">
        <f>IF(SER_hh_tes!P19=0,0,1000000/0.086*SER_hh_tes!P19/SER_hh_num!P19)</f>
        <v>8368.3706156137487</v>
      </c>
      <c r="Q19" s="101">
        <f>IF(SER_hh_tes!Q19=0,0,1000000/0.086*SER_hh_tes!Q19/SER_hh_num!Q19)</f>
        <v>8505.8195296047925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7764.1614494278629</v>
      </c>
      <c r="C21" s="100">
        <f>IF(SER_hh_tes!C21=0,0,1000000/0.086*SER_hh_tes!C21/SER_hh_num!C21)</f>
        <v>7741.2289963914645</v>
      </c>
      <c r="D21" s="100">
        <f>IF(SER_hh_tes!D21=0,0,1000000/0.086*SER_hh_tes!D21/SER_hh_num!D21)</f>
        <v>7741.7570979962193</v>
      </c>
      <c r="E21" s="100">
        <f>IF(SER_hh_tes!E21=0,0,1000000/0.086*SER_hh_tes!E21/SER_hh_num!E21)</f>
        <v>7891.7054464539806</v>
      </c>
      <c r="F21" s="100">
        <f>IF(SER_hh_tes!F21=0,0,1000000/0.086*SER_hh_tes!F21/SER_hh_num!F21)</f>
        <v>8033.0523115419355</v>
      </c>
      <c r="G21" s="100">
        <f>IF(SER_hh_tes!G21=0,0,1000000/0.086*SER_hh_tes!G21/SER_hh_num!G21)</f>
        <v>7918.1510370763226</v>
      </c>
      <c r="H21" s="100">
        <f>IF(SER_hh_tes!H21=0,0,1000000/0.086*SER_hh_tes!H21/SER_hh_num!H21)</f>
        <v>7898.6524244384636</v>
      </c>
      <c r="I21" s="100">
        <f>IF(SER_hh_tes!I21=0,0,1000000/0.086*SER_hh_tes!I21/SER_hh_num!I21)</f>
        <v>7979.2515921399781</v>
      </c>
      <c r="J21" s="100">
        <f>IF(SER_hh_tes!J21=0,0,1000000/0.086*SER_hh_tes!J21/SER_hh_num!J21)</f>
        <v>8052.1973911144605</v>
      </c>
      <c r="K21" s="100">
        <f>IF(SER_hh_tes!K21=0,0,1000000/0.086*SER_hh_tes!K21/SER_hh_num!K21)</f>
        <v>8083.6488159264891</v>
      </c>
      <c r="L21" s="100">
        <f>IF(SER_hh_tes!L21=0,0,1000000/0.086*SER_hh_tes!L21/SER_hh_num!L21)</f>
        <v>8113.0598911432799</v>
      </c>
      <c r="M21" s="100">
        <f>IF(SER_hh_tes!M21=0,0,1000000/0.086*SER_hh_tes!M21/SER_hh_num!M21)</f>
        <v>8170.2831678520615</v>
      </c>
      <c r="N21" s="100">
        <f>IF(SER_hh_tes!N21=0,0,1000000/0.086*SER_hh_tes!N21/SER_hh_num!N21)</f>
        <v>8228.7758379854895</v>
      </c>
      <c r="O21" s="100">
        <f>IF(SER_hh_tes!O21=0,0,1000000/0.086*SER_hh_tes!O21/SER_hh_num!O21)</f>
        <v>8261.3712933969218</v>
      </c>
      <c r="P21" s="100">
        <f>IF(SER_hh_tes!P21=0,0,1000000/0.086*SER_hh_tes!P21/SER_hh_num!P21)</f>
        <v>8321.1812162405768</v>
      </c>
      <c r="Q21" s="100">
        <f>IF(SER_hh_tes!Q21=0,0,1000000/0.086*SER_hh_tes!Q21/SER_hh_num!Q21)</f>
        <v>8340.5740518801413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7764.1614494278647</v>
      </c>
      <c r="C22" s="100">
        <f>IF(SER_hh_tes!C22=0,0,1000000/0.086*SER_hh_tes!C22/SER_hh_num!C22)</f>
        <v>7707.2679731537046</v>
      </c>
      <c r="D22" s="100">
        <f>IF(SER_hh_tes!D22=0,0,1000000/0.086*SER_hh_tes!D22/SER_hh_num!D22)</f>
        <v>7639.03541279603</v>
      </c>
      <c r="E22" s="100">
        <f>IF(SER_hh_tes!E22=0,0,1000000/0.086*SER_hh_tes!E22/SER_hh_num!E22)</f>
        <v>7734.4055471671227</v>
      </c>
      <c r="F22" s="100">
        <f>IF(SER_hh_tes!F22=0,0,1000000/0.086*SER_hh_tes!F22/SER_hh_num!F22)</f>
        <v>7830.3579405652245</v>
      </c>
      <c r="G22" s="100">
        <f>IF(SER_hh_tes!G22=0,0,1000000/0.086*SER_hh_tes!G22/SER_hh_num!G22)</f>
        <v>7795.1550479926618</v>
      </c>
      <c r="H22" s="100">
        <f>IF(SER_hh_tes!H22=0,0,1000000/0.086*SER_hh_tes!H22/SER_hh_num!H22)</f>
        <v>7708.0422924000259</v>
      </c>
      <c r="I22" s="100">
        <f>IF(SER_hh_tes!I22=0,0,1000000/0.086*SER_hh_tes!I22/SER_hh_num!I22)</f>
        <v>7761.8199843932816</v>
      </c>
      <c r="J22" s="100">
        <f>IF(SER_hh_tes!J22=0,0,1000000/0.086*SER_hh_tes!J22/SER_hh_num!J22)</f>
        <v>7834.9390877128089</v>
      </c>
      <c r="K22" s="100">
        <f>IF(SER_hh_tes!K22=0,0,1000000/0.086*SER_hh_tes!K22/SER_hh_num!K22)</f>
        <v>7892.1470332904728</v>
      </c>
      <c r="L22" s="100">
        <f>IF(SER_hh_tes!L22=0,0,1000000/0.086*SER_hh_tes!L22/SER_hh_num!L22)</f>
        <v>7913.8610614851859</v>
      </c>
      <c r="M22" s="100">
        <f>IF(SER_hh_tes!M22=0,0,1000000/0.086*SER_hh_tes!M22/SER_hh_num!M22)</f>
        <v>7990.8839364778278</v>
      </c>
      <c r="N22" s="100">
        <f>IF(SER_hh_tes!N22=0,0,1000000/0.086*SER_hh_tes!N22/SER_hh_num!N22)</f>
        <v>8072.8815274517001</v>
      </c>
      <c r="O22" s="100">
        <f>IF(SER_hh_tes!O22=0,0,1000000/0.086*SER_hh_tes!O22/SER_hh_num!O22)</f>
        <v>8130.4005681227081</v>
      </c>
      <c r="P22" s="100">
        <f>IF(SER_hh_tes!P22=0,0,1000000/0.086*SER_hh_tes!P22/SER_hh_num!P22)</f>
        <v>8204.5760088260413</v>
      </c>
      <c r="Q22" s="100">
        <f>IF(SER_hh_tes!Q22=0,0,1000000/0.086*SER_hh_tes!Q22/SER_hh_num!Q22)</f>
        <v>8246.8774380058458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7764.1614494278638</v>
      </c>
      <c r="C23" s="100">
        <f>IF(SER_hh_tes!C23=0,0,1000000/0.086*SER_hh_tes!C23/SER_hh_num!C23)</f>
        <v>7675.9783128126546</v>
      </c>
      <c r="D23" s="100">
        <f>IF(SER_hh_tes!D23=0,0,1000000/0.086*SER_hh_tes!D23/SER_hh_num!D23)</f>
        <v>7585.7502511789826</v>
      </c>
      <c r="E23" s="100">
        <f>IF(SER_hh_tes!E23=0,0,1000000/0.086*SER_hh_tes!E23/SER_hh_num!E23)</f>
        <v>7673.9559203183917</v>
      </c>
      <c r="F23" s="100">
        <f>IF(SER_hh_tes!F23=0,0,1000000/0.086*SER_hh_tes!F23/SER_hh_num!F23)</f>
        <v>7747.7091554315693</v>
      </c>
      <c r="G23" s="100">
        <f>IF(SER_hh_tes!G23=0,0,1000000/0.086*SER_hh_tes!G23/SER_hh_num!G23)</f>
        <v>7699.0377258890385</v>
      </c>
      <c r="H23" s="100">
        <f>IF(SER_hh_tes!H23=0,0,1000000/0.086*SER_hh_tes!H23/SER_hh_num!H23)</f>
        <v>7615.7339590718057</v>
      </c>
      <c r="I23" s="100">
        <f>IF(SER_hh_tes!I23=0,0,1000000/0.086*SER_hh_tes!I23/SER_hh_num!I23)</f>
        <v>7666.3928493442199</v>
      </c>
      <c r="J23" s="100">
        <f>IF(SER_hh_tes!J23=0,0,1000000/0.086*SER_hh_tes!J23/SER_hh_num!J23)</f>
        <v>7716.17667408341</v>
      </c>
      <c r="K23" s="100">
        <f>IF(SER_hh_tes!K23=0,0,1000000/0.086*SER_hh_tes!K23/SER_hh_num!K23)</f>
        <v>7755.7493813261881</v>
      </c>
      <c r="L23" s="100">
        <f>IF(SER_hh_tes!L23=0,0,1000000/0.086*SER_hh_tes!L23/SER_hh_num!L23)</f>
        <v>7786.2436655143874</v>
      </c>
      <c r="M23" s="100">
        <f>IF(SER_hh_tes!M23=0,0,1000000/0.086*SER_hh_tes!M23/SER_hh_num!M23)</f>
        <v>7846.1823836853091</v>
      </c>
      <c r="N23" s="100">
        <f>IF(SER_hh_tes!N23=0,0,1000000/0.086*SER_hh_tes!N23/SER_hh_num!N23)</f>
        <v>7921.6165753740152</v>
      </c>
      <c r="O23" s="100">
        <f>IF(SER_hh_tes!O23=0,0,1000000/0.086*SER_hh_tes!O23/SER_hh_num!O23)</f>
        <v>7968.9433320039034</v>
      </c>
      <c r="P23" s="100">
        <f>IF(SER_hh_tes!P23=0,0,1000000/0.086*SER_hh_tes!P23/SER_hh_num!P23)</f>
        <v>8028.2464409417653</v>
      </c>
      <c r="Q23" s="100">
        <f>IF(SER_hh_tes!Q23=0,0,1000000/0.086*SER_hh_tes!Q23/SER_hh_num!Q23)</f>
        <v>8063.2990700541559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7764.1614494278638</v>
      </c>
      <c r="C24" s="100">
        <f>IF(SER_hh_tes!C24=0,0,1000000/0.086*SER_hh_tes!C24/SER_hh_num!C24)</f>
        <v>7734.2491638337515</v>
      </c>
      <c r="D24" s="100">
        <f>IF(SER_hh_tes!D24=0,0,1000000/0.086*SER_hh_tes!D24/SER_hh_num!D24)</f>
        <v>7705.6520540571619</v>
      </c>
      <c r="E24" s="100">
        <f>IF(SER_hh_tes!E24=0,0,1000000/0.086*SER_hh_tes!E24/SER_hh_num!E24)</f>
        <v>7840.3411694075467</v>
      </c>
      <c r="F24" s="100">
        <f>IF(SER_hh_tes!F24=0,0,1000000/0.086*SER_hh_tes!F24/SER_hh_num!F24)</f>
        <v>7996.6441074226295</v>
      </c>
      <c r="G24" s="100">
        <f>IF(SER_hh_tes!G24=0,0,1000000/0.086*SER_hh_tes!G24/SER_hh_num!G24)</f>
        <v>7993.9411618264185</v>
      </c>
      <c r="H24" s="100">
        <f>IF(SER_hh_tes!H24=0,0,1000000/0.086*SER_hh_tes!H24/SER_hh_num!H24)</f>
        <v>7948.5248993125624</v>
      </c>
      <c r="I24" s="100">
        <f>IF(SER_hh_tes!I24=0,0,1000000/0.086*SER_hh_tes!I24/SER_hh_num!I24)</f>
        <v>8048.1874459501178</v>
      </c>
      <c r="J24" s="100">
        <f>IF(SER_hh_tes!J24=0,0,1000000/0.086*SER_hh_tes!J24/SER_hh_num!J24)</f>
        <v>8150.3964667649525</v>
      </c>
      <c r="K24" s="100">
        <f>IF(SER_hh_tes!K24=0,0,1000000/0.086*SER_hh_tes!K24/SER_hh_num!K24)</f>
        <v>8237.0908614156142</v>
      </c>
      <c r="L24" s="100">
        <f>IF(SER_hh_tes!L24=0,0,1000000/0.086*SER_hh_tes!L24/SER_hh_num!L24)</f>
        <v>8318.286593342249</v>
      </c>
      <c r="M24" s="100">
        <f>IF(SER_hh_tes!M24=0,0,1000000/0.086*SER_hh_tes!M24/SER_hh_num!M24)</f>
        <v>8392.8568237597792</v>
      </c>
      <c r="N24" s="100">
        <f>IF(SER_hh_tes!N24=0,0,1000000/0.086*SER_hh_tes!N24/SER_hh_num!N24)</f>
        <v>8466.7772644644574</v>
      </c>
      <c r="O24" s="100">
        <f>IF(SER_hh_tes!O24=0,0,1000000/0.086*SER_hh_tes!O24/SER_hh_num!O24)</f>
        <v>8506.2374809664125</v>
      </c>
      <c r="P24" s="100">
        <f>IF(SER_hh_tes!P24=0,0,1000000/0.086*SER_hh_tes!P24/SER_hh_num!P24)</f>
        <v>8563.5853532985893</v>
      </c>
      <c r="Q24" s="100">
        <f>IF(SER_hh_tes!Q24=0,0,1000000/0.086*SER_hh_tes!Q24/SER_hh_num!Q24)</f>
        <v>8591.7023344962727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7764.161449427862</v>
      </c>
      <c r="C25" s="100">
        <f>IF(SER_hh_tes!C25=0,0,1000000/0.086*SER_hh_tes!C25/SER_hh_num!C25)</f>
        <v>7683.1599520051923</v>
      </c>
      <c r="D25" s="100">
        <f>IF(SER_hh_tes!D25=0,0,1000000/0.086*SER_hh_tes!D25/SER_hh_num!D25)</f>
        <v>7589.2721138327915</v>
      </c>
      <c r="E25" s="100">
        <f>IF(SER_hh_tes!E25=0,0,1000000/0.086*SER_hh_tes!E25/SER_hh_num!E25)</f>
        <v>7677.8628012365971</v>
      </c>
      <c r="F25" s="100">
        <f>IF(SER_hh_tes!F25=0,0,1000000/0.086*SER_hh_tes!F25/SER_hh_num!F25)</f>
        <v>7765.993020918293</v>
      </c>
      <c r="G25" s="100">
        <f>IF(SER_hh_tes!G25=0,0,1000000/0.086*SER_hh_tes!G25/SER_hh_num!G25)</f>
        <v>7688.0088558732277</v>
      </c>
      <c r="H25" s="100">
        <f>IF(SER_hh_tes!H25=0,0,1000000/0.086*SER_hh_tes!H25/SER_hh_num!H25)</f>
        <v>7612.7891347309542</v>
      </c>
      <c r="I25" s="100">
        <f>IF(SER_hh_tes!I25=0,0,1000000/0.086*SER_hh_tes!I25/SER_hh_num!I25)</f>
        <v>7660.2783514782259</v>
      </c>
      <c r="J25" s="100">
        <f>IF(SER_hh_tes!J25=0,0,1000000/0.086*SER_hh_tes!J25/SER_hh_num!J25)</f>
        <v>7710.9979017986061</v>
      </c>
      <c r="K25" s="100">
        <f>IF(SER_hh_tes!K25=0,0,1000000/0.086*SER_hh_tes!K25/SER_hh_num!K25)</f>
        <v>7748.7712821436517</v>
      </c>
      <c r="L25" s="100">
        <f>IF(SER_hh_tes!L25=0,0,1000000/0.086*SER_hh_tes!L25/SER_hh_num!L25)</f>
        <v>7762.0308969184289</v>
      </c>
      <c r="M25" s="100">
        <f>IF(SER_hh_tes!M25=0,0,1000000/0.086*SER_hh_tes!M25/SER_hh_num!M25)</f>
        <v>7806.4998711175504</v>
      </c>
      <c r="N25" s="100">
        <f>IF(SER_hh_tes!N25=0,0,1000000/0.086*SER_hh_tes!N25/SER_hh_num!N25)</f>
        <v>7869.4733675601701</v>
      </c>
      <c r="O25" s="100">
        <f>IF(SER_hh_tes!O25=0,0,1000000/0.086*SER_hh_tes!O25/SER_hh_num!O25)</f>
        <v>7920.3526136073824</v>
      </c>
      <c r="P25" s="100">
        <f>IF(SER_hh_tes!P25=0,0,1000000/0.086*SER_hh_tes!P25/SER_hh_num!P25)</f>
        <v>7993.2594105136086</v>
      </c>
      <c r="Q25" s="100">
        <f>IF(SER_hh_tes!Q25=0,0,1000000/0.086*SER_hh_tes!Q25/SER_hh_num!Q25)</f>
        <v>8046.5746770314454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7761.5205337263787</v>
      </c>
      <c r="C26" s="22">
        <f>IF(SER_hh_tes!C26=0,0,1000000/0.086*SER_hh_tes!C26/SER_hh_num!C26)</f>
        <v>7681.5124796613927</v>
      </c>
      <c r="D26" s="22">
        <f>IF(SER_hh_tes!D26=0,0,1000000/0.086*SER_hh_tes!D26/SER_hh_num!D26)</f>
        <v>7599.8297979629087</v>
      </c>
      <c r="E26" s="22">
        <f>IF(SER_hh_tes!E26=0,0,1000000/0.086*SER_hh_tes!E26/SER_hh_num!E26)</f>
        <v>7703.3528445586844</v>
      </c>
      <c r="F26" s="22">
        <f>IF(SER_hh_tes!F26=0,0,1000000/0.086*SER_hh_tes!F26/SER_hh_num!F26)</f>
        <v>7782.3151234363349</v>
      </c>
      <c r="G26" s="22">
        <f>IF(SER_hh_tes!G26=0,0,1000000/0.086*SER_hh_tes!G26/SER_hh_num!G26)</f>
        <v>7752.8922191959691</v>
      </c>
      <c r="H26" s="22">
        <f>IF(SER_hh_tes!H26=0,0,1000000/0.086*SER_hh_tes!H26/SER_hh_num!H26)</f>
        <v>7680.1650585608295</v>
      </c>
      <c r="I26" s="22">
        <f>IF(SER_hh_tes!I26=0,0,1000000/0.086*SER_hh_tes!I26/SER_hh_num!I26)</f>
        <v>7749.7371590913253</v>
      </c>
      <c r="J26" s="22">
        <f>IF(SER_hh_tes!J26=0,0,1000000/0.086*SER_hh_tes!J26/SER_hh_num!J26)</f>
        <v>7807.8431484584999</v>
      </c>
      <c r="K26" s="22">
        <f>IF(SER_hh_tes!K26=0,0,1000000/0.086*SER_hh_tes!K26/SER_hh_num!K26)</f>
        <v>7855.3395253840999</v>
      </c>
      <c r="L26" s="22">
        <f>IF(SER_hh_tes!L26=0,0,1000000/0.086*SER_hh_tes!L26/SER_hh_num!L26)</f>
        <v>7901.4337729328581</v>
      </c>
      <c r="M26" s="22">
        <f>IF(SER_hh_tes!M26=0,0,1000000/0.086*SER_hh_tes!M26/SER_hh_num!M26)</f>
        <v>7999.9044089779381</v>
      </c>
      <c r="N26" s="22">
        <f>IF(SER_hh_tes!N26=0,0,1000000/0.086*SER_hh_tes!N26/SER_hh_num!N26)</f>
        <v>8152.1444132403913</v>
      </c>
      <c r="O26" s="22">
        <f>IF(SER_hh_tes!O26=0,0,1000000/0.086*SER_hh_tes!O26/SER_hh_num!O26)</f>
        <v>8282.6946867543375</v>
      </c>
      <c r="P26" s="22">
        <f>IF(SER_hh_tes!P26=0,0,1000000/0.086*SER_hh_tes!P26/SER_hh_num!P26)</f>
        <v>8493.7936460966084</v>
      </c>
      <c r="Q26" s="22">
        <f>IF(SER_hh_tes!Q26=0,0,1000000/0.086*SER_hh_tes!Q26/SER_hh_num!Q26)</f>
        <v>8710.968232932526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10.743867589439153</v>
      </c>
      <c r="H27" s="116">
        <f>IF(SER_hh_tes!H27=0,0,1000000/0.086*SER_hh_tes!H27/SER_hh_num!H19)</f>
        <v>10.780281706469813</v>
      </c>
      <c r="I27" s="116">
        <f>IF(SER_hh_tes!I27=0,0,1000000/0.086*SER_hh_tes!I27/SER_hh_num!I19)</f>
        <v>12.347855375072738</v>
      </c>
      <c r="J27" s="116">
        <f>IF(SER_hh_tes!J27=0,0,1000000/0.086*SER_hh_tes!J27/SER_hh_num!J19)</f>
        <v>14.495003197220548</v>
      </c>
      <c r="K27" s="116">
        <f>IF(SER_hh_tes!K27=0,0,1000000/0.086*SER_hh_tes!K27/SER_hh_num!K19)</f>
        <v>16.70544453960721</v>
      </c>
      <c r="L27" s="116">
        <f>IF(SER_hh_tes!L27=0,0,1000000/0.086*SER_hh_tes!L27/SER_hh_num!L19)</f>
        <v>19.035085461002573</v>
      </c>
      <c r="M27" s="116">
        <f>IF(SER_hh_tes!M27=0,0,1000000/0.086*SER_hh_tes!M27/SER_hh_num!M19)</f>
        <v>22.41072114824982</v>
      </c>
      <c r="N27" s="116">
        <f>IF(SER_hh_tes!N27=0,0,1000000/0.086*SER_hh_tes!N27/SER_hh_num!N19)</f>
        <v>47.947858961816756</v>
      </c>
      <c r="O27" s="116">
        <f>IF(SER_hh_tes!O27=0,0,1000000/0.086*SER_hh_tes!O27/SER_hh_num!O19)</f>
        <v>55.32590016927707</v>
      </c>
      <c r="P27" s="116">
        <f>IF(SER_hh_tes!P27=0,0,1000000/0.086*SER_hh_tes!P27/SER_hh_num!P19)</f>
        <v>59.228322973377956</v>
      </c>
      <c r="Q27" s="116">
        <f>IF(SER_hh_tes!Q27=0,0,1000000/0.086*SER_hh_tes!Q27/SER_hh_num!Q19)</f>
        <v>63.040860900582437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2910.6905257405733</v>
      </c>
      <c r="H28" s="117">
        <f>IF(SER_hh_tes!H27=0,0,1000000/0.086*SER_hh_tes!H27/SER_hh_num!H27)</f>
        <v>2891.6590597336476</v>
      </c>
      <c r="I28" s="117">
        <f>IF(SER_hh_tes!I27=0,0,1000000/0.086*SER_hh_tes!I27/SER_hh_num!I27)</f>
        <v>2923.6773797718556</v>
      </c>
      <c r="J28" s="117">
        <f>IF(SER_hh_tes!J27=0,0,1000000/0.086*SER_hh_tes!J27/SER_hh_num!J27)</f>
        <v>2954.5892682656154</v>
      </c>
      <c r="K28" s="117">
        <f>IF(SER_hh_tes!K27=0,0,1000000/0.086*SER_hh_tes!K27/SER_hh_num!K27)</f>
        <v>2981.2680295993819</v>
      </c>
      <c r="L28" s="117">
        <f>IF(SER_hh_tes!L27=0,0,1000000/0.086*SER_hh_tes!L27/SER_hh_num!L27)</f>
        <v>3001.5122194966057</v>
      </c>
      <c r="M28" s="117">
        <f>IF(SER_hh_tes!M27=0,0,1000000/0.086*SER_hh_tes!M27/SER_hh_num!M27)</f>
        <v>3010.7348537210974</v>
      </c>
      <c r="N28" s="117">
        <f>IF(SER_hh_tes!N27=0,0,1000000/0.086*SER_hh_tes!N27/SER_hh_num!N27)</f>
        <v>2863.1807336286874</v>
      </c>
      <c r="O28" s="117">
        <f>IF(SER_hh_tes!O27=0,0,1000000/0.086*SER_hh_tes!O27/SER_hh_num!O27)</f>
        <v>3046.631793190958</v>
      </c>
      <c r="P28" s="117">
        <f>IF(SER_hh_tes!P27=0,0,1000000/0.086*SER_hh_tes!P27/SER_hh_num!P27)</f>
        <v>3061.8991553180786</v>
      </c>
      <c r="Q28" s="117">
        <f>IF(SER_hh_tes!Q27=0,0,1000000/0.086*SER_hh_tes!Q27/SER_hh_num!Q27)</f>
        <v>3069.8591447848357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7404.1951358269771</v>
      </c>
      <c r="C29" s="101">
        <f>IF(SER_hh_tes!C29=0,0,1000000/0.086*SER_hh_tes!C29/SER_hh_num!C29)</f>
        <v>7405.792598884891</v>
      </c>
      <c r="D29" s="101">
        <f>IF(SER_hh_tes!D29=0,0,1000000/0.086*SER_hh_tes!D29/SER_hh_num!D29)</f>
        <v>7429.0549648416263</v>
      </c>
      <c r="E29" s="101">
        <f>IF(SER_hh_tes!E29=0,0,1000000/0.086*SER_hh_tes!E29/SER_hh_num!E29)</f>
        <v>7491.4559611236527</v>
      </c>
      <c r="F29" s="101">
        <f>IF(SER_hh_tes!F29=0,0,1000000/0.086*SER_hh_tes!F29/SER_hh_num!F29)</f>
        <v>7476.3728643391096</v>
      </c>
      <c r="G29" s="101">
        <f>IF(SER_hh_tes!G29=0,0,1000000/0.086*SER_hh_tes!G29/SER_hh_num!G29)</f>
        <v>7672.603210425119</v>
      </c>
      <c r="H29" s="101">
        <f>IF(SER_hh_tes!H29=0,0,1000000/0.086*SER_hh_tes!H29/SER_hh_num!H29)</f>
        <v>7782.0491312307113</v>
      </c>
      <c r="I29" s="101">
        <f>IF(SER_hh_tes!I29=0,0,1000000/0.086*SER_hh_tes!I29/SER_hh_num!I29)</f>
        <v>7860.8579824106037</v>
      </c>
      <c r="J29" s="101">
        <f>IF(SER_hh_tes!J29=0,0,1000000/0.086*SER_hh_tes!J29/SER_hh_num!J29)</f>
        <v>7792.7097882799917</v>
      </c>
      <c r="K29" s="101">
        <f>IF(SER_hh_tes!K29=0,0,1000000/0.086*SER_hh_tes!K29/SER_hh_num!K29)</f>
        <v>7922.1840766675259</v>
      </c>
      <c r="L29" s="101">
        <f>IF(SER_hh_tes!L29=0,0,1000000/0.086*SER_hh_tes!L29/SER_hh_num!L29)</f>
        <v>7951.4521929623188</v>
      </c>
      <c r="M29" s="101">
        <f>IF(SER_hh_tes!M29=0,0,1000000/0.086*SER_hh_tes!M29/SER_hh_num!M29)</f>
        <v>7972.3015191928462</v>
      </c>
      <c r="N29" s="101">
        <f>IF(SER_hh_tes!N29=0,0,1000000/0.086*SER_hh_tes!N29/SER_hh_num!N29)</f>
        <v>8121.6762821223729</v>
      </c>
      <c r="O29" s="101">
        <f>IF(SER_hh_tes!O29=0,0,1000000/0.086*SER_hh_tes!O29/SER_hh_num!O29)</f>
        <v>8266.2297492227917</v>
      </c>
      <c r="P29" s="101">
        <f>IF(SER_hh_tes!P29=0,0,1000000/0.086*SER_hh_tes!P29/SER_hh_num!P29)</f>
        <v>8280.1910534320486</v>
      </c>
      <c r="Q29" s="101">
        <f>IF(SER_hh_tes!Q29=0,0,1000000/0.086*SER_hh_tes!Q29/SER_hh_num!Q29)</f>
        <v>8414.8032313810381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7421.4974364780346</v>
      </c>
      <c r="C30" s="100">
        <f>IF(SER_hh_tes!C30=0,0,1000000/0.086*SER_hh_tes!C30/SER_hh_num!C30)</f>
        <v>7362.6159312592927</v>
      </c>
      <c r="D30" s="100">
        <f>IF(SER_hh_tes!D30=0,0,1000000/0.086*SER_hh_tes!D30/SER_hh_num!D30)</f>
        <v>7853.2131152162892</v>
      </c>
      <c r="E30" s="100">
        <f>IF(SER_hh_tes!E30=0,0,1000000/0.086*SER_hh_tes!E30/SER_hh_num!E30)</f>
        <v>7930.279755789702</v>
      </c>
      <c r="F30" s="100">
        <f>IF(SER_hh_tes!F30=0,0,1000000/0.086*SER_hh_tes!F30/SER_hh_num!F30)</f>
        <v>7910.031859883301</v>
      </c>
      <c r="G30" s="100">
        <f>IF(SER_hh_tes!G30=0,0,1000000/0.086*SER_hh_tes!G30/SER_hh_num!G30)</f>
        <v>8114.2372572666281</v>
      </c>
      <c r="H30" s="100">
        <f>IF(SER_hh_tes!H30=0,0,1000000/0.086*SER_hh_tes!H30/SER_hh_num!H30)</f>
        <v>8187.2322623342279</v>
      </c>
      <c r="I30" s="100">
        <f>IF(SER_hh_tes!I30=0,0,1000000/0.086*SER_hh_tes!I30/SER_hh_num!I30)</f>
        <v>8241.2426464174423</v>
      </c>
      <c r="J30" s="100">
        <f>IF(SER_hh_tes!J30=0,0,1000000/0.086*SER_hh_tes!J30/SER_hh_num!J30)</f>
        <v>8147.8111512877895</v>
      </c>
      <c r="K30" s="100">
        <f>IF(SER_hh_tes!K30=0,0,1000000/0.086*SER_hh_tes!K30/SER_hh_num!K30)</f>
        <v>8234.6525204822919</v>
      </c>
      <c r="L30" s="100">
        <f>IF(SER_hh_tes!L30=0,0,1000000/0.086*SER_hh_tes!L30/SER_hh_num!L30)</f>
        <v>8232.4171412264968</v>
      </c>
      <c r="M30" s="100">
        <f>IF(SER_hh_tes!M30=0,0,1000000/0.086*SER_hh_tes!M30/SER_hh_num!M30)</f>
        <v>8181.5591841903906</v>
      </c>
      <c r="N30" s="100">
        <f>IF(SER_hh_tes!N30=0,0,1000000/0.086*SER_hh_tes!N30/SER_hh_num!N30)</f>
        <v>8253.1215714502796</v>
      </c>
      <c r="O30" s="100">
        <f>IF(SER_hh_tes!O30=0,0,1000000/0.086*SER_hh_tes!O30/SER_hh_num!O30)</f>
        <v>8283.0732295366688</v>
      </c>
      <c r="P30" s="100">
        <f>IF(SER_hh_tes!P30=0,0,1000000/0.086*SER_hh_tes!P30/SER_hh_num!P30)</f>
        <v>8167.8039003755366</v>
      </c>
      <c r="Q30" s="100">
        <f>IF(SER_hh_tes!Q30=0,0,1000000/0.086*SER_hh_tes!Q30/SER_hh_num!Q30)</f>
        <v>8278.5915167969688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7421.4974364780355</v>
      </c>
      <c r="C31" s="100">
        <f>IF(SER_hh_tes!C31=0,0,1000000/0.086*SER_hh_tes!C31/SER_hh_num!C31)</f>
        <v>7428.886953805204</v>
      </c>
      <c r="D31" s="100">
        <f>IF(SER_hh_tes!D31=0,0,1000000/0.086*SER_hh_tes!D31/SER_hh_num!D31)</f>
        <v>7428.431601180986</v>
      </c>
      <c r="E31" s="100">
        <f>IF(SER_hh_tes!E31=0,0,1000000/0.086*SER_hh_tes!E31/SER_hh_num!E31)</f>
        <v>7504.2147911408729</v>
      </c>
      <c r="F31" s="100">
        <f>IF(SER_hh_tes!F31=0,0,1000000/0.086*SER_hh_tes!F31/SER_hh_num!F31)</f>
        <v>7503.7040734084339</v>
      </c>
      <c r="G31" s="100">
        <f>IF(SER_hh_tes!G31=0,0,1000000/0.086*SER_hh_tes!G31/SER_hh_num!G31)</f>
        <v>7729.1546640153492</v>
      </c>
      <c r="H31" s="100">
        <f>IF(SER_hh_tes!H31=0,0,1000000/0.086*SER_hh_tes!H31/SER_hh_num!H31)</f>
        <v>7874.1962290845304</v>
      </c>
      <c r="I31" s="100">
        <f>IF(SER_hh_tes!I31=0,0,1000000/0.086*SER_hh_tes!I31/SER_hh_num!I31)</f>
        <v>7978.647893055283</v>
      </c>
      <c r="J31" s="100">
        <f>IF(SER_hh_tes!J31=0,0,1000000/0.086*SER_hh_tes!J31/SER_hh_num!J31)</f>
        <v>7929.594582639108</v>
      </c>
      <c r="K31" s="100">
        <f>IF(SER_hh_tes!K31=0,0,1000000/0.086*SER_hh_tes!K31/SER_hh_num!K31)</f>
        <v>8095.7976102993207</v>
      </c>
      <c r="L31" s="100">
        <f>IF(SER_hh_tes!L31=0,0,1000000/0.086*SER_hh_tes!L31/SER_hh_num!L31)</f>
        <v>8152.6656203794928</v>
      </c>
      <c r="M31" s="100">
        <f>IF(SER_hh_tes!M31=0,0,1000000/0.086*SER_hh_tes!M31/SER_hh_num!M31)</f>
        <v>8177.3485848875025</v>
      </c>
      <c r="N31" s="100">
        <f>IF(SER_hh_tes!N31=0,0,1000000/0.086*SER_hh_tes!N31/SER_hh_num!N31)</f>
        <v>8304.3242376855851</v>
      </c>
      <c r="O31" s="100">
        <f>IF(SER_hh_tes!O31=0,0,1000000/0.086*SER_hh_tes!O31/SER_hh_num!O31)</f>
        <v>8340.0267771717736</v>
      </c>
      <c r="P31" s="100">
        <f>IF(SER_hh_tes!P31=0,0,1000000/0.086*SER_hh_tes!P31/SER_hh_num!P31)</f>
        <v>8252.9446623445019</v>
      </c>
      <c r="Q31" s="100">
        <f>IF(SER_hh_tes!Q31=0,0,1000000/0.086*SER_hh_tes!Q31/SER_hh_num!Q31)</f>
        <v>8279.8038248596877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7393.2177615998571</v>
      </c>
      <c r="C33" s="18">
        <f>IF(SER_hh_tes!C33=0,0,1000000/0.086*SER_hh_tes!C33/SER_hh_num!C33)</f>
        <v>7398.585101797461</v>
      </c>
      <c r="D33" s="18">
        <f>IF(SER_hh_tes!D33=0,0,1000000/0.086*SER_hh_tes!D33/SER_hh_num!D33)</f>
        <v>7332.4357753969553</v>
      </c>
      <c r="E33" s="18">
        <f>IF(SER_hh_tes!E33=0,0,1000000/0.086*SER_hh_tes!E33/SER_hh_num!E33)</f>
        <v>7360.416815832481</v>
      </c>
      <c r="F33" s="18">
        <f>IF(SER_hh_tes!F33=0,0,1000000/0.086*SER_hh_tes!F33/SER_hh_num!F33)</f>
        <v>7312.0615049046446</v>
      </c>
      <c r="G33" s="18">
        <f>IF(SER_hh_tes!G33=0,0,1000000/0.086*SER_hh_tes!G33/SER_hh_num!G33)</f>
        <v>7534.8730161862677</v>
      </c>
      <c r="H33" s="18">
        <f>IF(SER_hh_tes!H33=0,0,1000000/0.086*SER_hh_tes!H33/SER_hh_num!H33)</f>
        <v>7666.7920582060451</v>
      </c>
      <c r="I33" s="18">
        <f>IF(SER_hh_tes!I33=0,0,1000000/0.086*SER_hh_tes!I33/SER_hh_num!I33)</f>
        <v>7730.437042800143</v>
      </c>
      <c r="J33" s="18">
        <f>IF(SER_hh_tes!J33=0,0,1000000/0.086*SER_hh_tes!J33/SER_hh_num!J33)</f>
        <v>7642.3586403398067</v>
      </c>
      <c r="K33" s="18">
        <f>IF(SER_hh_tes!K33=0,0,1000000/0.086*SER_hh_tes!K33/SER_hh_num!K33)</f>
        <v>7777.8934131940441</v>
      </c>
      <c r="L33" s="18">
        <f>IF(SER_hh_tes!L33=0,0,1000000/0.086*SER_hh_tes!L33/SER_hh_num!L33)</f>
        <v>7796.9158830808192</v>
      </c>
      <c r="M33" s="18">
        <f>IF(SER_hh_tes!M33=0,0,1000000/0.086*SER_hh_tes!M33/SER_hh_num!M33)</f>
        <v>7844.8581128403557</v>
      </c>
      <c r="N33" s="18">
        <f>IF(SER_hh_tes!N33=0,0,1000000/0.086*SER_hh_tes!N33/SER_hh_num!N33)</f>
        <v>8029.7747329927124</v>
      </c>
      <c r="O33" s="18">
        <f>IF(SER_hh_tes!O33=0,0,1000000/0.086*SER_hh_tes!O33/SER_hh_num!O33)</f>
        <v>8236.1869646208761</v>
      </c>
      <c r="P33" s="18">
        <f>IF(SER_hh_tes!P33=0,0,1000000/0.086*SER_hh_tes!P33/SER_hh_num!P33)</f>
        <v>8304.2170722880892</v>
      </c>
      <c r="Q33" s="18">
        <f>IF(SER_hh_tes!Q33=0,0,1000000/0.086*SER_hh_tes!Q33/SER_hh_num!Q33)</f>
        <v>8486.7070279218588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14774.023464325041</v>
      </c>
      <c r="C3" s="106">
        <f>IF(SER_hh_emi!C3=0,0,1000000*SER_hh_emi!C3/SER_hh_num!C3)</f>
        <v>15164.438688262419</v>
      </c>
      <c r="D3" s="106">
        <f>IF(SER_hh_emi!D3=0,0,1000000*SER_hh_emi!D3/SER_hh_num!D3)</f>
        <v>13459.407489139609</v>
      </c>
      <c r="E3" s="106">
        <f>IF(SER_hh_emi!E3=0,0,1000000*SER_hh_emi!E3/SER_hh_num!E3)</f>
        <v>15254.376700601402</v>
      </c>
      <c r="F3" s="106">
        <f>IF(SER_hh_emi!F3=0,0,1000000*SER_hh_emi!F3/SER_hh_num!F3)</f>
        <v>15326.983893962992</v>
      </c>
      <c r="G3" s="106">
        <f>IF(SER_hh_emi!G3=0,0,1000000*SER_hh_emi!G3/SER_hh_num!G3)</f>
        <v>18392.769660617505</v>
      </c>
      <c r="H3" s="106">
        <f>IF(SER_hh_emi!H3=0,0,1000000*SER_hh_emi!H3/SER_hh_num!H3)</f>
        <v>16774.437990358776</v>
      </c>
      <c r="I3" s="106">
        <f>IF(SER_hh_emi!I3=0,0,1000000*SER_hh_emi!I3/SER_hh_num!I3)</f>
        <v>16474.581011819686</v>
      </c>
      <c r="J3" s="106">
        <f>IF(SER_hh_emi!J3=0,0,1000000*SER_hh_emi!J3/SER_hh_num!J3)</f>
        <v>16640.314263924978</v>
      </c>
      <c r="K3" s="106">
        <f>IF(SER_hh_emi!K3=0,0,1000000*SER_hh_emi!K3/SER_hh_num!K3)</f>
        <v>15616.027583613699</v>
      </c>
      <c r="L3" s="106">
        <f>IF(SER_hh_emi!L3=0,0,1000000*SER_hh_emi!L3/SER_hh_num!L3)</f>
        <v>16511.13893037245</v>
      </c>
      <c r="M3" s="106">
        <f>IF(SER_hh_emi!M3=0,0,1000000*SER_hh_emi!M3/SER_hh_num!M3)</f>
        <v>12869.956865891434</v>
      </c>
      <c r="N3" s="106">
        <f>IF(SER_hh_emi!N3=0,0,1000000*SER_hh_emi!N3/SER_hh_num!N3)</f>
        <v>14051.048835834283</v>
      </c>
      <c r="O3" s="106">
        <f>IF(SER_hh_emi!O3=0,0,1000000*SER_hh_emi!O3/SER_hh_num!O3)</f>
        <v>13730.285911499277</v>
      </c>
      <c r="P3" s="106">
        <f>IF(SER_hh_emi!P3=0,0,1000000*SER_hh_emi!P3/SER_hh_num!P3)</f>
        <v>11132.917701499686</v>
      </c>
      <c r="Q3" s="106">
        <f>IF(SER_hh_emi!Q3=0,0,1000000*SER_hh_emi!Q3/SER_hh_num!Q3)</f>
        <v>11024.702250551767</v>
      </c>
    </row>
    <row r="4" spans="1:17" ht="12.95" customHeight="1" x14ac:dyDescent="0.25">
      <c r="A4" s="90" t="s">
        <v>44</v>
      </c>
      <c r="B4" s="101">
        <f>IF(SER_hh_emi!B4=0,0,1000000*SER_hh_emi!B4/SER_hh_num!B4)</f>
        <v>11872.492779175889</v>
      </c>
      <c r="C4" s="101">
        <f>IF(SER_hh_emi!C4=0,0,1000000*SER_hh_emi!C4/SER_hh_num!C4)</f>
        <v>12560.861882301948</v>
      </c>
      <c r="D4" s="101">
        <f>IF(SER_hh_emi!D4=0,0,1000000*SER_hh_emi!D4/SER_hh_num!D4)</f>
        <v>10521.572795878395</v>
      </c>
      <c r="E4" s="101">
        <f>IF(SER_hh_emi!E4=0,0,1000000*SER_hh_emi!E4/SER_hh_num!E4)</f>
        <v>12212.633330102521</v>
      </c>
      <c r="F4" s="101">
        <f>IF(SER_hh_emi!F4=0,0,1000000*SER_hh_emi!F4/SER_hh_num!F4)</f>
        <v>12202.220921184879</v>
      </c>
      <c r="G4" s="101">
        <f>IF(SER_hh_emi!G4=0,0,1000000*SER_hh_emi!G4/SER_hh_num!G4)</f>
        <v>15436.395245038133</v>
      </c>
      <c r="H4" s="101">
        <f>IF(SER_hh_emi!H4=0,0,1000000*SER_hh_emi!H4/SER_hh_num!H4)</f>
        <v>13999.202551632299</v>
      </c>
      <c r="I4" s="101">
        <f>IF(SER_hh_emi!I4=0,0,1000000*SER_hh_emi!I4/SER_hh_num!I4)</f>
        <v>13690.110889623546</v>
      </c>
      <c r="J4" s="101">
        <f>IF(SER_hh_emi!J4=0,0,1000000*SER_hh_emi!J4/SER_hh_num!J4)</f>
        <v>13811.504254360822</v>
      </c>
      <c r="K4" s="101">
        <f>IF(SER_hh_emi!K4=0,0,1000000*SER_hh_emi!K4/SER_hh_num!K4)</f>
        <v>12848.154095618482</v>
      </c>
      <c r="L4" s="101">
        <f>IF(SER_hh_emi!L4=0,0,1000000*SER_hh_emi!L4/SER_hh_num!L4)</f>
        <v>13770.708287673995</v>
      </c>
      <c r="M4" s="101">
        <f>IF(SER_hh_emi!M4=0,0,1000000*SER_hh_emi!M4/SER_hh_num!M4)</f>
        <v>10242.073613675047</v>
      </c>
      <c r="N4" s="101">
        <f>IF(SER_hh_emi!N4=0,0,1000000*SER_hh_emi!N4/SER_hh_num!N4)</f>
        <v>11534.396902734536</v>
      </c>
      <c r="O4" s="101">
        <f>IF(SER_hh_emi!O4=0,0,1000000*SER_hh_emi!O4/SER_hh_num!O4)</f>
        <v>11293.460911687451</v>
      </c>
      <c r="P4" s="101">
        <f>IF(SER_hh_emi!P4=0,0,1000000*SER_hh_emi!P4/SER_hh_num!P4)</f>
        <v>8715.9612418306951</v>
      </c>
      <c r="Q4" s="101">
        <f>IF(SER_hh_emi!Q4=0,0,1000000*SER_hh_emi!Q4/SER_hh_num!Q4)</f>
        <v>8543.1623707545168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31203.858098282592</v>
      </c>
      <c r="F5" s="100">
        <f>IF(SER_hh_emi!F5=0,0,1000000*SER_hh_emi!F5/SER_hh_num!F5)</f>
        <v>31690.894568271684</v>
      </c>
      <c r="G5" s="100">
        <f>IF(SER_hh_emi!G5=0,0,1000000*SER_hh_emi!G5/SER_hh_num!G5)</f>
        <v>42176.926633631185</v>
      </c>
      <c r="H5" s="100">
        <f>IF(SER_hh_emi!H5=0,0,1000000*SER_hh_emi!H5/SER_hh_num!H5)</f>
        <v>40533.271105126863</v>
      </c>
      <c r="I5" s="100">
        <f>IF(SER_hh_emi!I5=0,0,1000000*SER_hh_emi!I5/SER_hh_num!I5)</f>
        <v>36057.958659060649</v>
      </c>
      <c r="J5" s="100">
        <f>IF(SER_hh_emi!J5=0,0,1000000*SER_hh_emi!J5/SER_hh_num!J5)</f>
        <v>35397.585004663051</v>
      </c>
      <c r="K5" s="100">
        <f>IF(SER_hh_emi!K5=0,0,1000000*SER_hh_emi!K5/SER_hh_num!K5)</f>
        <v>33045.537402484413</v>
      </c>
      <c r="L5" s="100">
        <f>IF(SER_hh_emi!L5=0,0,1000000*SER_hh_emi!L5/SER_hh_num!L5)</f>
        <v>36885.847119947597</v>
      </c>
      <c r="M5" s="100">
        <f>IF(SER_hh_emi!M5=0,0,1000000*SER_hh_emi!M5/SER_hh_num!M5)</f>
        <v>26710.522814698252</v>
      </c>
      <c r="N5" s="100">
        <f>IF(SER_hh_emi!N5=0,0,1000000*SER_hh_emi!N5/SER_hh_num!N5)</f>
        <v>29917.78411177063</v>
      </c>
      <c r="O5" s="100">
        <f>IF(SER_hh_emi!O5=0,0,1000000*SER_hh_emi!O5/SER_hh_num!O5)</f>
        <v>32013.524502914097</v>
      </c>
      <c r="P5" s="100">
        <f>IF(SER_hh_emi!P5=0,0,1000000*SER_hh_emi!P5/SER_hh_num!P5)</f>
        <v>26258.180189728089</v>
      </c>
      <c r="Q5" s="100">
        <f>IF(SER_hh_emi!Q5=0,0,1000000*SER_hh_emi!Q5/SER_hh_num!Q5)</f>
        <v>27860.020426517975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20073.309613457801</v>
      </c>
      <c r="C7" s="100">
        <f>IF(SER_hh_emi!C7=0,0,1000000*SER_hh_emi!C7/SER_hh_num!C7)</f>
        <v>21483.168850041595</v>
      </c>
      <c r="D7" s="100">
        <f>IF(SER_hh_emi!D7=0,0,1000000*SER_hh_emi!D7/SER_hh_num!D7)</f>
        <v>19092.32437661061</v>
      </c>
      <c r="E7" s="100">
        <f>IF(SER_hh_emi!E7=0,0,1000000*SER_hh_emi!E7/SER_hh_num!E7)</f>
        <v>21818.371451084389</v>
      </c>
      <c r="F7" s="100">
        <f>IF(SER_hh_emi!F7=0,0,1000000*SER_hh_emi!F7/SER_hh_num!F7)</f>
        <v>22082.31041908549</v>
      </c>
      <c r="G7" s="100">
        <f>IF(SER_hh_emi!G7=0,0,1000000*SER_hh_emi!G7/SER_hh_num!G7)</f>
        <v>27084.637818488656</v>
      </c>
      <c r="H7" s="100">
        <f>IF(SER_hh_emi!H7=0,0,1000000*SER_hh_emi!H7/SER_hh_num!H7)</f>
        <v>25047.546727114059</v>
      </c>
      <c r="I7" s="100">
        <f>IF(SER_hh_emi!I7=0,0,1000000*SER_hh_emi!I7/SER_hh_num!I7)</f>
        <v>22993.522787577687</v>
      </c>
      <c r="J7" s="100">
        <f>IF(SER_hh_emi!J7=0,0,1000000*SER_hh_emi!J7/SER_hh_num!J7)</f>
        <v>27299.258850846487</v>
      </c>
      <c r="K7" s="100">
        <f>IF(SER_hh_emi!K7=0,0,1000000*SER_hh_emi!K7/SER_hh_num!K7)</f>
        <v>26527.320012531749</v>
      </c>
      <c r="L7" s="100">
        <f>IF(SER_hh_emi!L7=0,0,1000000*SER_hh_emi!L7/SER_hh_num!L7)</f>
        <v>24459.049473046576</v>
      </c>
      <c r="M7" s="100">
        <f>IF(SER_hh_emi!M7=0,0,1000000*SER_hh_emi!M7/SER_hh_num!M7)</f>
        <v>21699.682981907707</v>
      </c>
      <c r="N7" s="100">
        <f>IF(SER_hh_emi!N7=0,0,1000000*SER_hh_emi!N7/SER_hh_num!N7)</f>
        <v>21526.400581369187</v>
      </c>
      <c r="O7" s="100">
        <f>IF(SER_hh_emi!O7=0,0,1000000*SER_hh_emi!O7/SER_hh_num!O7)</f>
        <v>21064.219584358569</v>
      </c>
      <c r="P7" s="100">
        <f>IF(SER_hh_emi!P7=0,0,1000000*SER_hh_emi!P7/SER_hh_num!P7)</f>
        <v>17890.874439154126</v>
      </c>
      <c r="Q7" s="100">
        <f>IF(SER_hh_emi!Q7=0,0,1000000*SER_hh_emi!Q7/SER_hh_num!Q7)</f>
        <v>18858.156401882341</v>
      </c>
    </row>
    <row r="8" spans="1:17" ht="12" customHeight="1" x14ac:dyDescent="0.25">
      <c r="A8" s="88" t="s">
        <v>101</v>
      </c>
      <c r="B8" s="100">
        <f>IF(SER_hh_emi!B8=0,0,1000000*SER_hh_emi!B8/SER_hh_num!B8)</f>
        <v>9366.9978979373245</v>
      </c>
      <c r="C8" s="100">
        <f>IF(SER_hh_emi!C8=0,0,1000000*SER_hh_emi!C8/SER_hh_num!C8)</f>
        <v>10026.79127297798</v>
      </c>
      <c r="D8" s="100">
        <f>IF(SER_hh_emi!D8=0,0,1000000*SER_hh_emi!D8/SER_hh_num!D8)</f>
        <v>8893.8374140934266</v>
      </c>
      <c r="E8" s="100">
        <f>IF(SER_hh_emi!E8=0,0,1000000*SER_hh_emi!E8/SER_hh_num!E8)</f>
        <v>10205.662164761632</v>
      </c>
      <c r="F8" s="100">
        <f>IF(SER_hh_emi!F8=0,0,1000000*SER_hh_emi!F8/SER_hh_num!F8)</f>
        <v>10333.993295036178</v>
      </c>
      <c r="G8" s="100">
        <f>IF(SER_hh_emi!G8=0,0,1000000*SER_hh_emi!G8/SER_hh_num!G8)</f>
        <v>12791.770186402786</v>
      </c>
      <c r="H8" s="100">
        <f>IF(SER_hh_emi!H8=0,0,1000000*SER_hh_emi!H8/SER_hh_num!H8)</f>
        <v>11828.225501812914</v>
      </c>
      <c r="I8" s="100">
        <f>IF(SER_hh_emi!I8=0,0,1000000*SER_hh_emi!I8/SER_hh_num!I8)</f>
        <v>11726.029740823553</v>
      </c>
      <c r="J8" s="100">
        <f>IF(SER_hh_emi!J8=0,0,1000000*SER_hh_emi!J8/SER_hh_num!J8)</f>
        <v>11469.243707599107</v>
      </c>
      <c r="K8" s="100">
        <f>IF(SER_hh_emi!K8=0,0,1000000*SER_hh_emi!K8/SER_hh_num!K8)</f>
        <v>10840.697852893185</v>
      </c>
      <c r="L8" s="100">
        <f>IF(SER_hh_emi!L8=0,0,1000000*SER_hh_emi!L8/SER_hh_num!L8)</f>
        <v>12163.067198501387</v>
      </c>
      <c r="M8" s="100">
        <f>IF(SER_hh_emi!M8=0,0,1000000*SER_hh_emi!M8/SER_hh_num!M8)</f>
        <v>9276.3175870421728</v>
      </c>
      <c r="N8" s="100">
        <f>IF(SER_hh_emi!N8=0,0,1000000*SER_hh_emi!N8/SER_hh_num!N8)</f>
        <v>10165.60750232077</v>
      </c>
      <c r="O8" s="100">
        <f>IF(SER_hh_emi!O8=0,0,1000000*SER_hh_emi!O8/SER_hh_num!O8)</f>
        <v>9914.3704960541982</v>
      </c>
      <c r="P8" s="100">
        <f>IF(SER_hh_emi!P8=0,0,1000000*SER_hh_emi!P8/SER_hh_num!P8)</f>
        <v>8369.4306114171304</v>
      </c>
      <c r="Q8" s="100">
        <f>IF(SER_hh_emi!Q8=0,0,1000000*SER_hh_emi!Q8/SER_hh_num!Q8)</f>
        <v>8769.5453674776327</v>
      </c>
    </row>
    <row r="9" spans="1:17" ht="12" customHeight="1" x14ac:dyDescent="0.25">
      <c r="A9" s="88" t="s">
        <v>106</v>
      </c>
      <c r="B9" s="100">
        <f>IF(SER_hh_emi!B9=0,0,1000000*SER_hh_emi!B9/SER_hh_num!B9)</f>
        <v>14041.336896109162</v>
      </c>
      <c r="C9" s="100">
        <f>IF(SER_hh_emi!C9=0,0,1000000*SER_hh_emi!C9/SER_hh_num!C9)</f>
        <v>15030.381749295993</v>
      </c>
      <c r="D9" s="100">
        <f>IF(SER_hh_emi!D9=0,0,1000000*SER_hh_emi!D9/SER_hh_num!D9)</f>
        <v>13332.058872139365</v>
      </c>
      <c r="E9" s="100">
        <f>IF(SER_hh_emi!E9=0,0,1000000*SER_hh_emi!E9/SER_hh_num!E9)</f>
        <v>15310.986570249725</v>
      </c>
      <c r="F9" s="100">
        <f>IF(SER_hh_emi!F9=0,0,1000000*SER_hh_emi!F9/SER_hh_num!F9)</f>
        <v>15490.884370721276</v>
      </c>
      <c r="G9" s="100">
        <f>IF(SER_hh_emi!G9=0,0,1000000*SER_hh_emi!G9/SER_hh_num!G9)</f>
        <v>19198.111154803431</v>
      </c>
      <c r="H9" s="100">
        <f>IF(SER_hh_emi!H9=0,0,1000000*SER_hh_emi!H9/SER_hh_num!H9)</f>
        <v>17695.931890568718</v>
      </c>
      <c r="I9" s="100">
        <f>IF(SER_hh_emi!I9=0,0,1000000*SER_hh_emi!I9/SER_hh_num!I9)</f>
        <v>18152.369734895208</v>
      </c>
      <c r="J9" s="100">
        <f>IF(SER_hh_emi!J9=0,0,1000000*SER_hh_emi!J9/SER_hh_num!J9)</f>
        <v>16803.179621784147</v>
      </c>
      <c r="K9" s="100">
        <f>IF(SER_hh_emi!K9=0,0,1000000*SER_hh_emi!K9/SER_hh_num!K9)</f>
        <v>15487.132746249848</v>
      </c>
      <c r="L9" s="100">
        <f>IF(SER_hh_emi!L9=0,0,1000000*SER_hh_emi!L9/SER_hh_num!L9)</f>
        <v>18745.183716106774</v>
      </c>
      <c r="M9" s="100">
        <f>IF(SER_hh_emi!M9=0,0,1000000*SER_hh_emi!M9/SER_hh_num!M9)</f>
        <v>13319.489493993628</v>
      </c>
      <c r="N9" s="100">
        <f>IF(SER_hh_emi!N9=0,0,1000000*SER_hh_emi!N9/SER_hh_num!N9)</f>
        <v>15290.62472759863</v>
      </c>
      <c r="O9" s="100">
        <f>IF(SER_hh_emi!O9=0,0,1000000*SER_hh_emi!O9/SER_hh_num!O9)</f>
        <v>14959.861324347108</v>
      </c>
      <c r="P9" s="100">
        <f>IF(SER_hh_emi!P9=0,0,1000000*SER_hh_emi!P9/SER_hh_num!P9)</f>
        <v>12670.74627771393</v>
      </c>
      <c r="Q9" s="100">
        <f>IF(SER_hh_emi!Q9=0,0,1000000*SER_hh_emi!Q9/SER_hh_num!Q9)</f>
        <v>13403.617597726934</v>
      </c>
    </row>
    <row r="10" spans="1:17" ht="12" customHeight="1" x14ac:dyDescent="0.25">
      <c r="A10" s="88" t="s">
        <v>34</v>
      </c>
      <c r="B10" s="100">
        <f>IF(SER_hh_emi!B10=0,0,1000000*SER_hh_emi!B10/SER_hh_num!B10)</f>
        <v>15189.764024396163</v>
      </c>
      <c r="C10" s="100">
        <f>IF(SER_hh_emi!C10=0,0,1000000*SER_hh_emi!C10/SER_hh_num!C10)</f>
        <v>16255.607004319834</v>
      </c>
      <c r="D10" s="100">
        <f>IF(SER_hh_emi!D10=0,0,1000000*SER_hh_emi!D10/SER_hh_num!D10)</f>
        <v>14459.111121335851</v>
      </c>
      <c r="E10" s="100">
        <f>IF(SER_hh_emi!E10=0,0,1000000*SER_hh_emi!E10/SER_hh_num!E10)</f>
        <v>16524.590890940126</v>
      </c>
      <c r="F10" s="100">
        <f>IF(SER_hh_emi!F10=0,0,1000000*SER_hh_emi!F10/SER_hh_num!F10)</f>
        <v>16724.029575055203</v>
      </c>
      <c r="G10" s="100">
        <f>IF(SER_hh_emi!G10=0,0,1000000*SER_hh_emi!G10/SER_hh_num!G10)</f>
        <v>9013.3436718224475</v>
      </c>
      <c r="H10" s="100">
        <f>IF(SER_hh_emi!H10=0,0,1000000*SER_hh_emi!H10/SER_hh_num!H10)</f>
        <v>9919.6371961804889</v>
      </c>
      <c r="I10" s="100">
        <f>IF(SER_hh_emi!I10=0,0,1000000*SER_hh_emi!I10/SER_hh_num!I10)</f>
        <v>9734.8477902289651</v>
      </c>
      <c r="J10" s="100">
        <f>IF(SER_hh_emi!J10=0,0,1000000*SER_hh_emi!J10/SER_hh_num!J10)</f>
        <v>10838.864779323632</v>
      </c>
      <c r="K10" s="100">
        <f>IF(SER_hh_emi!K10=0,0,1000000*SER_hh_emi!K10/SER_hh_num!K10)</f>
        <v>12368.962901239234</v>
      </c>
      <c r="L10" s="100">
        <f>IF(SER_hh_emi!L10=0,0,1000000*SER_hh_emi!L10/SER_hh_num!L10)</f>
        <v>9705.4617904792904</v>
      </c>
      <c r="M10" s="100">
        <f>IF(SER_hh_emi!M10=0,0,1000000*SER_hh_emi!M10/SER_hh_num!M10)</f>
        <v>9645.2282221718124</v>
      </c>
      <c r="N10" s="100">
        <f>IF(SER_hh_emi!N10=0,0,1000000*SER_hh_emi!N10/SER_hh_num!N10)</f>
        <v>9869.8607501549086</v>
      </c>
      <c r="O10" s="100">
        <f>IF(SER_hh_emi!O10=0,0,1000000*SER_hh_emi!O10/SER_hh_num!O10)</f>
        <v>8784.3728778495206</v>
      </c>
      <c r="P10" s="100">
        <f>IF(SER_hh_emi!P10=0,0,1000000*SER_hh_emi!P10/SER_hh_num!P10)</f>
        <v>7034.1616284658621</v>
      </c>
      <c r="Q10" s="100">
        <f>IF(SER_hh_emi!Q10=0,0,1000000*SER_hh_emi!Q10/SER_hh_num!Q10)</f>
        <v>6424.6515731326526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5.8408107580694173</v>
      </c>
      <c r="C16" s="101">
        <f>IF(SER_hh_emi!C16=0,0,1000000*SER_hh_emi!C16/SER_hh_num!C16)</f>
        <v>6.6406259926103131</v>
      </c>
      <c r="D16" s="101">
        <f>IF(SER_hh_emi!D16=0,0,1000000*SER_hh_emi!D16/SER_hh_num!D16)</f>
        <v>7.9250642607557547</v>
      </c>
      <c r="E16" s="101">
        <f>IF(SER_hh_emi!E16=0,0,1000000*SER_hh_emi!E16/SER_hh_num!E16)</f>
        <v>8.0845479417274362</v>
      </c>
      <c r="F16" s="101">
        <f>IF(SER_hh_emi!F16=0,0,1000000*SER_hh_emi!F16/SER_hh_num!F16)</f>
        <v>8.3960515138777136</v>
      </c>
      <c r="G16" s="101">
        <f>IF(SER_hh_emi!G16=0,0,1000000*SER_hh_emi!G16/SER_hh_num!G16)</f>
        <v>8.5179328672036547</v>
      </c>
      <c r="H16" s="101">
        <f>IF(SER_hh_emi!H16=0,0,1000000*SER_hh_emi!H16/SER_hh_num!H16)</f>
        <v>9.0964125436288299</v>
      </c>
      <c r="I16" s="101">
        <f>IF(SER_hh_emi!I16=0,0,1000000*SER_hh_emi!I16/SER_hh_num!I16)</f>
        <v>11.359929700529095</v>
      </c>
      <c r="J16" s="101">
        <f>IF(SER_hh_emi!J16=0,0,1000000*SER_hh_emi!J16/SER_hh_num!J16)</f>
        <v>13.266449827325863</v>
      </c>
      <c r="K16" s="101">
        <f>IF(SER_hh_emi!K16=0,0,1000000*SER_hh_emi!K16/SER_hh_num!K16)</f>
        <v>14.532614253000585</v>
      </c>
      <c r="L16" s="101">
        <f>IF(SER_hh_emi!L16=0,0,1000000*SER_hh_emi!L16/SER_hh_num!L16)</f>
        <v>15.921582244487205</v>
      </c>
      <c r="M16" s="101">
        <f>IF(SER_hh_emi!M16=0,0,1000000*SER_hh_emi!M16/SER_hh_num!M16)</f>
        <v>20.388996277696421</v>
      </c>
      <c r="N16" s="101">
        <f>IF(SER_hh_emi!N16=0,0,1000000*SER_hh_emi!N16/SER_hh_num!N16)</f>
        <v>30.345723518659469</v>
      </c>
      <c r="O16" s="101">
        <f>IF(SER_hh_emi!O16=0,0,1000000*SER_hh_emi!O16/SER_hh_num!O16)</f>
        <v>45.234762572803632</v>
      </c>
      <c r="P16" s="101">
        <f>IF(SER_hh_emi!P16=0,0,1000000*SER_hh_emi!P16/SER_hh_num!P16)</f>
        <v>82.32756190719978</v>
      </c>
      <c r="Q16" s="101">
        <f>IF(SER_hh_emi!Q16=0,0,1000000*SER_hh_emi!Q16/SER_hh_num!Q16)</f>
        <v>107.89992008761692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984.12792364696497</v>
      </c>
      <c r="C17" s="103">
        <f>IF(SER_hh_emi!C17=0,0,1000000*SER_hh_emi!C17/SER_hh_num!C17)</f>
        <v>1059.4910337618435</v>
      </c>
      <c r="D17" s="103">
        <f>IF(SER_hh_emi!D17=0,0,1000000*SER_hh_emi!D17/SER_hh_num!D17)</f>
        <v>1168.3901317931861</v>
      </c>
      <c r="E17" s="103">
        <f>IF(SER_hh_emi!E17=0,0,1000000*SER_hh_emi!E17/SER_hh_num!E17)</f>
        <v>1193.9487647885639</v>
      </c>
      <c r="F17" s="103">
        <f>IF(SER_hh_emi!F17=0,0,1000000*SER_hh_emi!F17/SER_hh_num!F17)</f>
        <v>1250.1974740971257</v>
      </c>
      <c r="G17" s="103">
        <f>IF(SER_hh_emi!G17=0,0,1000000*SER_hh_emi!G17/SER_hh_num!G17)</f>
        <v>1318.7105274025346</v>
      </c>
      <c r="H17" s="103">
        <f>IF(SER_hh_emi!H17=0,0,1000000*SER_hh_emi!H17/SER_hh_num!H17)</f>
        <v>1431.9120723879435</v>
      </c>
      <c r="I17" s="103">
        <f>IF(SER_hh_emi!I17=0,0,1000000*SER_hh_emi!I17/SER_hh_num!I17)</f>
        <v>1517.600994097179</v>
      </c>
      <c r="J17" s="103">
        <f>IF(SER_hh_emi!J17=0,0,1000000*SER_hh_emi!J17/SER_hh_num!J17)</f>
        <v>1570.6623750910949</v>
      </c>
      <c r="K17" s="103">
        <f>IF(SER_hh_emi!K17=0,0,1000000*SER_hh_emi!K17/SER_hh_num!K17)</f>
        <v>1616.2023563797279</v>
      </c>
      <c r="L17" s="103">
        <f>IF(SER_hh_emi!L17=0,0,1000000*SER_hh_emi!L17/SER_hh_num!L17)</f>
        <v>1642.0776870127022</v>
      </c>
      <c r="M17" s="103">
        <f>IF(SER_hh_emi!M17=0,0,1000000*SER_hh_emi!M17/SER_hh_num!M17)</f>
        <v>1680.4707177751081</v>
      </c>
      <c r="N17" s="103">
        <f>IF(SER_hh_emi!N17=0,0,1000000*SER_hh_emi!N17/SER_hh_num!N17)</f>
        <v>1723.7374255287295</v>
      </c>
      <c r="O17" s="103">
        <f>IF(SER_hh_emi!O17=0,0,1000000*SER_hh_emi!O17/SER_hh_num!O17)</f>
        <v>1774.8321153763152</v>
      </c>
      <c r="P17" s="103">
        <f>IF(SER_hh_emi!P17=0,0,1000000*SER_hh_emi!P17/SER_hh_num!P17)</f>
        <v>1835.868113729271</v>
      </c>
      <c r="Q17" s="103">
        <f>IF(SER_hh_emi!Q17=0,0,1000000*SER_hh_emi!Q17/SER_hh_num!Q17)</f>
        <v>1897.2950092798603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1557.7227408559036</v>
      </c>
      <c r="C19" s="101">
        <f>IF(SER_hh_emi!C19=0,0,1000000*SER_hh_emi!C19/SER_hh_num!C19)</f>
        <v>1542.312652641348</v>
      </c>
      <c r="D19" s="101">
        <f>IF(SER_hh_emi!D19=0,0,1000000*SER_hh_emi!D19/SER_hh_num!D19)</f>
        <v>1515.789508461419</v>
      </c>
      <c r="E19" s="101">
        <f>IF(SER_hh_emi!E19=0,0,1000000*SER_hh_emi!E19/SER_hh_num!E19)</f>
        <v>1521.5004951335118</v>
      </c>
      <c r="F19" s="101">
        <f>IF(SER_hh_emi!F19=0,0,1000000*SER_hh_emi!F19/SER_hh_num!F19)</f>
        <v>1522.3646602256815</v>
      </c>
      <c r="G19" s="101">
        <f>IF(SER_hh_emi!G19=0,0,1000000*SER_hh_emi!G19/SER_hh_num!G19)</f>
        <v>1484.3279290016108</v>
      </c>
      <c r="H19" s="101">
        <f>IF(SER_hh_emi!H19=0,0,1000000*SER_hh_emi!H19/SER_hh_num!H19)</f>
        <v>1430.6250986098776</v>
      </c>
      <c r="I19" s="101">
        <f>IF(SER_hh_emi!I19=0,0,1000000*SER_hh_emi!I19/SER_hh_num!I19)</f>
        <v>1398.3379760508058</v>
      </c>
      <c r="J19" s="101">
        <f>IF(SER_hh_emi!J19=0,0,1000000*SER_hh_emi!J19/SER_hh_num!J19)</f>
        <v>1388.4975451407181</v>
      </c>
      <c r="K19" s="101">
        <f>IF(SER_hh_emi!K19=0,0,1000000*SER_hh_emi!K19/SER_hh_num!K19)</f>
        <v>1373.4671864092777</v>
      </c>
      <c r="L19" s="101">
        <f>IF(SER_hh_emi!L19=0,0,1000000*SER_hh_emi!L19/SER_hh_num!L19)</f>
        <v>1321.3165329583423</v>
      </c>
      <c r="M19" s="101">
        <f>IF(SER_hh_emi!M19=0,0,1000000*SER_hh_emi!M19/SER_hh_num!M19)</f>
        <v>1298.2875253666914</v>
      </c>
      <c r="N19" s="101">
        <f>IF(SER_hh_emi!N19=0,0,1000000*SER_hh_emi!N19/SER_hh_num!N19)</f>
        <v>1284.1859585998916</v>
      </c>
      <c r="O19" s="101">
        <f>IF(SER_hh_emi!O19=0,0,1000000*SER_hh_emi!O19/SER_hh_num!O19)</f>
        <v>1270.1378683063372</v>
      </c>
      <c r="P19" s="101">
        <f>IF(SER_hh_emi!P19=0,0,1000000*SER_hh_emi!P19/SER_hh_num!P19)</f>
        <v>1253.1027896692672</v>
      </c>
      <c r="Q19" s="101">
        <f>IF(SER_hh_emi!Q19=0,0,1000000*SER_hh_emi!Q19/SER_hh_num!Q19)</f>
        <v>1241.1667885981014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3204.4520938837109</v>
      </c>
      <c r="C21" s="100">
        <f>IF(SER_hh_emi!C21=0,0,1000000*SER_hh_emi!C21/SER_hh_num!C21)</f>
        <v>3160.6379749607554</v>
      </c>
      <c r="D21" s="100">
        <f>IF(SER_hh_emi!D21=0,0,1000000*SER_hh_emi!D21/SER_hh_num!D21)</f>
        <v>3114.6610843693684</v>
      </c>
      <c r="E21" s="100">
        <f>IF(SER_hh_emi!E21=0,0,1000000*SER_hh_emi!E21/SER_hh_num!E21)</f>
        <v>3141.0024132339013</v>
      </c>
      <c r="F21" s="100">
        <f>IF(SER_hh_emi!F21=0,0,1000000*SER_hh_emi!F21/SER_hh_num!F21)</f>
        <v>3173.578982749314</v>
      </c>
      <c r="G21" s="100">
        <f>IF(SER_hh_emi!G21=0,0,1000000*SER_hh_emi!G21/SER_hh_num!G21)</f>
        <v>3111.8743411420987</v>
      </c>
      <c r="H21" s="100">
        <f>IF(SER_hh_emi!H21=0,0,1000000*SER_hh_emi!H21/SER_hh_num!H21)</f>
        <v>3080.8505074958712</v>
      </c>
      <c r="I21" s="100">
        <f>IF(SER_hh_emi!I21=0,0,1000000*SER_hh_emi!I21/SER_hh_num!I21)</f>
        <v>3087.7532402165989</v>
      </c>
      <c r="J21" s="100">
        <f>IF(SER_hh_emi!J21=0,0,1000000*SER_hh_emi!J21/SER_hh_num!J21)</f>
        <v>3093.0332156017175</v>
      </c>
      <c r="K21" s="100">
        <f>IF(SER_hh_emi!K21=0,0,1000000*SER_hh_emi!K21/SER_hh_num!K21)</f>
        <v>3093.6746929680771</v>
      </c>
      <c r="L21" s="100">
        <f>IF(SER_hh_emi!L21=0,0,1000000*SER_hh_emi!L21/SER_hh_num!L21)</f>
        <v>3089.1255700693382</v>
      </c>
      <c r="M21" s="100">
        <f>IF(SER_hh_emi!M21=0,0,1000000*SER_hh_emi!M21/SER_hh_num!M21)</f>
        <v>3090.5413025608082</v>
      </c>
      <c r="N21" s="100">
        <f>IF(SER_hh_emi!N21=0,0,1000000*SER_hh_emi!N21/SER_hh_num!N21)</f>
        <v>3095.7963252033564</v>
      </c>
      <c r="O21" s="100">
        <f>IF(SER_hh_emi!O21=0,0,1000000*SER_hh_emi!O21/SER_hh_num!O21)</f>
        <v>3088.6067027054019</v>
      </c>
      <c r="P21" s="100">
        <f>IF(SER_hh_emi!P21=0,0,1000000*SER_hh_emi!P21/SER_hh_num!P21)</f>
        <v>3086.9814713716482</v>
      </c>
      <c r="Q21" s="100">
        <f>IF(SER_hh_emi!Q21=0,0,1000000*SER_hh_emi!Q21/SER_hh_num!Q21)</f>
        <v>3074.9754137515861</v>
      </c>
    </row>
    <row r="22" spans="1:17" ht="12" customHeight="1" x14ac:dyDescent="0.25">
      <c r="A22" s="88" t="s">
        <v>99</v>
      </c>
      <c r="B22" s="100">
        <f>IF(SER_hh_emi!B22=0,0,1000000*SER_hh_emi!B22/SER_hh_num!B22)</f>
        <v>3866.469138307662</v>
      </c>
      <c r="C22" s="100">
        <f>IF(SER_hh_emi!C22=0,0,1000000*SER_hh_emi!C22/SER_hh_num!C22)</f>
        <v>3813.8422516347632</v>
      </c>
      <c r="D22" s="100">
        <f>IF(SER_hh_emi!D22=0,0,1000000*SER_hh_emi!D22/SER_hh_num!D22)</f>
        <v>3757.3493775986831</v>
      </c>
      <c r="E22" s="100">
        <f>IF(SER_hh_emi!E22=0,0,1000000*SER_hh_emi!E22/SER_hh_num!E22)</f>
        <v>3784.3340775800339</v>
      </c>
      <c r="F22" s="100">
        <f>IF(SER_hh_emi!F22=0,0,1000000*SER_hh_emi!F22/SER_hh_num!F22)</f>
        <v>3809.5762339485705</v>
      </c>
      <c r="G22" s="100">
        <f>IF(SER_hh_emi!G22=0,0,1000000*SER_hh_emi!G22/SER_hh_num!G22)</f>
        <v>3769.5527298685201</v>
      </c>
      <c r="H22" s="100">
        <f>IF(SER_hh_emi!H22=0,0,1000000*SER_hh_emi!H22/SER_hh_num!H22)</f>
        <v>3709.3851984703483</v>
      </c>
      <c r="I22" s="100">
        <f>IF(SER_hh_emi!I22=0,0,1000000*SER_hh_emi!I22/SER_hh_num!I22)</f>
        <v>3717.1846883833359</v>
      </c>
      <c r="J22" s="100">
        <f>IF(SER_hh_emi!J22=0,0,1000000*SER_hh_emi!J22/SER_hh_num!J22)</f>
        <v>3724.7275258244804</v>
      </c>
      <c r="K22" s="100">
        <f>IF(SER_hh_emi!K22=0,0,1000000*SER_hh_emi!K22/SER_hh_num!K22)</f>
        <v>3726.2678961120823</v>
      </c>
      <c r="L22" s="100">
        <f>IF(SER_hh_emi!L22=0,0,1000000*SER_hh_emi!L22/SER_hh_num!L22)</f>
        <v>3720.1011151286784</v>
      </c>
      <c r="M22" s="100">
        <f>IF(SER_hh_emi!M22=0,0,1000000*SER_hh_emi!M22/SER_hh_num!M22)</f>
        <v>3717.1427661471162</v>
      </c>
      <c r="N22" s="100">
        <f>IF(SER_hh_emi!N22=0,0,1000000*SER_hh_emi!N22/SER_hh_num!N22)</f>
        <v>3725.1647406693151</v>
      </c>
      <c r="O22" s="100">
        <f>IF(SER_hh_emi!O22=0,0,1000000*SER_hh_emi!O22/SER_hh_num!O22)</f>
        <v>3720.0073251313192</v>
      </c>
      <c r="P22" s="100">
        <f>IF(SER_hh_emi!P22=0,0,1000000*SER_hh_emi!P22/SER_hh_num!P22)</f>
        <v>3719.6715205858031</v>
      </c>
      <c r="Q22" s="100">
        <f>IF(SER_hh_emi!Q22=0,0,1000000*SER_hh_emi!Q22/SER_hh_num!Q22)</f>
        <v>3707.5703666479289</v>
      </c>
    </row>
    <row r="23" spans="1:17" ht="12" customHeight="1" x14ac:dyDescent="0.25">
      <c r="A23" s="88" t="s">
        <v>98</v>
      </c>
      <c r="B23" s="100">
        <f>IF(SER_hh_emi!B23=0,0,1000000*SER_hh_emi!B23/SER_hh_num!B23)</f>
        <v>2696.857885585006</v>
      </c>
      <c r="C23" s="100">
        <f>IF(SER_hh_emi!C23=0,0,1000000*SER_hh_emi!C23/SER_hh_num!C23)</f>
        <v>2660.6541892846881</v>
      </c>
      <c r="D23" s="100">
        <f>IF(SER_hh_emi!D23=0,0,1000000*SER_hh_emi!D23/SER_hh_num!D23)</f>
        <v>2614.6482430507226</v>
      </c>
      <c r="E23" s="100">
        <f>IF(SER_hh_emi!E23=0,0,1000000*SER_hh_emi!E23/SER_hh_num!E23)</f>
        <v>2647.4710942670126</v>
      </c>
      <c r="F23" s="100">
        <f>IF(SER_hh_emi!F23=0,0,1000000*SER_hh_emi!F23/SER_hh_num!F23)</f>
        <v>2664.786425198803</v>
      </c>
      <c r="G23" s="100">
        <f>IF(SER_hh_emi!G23=0,0,1000000*SER_hh_emi!G23/SER_hh_num!G23)</f>
        <v>2661.0896906305047</v>
      </c>
      <c r="H23" s="100">
        <f>IF(SER_hh_emi!H23=0,0,1000000*SER_hh_emi!H23/SER_hh_num!H23)</f>
        <v>2618.2939887045159</v>
      </c>
      <c r="I23" s="100">
        <f>IF(SER_hh_emi!I23=0,0,1000000*SER_hh_emi!I23/SER_hh_num!I23)</f>
        <v>2624.609307383696</v>
      </c>
      <c r="J23" s="100">
        <f>IF(SER_hh_emi!J23=0,0,1000000*SER_hh_emi!J23/SER_hh_num!J23)</f>
        <v>2628.800263223603</v>
      </c>
      <c r="K23" s="100">
        <f>IF(SER_hh_emi!K23=0,0,1000000*SER_hh_emi!K23/SER_hh_num!K23)</f>
        <v>2628.19305779569</v>
      </c>
      <c r="L23" s="100">
        <f>IF(SER_hh_emi!L23=0,0,1000000*SER_hh_emi!L23/SER_hh_num!L23)</f>
        <v>2625.6290673908247</v>
      </c>
      <c r="M23" s="100">
        <f>IF(SER_hh_emi!M23=0,0,1000000*SER_hh_emi!M23/SER_hh_num!M23)</f>
        <v>2622.4359673940394</v>
      </c>
      <c r="N23" s="100">
        <f>IF(SER_hh_emi!N23=0,0,1000000*SER_hh_emi!N23/SER_hh_num!N23)</f>
        <v>2637.9519006963515</v>
      </c>
      <c r="O23" s="100">
        <f>IF(SER_hh_emi!O23=0,0,1000000*SER_hh_emi!O23/SER_hh_num!O23)</f>
        <v>2636.9508826886636</v>
      </c>
      <c r="P23" s="100">
        <f>IF(SER_hh_emi!P23=0,0,1000000*SER_hh_emi!P23/SER_hh_num!P23)</f>
        <v>2636.5648659600583</v>
      </c>
      <c r="Q23" s="100">
        <f>IF(SER_hh_emi!Q23=0,0,1000000*SER_hh_emi!Q23/SER_hh_num!Q23)</f>
        <v>2631.9011011390885</v>
      </c>
    </row>
    <row r="24" spans="1:17" ht="12" customHeight="1" x14ac:dyDescent="0.25">
      <c r="A24" s="88" t="s">
        <v>34</v>
      </c>
      <c r="B24" s="100">
        <f>IF(SER_hh_emi!B24=0,0,1000000*SER_hh_emi!B24/SER_hh_num!B24)</f>
        <v>2794.1197145939645</v>
      </c>
      <c r="C24" s="100">
        <f>IF(SER_hh_emi!C24=0,0,1000000*SER_hh_emi!C24/SER_hh_num!C24)</f>
        <v>2755.916105965342</v>
      </c>
      <c r="D24" s="100">
        <f>IF(SER_hh_emi!D24=0,0,1000000*SER_hh_emi!D24/SER_hh_num!D24)</f>
        <v>2715.826511283718</v>
      </c>
      <c r="E24" s="100">
        <f>IF(SER_hh_emi!E24=0,0,1000000*SER_hh_emi!E24/SER_hh_num!E24)</f>
        <v>2738.7796945741143</v>
      </c>
      <c r="F24" s="100">
        <f>IF(SER_hh_emi!F24=0,0,1000000*SER_hh_emi!F24/SER_hh_num!F24)</f>
        <v>2755.3165621425514</v>
      </c>
      <c r="G24" s="100">
        <f>IF(SER_hh_emi!G24=0,0,1000000*SER_hh_emi!G24/SER_hh_num!G24)</f>
        <v>1197.9843337000859</v>
      </c>
      <c r="H24" s="100">
        <f>IF(SER_hh_emi!H24=0,0,1000000*SER_hh_emi!H24/SER_hh_num!H24)</f>
        <v>1402.9136647506541</v>
      </c>
      <c r="I24" s="100">
        <f>IF(SER_hh_emi!I24=0,0,1000000*SER_hh_emi!I24/SER_hh_num!I24)</f>
        <v>1392.1280451932198</v>
      </c>
      <c r="J24" s="100">
        <f>IF(SER_hh_emi!J24=0,0,1000000*SER_hh_emi!J24/SER_hh_num!J24)</f>
        <v>1587.2412832990544</v>
      </c>
      <c r="K24" s="100">
        <f>IF(SER_hh_emi!K24=0,0,1000000*SER_hh_emi!K24/SER_hh_num!K24)</f>
        <v>1639.1514802721847</v>
      </c>
      <c r="L24" s="100">
        <f>IF(SER_hh_emi!L24=0,0,1000000*SER_hh_emi!L24/SER_hh_num!L24)</f>
        <v>1604.3600523900866</v>
      </c>
      <c r="M24" s="100">
        <f>IF(SER_hh_emi!M24=0,0,1000000*SER_hh_emi!M24/SER_hh_num!M24)</f>
        <v>1744.0020101929001</v>
      </c>
      <c r="N24" s="100">
        <f>IF(SER_hh_emi!N24=0,0,1000000*SER_hh_emi!N24/SER_hh_num!N24)</f>
        <v>1638.6167092955061</v>
      </c>
      <c r="O24" s="100">
        <f>IF(SER_hh_emi!O24=0,0,1000000*SER_hh_emi!O24/SER_hh_num!O24)</f>
        <v>1493.184505665879</v>
      </c>
      <c r="P24" s="100">
        <f>IF(SER_hh_emi!P24=0,0,1000000*SER_hh_emi!P24/SER_hh_num!P24)</f>
        <v>1412.5260076235886</v>
      </c>
      <c r="Q24" s="100">
        <f>IF(SER_hh_emi!Q24=0,0,1000000*SER_hh_emi!Q24/SER_hh_num!Q24)</f>
        <v>1224.0365489603373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1342.0415197063708</v>
      </c>
      <c r="C29" s="101">
        <f>IF(SER_hh_emi!C29=0,0,1000000*SER_hh_emi!C29/SER_hh_num!C29)</f>
        <v>1059.04513139294</v>
      </c>
      <c r="D29" s="101">
        <f>IF(SER_hh_emi!D29=0,0,1000000*SER_hh_emi!D29/SER_hh_num!D29)</f>
        <v>1419.0374368458449</v>
      </c>
      <c r="E29" s="101">
        <f>IF(SER_hh_emi!E29=0,0,1000000*SER_hh_emi!E29/SER_hh_num!E29)</f>
        <v>1517.0741979979703</v>
      </c>
      <c r="F29" s="101">
        <f>IF(SER_hh_emi!F29=0,0,1000000*SER_hh_emi!F29/SER_hh_num!F29)</f>
        <v>1598.9086833878807</v>
      </c>
      <c r="G29" s="101">
        <f>IF(SER_hh_emi!G29=0,0,1000000*SER_hh_emi!G29/SER_hh_num!G29)</f>
        <v>1468.2976139561215</v>
      </c>
      <c r="H29" s="101">
        <f>IF(SER_hh_emi!H29=0,0,1000000*SER_hh_emi!H29/SER_hh_num!H29)</f>
        <v>1340.1987158063989</v>
      </c>
      <c r="I29" s="101">
        <f>IF(SER_hh_emi!I29=0,0,1000000*SER_hh_emi!I29/SER_hh_num!I29)</f>
        <v>1380.2074312845855</v>
      </c>
      <c r="J29" s="101">
        <f>IF(SER_hh_emi!J29=0,0,1000000*SER_hh_emi!J29/SER_hh_num!J29)</f>
        <v>1433.041744687783</v>
      </c>
      <c r="K29" s="101">
        <f>IF(SER_hh_emi!K29=0,0,1000000*SER_hh_emi!K29/SER_hh_num!K29)</f>
        <v>1386.0422246175872</v>
      </c>
      <c r="L29" s="101">
        <f>IF(SER_hh_emi!L29=0,0,1000000*SER_hh_emi!L29/SER_hh_num!L29)</f>
        <v>1409.6567946232365</v>
      </c>
      <c r="M29" s="101">
        <f>IF(SER_hh_emi!M29=0,0,1000000*SER_hh_emi!M29/SER_hh_num!M29)</f>
        <v>1317.1634407734582</v>
      </c>
      <c r="N29" s="101">
        <f>IF(SER_hh_emi!N29=0,0,1000000*SER_hh_emi!N29/SER_hh_num!N29)</f>
        <v>1213.7700200649349</v>
      </c>
      <c r="O29" s="101">
        <f>IF(SER_hh_emi!O29=0,0,1000000*SER_hh_emi!O29/SER_hh_num!O29)</f>
        <v>1138.3695653285192</v>
      </c>
      <c r="P29" s="101">
        <f>IF(SER_hh_emi!P29=0,0,1000000*SER_hh_emi!P29/SER_hh_num!P29)</f>
        <v>1110.6149532928434</v>
      </c>
      <c r="Q29" s="101">
        <f>IF(SER_hh_emi!Q29=0,0,1000000*SER_hh_emi!Q29/SER_hh_num!Q29)</f>
        <v>1167.4612094972681</v>
      </c>
    </row>
    <row r="30" spans="1:17" ht="12" customHeight="1" x14ac:dyDescent="0.25">
      <c r="A30" s="88" t="s">
        <v>66</v>
      </c>
      <c r="B30" s="100">
        <f>IF(SER_hh_emi!B30=0,0,1000000*SER_hh_emi!B30/SER_hh_num!B30)</f>
        <v>4003.4183237308889</v>
      </c>
      <c r="C30" s="100">
        <f>IF(SER_hh_emi!C30=0,0,1000000*SER_hh_emi!C30/SER_hh_num!C30)</f>
        <v>3971.655556319165</v>
      </c>
      <c r="D30" s="100">
        <f>IF(SER_hh_emi!D30=0,0,1000000*SER_hh_emi!D30/SER_hh_num!D30)</f>
        <v>3934.5515168315428</v>
      </c>
      <c r="E30" s="100">
        <f>IF(SER_hh_emi!E30=0,0,1000000*SER_hh_emi!E30/SER_hh_num!E30)</f>
        <v>3936.349304834142</v>
      </c>
      <c r="F30" s="100">
        <f>IF(SER_hh_emi!F30=0,0,1000000*SER_hh_emi!F30/SER_hh_num!F30)</f>
        <v>3896.0253598709951</v>
      </c>
      <c r="G30" s="100">
        <f>IF(SER_hh_emi!G30=0,0,1000000*SER_hh_emi!G30/SER_hh_num!G30)</f>
        <v>3972.0464671885297</v>
      </c>
      <c r="H30" s="100">
        <f>IF(SER_hh_emi!H30=0,0,1000000*SER_hh_emi!H30/SER_hh_num!H30)</f>
        <v>4003.1688353254199</v>
      </c>
      <c r="I30" s="100">
        <f>IF(SER_hh_emi!I30=0,0,1000000*SER_hh_emi!I30/SER_hh_num!I30)</f>
        <v>4011.0806980583884</v>
      </c>
      <c r="J30" s="100">
        <f>IF(SER_hh_emi!J30=0,0,1000000*SER_hh_emi!J30/SER_hh_num!J30)</f>
        <v>3941.6487616196705</v>
      </c>
      <c r="K30" s="100">
        <f>IF(SER_hh_emi!K30=0,0,1000000*SER_hh_emi!K30/SER_hh_num!K30)</f>
        <v>3977.6016591073248</v>
      </c>
      <c r="L30" s="100">
        <f>IF(SER_hh_emi!L30=0,0,1000000*SER_hh_emi!L30/SER_hh_num!L30)</f>
        <v>3957.5307892489627</v>
      </c>
      <c r="M30" s="100">
        <f>IF(SER_hh_emi!M30=0,0,1000000*SER_hh_emi!M30/SER_hh_num!M30)</f>
        <v>3924.0094489497187</v>
      </c>
      <c r="N30" s="100">
        <f>IF(SER_hh_emi!N30=0,0,1000000*SER_hh_emi!N30/SER_hh_num!N30)</f>
        <v>3940.1477208617675</v>
      </c>
      <c r="O30" s="100">
        <f>IF(SER_hh_emi!O30=0,0,1000000*SER_hh_emi!O30/SER_hh_num!O30)</f>
        <v>3939.8475463469354</v>
      </c>
      <c r="P30" s="100">
        <f>IF(SER_hh_emi!P30=0,0,1000000*SER_hh_emi!P30/SER_hh_num!P30)</f>
        <v>3884.4974668607802</v>
      </c>
      <c r="Q30" s="100">
        <f>IF(SER_hh_emi!Q30=0,0,1000000*SER_hh_emi!Q30/SER_hh_num!Q30)</f>
        <v>3885.0562993797503</v>
      </c>
    </row>
    <row r="31" spans="1:17" ht="12" customHeight="1" x14ac:dyDescent="0.25">
      <c r="A31" s="88" t="s">
        <v>98</v>
      </c>
      <c r="B31" s="100">
        <f>IF(SER_hh_emi!B31=0,0,1000000*SER_hh_emi!B31/SER_hh_num!B31)</f>
        <v>3258.9622826957857</v>
      </c>
      <c r="C31" s="100">
        <f>IF(SER_hh_emi!C31=0,0,1000000*SER_hh_emi!C31/SER_hh_num!C31)</f>
        <v>3233.9204964317951</v>
      </c>
      <c r="D31" s="100">
        <f>IF(SER_hh_emi!D31=0,0,1000000*SER_hh_emi!D31/SER_hh_num!D31)</f>
        <v>3194.7861507541506</v>
      </c>
      <c r="E31" s="100">
        <f>IF(SER_hh_emi!E31=0,0,1000000*SER_hh_emi!E31/SER_hh_num!E31)</f>
        <v>3209.2287234984719</v>
      </c>
      <c r="F31" s="100">
        <f>IF(SER_hh_emi!F31=0,0,1000000*SER_hh_emi!F31/SER_hh_num!F31)</f>
        <v>3177.9393729432873</v>
      </c>
      <c r="G31" s="100">
        <f>IF(SER_hh_emi!G31=0,0,1000000*SER_hh_emi!G31/SER_hh_num!G31)</f>
        <v>3268.482081610965</v>
      </c>
      <c r="H31" s="100">
        <f>IF(SER_hh_emi!H31=0,0,1000000*SER_hh_emi!H31/SER_hh_num!H31)</f>
        <v>3290.7566967911453</v>
      </c>
      <c r="I31" s="100">
        <f>IF(SER_hh_emi!I31=0,0,1000000*SER_hh_emi!I31/SER_hh_num!I31)</f>
        <v>3297.824663101575</v>
      </c>
      <c r="J31" s="100">
        <f>IF(SER_hh_emi!J31=0,0,1000000*SER_hh_emi!J31/SER_hh_num!J31)</f>
        <v>3240.3730478001598</v>
      </c>
      <c r="K31" s="100">
        <f>IF(SER_hh_emi!K31=0,0,1000000*SER_hh_emi!K31/SER_hh_num!K31)</f>
        <v>3268.4962483056747</v>
      </c>
      <c r="L31" s="100">
        <f>IF(SER_hh_emi!L31=0,0,1000000*SER_hh_emi!L31/SER_hh_num!L31)</f>
        <v>3253.615251929607</v>
      </c>
      <c r="M31" s="100">
        <f>IF(SER_hh_emi!M31=0,0,1000000*SER_hh_emi!M31/SER_hh_num!M31)</f>
        <v>3213.0394404938856</v>
      </c>
      <c r="N31" s="100">
        <f>IF(SER_hh_emi!N31=0,0,1000000*SER_hh_emi!N31/SER_hh_num!N31)</f>
        <v>3229.7580795030913</v>
      </c>
      <c r="O31" s="100">
        <f>IF(SER_hh_emi!O31=0,0,1000000*SER_hh_emi!O31/SER_hh_num!O31)</f>
        <v>3223.9858304915774</v>
      </c>
      <c r="P31" s="100">
        <f>IF(SER_hh_emi!P31=0,0,1000000*SER_hh_emi!P31/SER_hh_num!P31)</f>
        <v>3168.7691423936558</v>
      </c>
      <c r="Q31" s="100">
        <f>IF(SER_hh_emi!Q31=0,0,1000000*SER_hh_emi!Q31/SER_hh_num!Q31)</f>
        <v>3163.8499856772469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223.7101529027114</v>
      </c>
      <c r="C3" s="106">
        <f>IF(SER_hh_fech!C3=0,0,SER_hh_fech!C3/SER_summary!C$26)</f>
        <v>233.61592968352079</v>
      </c>
      <c r="D3" s="106">
        <f>IF(SER_hh_fech!D3=0,0,SER_hh_fech!D3/SER_summary!D$26)</f>
        <v>215.75293926349534</v>
      </c>
      <c r="E3" s="106">
        <f>IF(SER_hh_fech!E3=0,0,SER_hh_fech!E3/SER_summary!E$26)</f>
        <v>237.67533747880063</v>
      </c>
      <c r="F3" s="106">
        <f>IF(SER_hh_fech!F3=0,0,SER_hh_fech!F3/SER_summary!F$26)</f>
        <v>240.0085373386836</v>
      </c>
      <c r="G3" s="106">
        <f>IF(SER_hh_fech!G3=0,0,SER_hh_fech!G3/SER_summary!G$26)</f>
        <v>278.31306974798002</v>
      </c>
      <c r="H3" s="106">
        <f>IF(SER_hh_fech!H3=0,0,SER_hh_fech!H3/SER_summary!H$26)</f>
        <v>262.26394277235778</v>
      </c>
      <c r="I3" s="106">
        <f>IF(SER_hh_fech!I3=0,0,SER_hh_fech!I3/SER_summary!I$26)</f>
        <v>261.21229827399202</v>
      </c>
      <c r="J3" s="106">
        <f>IF(SER_hh_fech!J3=0,0,SER_hh_fech!J3/SER_summary!J$26)</f>
        <v>257.78807895233371</v>
      </c>
      <c r="K3" s="106">
        <f>IF(SER_hh_fech!K3=0,0,SER_hh_fech!K3/SER_summary!K$26)</f>
        <v>247.85353410047682</v>
      </c>
      <c r="L3" s="106">
        <f>IF(SER_hh_fech!L3=0,0,SER_hh_fech!L3/SER_summary!L$26)</f>
        <v>267.52611797924123</v>
      </c>
      <c r="M3" s="106">
        <f>IF(SER_hh_fech!M3=0,0,SER_hh_fech!M3/SER_summary!M$26)</f>
        <v>220.25147463611268</v>
      </c>
      <c r="N3" s="106">
        <f>IF(SER_hh_fech!N3=0,0,SER_hh_fech!N3/SER_summary!N$26)</f>
        <v>234.08117775835493</v>
      </c>
      <c r="O3" s="106">
        <f>IF(SER_hh_fech!O3=0,0,SER_hh_fech!O3/SER_summary!O$26)</f>
        <v>229.6410608821617</v>
      </c>
      <c r="P3" s="106">
        <f>IF(SER_hh_fech!P3=0,0,SER_hh_fech!P3/SER_summary!P$26)</f>
        <v>203.08239057501302</v>
      </c>
      <c r="Q3" s="106">
        <f>IF(SER_hh_fech!Q3=0,0,SER_hh_fech!Q3/SER_summary!Q$26)</f>
        <v>207.89564396296799</v>
      </c>
    </row>
    <row r="4" spans="1:17" ht="12.95" customHeight="1" x14ac:dyDescent="0.25">
      <c r="A4" s="90" t="s">
        <v>44</v>
      </c>
      <c r="B4" s="101">
        <f>IF(SER_hh_fech!B4=0,0,SER_hh_fech!B4/SER_summary!B$26)</f>
        <v>156.3883862958524</v>
      </c>
      <c r="C4" s="101">
        <f>IF(SER_hh_fech!C4=0,0,SER_hh_fech!C4/SER_summary!C$26)</f>
        <v>167.0756173326086</v>
      </c>
      <c r="D4" s="101">
        <f>IF(SER_hh_fech!D4=0,0,SER_hh_fech!D4/SER_summary!D$26)</f>
        <v>147.71474559896808</v>
      </c>
      <c r="E4" s="101">
        <f>IF(SER_hh_fech!E4=0,0,SER_hh_fech!E4/SER_summary!E$26)</f>
        <v>168.93761970453704</v>
      </c>
      <c r="F4" s="101">
        <f>IF(SER_hh_fech!F4=0,0,SER_hh_fech!F4/SER_summary!F$26)</f>
        <v>170.63457901181749</v>
      </c>
      <c r="G4" s="101">
        <f>IF(SER_hh_fech!G4=0,0,SER_hh_fech!G4/SER_summary!G$26)</f>
        <v>208.63213841119955</v>
      </c>
      <c r="H4" s="101">
        <f>IF(SER_hh_fech!H4=0,0,SER_hh_fech!H4/SER_summary!H$26)</f>
        <v>192.20747558595414</v>
      </c>
      <c r="I4" s="101">
        <f>IF(SER_hh_fech!I4=0,0,SER_hh_fech!I4/SER_summary!I$26)</f>
        <v>190.2141437867383</v>
      </c>
      <c r="J4" s="101">
        <f>IF(SER_hh_fech!J4=0,0,SER_hh_fech!J4/SER_summary!J$26)</f>
        <v>186.575497144644</v>
      </c>
      <c r="K4" s="101">
        <f>IF(SER_hh_fech!K4=0,0,SER_hh_fech!K4/SER_summary!K$26)</f>
        <v>176.14723238760649</v>
      </c>
      <c r="L4" s="101">
        <f>IF(SER_hh_fech!L4=0,0,SER_hh_fech!L4/SER_summary!L$26)</f>
        <v>195.77880925346699</v>
      </c>
      <c r="M4" s="101">
        <f>IF(SER_hh_fech!M4=0,0,SER_hh_fech!M4/SER_summary!M$26)</f>
        <v>148.78346616897704</v>
      </c>
      <c r="N4" s="101">
        <f>IF(SER_hh_fech!N4=0,0,SER_hh_fech!N4/SER_summary!N$26)</f>
        <v>162.48510344107555</v>
      </c>
      <c r="O4" s="101">
        <f>IF(SER_hh_fech!O4=0,0,SER_hh_fech!O4/SER_summary!O$26)</f>
        <v>157.99091483387807</v>
      </c>
      <c r="P4" s="101">
        <f>IF(SER_hh_fech!P4=0,0,SER_hh_fech!P4/SER_summary!P$26)</f>
        <v>131.20994731772149</v>
      </c>
      <c r="Q4" s="101">
        <f>IF(SER_hh_fech!Q4=0,0,SER_hh_fech!Q4/SER_summary!Q$26)</f>
        <v>135.28923187906906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197.51973671825237</v>
      </c>
      <c r="F5" s="100">
        <f>IF(SER_hh_fech!F5=0,0,SER_hh_fech!F5/SER_summary!F$26)</f>
        <v>200.60266688097238</v>
      </c>
      <c r="G5" s="100">
        <f>IF(SER_hh_fech!G5=0,0,SER_hh_fech!G5/SER_summary!G$26)</f>
        <v>266.97901964624009</v>
      </c>
      <c r="H5" s="100">
        <f>IF(SER_hh_fech!H5=0,0,SER_hh_fech!H5/SER_summary!H$26)</f>
        <v>256.57471623532496</v>
      </c>
      <c r="I5" s="100">
        <f>IF(SER_hh_fech!I5=0,0,SER_hh_fech!I5/SER_summary!I$26)</f>
        <v>228.24608670192868</v>
      </c>
      <c r="J5" s="100">
        <f>IF(SER_hh_fech!J5=0,0,SER_hh_fech!J5/SER_summary!J$26)</f>
        <v>224.06593596731599</v>
      </c>
      <c r="K5" s="100">
        <f>IF(SER_hh_fech!K5=0,0,SER_hh_fech!K5/SER_summary!K$26)</f>
        <v>213.83000202433499</v>
      </c>
      <c r="L5" s="100">
        <f>IF(SER_hh_fech!L5=0,0,SER_hh_fech!L5/SER_summary!L$26)</f>
        <v>239.14862702822936</v>
      </c>
      <c r="M5" s="100">
        <f>IF(SER_hh_fech!M5=0,0,SER_hh_fech!M5/SER_summary!M$26)</f>
        <v>171.26548036457586</v>
      </c>
      <c r="N5" s="100">
        <f>IF(SER_hh_fech!N5=0,0,SER_hh_fech!N5/SER_summary!N$26)</f>
        <v>191.46317661502025</v>
      </c>
      <c r="O5" s="100">
        <f>IF(SER_hh_fech!O5=0,0,SER_hh_fech!O5/SER_summary!O$26)</f>
        <v>203.87075061025075</v>
      </c>
      <c r="P5" s="100">
        <f>IF(SER_hh_fech!P5=0,0,SER_hh_fech!P5/SER_summary!P$26)</f>
        <v>168.82511105829079</v>
      </c>
      <c r="Q5" s="100">
        <f>IF(SER_hh_fech!Q5=0,0,SER_hh_fech!Q5/SER_summary!Q$26)</f>
        <v>179.24368672602762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167.36711700071695</v>
      </c>
      <c r="C7" s="100">
        <f>IF(SER_hh_fech!C7=0,0,SER_hh_fech!C7/SER_summary!C$26)</f>
        <v>179.11101153407273</v>
      </c>
      <c r="D7" s="100">
        <f>IF(SER_hh_fech!D7=0,0,SER_hh_fech!D7/SER_summary!D$26)</f>
        <v>159.3164802256758</v>
      </c>
      <c r="E7" s="100">
        <f>IF(SER_hh_fech!E7=0,0,SER_hh_fech!E7/SER_summary!E$26)</f>
        <v>182.07579770952287</v>
      </c>
      <c r="F7" s="100">
        <f>IF(SER_hh_fech!F7=0,0,SER_hh_fech!F7/SER_summary!F$26)</f>
        <v>184.27330150306625</v>
      </c>
      <c r="G7" s="100">
        <f>IF(SER_hh_fech!G7=0,0,SER_hh_fech!G7/SER_summary!G$26)</f>
        <v>226.10852372948796</v>
      </c>
      <c r="H7" s="100">
        <f>IF(SER_hh_fech!H7=0,0,SER_hh_fech!H7/SER_summary!H$26)</f>
        <v>209.28871088588542</v>
      </c>
      <c r="I7" s="100">
        <f>IF(SER_hh_fech!I7=0,0,SER_hh_fech!I7/SER_summary!I$26)</f>
        <v>192.12186933650415</v>
      </c>
      <c r="J7" s="100">
        <f>IF(SER_hh_fech!J7=0,0,SER_hh_fech!J7/SER_summary!J$26)</f>
        <v>228.09822771744484</v>
      </c>
      <c r="K7" s="100">
        <f>IF(SER_hh_fech!K7=0,0,SER_hh_fech!K7/SER_summary!K$26)</f>
        <v>221.56740081551666</v>
      </c>
      <c r="L7" s="100">
        <f>IF(SER_hh_fech!L7=0,0,SER_hh_fech!L7/SER_summary!L$26)</f>
        <v>204.33008232471886</v>
      </c>
      <c r="M7" s="100">
        <f>IF(SER_hh_fech!M7=0,0,SER_hh_fech!M7/SER_summary!M$26)</f>
        <v>181.62146290983353</v>
      </c>
      <c r="N7" s="100">
        <f>IF(SER_hh_fech!N7=0,0,SER_hh_fech!N7/SER_summary!N$26)</f>
        <v>180.24018986643753</v>
      </c>
      <c r="O7" s="100">
        <f>IF(SER_hh_fech!O7=0,0,SER_hh_fech!O7/SER_summary!O$26)</f>
        <v>176.36965495597761</v>
      </c>
      <c r="P7" s="100">
        <f>IF(SER_hh_fech!P7=0,0,SER_hh_fech!P7/SER_summary!P$26)</f>
        <v>149.84859828484045</v>
      </c>
      <c r="Q7" s="100">
        <f>IF(SER_hh_fech!Q7=0,0,SER_hh_fech!Q7/SER_summary!Q$26)</f>
        <v>157.94198473085677</v>
      </c>
    </row>
    <row r="8" spans="1:17" ht="12" customHeight="1" x14ac:dyDescent="0.25">
      <c r="A8" s="88" t="s">
        <v>101</v>
      </c>
      <c r="B8" s="100">
        <f>IF(SER_hh_fech!B8=0,0,SER_hh_fech!B8/SER_summary!B$26)</f>
        <v>104.50686934921161</v>
      </c>
      <c r="C8" s="100">
        <f>IF(SER_hh_fech!C8=0,0,SER_hh_fech!C8/SER_summary!C$26)</f>
        <v>111.83995647912303</v>
      </c>
      <c r="D8" s="100">
        <f>IF(SER_hh_fech!D8=0,0,SER_hh_fech!D8/SER_summary!D$26)</f>
        <v>99.479915066288925</v>
      </c>
      <c r="E8" s="100">
        <f>IF(SER_hh_fech!E8=0,0,SER_hh_fech!E8/SER_summary!E$26)</f>
        <v>113.69121930206329</v>
      </c>
      <c r="F8" s="100">
        <f>IF(SER_hh_fech!F8=0,0,SER_hh_fech!F8/SER_summary!F$26)</f>
        <v>115.06337797911833</v>
      </c>
      <c r="G8" s="100">
        <f>IF(SER_hh_fech!G8=0,0,SER_hh_fech!G8/SER_summary!G$26)</f>
        <v>141.18600099946457</v>
      </c>
      <c r="H8" s="100">
        <f>IF(SER_hh_fech!H8=0,0,SER_hh_fech!H8/SER_summary!H$26)</f>
        <v>130.68342429966356</v>
      </c>
      <c r="I8" s="100">
        <f>IF(SER_hh_fech!I8=0,0,SER_hh_fech!I8/SER_summary!I$26)</f>
        <v>129.53215956920985</v>
      </c>
      <c r="J8" s="100">
        <f>IF(SER_hh_fech!J8=0,0,SER_hh_fech!J8/SER_summary!J$26)</f>
        <v>126.70987679146219</v>
      </c>
      <c r="K8" s="100">
        <f>IF(SER_hh_fech!K8=0,0,SER_hh_fech!K8/SER_summary!K$26)</f>
        <v>119.81834437489549</v>
      </c>
      <c r="L8" s="100">
        <f>IF(SER_hh_fech!L8=0,0,SER_hh_fech!L8/SER_summary!L$26)</f>
        <v>134.36742364209525</v>
      </c>
      <c r="M8" s="100">
        <f>IF(SER_hh_fech!M8=0,0,SER_hh_fech!M8/SER_summary!M$26)</f>
        <v>102.83169619499949</v>
      </c>
      <c r="N8" s="100">
        <f>IF(SER_hh_fech!N8=0,0,SER_hh_fech!N8/SER_summary!N$26)</f>
        <v>112.49009903285055</v>
      </c>
      <c r="O8" s="100">
        <f>IF(SER_hh_fech!O8=0,0,SER_hh_fech!O8/SER_summary!O$26)</f>
        <v>109.80161400193748</v>
      </c>
      <c r="P8" s="100">
        <f>IF(SER_hh_fech!P8=0,0,SER_hh_fech!P8/SER_summary!P$26)</f>
        <v>92.892954897086099</v>
      </c>
      <c r="Q8" s="100">
        <f>IF(SER_hh_fech!Q8=0,0,SER_hh_fech!Q8/SER_summary!Q$26)</f>
        <v>97.410381838849403</v>
      </c>
    </row>
    <row r="9" spans="1:17" ht="12" customHeight="1" x14ac:dyDescent="0.25">
      <c r="A9" s="88" t="s">
        <v>106</v>
      </c>
      <c r="B9" s="100">
        <f>IF(SER_hh_fech!B9=0,0,SER_hh_fech!B9/SER_summary!B$26)</f>
        <v>156.6581071629235</v>
      </c>
      <c r="C9" s="100">
        <f>IF(SER_hh_fech!C9=0,0,SER_hh_fech!C9/SER_summary!C$26)</f>
        <v>167.65056686041987</v>
      </c>
      <c r="D9" s="100">
        <f>IF(SER_hh_fech!D9=0,0,SER_hh_fech!D9/SER_summary!D$26)</f>
        <v>149.12259157757251</v>
      </c>
      <c r="E9" s="100">
        <f>IF(SER_hh_fech!E9=0,0,SER_hh_fech!E9/SER_summary!E$26)</f>
        <v>170.56460460739387</v>
      </c>
      <c r="F9" s="100">
        <f>IF(SER_hh_fech!F9=0,0,SER_hh_fech!F9/SER_summary!F$26)</f>
        <v>172.48254693907063</v>
      </c>
      <c r="G9" s="100">
        <f>IF(SER_hh_fech!G9=0,0,SER_hh_fech!G9/SER_summary!G$26)</f>
        <v>211.8944056367651</v>
      </c>
      <c r="H9" s="100">
        <f>IF(SER_hh_fech!H9=0,0,SER_hh_fech!H9/SER_summary!H$26)</f>
        <v>195.51241860232477</v>
      </c>
      <c r="I9" s="100">
        <f>IF(SER_hh_fech!I9=0,0,SER_hh_fech!I9/SER_summary!I$26)</f>
        <v>200.52103781331556</v>
      </c>
      <c r="J9" s="100">
        <f>IF(SER_hh_fech!J9=0,0,SER_hh_fech!J9/SER_summary!J$26)</f>
        <v>185.63811824579099</v>
      </c>
      <c r="K9" s="100">
        <f>IF(SER_hh_fech!K9=0,0,SER_hh_fech!K9/SER_summary!K$26)</f>
        <v>171.17372238860506</v>
      </c>
      <c r="L9" s="100">
        <f>IF(SER_hh_fech!L9=0,0,SER_hh_fech!L9/SER_summary!L$26)</f>
        <v>207.08115810963855</v>
      </c>
      <c r="M9" s="100">
        <f>IF(SER_hh_fech!M9=0,0,SER_hh_fech!M9/SER_summary!M$26)</f>
        <v>147.65187632558931</v>
      </c>
      <c r="N9" s="100">
        <f>IF(SER_hh_fech!N9=0,0,SER_hh_fech!N9/SER_summary!N$26)</f>
        <v>169.20227241599127</v>
      </c>
      <c r="O9" s="100">
        <f>IF(SER_hh_fech!O9=0,0,SER_hh_fech!O9/SER_summary!O$26)</f>
        <v>165.68040495482961</v>
      </c>
      <c r="P9" s="100">
        <f>IF(SER_hh_fech!P9=0,0,SER_hh_fech!P9/SER_summary!P$26)</f>
        <v>140.63358872734665</v>
      </c>
      <c r="Q9" s="100">
        <f>IF(SER_hh_fech!Q9=0,0,SER_hh_fech!Q9/SER_summary!Q$26)</f>
        <v>148.88474299461245</v>
      </c>
    </row>
    <row r="10" spans="1:17" ht="12" customHeight="1" x14ac:dyDescent="0.25">
      <c r="A10" s="88" t="s">
        <v>34</v>
      </c>
      <c r="B10" s="100">
        <f>IF(SER_hh_fech!B10=0,0,SER_hh_fech!B10/SER_summary!B$26)</f>
        <v>204.46477883351719</v>
      </c>
      <c r="C10" s="100">
        <f>IF(SER_hh_fech!C10=0,0,SER_hh_fech!C10/SER_summary!C$26)</f>
        <v>218.81175953938941</v>
      </c>
      <c r="D10" s="100">
        <f>IF(SER_hh_fech!D10=0,0,SER_hh_fech!D10/SER_summary!D$26)</f>
        <v>194.62968280524109</v>
      </c>
      <c r="E10" s="100">
        <f>IF(SER_hh_fech!E10=0,0,SER_hh_fech!E10/SER_summary!E$26)</f>
        <v>222.43370368538015</v>
      </c>
      <c r="F10" s="100">
        <f>IF(SER_hh_fech!F10=0,0,SER_hh_fech!F10/SER_summary!F$26)</f>
        <v>225.11829391543529</v>
      </c>
      <c r="G10" s="100">
        <f>IF(SER_hh_fech!G10=0,0,SER_hh_fech!G10/SER_summary!G$26)</f>
        <v>276.22647820673643</v>
      </c>
      <c r="H10" s="100">
        <f>IF(SER_hh_fech!H10=0,0,SER_hh_fech!H10/SER_summary!H$26)</f>
        <v>255.67847944379145</v>
      </c>
      <c r="I10" s="100">
        <f>IF(SER_hh_fech!I10=0,0,SER_hh_fech!I10/SER_summary!I$26)</f>
        <v>253.42606206724079</v>
      </c>
      <c r="J10" s="100">
        <f>IF(SER_hh_fech!J10=0,0,SER_hh_fech!J10/SER_summary!J$26)</f>
        <v>247.9043444275174</v>
      </c>
      <c r="K10" s="100">
        <f>IF(SER_hh_fech!K10=0,0,SER_hh_fech!K10/SER_summary!K$26)</f>
        <v>273.99809772189781</v>
      </c>
      <c r="L10" s="100">
        <f>IF(SER_hh_fech!L10=0,0,SER_hh_fech!L10/SER_summary!L$26)</f>
        <v>219.33535049920633</v>
      </c>
      <c r="M10" s="100">
        <f>IF(SER_hh_fech!M10=0,0,SER_hh_fech!M10/SER_summary!M$26)</f>
        <v>200.29253826228162</v>
      </c>
      <c r="N10" s="100">
        <f>IF(SER_hh_fech!N10=0,0,SER_hh_fech!N10/SER_summary!N$26)</f>
        <v>218.00756360580905</v>
      </c>
      <c r="O10" s="100">
        <f>IF(SER_hh_fech!O10=0,0,SER_hh_fech!O10/SER_summary!O$26)</f>
        <v>211.93847291293588</v>
      </c>
      <c r="P10" s="100">
        <f>IF(SER_hh_fech!P10=0,0,SER_hh_fech!P10/SER_summary!P$26)</f>
        <v>178.9379040688365</v>
      </c>
      <c r="Q10" s="100">
        <f>IF(SER_hh_fech!Q10=0,0,SER_hh_fech!Q10/SER_summary!Q$26)</f>
        <v>187.59404895234246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133.76879276699091</v>
      </c>
      <c r="C12" s="100">
        <f>IF(SER_hh_fech!C12=0,0,SER_hh_fech!C12/SER_summary!C$26)</f>
        <v>143.15514429327752</v>
      </c>
      <c r="D12" s="100">
        <f>IF(SER_hh_fech!D12=0,0,SER_hh_fech!D12/SER_summary!D$26)</f>
        <v>127.33429128484987</v>
      </c>
      <c r="E12" s="100">
        <f>IF(SER_hh_fech!E12=0,0,SER_hh_fech!E12/SER_summary!E$26)</f>
        <v>145.16071708286444</v>
      </c>
      <c r="F12" s="100">
        <f>IF(SER_hh_fech!F12=0,0,SER_hh_fech!F12/SER_summary!F$26)</f>
        <v>147.28112381327162</v>
      </c>
      <c r="G12" s="100">
        <f>IF(SER_hh_fech!G12=0,0,SER_hh_fech!G12/SER_summary!G$26)</f>
        <v>179.12943377571619</v>
      </c>
      <c r="H12" s="100">
        <f>IF(SER_hh_fech!H12=0,0,SER_hh_fech!H12/SER_summary!H$26)</f>
        <v>167.96273130771999</v>
      </c>
      <c r="I12" s="100">
        <f>IF(SER_hh_fech!I12=0,0,SER_hh_fech!I12/SER_summary!I$26)</f>
        <v>164.8268438909196</v>
      </c>
      <c r="J12" s="100">
        <f>IF(SER_hh_fech!J12=0,0,SER_hh_fech!J12/SER_summary!J$26)</f>
        <v>163.81058673350739</v>
      </c>
      <c r="K12" s="100">
        <f>IF(SER_hh_fech!K12=0,0,SER_hh_fech!K12/SER_summary!K$26)</f>
        <v>153.3674807998662</v>
      </c>
      <c r="L12" s="100">
        <f>IF(SER_hh_fech!L12=0,0,SER_hh_fech!L12/SER_summary!L$26)</f>
        <v>171.99030226188191</v>
      </c>
      <c r="M12" s="100">
        <f>IF(SER_hh_fech!M12=0,0,SER_hh_fech!M12/SER_summary!M$26)</f>
        <v>131.99580932090092</v>
      </c>
      <c r="N12" s="100">
        <f>IF(SER_hh_fech!N12=0,0,SER_hh_fech!N12/SER_summary!N$26)</f>
        <v>145.22286196008173</v>
      </c>
      <c r="O12" s="100">
        <f>IF(SER_hh_fech!O12=0,0,SER_hh_fech!O12/SER_summary!O$26)</f>
        <v>142.97486648289416</v>
      </c>
      <c r="P12" s="100">
        <f>IF(SER_hh_fech!P12=0,0,SER_hh_fech!P12/SER_summary!P$26)</f>
        <v>123.96459536119858</v>
      </c>
      <c r="Q12" s="100">
        <f>IF(SER_hh_fech!Q12=0,0,SER_hh_fech!Q12/SER_summary!Q$26)</f>
        <v>129.88142111123651</v>
      </c>
    </row>
    <row r="13" spans="1:17" ht="12" customHeight="1" x14ac:dyDescent="0.25">
      <c r="A13" s="88" t="s">
        <v>105</v>
      </c>
      <c r="B13" s="100">
        <f>IF(SER_hh_fech!B13=0,0,SER_hh_fech!B13/SER_summary!B$26)</f>
        <v>85.328196110265182</v>
      </c>
      <c r="C13" s="100">
        <f>IF(SER_hh_fech!C13=0,0,SER_hh_fech!C13/SER_summary!C$26)</f>
        <v>91.315208426957682</v>
      </c>
      <c r="D13" s="100">
        <f>IF(SER_hh_fech!D13=0,0,SER_hh_fech!D13/SER_summary!D$26)</f>
        <v>81.225925914098696</v>
      </c>
      <c r="E13" s="100">
        <f>IF(SER_hh_fech!E13=0,0,SER_hh_fech!E13/SER_summary!E$26)</f>
        <v>92.826120837314534</v>
      </c>
      <c r="F13" s="100">
        <f>IF(SER_hh_fech!F13=0,0,SER_hh_fech!F13/SER_summary!F$26)</f>
        <v>93.946407305080243</v>
      </c>
      <c r="G13" s="100">
        <f>IF(SER_hh_fech!G13=0,0,SER_hh_fech!G13/SER_summary!G$26)</f>
        <v>115.26174093868075</v>
      </c>
      <c r="H13" s="100">
        <f>IF(SER_hh_fech!H13=0,0,SER_hh_fech!H13/SER_summary!H$26)</f>
        <v>106.69279039857801</v>
      </c>
      <c r="I13" s="100">
        <f>IF(SER_hh_fech!I13=0,0,SER_hh_fech!I13/SER_summary!I$26)</f>
        <v>105.75259104013402</v>
      </c>
      <c r="J13" s="100">
        <f>IF(SER_hh_fech!J13=0,0,SER_hh_fech!J13/SER_summary!J$26)</f>
        <v>103.44606042303297</v>
      </c>
      <c r="K13" s="100">
        <f>IF(SER_hh_fech!K13=0,0,SER_hh_fech!K13/SER_summary!K$26)</f>
        <v>97.826230822362959</v>
      </c>
      <c r="L13" s="100">
        <f>IF(SER_hh_fech!L13=0,0,SER_hh_fech!L13/SER_summary!L$26)</f>
        <v>109.70477489211967</v>
      </c>
      <c r="M13" s="100">
        <f>IF(SER_hh_fech!M13=0,0,SER_hh_fech!M13/SER_summary!M$26)</f>
        <v>80.950180949661942</v>
      </c>
      <c r="N13" s="100">
        <f>IF(SER_hh_fech!N13=0,0,SER_hh_fech!N13/SER_summary!N$26)</f>
        <v>82.768253705789462</v>
      </c>
      <c r="O13" s="100">
        <f>IF(SER_hh_fech!O13=0,0,SER_hh_fech!O13/SER_summary!O$26)</f>
        <v>74.930630216559095</v>
      </c>
      <c r="P13" s="100">
        <f>IF(SER_hh_fech!P13=0,0,SER_hh_fech!P13/SER_summary!P$26)</f>
        <v>56.698229275705621</v>
      </c>
      <c r="Q13" s="100">
        <f>IF(SER_hh_fech!Q13=0,0,SER_hh_fech!Q13/SER_summary!Q$26)</f>
        <v>55.325164894826301</v>
      </c>
    </row>
    <row r="14" spans="1:17" ht="12" customHeight="1" x14ac:dyDescent="0.25">
      <c r="A14" s="51" t="s">
        <v>104</v>
      </c>
      <c r="B14" s="22">
        <f>IF(SER_hh_fech!B14=0,0,SER_hh_fech!B14/SER_summary!B$26)</f>
        <v>141.46516723543962</v>
      </c>
      <c r="C14" s="22">
        <f>IF(SER_hh_fech!C14=0,0,SER_hh_fech!C14/SER_summary!C$26)</f>
        <v>151.39100344469296</v>
      </c>
      <c r="D14" s="22">
        <f>IF(SER_hh_fech!D14=0,0,SER_hh_fech!D14/SER_summary!D$26)</f>
        <v>134.66403506811108</v>
      </c>
      <c r="E14" s="22">
        <f>IF(SER_hh_fech!E14=0,0,SER_hh_fech!E14/SER_summary!E$26)</f>
        <v>153.89593717765317</v>
      </c>
      <c r="F14" s="22">
        <f>IF(SER_hh_fech!F14=0,0,SER_hh_fech!F14/SER_summary!F$26)</f>
        <v>155.75325421631723</v>
      </c>
      <c r="G14" s="22">
        <f>IF(SER_hh_fech!G14=0,0,SER_hh_fech!G14/SER_summary!G$26)</f>
        <v>191.09183366149699</v>
      </c>
      <c r="H14" s="22">
        <f>IF(SER_hh_fech!H14=0,0,SER_hh_fech!H14/SER_summary!H$26)</f>
        <v>177.14864552634711</v>
      </c>
      <c r="I14" s="22">
        <f>IF(SER_hh_fech!I14=0,0,SER_hh_fech!I14/SER_summary!I$26)</f>
        <v>175.3266640928538</v>
      </c>
      <c r="J14" s="22">
        <f>IF(SER_hh_fech!J14=0,0,SER_hh_fech!J14/SER_summary!J$26)</f>
        <v>156.54395336873699</v>
      </c>
      <c r="K14" s="22">
        <f>IF(SER_hh_fech!K14=0,0,SER_hh_fech!K14/SER_summary!K$26)</f>
        <v>151.99912612065273</v>
      </c>
      <c r="L14" s="22">
        <f>IF(SER_hh_fech!L14=0,0,SER_hh_fech!L14/SER_summary!L$26)</f>
        <v>181.87896890009321</v>
      </c>
      <c r="M14" s="22">
        <f>IF(SER_hh_fech!M14=0,0,SER_hh_fech!M14/SER_summary!M$26)</f>
        <v>139.2993447306234</v>
      </c>
      <c r="N14" s="22">
        <f>IF(SER_hh_fech!N14=0,0,SER_hh_fech!N14/SER_summary!N$26)</f>
        <v>152.80031810952269</v>
      </c>
      <c r="O14" s="22">
        <f>IF(SER_hh_fech!O14=0,0,SER_hh_fech!O14/SER_summary!O$26)</f>
        <v>149.93799738753106</v>
      </c>
      <c r="P14" s="22">
        <f>IF(SER_hh_fech!P14=0,0,SER_hh_fech!P14/SER_summary!P$26)</f>
        <v>127.79904689756334</v>
      </c>
      <c r="Q14" s="22">
        <f>IF(SER_hh_fech!Q14=0,0,SER_hh_fech!Q14/SER_summary!Q$26)</f>
        <v>135.29996904636326</v>
      </c>
    </row>
    <row r="15" spans="1:17" ht="12" customHeight="1" x14ac:dyDescent="0.25">
      <c r="A15" s="105" t="s">
        <v>108</v>
      </c>
      <c r="B15" s="104">
        <f>IF(SER_hh_fech!B15=0,0,SER_hh_fech!B15/SER_summary!B$26)</f>
        <v>1.8247562565515396</v>
      </c>
      <c r="C15" s="104">
        <f>IF(SER_hh_fech!C15=0,0,SER_hh_fech!C15/SER_summary!C$26)</f>
        <v>1.9404736451558255</v>
      </c>
      <c r="D15" s="104">
        <f>IF(SER_hh_fech!D15=0,0,SER_hh_fech!D15/SER_summary!D$26)</f>
        <v>1.6927365189337051</v>
      </c>
      <c r="E15" s="104">
        <f>IF(SER_hh_fech!E15=0,0,SER_hh_fech!E15/SER_summary!E$26)</f>
        <v>1.9967807636610246</v>
      </c>
      <c r="F15" s="104">
        <f>IF(SER_hh_fech!F15=0,0,SER_hh_fech!F15/SER_summary!F$26)</f>
        <v>2.0362012721662106</v>
      </c>
      <c r="G15" s="104">
        <f>IF(SER_hh_fech!G15=0,0,SER_hh_fech!G15/SER_summary!G$26)</f>
        <v>2.6096069601032665</v>
      </c>
      <c r="H15" s="104">
        <f>IF(SER_hh_fech!H15=0,0,SER_hh_fech!H15/SER_summary!H$26)</f>
        <v>2.4352097538268391</v>
      </c>
      <c r="I15" s="104">
        <f>IF(SER_hh_fech!I15=0,0,SER_hh_fech!I15/SER_summary!I$26)</f>
        <v>2.4337179970676273</v>
      </c>
      <c r="J15" s="104">
        <f>IF(SER_hh_fech!J15=0,0,SER_hh_fech!J15/SER_summary!J$26)</f>
        <v>2.4458150188963672</v>
      </c>
      <c r="K15" s="104">
        <f>IF(SER_hh_fech!K15=0,0,SER_hh_fech!K15/SER_summary!K$26)</f>
        <v>2.340655375308677</v>
      </c>
      <c r="L15" s="104">
        <f>IF(SER_hh_fech!L15=0,0,SER_hh_fech!L15/SER_summary!L$26)</f>
        <v>2.5952499028404135</v>
      </c>
      <c r="M15" s="104">
        <f>IF(SER_hh_fech!M15=0,0,SER_hh_fech!M15/SER_summary!M$26)</f>
        <v>1.9690081406554152</v>
      </c>
      <c r="N15" s="104">
        <f>IF(SER_hh_fech!N15=0,0,SER_hh_fech!N15/SER_summary!N$26)</f>
        <v>2.2249785952892749</v>
      </c>
      <c r="O15" s="104">
        <f>IF(SER_hh_fech!O15=0,0,SER_hh_fech!O15/SER_summary!O$26)</f>
        <v>2.1802514376100004</v>
      </c>
      <c r="P15" s="104">
        <f>IF(SER_hh_fech!P15=0,0,SER_hh_fech!P15/SER_summary!P$26)</f>
        <v>1.8058596151971282</v>
      </c>
      <c r="Q15" s="104">
        <f>IF(SER_hh_fech!Q15=0,0,SER_hh_fech!Q15/SER_summary!Q$26)</f>
        <v>1.891890542291925</v>
      </c>
    </row>
    <row r="16" spans="1:17" ht="12.95" customHeight="1" x14ac:dyDescent="0.25">
      <c r="A16" s="90" t="s">
        <v>102</v>
      </c>
      <c r="B16" s="101">
        <f>IF(SER_hh_fech!B16=0,0,SER_hh_fech!B16/SER_summary!B$26)</f>
        <v>29.517735296689715</v>
      </c>
      <c r="C16" s="101">
        <f>IF(SER_hh_fech!C16=0,0,SER_hh_fech!C16/SER_summary!C$26)</f>
        <v>28.755354278482596</v>
      </c>
      <c r="D16" s="101">
        <f>IF(SER_hh_fech!D16=0,0,SER_hh_fech!D16/SER_summary!D$26)</f>
        <v>28.00157433034525</v>
      </c>
      <c r="E16" s="101">
        <f>IF(SER_hh_fech!E16=0,0,SER_hh_fech!E16/SER_summary!E$26)</f>
        <v>27.595871445836472</v>
      </c>
      <c r="F16" s="101">
        <f>IF(SER_hh_fech!F16=0,0,SER_hh_fech!F16/SER_summary!F$26)</f>
        <v>27.236549081135056</v>
      </c>
      <c r="G16" s="101">
        <f>IF(SER_hh_fech!G16=0,0,SER_hh_fech!G16/SER_summary!G$26)</f>
        <v>26.894151800854672</v>
      </c>
      <c r="H16" s="101">
        <f>IF(SER_hh_fech!H16=0,0,SER_hh_fech!H16/SER_summary!H$26)</f>
        <v>26.529347262011257</v>
      </c>
      <c r="I16" s="101">
        <f>IF(SER_hh_fech!I16=0,0,SER_hh_fech!I16/SER_summary!I$26)</f>
        <v>26.146430013646263</v>
      </c>
      <c r="J16" s="101">
        <f>IF(SER_hh_fech!J16=0,0,SER_hh_fech!J16/SER_summary!J$26)</f>
        <v>25.758960772213314</v>
      </c>
      <c r="K16" s="101">
        <f>IF(SER_hh_fech!K16=0,0,SER_hh_fech!K16/SER_summary!K$26)</f>
        <v>25.254258685785647</v>
      </c>
      <c r="L16" s="101">
        <f>IF(SER_hh_fech!L16=0,0,SER_hh_fech!L16/SER_summary!L$26)</f>
        <v>24.852405980153986</v>
      </c>
      <c r="M16" s="101">
        <f>IF(SER_hh_fech!M16=0,0,SER_hh_fech!M16/SER_summary!M$26)</f>
        <v>24.324997261637641</v>
      </c>
      <c r="N16" s="101">
        <f>IF(SER_hh_fech!N16=0,0,SER_hh_fech!N16/SER_summary!N$26)</f>
        <v>23.896502707593438</v>
      </c>
      <c r="O16" s="101">
        <f>IF(SER_hh_fech!O16=0,0,SER_hh_fech!O16/SER_summary!O$26)</f>
        <v>23.389021222194984</v>
      </c>
      <c r="P16" s="101">
        <f>IF(SER_hh_fech!P16=0,0,SER_hh_fech!P16/SER_summary!P$26)</f>
        <v>22.682370696471075</v>
      </c>
      <c r="Q16" s="101">
        <f>IF(SER_hh_fech!Q16=0,0,SER_hh_fech!Q16/SER_summary!Q$26)</f>
        <v>21.637292512752126</v>
      </c>
    </row>
    <row r="17" spans="1:17" ht="12.95" customHeight="1" x14ac:dyDescent="0.25">
      <c r="A17" s="88" t="s">
        <v>101</v>
      </c>
      <c r="B17" s="103">
        <f>IF(SER_hh_fech!B17=0,0,SER_hh_fech!B17/SER_summary!B$26)</f>
        <v>10.979838947346419</v>
      </c>
      <c r="C17" s="103">
        <f>IF(SER_hh_fech!C17=0,0,SER_hh_fech!C17/SER_summary!C$26)</f>
        <v>11.817682036055073</v>
      </c>
      <c r="D17" s="103">
        <f>IF(SER_hh_fech!D17=0,0,SER_hh_fech!D17/SER_summary!D$26)</f>
        <v>13.068751503247945</v>
      </c>
      <c r="E17" s="103">
        <f>IF(SER_hh_fech!E17=0,0,SER_hh_fech!E17/SER_summary!E$26)</f>
        <v>13.300605944188108</v>
      </c>
      <c r="F17" s="103">
        <f>IF(SER_hh_fech!F17=0,0,SER_hh_fech!F17/SER_summary!F$26)</f>
        <v>13.920266871053059</v>
      </c>
      <c r="G17" s="103">
        <f>IF(SER_hh_fech!G17=0,0,SER_hh_fech!G17/SER_summary!G$26)</f>
        <v>14.554941429276568</v>
      </c>
      <c r="H17" s="103">
        <f>IF(SER_hh_fech!H17=0,0,SER_hh_fech!H17/SER_summary!H$26)</f>
        <v>15.820392745048963</v>
      </c>
      <c r="I17" s="103">
        <f>IF(SER_hh_fech!I17=0,0,SER_hh_fech!I17/SER_summary!I$26)</f>
        <v>16.764253415238315</v>
      </c>
      <c r="J17" s="103">
        <f>IF(SER_hh_fech!J17=0,0,SER_hh_fech!J17/SER_summary!J$26)</f>
        <v>17.352359153107507</v>
      </c>
      <c r="K17" s="103">
        <f>IF(SER_hh_fech!K17=0,0,SER_hh_fech!K17/SER_summary!K$26)</f>
        <v>17.863304848455119</v>
      </c>
      <c r="L17" s="103">
        <f>IF(SER_hh_fech!L17=0,0,SER_hh_fech!L17/SER_summary!L$26)</f>
        <v>18.140304959529697</v>
      </c>
      <c r="M17" s="103">
        <f>IF(SER_hh_fech!M17=0,0,SER_hh_fech!M17/SER_summary!M$26)</f>
        <v>18.628691039667505</v>
      </c>
      <c r="N17" s="103">
        <f>IF(SER_hh_fech!N17=0,0,SER_hh_fech!N17/SER_summary!N$26)</f>
        <v>19.074452132849931</v>
      </c>
      <c r="O17" s="103">
        <f>IF(SER_hh_fech!O17=0,0,SER_hh_fech!O17/SER_summary!O$26)</f>
        <v>19.656258652866772</v>
      </c>
      <c r="P17" s="103">
        <f>IF(SER_hh_fech!P17=0,0,SER_hh_fech!P17/SER_summary!P$26)</f>
        <v>20.376441576922961</v>
      </c>
      <c r="Q17" s="103">
        <f>IF(SER_hh_fech!Q17=0,0,SER_hh_fech!Q17/SER_summary!Q$26)</f>
        <v>21.074779087214282</v>
      </c>
    </row>
    <row r="18" spans="1:17" ht="12" customHeight="1" x14ac:dyDescent="0.25">
      <c r="A18" s="88" t="s">
        <v>100</v>
      </c>
      <c r="B18" s="103">
        <f>IF(SER_hh_fech!B18=0,0,SER_hh_fech!B18/SER_summary!B$26)</f>
        <v>29.628414812961253</v>
      </c>
      <c r="C18" s="103">
        <f>IF(SER_hh_fech!C18=0,0,SER_hh_fech!C18/SER_summary!C$26)</f>
        <v>28.862184978948097</v>
      </c>
      <c r="D18" s="103">
        <f>IF(SER_hh_fech!D18=0,0,SER_hh_fech!D18/SER_summary!D$26)</f>
        <v>28.10355377273455</v>
      </c>
      <c r="E18" s="103">
        <f>IF(SER_hh_fech!E18=0,0,SER_hh_fech!E18/SER_summary!E$26)</f>
        <v>27.693328437662316</v>
      </c>
      <c r="F18" s="103">
        <f>IF(SER_hh_fech!F18=0,0,SER_hh_fech!F18/SER_summary!F$26)</f>
        <v>27.326582954003875</v>
      </c>
      <c r="G18" s="103">
        <f>IF(SER_hh_fech!G18=0,0,SER_hh_fech!G18/SER_summary!G$26)</f>
        <v>26.974372499718172</v>
      </c>
      <c r="H18" s="103">
        <f>IF(SER_hh_fech!H18=0,0,SER_hh_fech!H18/SER_summary!H$26)</f>
        <v>26.597812257826604</v>
      </c>
      <c r="I18" s="103">
        <f>IF(SER_hh_fech!I18=0,0,SER_hh_fech!I18/SER_summary!I$26)</f>
        <v>26.21718951497386</v>
      </c>
      <c r="J18" s="103">
        <f>IF(SER_hh_fech!J18=0,0,SER_hh_fech!J18/SER_summary!J$26)</f>
        <v>25.830571180837762</v>
      </c>
      <c r="K18" s="103">
        <f>IF(SER_hh_fech!K18=0,0,SER_hh_fech!K18/SER_summary!K$26)</f>
        <v>25.321319877150255</v>
      </c>
      <c r="L18" s="103">
        <f>IF(SER_hh_fech!L18=0,0,SER_hh_fech!L18/SER_summary!L$26)</f>
        <v>24.918123698225351</v>
      </c>
      <c r="M18" s="103">
        <f>IF(SER_hh_fech!M18=0,0,SER_hh_fech!M18/SER_summary!M$26)</f>
        <v>24.394958857414753</v>
      </c>
      <c r="N18" s="103">
        <f>IF(SER_hh_fech!N18=0,0,SER_hh_fech!N18/SER_summary!N$26)</f>
        <v>23.982914264565444</v>
      </c>
      <c r="O18" s="103">
        <f>IF(SER_hh_fech!O18=0,0,SER_hh_fech!O18/SER_summary!O$26)</f>
        <v>23.486645463056892</v>
      </c>
      <c r="P18" s="103">
        <f>IF(SER_hh_fech!P18=0,0,SER_hh_fech!P18/SER_summary!P$26)</f>
        <v>22.790632534012243</v>
      </c>
      <c r="Q18" s="103">
        <f>IF(SER_hh_fech!Q18=0,0,SER_hh_fech!Q18/SER_summary!Q$26)</f>
        <v>21.6712118825047</v>
      </c>
    </row>
    <row r="19" spans="1:17" ht="12.95" customHeight="1" x14ac:dyDescent="0.25">
      <c r="A19" s="90" t="s">
        <v>47</v>
      </c>
      <c r="B19" s="101">
        <f>IF(SER_hh_fech!B19=0,0,SER_hh_fech!B19/SER_summary!B$26)</f>
        <v>27.702995952776696</v>
      </c>
      <c r="C19" s="101">
        <f>IF(SER_hh_fech!C19=0,0,SER_hh_fech!C19/SER_summary!C$26)</f>
        <v>27.334104628950421</v>
      </c>
      <c r="D19" s="101">
        <f>IF(SER_hh_fech!D19=0,0,SER_hh_fech!D19/SER_summary!D$26)</f>
        <v>26.935769744049246</v>
      </c>
      <c r="E19" s="101">
        <f>IF(SER_hh_fech!E19=0,0,SER_hh_fech!E19/SER_summary!E$26)</f>
        <v>27.142908481505181</v>
      </c>
      <c r="F19" s="101">
        <f>IF(SER_hh_fech!F19=0,0,SER_hh_fech!F19/SER_summary!F$26)</f>
        <v>27.291122847544639</v>
      </c>
      <c r="G19" s="101">
        <f>IF(SER_hh_fech!G19=0,0,SER_hh_fech!G19/SER_summary!G$26)</f>
        <v>27.005215161643612</v>
      </c>
      <c r="H19" s="101">
        <f>IF(SER_hh_fech!H19=0,0,SER_hh_fech!H19/SER_summary!H$26)</f>
        <v>26.535186427271604</v>
      </c>
      <c r="I19" s="101">
        <f>IF(SER_hh_fech!I19=0,0,SER_hh_fech!I19/SER_summary!I$26)</f>
        <v>26.527148320123676</v>
      </c>
      <c r="J19" s="101">
        <f>IF(SER_hh_fech!J19=0,0,SER_hh_fech!J19/SER_summary!J$26)</f>
        <v>26.549911977869016</v>
      </c>
      <c r="K19" s="101">
        <f>IF(SER_hh_fech!K19=0,0,SER_hh_fech!K19/SER_summary!K$26)</f>
        <v>26.529823664216572</v>
      </c>
      <c r="L19" s="101">
        <f>IF(SER_hh_fech!L19=0,0,SER_hh_fech!L19/SER_summary!L$26)</f>
        <v>26.397773216810592</v>
      </c>
      <c r="M19" s="101">
        <f>IF(SER_hh_fech!M19=0,0,SER_hh_fech!M19/SER_summary!M$26)</f>
        <v>26.457461369067744</v>
      </c>
      <c r="N19" s="101">
        <f>IF(SER_hh_fech!N19=0,0,SER_hh_fech!N19/SER_summary!N$26)</f>
        <v>26.693099788542277</v>
      </c>
      <c r="O19" s="101">
        <f>IF(SER_hh_fech!O19=0,0,SER_hh_fech!O19/SER_summary!O$26)</f>
        <v>26.819524610693012</v>
      </c>
      <c r="P19" s="101">
        <f>IF(SER_hh_fech!P19=0,0,SER_hh_fech!P19/SER_summary!P$26)</f>
        <v>27.076474372606835</v>
      </c>
      <c r="Q19" s="101">
        <f>IF(SER_hh_fech!Q19=0,0,SER_hh_fech!Q19/SER_summary!Q$26)</f>
        <v>27.322376358170157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31.342327447245932</v>
      </c>
      <c r="C21" s="100">
        <f>IF(SER_hh_fech!C21=0,0,SER_hh_fech!C21/SER_summary!C$26)</f>
        <v>30.913787271932687</v>
      </c>
      <c r="D21" s="100">
        <f>IF(SER_hh_fech!D21=0,0,SER_hh_fech!D21/SER_summary!D$26)</f>
        <v>30.464093309376047</v>
      </c>
      <c r="E21" s="100">
        <f>IF(SER_hh_fech!E21=0,0,SER_hh_fech!E21/SER_summary!E$26)</f>
        <v>30.721734406973866</v>
      </c>
      <c r="F21" s="100">
        <f>IF(SER_hh_fech!F21=0,0,SER_hh_fech!F21/SER_summary!F$26)</f>
        <v>31.040361579091318</v>
      </c>
      <c r="G21" s="100">
        <f>IF(SER_hh_fech!G21=0,0,SER_hh_fech!G21/SER_summary!G$26)</f>
        <v>30.436836537802773</v>
      </c>
      <c r="H21" s="100">
        <f>IF(SER_hh_fech!H21=0,0,SER_hh_fech!H21/SER_summary!H$26)</f>
        <v>30.13339647244344</v>
      </c>
      <c r="I21" s="100">
        <f>IF(SER_hh_fech!I21=0,0,SER_hh_fech!I21/SER_summary!I$26)</f>
        <v>30.200911199727653</v>
      </c>
      <c r="J21" s="100">
        <f>IF(SER_hh_fech!J21=0,0,SER_hh_fech!J21/SER_summary!J$26)</f>
        <v>30.252553949435043</v>
      </c>
      <c r="K21" s="100">
        <f>IF(SER_hh_fech!K21=0,0,SER_hh_fech!K21/SER_summary!K$26)</f>
        <v>30.258828155782155</v>
      </c>
      <c r="L21" s="100">
        <f>IF(SER_hh_fech!L21=0,0,SER_hh_fech!L21/SER_summary!L$26)</f>
        <v>30.214333778798895</v>
      </c>
      <c r="M21" s="100">
        <f>IF(SER_hh_fech!M21=0,0,SER_hh_fech!M21/SER_summary!M$26)</f>
        <v>30.228180873411436</v>
      </c>
      <c r="N21" s="100">
        <f>IF(SER_hh_fech!N21=0,0,SER_hh_fech!N21/SER_summary!N$26)</f>
        <v>30.279579563602436</v>
      </c>
      <c r="O21" s="100">
        <f>IF(SER_hh_fech!O21=0,0,SER_hh_fech!O21/SER_summary!O$26)</f>
        <v>30.209258804873325</v>
      </c>
      <c r="P21" s="100">
        <f>IF(SER_hh_fech!P21=0,0,SER_hh_fech!P21/SER_summary!P$26)</f>
        <v>30.193362629443769</v>
      </c>
      <c r="Q21" s="100">
        <f>IF(SER_hh_fech!Q21=0,0,SER_hh_fech!Q21/SER_summary!Q$26)</f>
        <v>30.075932947784075</v>
      </c>
    </row>
    <row r="22" spans="1:17" ht="12" customHeight="1" x14ac:dyDescent="0.25">
      <c r="A22" s="88" t="s">
        <v>99</v>
      </c>
      <c r="B22" s="100">
        <f>IF(SER_hh_fech!B22=0,0,SER_hh_fech!B22/SER_summary!B$26)</f>
        <v>32.237822517167253</v>
      </c>
      <c r="C22" s="100">
        <f>IF(SER_hh_fech!C22=0,0,SER_hh_fech!C22/SER_summary!C$26)</f>
        <v>31.797038336845052</v>
      </c>
      <c r="D22" s="100">
        <f>IF(SER_hh_fech!D22=0,0,SER_hh_fech!D22/SER_summary!D$26)</f>
        <v>31.353315919484935</v>
      </c>
      <c r="E22" s="100">
        <f>IF(SER_hh_fech!E22=0,0,SER_hh_fech!E22/SER_summary!E$26)</f>
        <v>31.580525958112723</v>
      </c>
      <c r="F22" s="100">
        <f>IF(SER_hh_fech!F22=0,0,SER_hh_fech!F22/SER_summary!F$26)</f>
        <v>31.79029624321317</v>
      </c>
      <c r="G22" s="100">
        <f>IF(SER_hh_fech!G22=0,0,SER_hh_fech!G22/SER_summary!G$26)</f>
        <v>31.469056687522389</v>
      </c>
      <c r="H22" s="100">
        <f>IF(SER_hh_fech!H22=0,0,SER_hh_fech!H22/SER_summary!H$26)</f>
        <v>30.99435065737039</v>
      </c>
      <c r="I22" s="100">
        <f>IF(SER_hh_fech!I22=0,0,SER_hh_fech!I22/SER_summary!I$26)</f>
        <v>31.058854165098175</v>
      </c>
      <c r="J22" s="100">
        <f>IF(SER_hh_fech!J22=0,0,SER_hh_fech!J22/SER_summary!J$26)</f>
        <v>31.121861293483537</v>
      </c>
      <c r="K22" s="100">
        <f>IF(SER_hh_fech!K22=0,0,SER_hh_fech!K22/SER_summary!K$26)</f>
        <v>31.12336610309023</v>
      </c>
      <c r="L22" s="100">
        <f>IF(SER_hh_fech!L22=0,0,SER_hh_fech!L22/SER_summary!L$26)</f>
        <v>31.077600458193157</v>
      </c>
      <c r="M22" s="100">
        <f>IF(SER_hh_fech!M22=0,0,SER_hh_fech!M22/SER_summary!M$26)</f>
        <v>31.111648386532902</v>
      </c>
      <c r="N22" s="100">
        <f>IF(SER_hh_fech!N22=0,0,SER_hh_fech!N22/SER_summary!N$26)</f>
        <v>31.190741694322323</v>
      </c>
      <c r="O22" s="100">
        <f>IF(SER_hh_fech!O22=0,0,SER_hh_fech!O22/SER_summary!O$26)</f>
        <v>31.147434906836533</v>
      </c>
      <c r="P22" s="100">
        <f>IF(SER_hh_fech!P22=0,0,SER_hh_fech!P22/SER_summary!P$26)</f>
        <v>31.154853013779071</v>
      </c>
      <c r="Q22" s="100">
        <f>IF(SER_hh_fech!Q22=0,0,SER_hh_fech!Q22/SER_summary!Q$26)</f>
        <v>31.051870063991728</v>
      </c>
    </row>
    <row r="23" spans="1:17" ht="12" customHeight="1" x14ac:dyDescent="0.25">
      <c r="A23" s="88" t="s">
        <v>98</v>
      </c>
      <c r="B23" s="100">
        <f>IF(SER_hh_fech!B23=0,0,SER_hh_fech!B23/SER_summary!B$26)</f>
        <v>30.088634349356095</v>
      </c>
      <c r="C23" s="100">
        <f>IF(SER_hh_fech!C23=0,0,SER_hh_fech!C23/SER_summary!C$26)</f>
        <v>29.67723578105538</v>
      </c>
      <c r="D23" s="100">
        <f>IF(SER_hh_fech!D23=0,0,SER_hh_fech!D23/SER_summary!D$26)</f>
        <v>29.245529577001001</v>
      </c>
      <c r="E23" s="100">
        <f>IF(SER_hh_fech!E23=0,0,SER_hh_fech!E23/SER_summary!E$26)</f>
        <v>29.492865030694905</v>
      </c>
      <c r="F23" s="100">
        <f>IF(SER_hh_fech!F23=0,0,SER_hh_fech!F23/SER_summary!F$26)</f>
        <v>29.670943160332286</v>
      </c>
      <c r="G23" s="100">
        <f>IF(SER_hh_fech!G23=0,0,SER_hh_fech!G23/SER_summary!G$26)</f>
        <v>29.371119575020881</v>
      </c>
      <c r="H23" s="100">
        <f>IF(SER_hh_fech!H23=0,0,SER_hh_fech!H23/SER_summary!H$26)</f>
        <v>28.928060613545686</v>
      </c>
      <c r="I23" s="100">
        <f>IF(SER_hh_fech!I23=0,0,SER_hh_fech!I23/SER_summary!I$26)</f>
        <v>28.99287475173853</v>
      </c>
      <c r="J23" s="100">
        <f>IF(SER_hh_fech!J23=0,0,SER_hh_fech!J23/SER_summary!J$26)</f>
        <v>29.042451791457648</v>
      </c>
      <c r="K23" s="100">
        <f>IF(SER_hh_fech!K23=0,0,SER_hh_fech!K23/SER_summary!K$26)</f>
        <v>29.048475029550886</v>
      </c>
      <c r="L23" s="100">
        <f>IF(SER_hh_fech!L23=0,0,SER_hh_fech!L23/SER_summary!L$26)</f>
        <v>29.005760427646969</v>
      </c>
      <c r="M23" s="100">
        <f>IF(SER_hh_fech!M23=0,0,SER_hh_fech!M23/SER_summary!M$26)</f>
        <v>29.070753147412418</v>
      </c>
      <c r="N23" s="100">
        <f>IF(SER_hh_fech!N23=0,0,SER_hh_fech!N23/SER_summary!N$26)</f>
        <v>29.190923462811597</v>
      </c>
      <c r="O23" s="100">
        <f>IF(SER_hh_fech!O23=0,0,SER_hh_fech!O23/SER_summary!O$26)</f>
        <v>29.204220588516744</v>
      </c>
      <c r="P23" s="100">
        <f>IF(SER_hh_fech!P23=0,0,SER_hh_fech!P23/SER_summary!P$26)</f>
        <v>29.263436492652811</v>
      </c>
      <c r="Q23" s="100">
        <f>IF(SER_hh_fech!Q23=0,0,SER_hh_fech!Q23/SER_summary!Q$26)</f>
        <v>29.234638796080176</v>
      </c>
    </row>
    <row r="24" spans="1:17" ht="12" customHeight="1" x14ac:dyDescent="0.25">
      <c r="A24" s="88" t="s">
        <v>34</v>
      </c>
      <c r="B24" s="100">
        <f>IF(SER_hh_fech!B24=0,0,SER_hh_fech!B24/SER_summary!B$26)</f>
        <v>37.610792936695127</v>
      </c>
      <c r="C24" s="100">
        <f>IF(SER_hh_fech!C24=0,0,SER_hh_fech!C24/SER_summary!C$26)</f>
        <v>37.096544726319216</v>
      </c>
      <c r="D24" s="100">
        <f>IF(SER_hh_fech!D24=0,0,SER_hh_fech!D24/SER_summary!D$26)</f>
        <v>36.556911971251253</v>
      </c>
      <c r="E24" s="100">
        <f>IF(SER_hh_fech!E24=0,0,SER_hh_fech!E24/SER_summary!E$26)</f>
        <v>36.866081288368633</v>
      </c>
      <c r="F24" s="100">
        <f>IF(SER_hh_fech!F24=0,0,SER_hh_fech!F24/SER_summary!F$26)</f>
        <v>37.088678950415328</v>
      </c>
      <c r="G24" s="100">
        <f>IF(SER_hh_fech!G24=0,0,SER_hh_fech!G24/SER_summary!G$26)</f>
        <v>36.713899468776084</v>
      </c>
      <c r="H24" s="100">
        <f>IF(SER_hh_fech!H24=0,0,SER_hh_fech!H24/SER_summary!H$26)</f>
        <v>36.160075766932088</v>
      </c>
      <c r="I24" s="100">
        <f>IF(SER_hh_fech!I24=0,0,SER_hh_fech!I24/SER_summary!I$26)</f>
        <v>36.241093439673151</v>
      </c>
      <c r="J24" s="100">
        <f>IF(SER_hh_fech!J24=0,0,SER_hh_fech!J24/SER_summary!J$26)</f>
        <v>36.303064739322046</v>
      </c>
      <c r="K24" s="100">
        <f>IF(SER_hh_fech!K24=0,0,SER_hh_fech!K24/SER_summary!K$26)</f>
        <v>36.310593786938611</v>
      </c>
      <c r="L24" s="100">
        <f>IF(SER_hh_fech!L24=0,0,SER_hh_fech!L24/SER_summary!L$26)</f>
        <v>36.257200534558685</v>
      </c>
      <c r="M24" s="100">
        <f>IF(SER_hh_fech!M24=0,0,SER_hh_fech!M24/SER_summary!M$26)</f>
        <v>36.215896742918481</v>
      </c>
      <c r="N24" s="100">
        <f>IF(SER_hh_fech!N24=0,0,SER_hh_fech!N24/SER_summary!N$26)</f>
        <v>36.194111094391545</v>
      </c>
      <c r="O24" s="100">
        <f>IF(SER_hh_fech!O24=0,0,SER_hh_fech!O24/SER_summary!O$26)</f>
        <v>36.025707049170251</v>
      </c>
      <c r="P24" s="100">
        <f>IF(SER_hh_fech!P24=0,0,SER_hh_fech!P24/SER_summary!P$26)</f>
        <v>35.932419042525133</v>
      </c>
      <c r="Q24" s="100">
        <f>IF(SER_hh_fech!Q24=0,0,SER_hh_fech!Q24/SER_summary!Q$26)</f>
        <v>35.740766588087261</v>
      </c>
    </row>
    <row r="25" spans="1:17" ht="12" customHeight="1" x14ac:dyDescent="0.25">
      <c r="A25" s="88" t="s">
        <v>42</v>
      </c>
      <c r="B25" s="100">
        <f>IF(SER_hh_fech!B25=0,0,SER_hh_fech!B25/SER_summary!B$26)</f>
        <v>23.694799550117931</v>
      </c>
      <c r="C25" s="100">
        <f>IF(SER_hh_fech!C25=0,0,SER_hh_fech!C25/SER_summary!C$26)</f>
        <v>23.370823177581116</v>
      </c>
      <c r="D25" s="100">
        <f>IF(SER_hh_fech!D25=0,0,SER_hh_fech!D25/SER_summary!D$26)</f>
        <v>23.030854541888299</v>
      </c>
      <c r="E25" s="100">
        <f>IF(SER_hh_fech!E25=0,0,SER_hh_fech!E25/SER_summary!E$26)</f>
        <v>23.225631211672241</v>
      </c>
      <c r="F25" s="100">
        <f>IF(SER_hh_fech!F25=0,0,SER_hh_fech!F25/SER_summary!F$26)</f>
        <v>23.407438288823109</v>
      </c>
      <c r="G25" s="100">
        <f>IF(SER_hh_fech!G25=0,0,SER_hh_fech!G25/SER_summary!G$26)</f>
        <v>23.089035397519801</v>
      </c>
      <c r="H25" s="100">
        <f>IF(SER_hh_fech!H25=0,0,SER_hh_fech!H25/SER_summary!H$26)</f>
        <v>22.780847733167228</v>
      </c>
      <c r="I25" s="100">
        <f>IF(SER_hh_fech!I25=0,0,SER_hh_fech!I25/SER_summary!I$26)</f>
        <v>22.83188886699411</v>
      </c>
      <c r="J25" s="100">
        <f>IF(SER_hh_fech!J25=0,0,SER_hh_fech!J25/SER_summary!J$26)</f>
        <v>22.870930785772895</v>
      </c>
      <c r="K25" s="100">
        <f>IF(SER_hh_fech!K25=0,0,SER_hh_fech!K25/SER_summary!K$26)</f>
        <v>22.875674085771323</v>
      </c>
      <c r="L25" s="100">
        <f>IF(SER_hh_fech!L25=0,0,SER_hh_fech!L25/SER_summary!L$26)</f>
        <v>22.842036336771987</v>
      </c>
      <c r="M25" s="100">
        <f>IF(SER_hh_fech!M25=0,0,SER_hh_fech!M25/SER_summary!M$26)</f>
        <v>22.901015944066028</v>
      </c>
      <c r="N25" s="100">
        <f>IF(SER_hh_fech!N25=0,0,SER_hh_fech!N25/SER_summary!N$26)</f>
        <v>23.010779923095232</v>
      </c>
      <c r="O25" s="100">
        <f>IF(SER_hh_fech!O25=0,0,SER_hh_fech!O25/SER_summary!O$26)</f>
        <v>23.041237201099698</v>
      </c>
      <c r="P25" s="100">
        <f>IF(SER_hh_fech!P25=0,0,SER_hh_fech!P25/SER_summary!P$26)</f>
        <v>23.11520431490386</v>
      </c>
      <c r="Q25" s="100">
        <f>IF(SER_hh_fech!Q25=0,0,SER_hh_fech!Q25/SER_summary!Q$26)</f>
        <v>23.125931328927017</v>
      </c>
    </row>
    <row r="26" spans="1:17" ht="12" customHeight="1" x14ac:dyDescent="0.25">
      <c r="A26" s="88" t="s">
        <v>30</v>
      </c>
      <c r="B26" s="22">
        <f>IF(SER_hh_fech!B26=0,0,SER_hh_fech!B26/SER_summary!B$26)</f>
        <v>24.52043473996304</v>
      </c>
      <c r="C26" s="22">
        <f>IF(SER_hh_fech!C26=0,0,SER_hh_fech!C26/SER_summary!C$26)</f>
        <v>24.185080384884692</v>
      </c>
      <c r="D26" s="22">
        <f>IF(SER_hh_fech!D26=0,0,SER_hh_fech!D26/SER_summary!D$26)</f>
        <v>23.828160053009775</v>
      </c>
      <c r="E26" s="22">
        <f>IF(SER_hh_fech!E26=0,0,SER_hh_fech!E26/SER_summary!E$26)</f>
        <v>24.040431423175168</v>
      </c>
      <c r="F26" s="22">
        <f>IF(SER_hh_fech!F26=0,0,SER_hh_fech!F26/SER_summary!F$26)</f>
        <v>24.167002198774522</v>
      </c>
      <c r="G26" s="22">
        <f>IF(SER_hh_fech!G26=0,0,SER_hh_fech!G26/SER_summary!G$26)</f>
        <v>23.946430942341443</v>
      </c>
      <c r="H26" s="22">
        <f>IF(SER_hh_fech!H26=0,0,SER_hh_fech!H26/SER_summary!H$26)</f>
        <v>23.572836795270938</v>
      </c>
      <c r="I26" s="22">
        <f>IF(SER_hh_fech!I26=0,0,SER_hh_fech!I26/SER_summary!I$26)</f>
        <v>23.626840732808226</v>
      </c>
      <c r="J26" s="22">
        <f>IF(SER_hh_fech!J26=0,0,SER_hh_fech!J26/SER_summary!J$26)</f>
        <v>23.664223579628917</v>
      </c>
      <c r="K26" s="22">
        <f>IF(SER_hh_fech!K26=0,0,SER_hh_fech!K26/SER_summary!K$26)</f>
        <v>23.671910340182649</v>
      </c>
      <c r="L26" s="22">
        <f>IF(SER_hh_fech!L26=0,0,SER_hh_fech!L26/SER_summary!L$26)</f>
        <v>23.637076398391258</v>
      </c>
      <c r="M26" s="22">
        <f>IF(SER_hh_fech!M26=0,0,SER_hh_fech!M26/SER_summary!M$26)</f>
        <v>23.77796791903431</v>
      </c>
      <c r="N26" s="22">
        <f>IF(SER_hh_fech!N26=0,0,SER_hh_fech!N26/SER_summary!N$26)</f>
        <v>24.09428693418424</v>
      </c>
      <c r="O26" s="22">
        <f>IF(SER_hh_fech!O26=0,0,SER_hh_fech!O26/SER_summary!O$26)</f>
        <v>24.351748592143363</v>
      </c>
      <c r="P26" s="22">
        <f>IF(SER_hh_fech!P26=0,0,SER_hh_fech!P26/SER_summary!P$26)</f>
        <v>24.838808513728576</v>
      </c>
      <c r="Q26" s="22">
        <f>IF(SER_hh_fech!Q26=0,0,SER_hh_fech!Q26/SER_summary!Q$26)</f>
        <v>25.356419841392238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2.3875261309864785E-2</v>
      </c>
      <c r="H27" s="116">
        <f>IF(SER_hh_fech!H27=0,0,SER_hh_fech!H27/SER_summary!H$26)</f>
        <v>2.3956181569932913E-2</v>
      </c>
      <c r="I27" s="116">
        <f>IF(SER_hh_fech!I27=0,0,SER_hh_fech!I27/SER_summary!I$26)</f>
        <v>2.743967861127276E-2</v>
      </c>
      <c r="J27" s="116">
        <f>IF(SER_hh_fech!J27=0,0,SER_hh_fech!J27/SER_summary!J$26)</f>
        <v>3.2211118216045664E-2</v>
      </c>
      <c r="K27" s="116">
        <f>IF(SER_hh_fech!K27=0,0,SER_hh_fech!K27/SER_summary!K$26)</f>
        <v>3.7123210088016029E-2</v>
      </c>
      <c r="L27" s="116">
        <f>IF(SER_hh_fech!L27=0,0,SER_hh_fech!L27/SER_summary!L$26)</f>
        <v>4.2300189913339066E-2</v>
      </c>
      <c r="M27" s="116">
        <f>IF(SER_hh_fech!M27=0,0,SER_hh_fech!M27/SER_summary!M$26)</f>
        <v>4.9801602551666269E-2</v>
      </c>
      <c r="N27" s="116">
        <f>IF(SER_hh_fech!N27=0,0,SER_hh_fech!N27/SER_summary!N$26)</f>
        <v>0.10655079769292612</v>
      </c>
      <c r="O27" s="116">
        <f>IF(SER_hh_fech!O27=0,0,SER_hh_fech!O27/SER_summary!O$26)</f>
        <v>0.12294644482061566</v>
      </c>
      <c r="P27" s="116">
        <f>IF(SER_hh_fech!P27=0,0,SER_hh_fech!P27/SER_summary!P$26)</f>
        <v>0.13161849549639545</v>
      </c>
      <c r="Q27" s="116">
        <f>IF(SER_hh_fech!Q27=0,0,SER_hh_fech!Q27/SER_summary!Q$26)</f>
        <v>0.14009080200129431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6.468201168312385</v>
      </c>
      <c r="H28" s="117">
        <f>IF(SER_hh_fech!H28=0,0,SER_hh_fech!H28/SER_summary!H$26)</f>
        <v>6.4259090216303267</v>
      </c>
      <c r="I28" s="117">
        <f>IF(SER_hh_fech!I28=0,0,SER_hh_fech!I28/SER_summary!I$26)</f>
        <v>6.4970608439374589</v>
      </c>
      <c r="J28" s="117">
        <f>IF(SER_hh_fech!J28=0,0,SER_hh_fech!J28/SER_summary!J$26)</f>
        <v>6.5657539294791452</v>
      </c>
      <c r="K28" s="117">
        <f>IF(SER_hh_fech!K28=0,0,SER_hh_fech!K28/SER_summary!K$26)</f>
        <v>6.625040065776405</v>
      </c>
      <c r="L28" s="117">
        <f>IF(SER_hh_fech!L28=0,0,SER_hh_fech!L28/SER_summary!L$26)</f>
        <v>6.6700271544369043</v>
      </c>
      <c r="M28" s="117">
        <f>IF(SER_hh_fech!M28=0,0,SER_hh_fech!M28/SER_summary!M$26)</f>
        <v>6.6905218971579945</v>
      </c>
      <c r="N28" s="117">
        <f>IF(SER_hh_fech!N28=0,0,SER_hh_fech!N28/SER_summary!N$26)</f>
        <v>6.362623852508194</v>
      </c>
      <c r="O28" s="117">
        <f>IF(SER_hh_fech!O28=0,0,SER_hh_fech!O28/SER_summary!O$26)</f>
        <v>6.7702928737576817</v>
      </c>
      <c r="P28" s="117">
        <f>IF(SER_hh_fech!P28=0,0,SER_hh_fech!P28/SER_summary!P$26)</f>
        <v>6.8042203451512844</v>
      </c>
      <c r="Q28" s="117">
        <f>IF(SER_hh_fech!Q28=0,0,SER_hh_fech!Q28/SER_summary!Q$26)</f>
        <v>6.8219092106329695</v>
      </c>
    </row>
    <row r="29" spans="1:17" ht="12.95" customHeight="1" x14ac:dyDescent="0.25">
      <c r="A29" s="90" t="s">
        <v>46</v>
      </c>
      <c r="B29" s="101">
        <f>IF(SER_hh_fech!B29=0,0,SER_hh_fech!B29/SER_summary!B$26)</f>
        <v>30.691781656022911</v>
      </c>
      <c r="C29" s="101">
        <f>IF(SER_hh_fech!C29=0,0,SER_hh_fech!C29/SER_summary!C$26)</f>
        <v>29.597360346710964</v>
      </c>
      <c r="D29" s="101">
        <f>IF(SER_hh_fech!D29=0,0,SER_hh_fech!D29/SER_summary!D$26)</f>
        <v>30.475169032910628</v>
      </c>
      <c r="E29" s="101">
        <f>IF(SER_hh_fech!E29=0,0,SER_hh_fech!E29/SER_summary!E$26)</f>
        <v>30.778816374617815</v>
      </c>
      <c r="F29" s="101">
        <f>IF(SER_hh_fech!F29=0,0,SER_hh_fech!F29/SER_summary!F$26)</f>
        <v>30.762579063771064</v>
      </c>
      <c r="G29" s="101">
        <f>IF(SER_hh_fech!G29=0,0,SER_hh_fech!G29/SER_summary!G$26)</f>
        <v>30.839188353152544</v>
      </c>
      <c r="H29" s="101">
        <f>IF(SER_hh_fech!H29=0,0,SER_hh_fech!H29/SER_summary!H$26)</f>
        <v>30.654943315273634</v>
      </c>
      <c r="I29" s="101">
        <f>IF(SER_hh_fech!I29=0,0,SER_hh_fech!I29/SER_summary!I$26)</f>
        <v>30.834465577436241</v>
      </c>
      <c r="J29" s="101">
        <f>IF(SER_hh_fech!J29=0,0,SER_hh_fech!J29/SER_summary!J$26)</f>
        <v>30.545390007846024</v>
      </c>
      <c r="K29" s="101">
        <f>IF(SER_hh_fech!K29=0,0,SER_hh_fech!K29/SER_summary!K$26)</f>
        <v>30.641683430893799</v>
      </c>
      <c r="L29" s="101">
        <f>IF(SER_hh_fech!L29=0,0,SER_hh_fech!L29/SER_summary!L$26)</f>
        <v>30.587369842402722</v>
      </c>
      <c r="M29" s="101">
        <f>IF(SER_hh_fech!M29=0,0,SER_hh_fech!M29/SER_summary!M$26)</f>
        <v>30.178265967528798</v>
      </c>
      <c r="N29" s="101">
        <f>IF(SER_hh_fech!N29=0,0,SER_hh_fech!N29/SER_summary!N$26)</f>
        <v>30.180375296577363</v>
      </c>
      <c r="O29" s="101">
        <f>IF(SER_hh_fech!O29=0,0,SER_hh_fech!O29/SER_summary!O$26)</f>
        <v>30.188781432172906</v>
      </c>
      <c r="P29" s="101">
        <f>IF(SER_hh_fech!P29=0,0,SER_hh_fech!P29/SER_summary!P$26)</f>
        <v>30.127973382631069</v>
      </c>
      <c r="Q29" s="101">
        <f>IF(SER_hh_fech!Q29=0,0,SER_hh_fech!Q29/SER_summary!Q$26)</f>
        <v>30.662933960707321</v>
      </c>
    </row>
    <row r="30" spans="1:17" ht="12" customHeight="1" x14ac:dyDescent="0.25">
      <c r="A30" s="88" t="s">
        <v>66</v>
      </c>
      <c r="B30" s="100">
        <f>IF(SER_hh_fech!B30=0,0,SER_hh_fech!B30/SER_summary!B$26)</f>
        <v>39.156911800982428</v>
      </c>
      <c r="C30" s="100">
        <f>IF(SER_hh_fech!C30=0,0,SER_hh_fech!C30/SER_summary!C$26)</f>
        <v>38.846244320963265</v>
      </c>
      <c r="D30" s="100">
        <f>IF(SER_hh_fech!D30=0,0,SER_hh_fech!D30/SER_summary!D$26)</f>
        <v>38.483334556309202</v>
      </c>
      <c r="E30" s="100">
        <f>IF(SER_hh_fech!E30=0,0,SER_hh_fech!E30/SER_summary!E$26)</f>
        <v>38.500918485981842</v>
      </c>
      <c r="F30" s="100">
        <f>IF(SER_hh_fech!F30=0,0,SER_hh_fech!F30/SER_summary!F$26)</f>
        <v>38.106515246372815</v>
      </c>
      <c r="G30" s="100">
        <f>IF(SER_hh_fech!G30=0,0,SER_hh_fech!G30/SER_summary!G$26)</f>
        <v>38.850067769125815</v>
      </c>
      <c r="H30" s="100">
        <f>IF(SER_hh_fech!H30=0,0,SER_hh_fech!H30/SER_summary!H$26)</f>
        <v>39.15447158747029</v>
      </c>
      <c r="I30" s="100">
        <f>IF(SER_hh_fech!I30=0,0,SER_hh_fech!I30/SER_summary!I$26)</f>
        <v>39.231856483617648</v>
      </c>
      <c r="J30" s="100">
        <f>IF(SER_hh_fech!J30=0,0,SER_hh_fech!J30/SER_summary!J$26)</f>
        <v>38.552751780722481</v>
      </c>
      <c r="K30" s="100">
        <f>IF(SER_hh_fech!K30=0,0,SER_hh_fech!K30/SER_summary!K$26)</f>
        <v>38.904402375807415</v>
      </c>
      <c r="L30" s="100">
        <f>IF(SER_hh_fech!L30=0,0,SER_hh_fech!L30/SER_summary!L$26)</f>
        <v>38.708091818863053</v>
      </c>
      <c r="M30" s="100">
        <f>IF(SER_hh_fech!M30=0,0,SER_hh_fech!M30/SER_summary!M$26)</f>
        <v>38.380223967090579</v>
      </c>
      <c r="N30" s="100">
        <f>IF(SER_hh_fech!N30=0,0,SER_hh_fech!N30/SER_summary!N$26)</f>
        <v>38.538070297096738</v>
      </c>
      <c r="O30" s="100">
        <f>IF(SER_hh_fech!O30=0,0,SER_hh_fech!O30/SER_summary!O$26)</f>
        <v>38.535134329368219</v>
      </c>
      <c r="P30" s="100">
        <f>IF(SER_hh_fech!P30=0,0,SER_hh_fech!P30/SER_summary!P$26)</f>
        <v>37.99376243031648</v>
      </c>
      <c r="Q30" s="100">
        <f>IF(SER_hh_fech!Q30=0,0,SER_hh_fech!Q30/SER_summary!Q$26)</f>
        <v>37.999228298204208</v>
      </c>
    </row>
    <row r="31" spans="1:17" ht="12" customHeight="1" x14ac:dyDescent="0.25">
      <c r="A31" s="88" t="s">
        <v>98</v>
      </c>
      <c r="B31" s="100">
        <f>IF(SER_hh_fech!B31=0,0,SER_hh_fech!B31/SER_summary!B$26)</f>
        <v>36.359989529483705</v>
      </c>
      <c r="C31" s="100">
        <f>IF(SER_hh_fech!C31=0,0,SER_hh_fech!C31/SER_summary!C$26)</f>
        <v>36.071512583751598</v>
      </c>
      <c r="D31" s="100">
        <f>IF(SER_hh_fech!D31=0,0,SER_hh_fech!D31/SER_summary!D$26)</f>
        <v>35.73452494514428</v>
      </c>
      <c r="E31" s="100">
        <f>IF(SER_hh_fech!E31=0,0,SER_hh_fech!E31/SER_summary!E$26)</f>
        <v>35.750852879840281</v>
      </c>
      <c r="F31" s="100">
        <f>IF(SER_hh_fech!F31=0,0,SER_hh_fech!F31/SER_summary!F$26)</f>
        <v>35.384621300203335</v>
      </c>
      <c r="G31" s="100">
        <f>IF(SER_hh_fech!G31=0,0,SER_hh_fech!G31/SER_summary!G$26)</f>
        <v>36.07506292847399</v>
      </c>
      <c r="H31" s="100">
        <f>IF(SER_hh_fech!H31=0,0,SER_hh_fech!H31/SER_summary!H$26)</f>
        <v>36.357723616936724</v>
      </c>
      <c r="I31" s="100">
        <f>IF(SER_hh_fech!I31=0,0,SER_hh_fech!I31/SER_summary!I$26)</f>
        <v>36.429581020502106</v>
      </c>
      <c r="J31" s="100">
        <f>IF(SER_hh_fech!J31=0,0,SER_hh_fech!J31/SER_summary!J$26)</f>
        <v>35.798983796385173</v>
      </c>
      <c r="K31" s="100">
        <f>IF(SER_hh_fech!K31=0,0,SER_hh_fech!K31/SER_summary!K$26)</f>
        <v>36.125516491821188</v>
      </c>
      <c r="L31" s="100">
        <f>IF(SER_hh_fech!L31=0,0,SER_hh_fech!L31/SER_summary!L$26)</f>
        <v>35.943228117515702</v>
      </c>
      <c r="M31" s="100">
        <f>IF(SER_hh_fech!M31=0,0,SER_hh_fech!M31/SER_summary!M$26)</f>
        <v>35.617829220179793</v>
      </c>
      <c r="N31" s="100">
        <f>IF(SER_hh_fech!N31=0,0,SER_hh_fech!N31/SER_summary!N$26)</f>
        <v>35.739704305178847</v>
      </c>
      <c r="O31" s="100">
        <f>IF(SER_hh_fech!O31=0,0,SER_hh_fech!O31/SER_summary!O$26)</f>
        <v>35.705630311903249</v>
      </c>
      <c r="P31" s="100">
        <f>IF(SER_hh_fech!P31=0,0,SER_hh_fech!P31/SER_summary!P$26)</f>
        <v>35.170412742547498</v>
      </c>
      <c r="Q31" s="100">
        <f>IF(SER_hh_fech!Q31=0,0,SER_hh_fech!Q31/SER_summary!Q$26)</f>
        <v>35.143422181109415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26.622758033110994</v>
      </c>
      <c r="C33" s="18">
        <f>IF(SER_hh_fech!C33=0,0,SER_hh_fech!C33/SER_summary!C$26)</f>
        <v>26.413270747594801</v>
      </c>
      <c r="D33" s="18">
        <f>IF(SER_hh_fech!D33=0,0,SER_hh_fech!D33/SER_summary!D$26)</f>
        <v>26.144858801423059</v>
      </c>
      <c r="E33" s="18">
        <f>IF(SER_hh_fech!E33=0,0,SER_hh_fech!E33/SER_summary!E$26)</f>
        <v>26.146734426653772</v>
      </c>
      <c r="F33" s="18">
        <f>IF(SER_hh_fech!F33=0,0,SER_hh_fech!F33/SER_summary!F$26)</f>
        <v>25.867299792799248</v>
      </c>
      <c r="G33" s="18">
        <f>IF(SER_hh_fech!G33=0,0,SER_hh_fech!G33/SER_summary!G$26)</f>
        <v>26.384719930712901</v>
      </c>
      <c r="H33" s="18">
        <f>IF(SER_hh_fech!H33=0,0,SER_hh_fech!H33/SER_summary!H$26)</f>
        <v>26.603918322578092</v>
      </c>
      <c r="I33" s="18">
        <f>IF(SER_hh_fech!I33=0,0,SER_hh_fech!I33/SER_summary!I$26)</f>
        <v>26.656925411266883</v>
      </c>
      <c r="J33" s="18">
        <f>IF(SER_hh_fech!J33=0,0,SER_hh_fech!J33/SER_summary!J$26)</f>
        <v>26.198635009075275</v>
      </c>
      <c r="K33" s="18">
        <f>IF(SER_hh_fech!K33=0,0,SER_hh_fech!K33/SER_summary!K$26)</f>
        <v>26.444157470511378</v>
      </c>
      <c r="L33" s="18">
        <f>IF(SER_hh_fech!L33=0,0,SER_hh_fech!L33/SER_summary!L$26)</f>
        <v>26.318017362494238</v>
      </c>
      <c r="M33" s="18">
        <f>IF(SER_hh_fech!M33=0,0,SER_hh_fech!M33/SER_summary!M$26)</f>
        <v>26.249878606718397</v>
      </c>
      <c r="N33" s="18">
        <f>IF(SER_hh_fech!N33=0,0,SER_hh_fech!N33/SER_summary!N$26)</f>
        <v>26.702041289395591</v>
      </c>
      <c r="O33" s="18">
        <f>IF(SER_hh_fech!O33=0,0,SER_hh_fech!O33/SER_summary!O$26)</f>
        <v>27.061139873510257</v>
      </c>
      <c r="P33" s="18">
        <f>IF(SER_hh_fech!P33=0,0,SER_hh_fech!P33/SER_summary!P$26)</f>
        <v>27.275165043560214</v>
      </c>
      <c r="Q33" s="18">
        <f>IF(SER_hh_fech!Q33=0,0,SER_hh_fech!Q33/SER_summary!Q$26)</f>
        <v>27.859604780902391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151.31793099846334</v>
      </c>
      <c r="C3" s="106">
        <f>IF(SER_hh_tesh!C3=0,0,SER_hh_tesh!C3/SER_summary!C$26)</f>
        <v>160.4089245138633</v>
      </c>
      <c r="D3" s="106">
        <f>IF(SER_hh_tesh!D3=0,0,SER_hh_tesh!D3/SER_summary!D$26)</f>
        <v>150.85542243261085</v>
      </c>
      <c r="E3" s="106">
        <f>IF(SER_hh_tesh!E3=0,0,SER_hh_tesh!E3/SER_summary!E$26)</f>
        <v>167.35120173312652</v>
      </c>
      <c r="F3" s="106">
        <f>IF(SER_hh_tesh!F3=0,0,SER_hh_tesh!F3/SER_summary!F$26)</f>
        <v>170.95814950966249</v>
      </c>
      <c r="G3" s="106">
        <f>IF(SER_hh_tesh!G3=0,0,SER_hh_tesh!G3/SER_summary!G$26)</f>
        <v>202.77410355440426</v>
      </c>
      <c r="H3" s="106">
        <f>IF(SER_hh_tesh!H3=0,0,SER_hh_tesh!H3/SER_summary!H$26)</f>
        <v>195.06630185061948</v>
      </c>
      <c r="I3" s="106">
        <f>IF(SER_hh_tesh!I3=0,0,SER_hh_tesh!I3/SER_summary!I$26)</f>
        <v>197.36892358275497</v>
      </c>
      <c r="J3" s="106">
        <f>IF(SER_hh_tesh!J3=0,0,SER_hh_tesh!J3/SER_summary!J$26)</f>
        <v>196.33775407371661</v>
      </c>
      <c r="K3" s="106">
        <f>IF(SER_hh_tesh!K3=0,0,SER_hh_tesh!K3/SER_summary!K$26)</f>
        <v>191.40185563231174</v>
      </c>
      <c r="L3" s="106">
        <f>IF(SER_hh_tesh!L3=0,0,SER_hh_tesh!L3/SER_summary!L$26)</f>
        <v>209.55597149854933</v>
      </c>
      <c r="M3" s="106">
        <f>IF(SER_hh_tesh!M3=0,0,SER_hh_tesh!M3/SER_summary!M$26)</f>
        <v>178.50103050032743</v>
      </c>
      <c r="N3" s="106">
        <f>IF(SER_hh_tesh!N3=0,0,SER_hh_tesh!N3/SER_summary!N$26)</f>
        <v>193.32253439196171</v>
      </c>
      <c r="O3" s="106">
        <f>IF(SER_hh_tesh!O3=0,0,SER_hh_tesh!O3/SER_summary!O$26)</f>
        <v>193.03510746633435</v>
      </c>
      <c r="P3" s="106">
        <f>IF(SER_hh_tesh!P3=0,0,SER_hh_tesh!P3/SER_summary!P$26)</f>
        <v>177.85427529682352</v>
      </c>
      <c r="Q3" s="106">
        <f>IF(SER_hh_tesh!Q3=0,0,SER_hh_tesh!Q3/SER_summary!Q$26)</f>
        <v>187.23735465203978</v>
      </c>
    </row>
    <row r="4" spans="1:17" ht="12.95" customHeight="1" x14ac:dyDescent="0.25">
      <c r="A4" s="90" t="s">
        <v>44</v>
      </c>
      <c r="B4" s="101">
        <f>IF(SER_hh_tesh!B4=0,0,SER_hh_tesh!B4/SER_summary!B$26)</f>
        <v>102.68393564158491</v>
      </c>
      <c r="C4" s="101">
        <f>IF(SER_hh_tesh!C4=0,0,SER_hh_tesh!C4/SER_summary!C$26)</f>
        <v>110.30114391250642</v>
      </c>
      <c r="D4" s="101">
        <f>IF(SER_hh_tesh!D4=0,0,SER_hh_tesh!D4/SER_summary!D$26)</f>
        <v>98.568883612847245</v>
      </c>
      <c r="E4" s="101">
        <f>IF(SER_hh_tesh!E4=0,0,SER_hh_tesh!E4/SER_summary!E$26)</f>
        <v>114.03854179557931</v>
      </c>
      <c r="F4" s="101">
        <f>IF(SER_hh_tesh!F4=0,0,SER_hh_tesh!F4/SER_summary!F$26)</f>
        <v>116.18643820889584</v>
      </c>
      <c r="G4" s="101">
        <f>IF(SER_hh_tesh!G4=0,0,SER_hh_tesh!G4/SER_summary!G$26)</f>
        <v>146.27727081773853</v>
      </c>
      <c r="H4" s="101">
        <f>IF(SER_hh_tesh!H4=0,0,SER_hh_tesh!H4/SER_summary!H$26)</f>
        <v>136.04847148897989</v>
      </c>
      <c r="I4" s="101">
        <f>IF(SER_hh_tesh!I4=0,0,SER_hh_tesh!I4/SER_summary!I$26)</f>
        <v>136.05998113230046</v>
      </c>
      <c r="J4" s="101">
        <f>IF(SER_hh_tesh!J4=0,0,SER_hh_tesh!J4/SER_summary!J$26)</f>
        <v>133.62667093052727</v>
      </c>
      <c r="K4" s="101">
        <f>IF(SER_hh_tesh!K4=0,0,SER_hh_tesh!K4/SER_summary!K$26)</f>
        <v>126.95727444973359</v>
      </c>
      <c r="L4" s="101">
        <f>IF(SER_hh_tesh!L4=0,0,SER_hh_tesh!L4/SER_summary!L$26)</f>
        <v>143.96969547692905</v>
      </c>
      <c r="M4" s="101">
        <f>IF(SER_hh_tesh!M4=0,0,SER_hh_tesh!M4/SER_summary!M$26)</f>
        <v>111.48903199107829</v>
      </c>
      <c r="N4" s="101">
        <f>IF(SER_hh_tesh!N4=0,0,SER_hh_tesh!N4/SER_summary!N$26)</f>
        <v>124.4464451146052</v>
      </c>
      <c r="O4" s="101">
        <f>IF(SER_hh_tesh!O4=0,0,SER_hh_tesh!O4/SER_summary!O$26)</f>
        <v>122.82269887904573</v>
      </c>
      <c r="P4" s="101">
        <f>IF(SER_hh_tesh!P4=0,0,SER_hh_tesh!P4/SER_summary!P$26)</f>
        <v>105.39793370118745</v>
      </c>
      <c r="Q4" s="101">
        <f>IF(SER_hh_tesh!Q4=0,0,SER_hh_tesh!Q4/SER_summary!Q$26)</f>
        <v>111.82491746974931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114.66986313266696</v>
      </c>
      <c r="F5" s="100">
        <f>IF(SER_hh_tesh!F5=0,0,SER_hh_tesh!F5/SER_summary!F$26)</f>
        <v>116.50951501035799</v>
      </c>
      <c r="G5" s="100">
        <f>IF(SER_hh_tesh!G5=0,0,SER_hh_tesh!G5/SER_summary!G$26)</f>
        <v>155.3941937759721</v>
      </c>
      <c r="H5" s="100">
        <f>IF(SER_hh_tesh!H5=0,0,SER_hh_tesh!H5/SER_summary!H$26)</f>
        <v>149.36921330424818</v>
      </c>
      <c r="I5" s="100">
        <f>IF(SER_hh_tesh!I5=0,0,SER_hh_tesh!I5/SER_summary!I$26)</f>
        <v>132.8991546498267</v>
      </c>
      <c r="J5" s="100">
        <f>IF(SER_hh_tesh!J5=0,0,SER_hh_tesh!J5/SER_summary!J$26)</f>
        <v>130.50041494542072</v>
      </c>
      <c r="K5" s="100">
        <f>IF(SER_hh_tesh!K5=0,0,SER_hh_tesh!K5/SER_summary!K$26)</f>
        <v>126.11339846636804</v>
      </c>
      <c r="L5" s="100">
        <f>IF(SER_hh_tesh!L5=0,0,SER_hh_tesh!L5/SER_summary!L$26)</f>
        <v>141.05590000177472</v>
      </c>
      <c r="M5" s="100">
        <f>IF(SER_hh_tesh!M5=0,0,SER_hh_tesh!M5/SER_summary!M$26)</f>
        <v>101.5513314971989</v>
      </c>
      <c r="N5" s="100">
        <f>IF(SER_hh_tesh!N5=0,0,SER_hh_tesh!N5/SER_summary!N$26)</f>
        <v>113.52758633642942</v>
      </c>
      <c r="O5" s="100">
        <f>IF(SER_hh_tesh!O5=0,0,SER_hh_tesh!O5/SER_summary!O$26)</f>
        <v>120.88473136796918</v>
      </c>
      <c r="P5" s="100">
        <f>IF(SER_hh_tesh!P5=0,0,SER_hh_tesh!P5/SER_summary!P$26)</f>
        <v>100.10497377395895</v>
      </c>
      <c r="Q5" s="100">
        <f>IF(SER_hh_tesh!Q5=0,0,SER_hh_tesh!Q5/SER_summary!Q$26)</f>
        <v>106.28279480289162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100.65898913606772</v>
      </c>
      <c r="C7" s="100">
        <f>IF(SER_hh_tesh!C7=0,0,SER_hh_tesh!C7/SER_summary!C$26)</f>
        <v>108.00649697177214</v>
      </c>
      <c r="D7" s="100">
        <f>IF(SER_hh_tesh!D7=0,0,SER_hh_tesh!D7/SER_summary!D$26)</f>
        <v>96.087193243090553</v>
      </c>
      <c r="E7" s="100">
        <f>IF(SER_hh_tesh!E7=0,0,SER_hh_tesh!E7/SER_summary!E$26)</f>
        <v>109.84292736248042</v>
      </c>
      <c r="F7" s="100">
        <f>IF(SER_hh_tesh!F7=0,0,SER_hh_tesh!F7/SER_summary!F$26)</f>
        <v>111.42466929990077</v>
      </c>
      <c r="G7" s="100">
        <f>IF(SER_hh_tesh!G7=0,0,SER_hh_tesh!G7/SER_summary!G$26)</f>
        <v>136.94381598446972</v>
      </c>
      <c r="H7" s="100">
        <f>IF(SER_hh_tesh!H7=0,0,SER_hh_tesh!H7/SER_summary!H$26)</f>
        <v>127.49862535173274</v>
      </c>
      <c r="I7" s="100">
        <f>IF(SER_hh_tesh!I7=0,0,SER_hh_tesh!I7/SER_summary!I$26)</f>
        <v>117.61517153477507</v>
      </c>
      <c r="J7" s="100">
        <f>IF(SER_hh_tesh!J7=0,0,SER_hh_tesh!J7/SER_summary!J$26)</f>
        <v>140.62709134462705</v>
      </c>
      <c r="K7" s="100">
        <f>IF(SER_hh_tesh!K7=0,0,SER_hh_tesh!K7/SER_summary!K$26)</f>
        <v>137.6694836797621</v>
      </c>
      <c r="L7" s="100">
        <f>IF(SER_hh_tesh!L7=0,0,SER_hh_tesh!L7/SER_summary!L$26)</f>
        <v>127.99357180803428</v>
      </c>
      <c r="M7" s="100">
        <f>IF(SER_hh_tesh!M7=0,0,SER_hh_tesh!M7/SER_summary!M$26)</f>
        <v>114.70899181210829</v>
      </c>
      <c r="N7" s="100">
        <f>IF(SER_hh_tesh!N7=0,0,SER_hh_tesh!N7/SER_summary!N$26)</f>
        <v>114.48013675638434</v>
      </c>
      <c r="O7" s="100">
        <f>IF(SER_hh_tesh!O7=0,0,SER_hh_tesh!O7/SER_summary!O$26)</f>
        <v>113.41542581413006</v>
      </c>
      <c r="P7" s="100">
        <f>IF(SER_hh_tesh!P7=0,0,SER_hh_tesh!P7/SER_summary!P$26)</f>
        <v>97.012334416117326</v>
      </c>
      <c r="Q7" s="100">
        <f>IF(SER_hh_tesh!Q7=0,0,SER_hh_tesh!Q7/SER_summary!Q$26)</f>
        <v>102.69547931699628</v>
      </c>
    </row>
    <row r="8" spans="1:17" ht="12" customHeight="1" x14ac:dyDescent="0.25">
      <c r="A8" s="88" t="s">
        <v>101</v>
      </c>
      <c r="B8" s="100">
        <f>IF(SER_hh_tesh!B8=0,0,SER_hh_tesh!B8/SER_summary!B$26)</f>
        <v>102.16136210824776</v>
      </c>
      <c r="C8" s="100">
        <f>IF(SER_hh_tesh!C8=0,0,SER_hh_tesh!C8/SER_summary!C$26)</f>
        <v>111.12806845129187</v>
      </c>
      <c r="D8" s="100">
        <f>IF(SER_hh_tesh!D8=0,0,SER_hh_tesh!D8/SER_summary!D$26)</f>
        <v>99.823939222758753</v>
      </c>
      <c r="E8" s="100">
        <f>IF(SER_hh_tesh!E8=0,0,SER_hh_tesh!E8/SER_summary!E$26)</f>
        <v>115.14317008690696</v>
      </c>
      <c r="F8" s="100">
        <f>IF(SER_hh_tesh!F8=0,0,SER_hh_tesh!F8/SER_summary!F$26)</f>
        <v>117.17739299879172</v>
      </c>
      <c r="G8" s="100">
        <f>IF(SER_hh_tesh!G8=0,0,SER_hh_tesh!G8/SER_summary!G$26)</f>
        <v>144.88518309766641</v>
      </c>
      <c r="H8" s="100">
        <f>IF(SER_hh_tesh!H8=0,0,SER_hh_tesh!H8/SER_summary!H$26)</f>
        <v>134.55085381349861</v>
      </c>
      <c r="I8" s="100">
        <f>IF(SER_hh_tesh!I8=0,0,SER_hh_tesh!I8/SER_summary!I$26)</f>
        <v>133.90897239630488</v>
      </c>
      <c r="J8" s="100">
        <f>IF(SER_hh_tesh!J8=0,0,SER_hh_tesh!J8/SER_summary!J$26)</f>
        <v>131.26233039114223</v>
      </c>
      <c r="K8" s="100">
        <f>IF(SER_hh_tesh!K8=0,0,SER_hh_tesh!K8/SER_summary!K$26)</f>
        <v>124.23503303543337</v>
      </c>
      <c r="L8" s="100">
        <f>IF(SER_hh_tesh!L8=0,0,SER_hh_tesh!L8/SER_summary!L$26)</f>
        <v>139.79976704566192</v>
      </c>
      <c r="M8" s="100">
        <f>IF(SER_hh_tesh!M8=0,0,SER_hh_tesh!M8/SER_summary!M$26)</f>
        <v>108.36979528251909</v>
      </c>
      <c r="N8" s="100">
        <f>IF(SER_hh_tesh!N8=0,0,SER_hh_tesh!N8/SER_summary!N$26)</f>
        <v>118.8902871371732</v>
      </c>
      <c r="O8" s="100">
        <f>IF(SER_hh_tesh!O8=0,0,SER_hh_tesh!O8/SER_summary!O$26)</f>
        <v>117.20083350506893</v>
      </c>
      <c r="P8" s="100">
        <f>IF(SER_hh_tesh!P8=0,0,SER_hh_tesh!P8/SER_summary!P$26)</f>
        <v>100.43109104838292</v>
      </c>
      <c r="Q8" s="100">
        <f>IF(SER_hh_tesh!Q8=0,0,SER_hh_tesh!Q8/SER_summary!Q$26)</f>
        <v>106.69996191144874</v>
      </c>
    </row>
    <row r="9" spans="1:17" ht="12" customHeight="1" x14ac:dyDescent="0.25">
      <c r="A9" s="88" t="s">
        <v>106</v>
      </c>
      <c r="B9" s="100">
        <f>IF(SER_hh_tesh!B9=0,0,SER_hh_tesh!B9/SER_summary!B$26)</f>
        <v>100.65898913606767</v>
      </c>
      <c r="C9" s="100">
        <f>IF(SER_hh_tesh!C9=0,0,SER_hh_tesh!C9/SER_summary!C$26)</f>
        <v>108.13015326541247</v>
      </c>
      <c r="D9" s="100">
        <f>IF(SER_hh_tesh!D9=0,0,SER_hh_tesh!D9/SER_summary!D$26)</f>
        <v>96.596370194128554</v>
      </c>
      <c r="E9" s="100">
        <f>IF(SER_hh_tesh!E9=0,0,SER_hh_tesh!E9/SER_summary!E$26)</f>
        <v>114.22007528841587</v>
      </c>
      <c r="F9" s="100">
        <f>IF(SER_hh_tesh!F9=0,0,SER_hh_tesh!F9/SER_summary!F$26)</f>
        <v>116.86523299142804</v>
      </c>
      <c r="G9" s="100">
        <f>IF(SER_hh_tesh!G9=0,0,SER_hh_tesh!G9/SER_summary!G$26)</f>
        <v>149.05391852652733</v>
      </c>
      <c r="H9" s="100">
        <f>IF(SER_hh_tesh!H9=0,0,SER_hh_tesh!H9/SER_summary!H$26)</f>
        <v>138.30369022722357</v>
      </c>
      <c r="I9" s="100">
        <f>IF(SER_hh_tesh!I9=0,0,SER_hh_tesh!I9/SER_summary!I$26)</f>
        <v>143.0105674035087</v>
      </c>
      <c r="J9" s="100">
        <f>IF(SER_hh_tesh!J9=0,0,SER_hh_tesh!J9/SER_summary!J$26)</f>
        <v>133.27542761558556</v>
      </c>
      <c r="K9" s="100">
        <f>IF(SER_hh_tesh!K9=0,0,SER_hh_tesh!K9/SER_summary!K$26)</f>
        <v>123.45843486464381</v>
      </c>
      <c r="L9" s="100">
        <f>IF(SER_hh_tesh!L9=0,0,SER_hh_tesh!L9/SER_summary!L$26)</f>
        <v>150.41361465023613</v>
      </c>
      <c r="M9" s="100">
        <f>IF(SER_hh_tesh!M9=0,0,SER_hh_tesh!M9/SER_summary!M$26)</f>
        <v>107.84363875229481</v>
      </c>
      <c r="N9" s="100">
        <f>IF(SER_hh_tesh!N9=0,0,SER_hh_tesh!N9/SER_summary!N$26)</f>
        <v>125.35391067215517</v>
      </c>
      <c r="O9" s="100">
        <f>IF(SER_hh_tesh!O9=0,0,SER_hh_tesh!O9/SER_summary!O$26)</f>
        <v>123.45627067159866</v>
      </c>
      <c r="P9" s="100">
        <f>IF(SER_hh_tesh!P9=0,0,SER_hh_tesh!P9/SER_summary!P$26)</f>
        <v>106.46572822695968</v>
      </c>
      <c r="Q9" s="100">
        <f>IF(SER_hh_tesh!Q9=0,0,SER_hh_tesh!Q9/SER_summary!Q$26)</f>
        <v>112.9036676052102</v>
      </c>
    </row>
    <row r="10" spans="1:17" ht="12" customHeight="1" x14ac:dyDescent="0.25">
      <c r="A10" s="88" t="s">
        <v>34</v>
      </c>
      <c r="B10" s="100">
        <f>IF(SER_hh_tesh!B10=0,0,SER_hh_tesh!B10/SER_summary!B$26)</f>
        <v>101.65561279088023</v>
      </c>
      <c r="C10" s="100">
        <f>IF(SER_hh_tesh!C10=0,0,SER_hh_tesh!C10/SER_summary!C$26)</f>
        <v>111.02452189886573</v>
      </c>
      <c r="D10" s="100">
        <f>IF(SER_hh_tesh!D10=0,0,SER_hh_tesh!D10/SER_summary!D$26)</f>
        <v>102.28263221430562</v>
      </c>
      <c r="E10" s="100">
        <f>IF(SER_hh_tesh!E10=0,0,SER_hh_tesh!E10/SER_summary!E$26)</f>
        <v>117.73758507200191</v>
      </c>
      <c r="F10" s="100">
        <f>IF(SER_hh_tesh!F10=0,0,SER_hh_tesh!F10/SER_summary!F$26)</f>
        <v>120.41727040853731</v>
      </c>
      <c r="G10" s="100">
        <f>IF(SER_hh_tesh!G10=0,0,SER_hh_tesh!G10/SER_summary!G$26)</f>
        <v>157.59595422394199</v>
      </c>
      <c r="H10" s="100">
        <f>IF(SER_hh_tesh!H10=0,0,SER_hh_tesh!H10/SER_summary!H$26)</f>
        <v>146.07788346551351</v>
      </c>
      <c r="I10" s="100">
        <f>IF(SER_hh_tesh!I10=0,0,SER_hh_tesh!I10/SER_summary!I$26)</f>
        <v>145.93500888078677</v>
      </c>
      <c r="J10" s="100">
        <f>IF(SER_hh_tesh!J10=0,0,SER_hh_tesh!J10/SER_summary!J$26)</f>
        <v>143.22295780303304</v>
      </c>
      <c r="K10" s="100">
        <f>IF(SER_hh_tesh!K10=0,0,SER_hh_tesh!K10/SER_summary!K$26)</f>
        <v>158.74945183792767</v>
      </c>
      <c r="L10" s="100">
        <f>IF(SER_hh_tesh!L10=0,0,SER_hh_tesh!L10/SER_summary!L$26)</f>
        <v>127.14969842293917</v>
      </c>
      <c r="M10" s="100">
        <f>IF(SER_hh_tesh!M10=0,0,SER_hh_tesh!M10/SER_summary!M$26)</f>
        <v>116.68471168468405</v>
      </c>
      <c r="N10" s="100">
        <f>IF(SER_hh_tesh!N10=0,0,SER_hh_tesh!N10/SER_summary!N$26)</f>
        <v>127.34941787445896</v>
      </c>
      <c r="O10" s="100">
        <f>IF(SER_hh_tesh!O10=0,0,SER_hh_tesh!O10/SER_summary!O$26)</f>
        <v>124.24861872970072</v>
      </c>
      <c r="P10" s="100">
        <f>IF(SER_hh_tesh!P10=0,0,SER_hh_tesh!P10/SER_summary!P$26)</f>
        <v>105.65710401368703</v>
      </c>
      <c r="Q10" s="100">
        <f>IF(SER_hh_tesh!Q10=0,0,SER_hh_tesh!Q10/SER_summary!Q$26)</f>
        <v>111.02912943340235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102.16136210824777</v>
      </c>
      <c r="C12" s="100">
        <f>IF(SER_hh_tesh!C12=0,0,SER_hh_tesh!C12/SER_summary!C$26)</f>
        <v>109.97747431810868</v>
      </c>
      <c r="D12" s="100">
        <f>IF(SER_hh_tesh!D12=0,0,SER_hh_tesh!D12/SER_summary!D$26)</f>
        <v>98.46559239938702</v>
      </c>
      <c r="E12" s="100">
        <f>IF(SER_hh_tesh!E12=0,0,SER_hh_tesh!E12/SER_summary!E$26)</f>
        <v>112.50183720464842</v>
      </c>
      <c r="F12" s="100">
        <f>IF(SER_hh_tesh!F12=0,0,SER_hh_tesh!F12/SER_summary!F$26)</f>
        <v>114.45069590969838</v>
      </c>
      <c r="G12" s="100">
        <f>IF(SER_hh_tesh!G12=0,0,SER_hh_tesh!G12/SER_summary!G$26)</f>
        <v>139.60615726706678</v>
      </c>
      <c r="H12" s="100">
        <f>IF(SER_hh_tesh!H12=0,0,SER_hh_tesh!H12/SER_summary!H$26)</f>
        <v>131.40974634982155</v>
      </c>
      <c r="I12" s="100">
        <f>IF(SER_hh_tesh!I12=0,0,SER_hh_tesh!I12/SER_summary!I$26)</f>
        <v>129.51758459944759</v>
      </c>
      <c r="J12" s="100">
        <f>IF(SER_hh_tesh!J12=0,0,SER_hh_tesh!J12/SER_summary!J$26)</f>
        <v>129.32396796688334</v>
      </c>
      <c r="K12" s="100">
        <f>IF(SER_hh_tesh!K12=0,0,SER_hh_tesh!K12/SER_summary!K$26)</f>
        <v>122.01377799506731</v>
      </c>
      <c r="L12" s="100">
        <f>IF(SER_hh_tesh!L12=0,0,SER_hh_tesh!L12/SER_summary!L$26)</f>
        <v>138.14072037478894</v>
      </c>
      <c r="M12" s="100">
        <f>IF(SER_hh_tesh!M12=0,0,SER_hh_tesh!M12/SER_summary!M$26)</f>
        <v>106.41352341663243</v>
      </c>
      <c r="N12" s="100">
        <f>IF(SER_hh_tesh!N12=0,0,SER_hh_tesh!N12/SER_summary!N$26)</f>
        <v>118.13325111936076</v>
      </c>
      <c r="O12" s="100">
        <f>IF(SER_hh_tesh!O12=0,0,SER_hh_tesh!O12/SER_summary!O$26)</f>
        <v>116.37299798680068</v>
      </c>
      <c r="P12" s="100">
        <f>IF(SER_hh_tesh!P12=0,0,SER_hh_tesh!P12/SER_summary!P$26)</f>
        <v>101.58653016591606</v>
      </c>
      <c r="Q12" s="100">
        <f>IF(SER_hh_tesh!Q12=0,0,SER_hh_tesh!Q12/SER_summary!Q$26)</f>
        <v>106.44372945606804</v>
      </c>
    </row>
    <row r="13" spans="1:17" ht="12" customHeight="1" x14ac:dyDescent="0.25">
      <c r="A13" s="88" t="s">
        <v>105</v>
      </c>
      <c r="B13" s="100">
        <f>IF(SER_hh_tesh!B13=0,0,SER_hh_tesh!B13/SER_summary!B$26)</f>
        <v>102.63724582441893</v>
      </c>
      <c r="C13" s="100">
        <f>IF(SER_hh_tesh!C13=0,0,SER_hh_tesh!C13/SER_summary!C$26)</f>
        <v>110.70236639798001</v>
      </c>
      <c r="D13" s="100">
        <f>IF(SER_hh_tesh!D13=0,0,SER_hh_tesh!D13/SER_summary!D$26)</f>
        <v>99.386551724970047</v>
      </c>
      <c r="E13" s="100">
        <f>IF(SER_hh_tesh!E13=0,0,SER_hh_tesh!E13/SER_summary!E$26)</f>
        <v>114.18359079922828</v>
      </c>
      <c r="F13" s="100">
        <f>IF(SER_hh_tesh!F13=0,0,SER_hh_tesh!F13/SER_summary!F$26)</f>
        <v>116.09696938533432</v>
      </c>
      <c r="G13" s="100">
        <f>IF(SER_hh_tesh!G13=0,0,SER_hh_tesh!G13/SER_summary!G$26)</f>
        <v>142.97776977870677</v>
      </c>
      <c r="H13" s="100">
        <f>IF(SER_hh_tesh!H13=0,0,SER_hh_tesh!H13/SER_summary!H$26)</f>
        <v>132.85529235269283</v>
      </c>
      <c r="I13" s="100">
        <f>IF(SER_hh_tesh!I13=0,0,SER_hh_tesh!I13/SER_summary!I$26)</f>
        <v>132.03942975437315</v>
      </c>
      <c r="J13" s="100">
        <f>IF(SER_hh_tesh!J13=0,0,SER_hh_tesh!J13/SER_summary!J$26)</f>
        <v>129.46126318120017</v>
      </c>
      <c r="K13" s="100">
        <f>IF(SER_hh_tesh!K13=0,0,SER_hh_tesh!K13/SER_summary!K$26)</f>
        <v>122.73439372310868</v>
      </c>
      <c r="L13" s="100">
        <f>IF(SER_hh_tesh!L13=0,0,SER_hh_tesh!L13/SER_summary!L$26)</f>
        <v>144.37307684889797</v>
      </c>
      <c r="M13" s="100">
        <f>IF(SER_hh_tesh!M13=0,0,SER_hh_tesh!M13/SER_summary!M$26)</f>
        <v>122.93638385725886</v>
      </c>
      <c r="N13" s="100">
        <f>IF(SER_hh_tesh!N13=0,0,SER_hh_tesh!N13/SER_summary!N$26)</f>
        <v>137.26145565316531</v>
      </c>
      <c r="O13" s="100">
        <f>IF(SER_hh_tesh!O13=0,0,SER_hh_tesh!O13/SER_summary!O$26)</f>
        <v>135.33927610923152</v>
      </c>
      <c r="P13" s="100">
        <f>IF(SER_hh_tesh!P13=0,0,SER_hh_tesh!P13/SER_summary!P$26)</f>
        <v>116.13886199632572</v>
      </c>
      <c r="Q13" s="100">
        <f>IF(SER_hh_tesh!Q13=0,0,SER_hh_tesh!Q13/SER_summary!Q$26)</f>
        <v>122.99389388951268</v>
      </c>
    </row>
    <row r="14" spans="1:17" ht="12" customHeight="1" x14ac:dyDescent="0.25">
      <c r="A14" s="51" t="s">
        <v>104</v>
      </c>
      <c r="B14" s="22">
        <f>IF(SER_hh_tesh!B14=0,0,SER_hh_tesh!B14/SER_summary!B$26)</f>
        <v>102.6372458244189</v>
      </c>
      <c r="C14" s="22">
        <f>IF(SER_hh_tesh!C14=0,0,SER_hh_tesh!C14/SER_summary!C$26)</f>
        <v>110.03932623913026</v>
      </c>
      <c r="D14" s="22">
        <f>IF(SER_hh_tesh!D14=0,0,SER_hh_tesh!D14/SER_summary!D$26)</f>
        <v>98.394245186191355</v>
      </c>
      <c r="E14" s="22">
        <f>IF(SER_hh_tesh!E14=0,0,SER_hh_tesh!E14/SER_summary!E$26)</f>
        <v>112.69717476526822</v>
      </c>
      <c r="F14" s="22">
        <f>IF(SER_hh_tesh!F14=0,0,SER_hh_tesh!F14/SER_summary!F$26)</f>
        <v>114.52933786419223</v>
      </c>
      <c r="G14" s="22">
        <f>IF(SER_hh_tesh!G14=0,0,SER_hh_tesh!G14/SER_summary!G$26)</f>
        <v>140.99606369836238</v>
      </c>
      <c r="H14" s="22">
        <f>IF(SER_hh_tesh!H14=0,0,SER_hh_tesh!H14/SER_summary!H$26)</f>
        <v>131.73748525363368</v>
      </c>
      <c r="I14" s="22">
        <f>IF(SER_hh_tesh!I14=0,0,SER_hh_tesh!I14/SER_summary!I$26)</f>
        <v>130.957236131212</v>
      </c>
      <c r="J14" s="22">
        <f>IF(SER_hh_tesh!J14=0,0,SER_hh_tesh!J14/SER_summary!J$26)</f>
        <v>117.59740363982408</v>
      </c>
      <c r="K14" s="22">
        <f>IF(SER_hh_tesh!K14=0,0,SER_hh_tesh!K14/SER_summary!K$26)</f>
        <v>115.38872857152265</v>
      </c>
      <c r="L14" s="22">
        <f>IF(SER_hh_tesh!L14=0,0,SER_hh_tesh!L14/SER_summary!L$26)</f>
        <v>138.68375061549625</v>
      </c>
      <c r="M14" s="22">
        <f>IF(SER_hh_tesh!M14=0,0,SER_hh_tesh!M14/SER_summary!M$26)</f>
        <v>106.82527489696878</v>
      </c>
      <c r="N14" s="22">
        <f>IF(SER_hh_tesh!N14=0,0,SER_hh_tesh!N14/SER_summary!N$26)</f>
        <v>117.96399979116354</v>
      </c>
      <c r="O14" s="22">
        <f>IF(SER_hh_tesh!O14=0,0,SER_hh_tesh!O14/SER_summary!O$26)</f>
        <v>116.07099014406353</v>
      </c>
      <c r="P14" s="22">
        <f>IF(SER_hh_tesh!P14=0,0,SER_hh_tesh!P14/SER_summary!P$26)</f>
        <v>99.588059276969361</v>
      </c>
      <c r="Q14" s="22">
        <f>IF(SER_hh_tesh!Q14=0,0,SER_hh_tesh!Q14/SER_summary!Q$26)</f>
        <v>105.67875641569098</v>
      </c>
    </row>
    <row r="15" spans="1:17" ht="12" customHeight="1" x14ac:dyDescent="0.25">
      <c r="A15" s="105" t="s">
        <v>108</v>
      </c>
      <c r="B15" s="104">
        <f>IF(SER_hh_tesh!B15=0,0,SER_hh_tesh!B15/SER_summary!B$26)</f>
        <v>1.8247562565515396</v>
      </c>
      <c r="C15" s="104">
        <f>IF(SER_hh_tesh!C15=0,0,SER_hh_tesh!C15/SER_summary!C$26)</f>
        <v>1.9404736451558255</v>
      </c>
      <c r="D15" s="104">
        <f>IF(SER_hh_tesh!D15=0,0,SER_hh_tesh!D15/SER_summary!D$26)</f>
        <v>1.6927365189337051</v>
      </c>
      <c r="E15" s="104">
        <f>IF(SER_hh_tesh!E15=0,0,SER_hh_tesh!E15/SER_summary!E$26)</f>
        <v>1.9967807636610246</v>
      </c>
      <c r="F15" s="104">
        <f>IF(SER_hh_tesh!F15=0,0,SER_hh_tesh!F15/SER_summary!F$26)</f>
        <v>2.0362012721662106</v>
      </c>
      <c r="G15" s="104">
        <f>IF(SER_hh_tesh!G15=0,0,SER_hh_tesh!G15/SER_summary!G$26)</f>
        <v>2.6096069601032674</v>
      </c>
      <c r="H15" s="104">
        <f>IF(SER_hh_tesh!H15=0,0,SER_hh_tesh!H15/SER_summary!H$26)</f>
        <v>2.4352097538268391</v>
      </c>
      <c r="I15" s="104">
        <f>IF(SER_hh_tesh!I15=0,0,SER_hh_tesh!I15/SER_summary!I$26)</f>
        <v>2.4337179970676277</v>
      </c>
      <c r="J15" s="104">
        <f>IF(SER_hh_tesh!J15=0,0,SER_hh_tesh!J15/SER_summary!J$26)</f>
        <v>2.4458150188963672</v>
      </c>
      <c r="K15" s="104">
        <f>IF(SER_hh_tesh!K15=0,0,SER_hh_tesh!K15/SER_summary!K$26)</f>
        <v>2.340655375308677</v>
      </c>
      <c r="L15" s="104">
        <f>IF(SER_hh_tesh!L15=0,0,SER_hh_tesh!L15/SER_summary!L$26)</f>
        <v>2.5952499028404139</v>
      </c>
      <c r="M15" s="104">
        <f>IF(SER_hh_tesh!M15=0,0,SER_hh_tesh!M15/SER_summary!M$26)</f>
        <v>1.9690081406554145</v>
      </c>
      <c r="N15" s="104">
        <f>IF(SER_hh_tesh!N15=0,0,SER_hh_tesh!N15/SER_summary!N$26)</f>
        <v>2.2249785952892753</v>
      </c>
      <c r="O15" s="104">
        <f>IF(SER_hh_tesh!O15=0,0,SER_hh_tesh!O15/SER_summary!O$26)</f>
        <v>2.1802514376100013</v>
      </c>
      <c r="P15" s="104">
        <f>IF(SER_hh_tesh!P15=0,0,SER_hh_tesh!P15/SER_summary!P$26)</f>
        <v>1.8058596151971282</v>
      </c>
      <c r="Q15" s="104">
        <f>IF(SER_hh_tesh!Q15=0,0,SER_hh_tesh!Q15/SER_summary!Q$26)</f>
        <v>1.891890542291925</v>
      </c>
    </row>
    <row r="16" spans="1:17" ht="12.95" customHeight="1" x14ac:dyDescent="0.25">
      <c r="A16" s="90" t="s">
        <v>102</v>
      </c>
      <c r="B16" s="101">
        <f>IF(SER_hh_tesh!B16=0,0,SER_hh_tesh!B16/SER_summary!B$26)</f>
        <v>49.364356532454508</v>
      </c>
      <c r="C16" s="101">
        <f>IF(SER_hh_tesh!C16=0,0,SER_hh_tesh!C16/SER_summary!C$26)</f>
        <v>49.583765470685613</v>
      </c>
      <c r="D16" s="101">
        <f>IF(SER_hh_tesh!D16=0,0,SER_hh_tesh!D16/SER_summary!D$26)</f>
        <v>49.72672011647466</v>
      </c>
      <c r="E16" s="101">
        <f>IF(SER_hh_tesh!E16=0,0,SER_hh_tesh!E16/SER_summary!E$26)</f>
        <v>49.855179723883197</v>
      </c>
      <c r="F16" s="101">
        <f>IF(SER_hh_tesh!F16=0,0,SER_hh_tesh!F16/SER_summary!F$26)</f>
        <v>50.157354001968535</v>
      </c>
      <c r="G16" s="101">
        <f>IF(SER_hh_tesh!G16=0,0,SER_hh_tesh!G16/SER_summary!G$26)</f>
        <v>50.448779259396289</v>
      </c>
      <c r="H16" s="101">
        <f>IF(SER_hh_tesh!H16=0,0,SER_hh_tesh!H16/SER_summary!H$26)</f>
        <v>50.827902594529391</v>
      </c>
      <c r="I16" s="101">
        <f>IF(SER_hh_tesh!I16=0,0,SER_hh_tesh!I16/SER_summary!I$26)</f>
        <v>51.053096101393756</v>
      </c>
      <c r="J16" s="101">
        <f>IF(SER_hh_tesh!J16=0,0,SER_hh_tesh!J16/SER_summary!J$26)</f>
        <v>51.170686071913359</v>
      </c>
      <c r="K16" s="101">
        <f>IF(SER_hh_tesh!K16=0,0,SER_hh_tesh!K16/SER_summary!K$26)</f>
        <v>51.052879728325735</v>
      </c>
      <c r="L16" s="101">
        <f>IF(SER_hh_tesh!L16=0,0,SER_hh_tesh!L16/SER_summary!L$26)</f>
        <v>51.135371688316447</v>
      </c>
      <c r="M16" s="101">
        <f>IF(SER_hh_tesh!M16=0,0,SER_hh_tesh!M16/SER_summary!M$26)</f>
        <v>51.766193898200505</v>
      </c>
      <c r="N16" s="101">
        <f>IF(SER_hh_tesh!N16=0,0,SER_hh_tesh!N16/SER_summary!N$26)</f>
        <v>53.210299555376594</v>
      </c>
      <c r="O16" s="101">
        <f>IF(SER_hh_tesh!O16=0,0,SER_hh_tesh!O16/SER_summary!O$26)</f>
        <v>53.633509467845798</v>
      </c>
      <c r="P16" s="101">
        <f>IF(SER_hh_tesh!P16=0,0,SER_hh_tesh!P16/SER_summary!P$26)</f>
        <v>54.834103470909994</v>
      </c>
      <c r="Q16" s="101">
        <f>IF(SER_hh_tesh!Q16=0,0,SER_hh_tesh!Q16/SER_summary!Q$26)</f>
        <v>55.955346795656446</v>
      </c>
    </row>
    <row r="17" spans="1:17" ht="12.95" customHeight="1" x14ac:dyDescent="0.25">
      <c r="A17" s="88" t="s">
        <v>101</v>
      </c>
      <c r="B17" s="103">
        <f>IF(SER_hh_tesh!B17=0,0,SER_hh_tesh!B17/SER_summary!B$26)</f>
        <v>18.362272004198196</v>
      </c>
      <c r="C17" s="103">
        <f>IF(SER_hh_tesh!C17=0,0,SER_hh_tesh!C17/SER_summary!C$26)</f>
        <v>20.5108002396648</v>
      </c>
      <c r="D17" s="103">
        <f>IF(SER_hh_tesh!D17=0,0,SER_hh_tesh!D17/SER_summary!D$26)</f>
        <v>23.486976550108054</v>
      </c>
      <c r="E17" s="103">
        <f>IF(SER_hh_tesh!E17=0,0,SER_hh_tesh!E17/SER_summary!E$26)</f>
        <v>24.259952243680967</v>
      </c>
      <c r="F17" s="103">
        <f>IF(SER_hh_tesh!F17=0,0,SER_hh_tesh!F17/SER_summary!F$26)</f>
        <v>25.805811745143497</v>
      </c>
      <c r="G17" s="103">
        <f>IF(SER_hh_tesh!G17=0,0,SER_hh_tesh!G17/SER_summary!G$26)</f>
        <v>27.354073502166031</v>
      </c>
      <c r="H17" s="103">
        <f>IF(SER_hh_tesh!H17=0,0,SER_hh_tesh!H17/SER_summary!H$26)</f>
        <v>30.297332733960918</v>
      </c>
      <c r="I17" s="103">
        <f>IF(SER_hh_tesh!I17=0,0,SER_hh_tesh!I17/SER_summary!I$26)</f>
        <v>33.04841891889793</v>
      </c>
      <c r="J17" s="103">
        <f>IF(SER_hh_tesh!J17=0,0,SER_hh_tesh!J17/SER_summary!J$26)</f>
        <v>34.962995708221314</v>
      </c>
      <c r="K17" s="103">
        <f>IF(SER_hh_tesh!K17=0,0,SER_hh_tesh!K17/SER_summary!K$26)</f>
        <v>36.625318729102162</v>
      </c>
      <c r="L17" s="103">
        <f>IF(SER_hh_tesh!L17=0,0,SER_hh_tesh!L17/SER_summary!L$26)</f>
        <v>37.903236792946593</v>
      </c>
      <c r="M17" s="103">
        <f>IF(SER_hh_tesh!M17=0,0,SER_hh_tesh!M17/SER_summary!M$26)</f>
        <v>40.778467001063156</v>
      </c>
      <c r="N17" s="103">
        <f>IF(SER_hh_tesh!N17=0,0,SER_hh_tesh!N17/SER_summary!N$26)</f>
        <v>44.399030188117727</v>
      </c>
      <c r="O17" s="103">
        <f>IF(SER_hh_tesh!O17=0,0,SER_hh_tesh!O17/SER_summary!O$26)</f>
        <v>48.006537939499331</v>
      </c>
      <c r="P17" s="103">
        <f>IF(SER_hh_tesh!P17=0,0,SER_hh_tesh!P17/SER_summary!P$26)</f>
        <v>54.067653919507997</v>
      </c>
      <c r="Q17" s="103">
        <f>IF(SER_hh_tesh!Q17=0,0,SER_hh_tesh!Q17/SER_summary!Q$26)</f>
        <v>59.029443171903566</v>
      </c>
    </row>
    <row r="18" spans="1:17" ht="12" customHeight="1" x14ac:dyDescent="0.25">
      <c r="A18" s="88" t="s">
        <v>100</v>
      </c>
      <c r="B18" s="103">
        <f>IF(SER_hh_tesh!B18=0,0,SER_hh_tesh!B18/SER_summary!B$26)</f>
        <v>49.549452815999004</v>
      </c>
      <c r="C18" s="103">
        <f>IF(SER_hh_tesh!C18=0,0,SER_hh_tesh!C18/SER_summary!C$26)</f>
        <v>49.767136904244182</v>
      </c>
      <c r="D18" s="103">
        <f>IF(SER_hh_tesh!D18=0,0,SER_hh_tesh!D18/SER_summary!D$26)</f>
        <v>49.905916940030394</v>
      </c>
      <c r="E18" s="103">
        <f>IF(SER_hh_tesh!E18=0,0,SER_hh_tesh!E18/SER_summary!E$26)</f>
        <v>50.029673431260022</v>
      </c>
      <c r="F18" s="103">
        <f>IF(SER_hh_tesh!F18=0,0,SER_hh_tesh!F18/SER_summary!F$26)</f>
        <v>50.321999330531092</v>
      </c>
      <c r="G18" s="103">
        <f>IF(SER_hh_tesh!G18=0,0,SER_hh_tesh!G18/SER_summary!G$26)</f>
        <v>50.598924477777473</v>
      </c>
      <c r="H18" s="103">
        <f>IF(SER_hh_tesh!H18=0,0,SER_hh_tesh!H18/SER_summary!H$26)</f>
        <v>50.959159607281109</v>
      </c>
      <c r="I18" s="103">
        <f>IF(SER_hh_tesh!I18=0,0,SER_hh_tesh!I18/SER_summary!I$26)</f>
        <v>51.188885698363613</v>
      </c>
      <c r="J18" s="103">
        <f>IF(SER_hh_tesh!J18=0,0,SER_hh_tesh!J18/SER_summary!J$26)</f>
        <v>51.308748916138633</v>
      </c>
      <c r="K18" s="103">
        <f>IF(SER_hh_tesh!K18=0,0,SER_hh_tesh!K18/SER_summary!K$26)</f>
        <v>51.183786976617114</v>
      </c>
      <c r="L18" s="103">
        <f>IF(SER_hh_tesh!L18=0,0,SER_hh_tesh!L18/SER_summary!L$26)</f>
        <v>51.264926608283247</v>
      </c>
      <c r="M18" s="103">
        <f>IF(SER_hh_tesh!M18=0,0,SER_hh_tesh!M18/SER_summary!M$26)</f>
        <v>51.901144316547381</v>
      </c>
      <c r="N18" s="103">
        <f>IF(SER_hh_tesh!N18=0,0,SER_hh_tesh!N18/SER_summary!N$26)</f>
        <v>53.368198252854484</v>
      </c>
      <c r="O18" s="103">
        <f>IF(SER_hh_tesh!O18=0,0,SER_hh_tesh!O18/SER_summary!O$26)</f>
        <v>53.780673616007853</v>
      </c>
      <c r="P18" s="103">
        <f>IF(SER_hh_tesh!P18=0,0,SER_hh_tesh!P18/SER_summary!P$26)</f>
        <v>54.87008776726757</v>
      </c>
      <c r="Q18" s="103">
        <f>IF(SER_hh_tesh!Q18=0,0,SER_hh_tesh!Q18/SER_summary!Q$26)</f>
        <v>55.769979821452644</v>
      </c>
    </row>
    <row r="19" spans="1:17" ht="12.95" customHeight="1" x14ac:dyDescent="0.25">
      <c r="A19" s="90" t="s">
        <v>47</v>
      </c>
      <c r="B19" s="101">
        <f>IF(SER_hh_tesh!B19=0,0,SER_hh_tesh!B19/SER_summary!B$26)</f>
        <v>17.251065861771895</v>
      </c>
      <c r="C19" s="101">
        <f>IF(SER_hh_tesh!C19=0,0,SER_hh_tesh!C19/SER_summary!C$26)</f>
        <v>17.081624740335844</v>
      </c>
      <c r="D19" s="101">
        <f>IF(SER_hh_tesh!D19=0,0,SER_hh_tesh!D19/SER_summary!D$26)</f>
        <v>16.905070004013503</v>
      </c>
      <c r="E19" s="101">
        <f>IF(SER_hh_tesh!E19=0,0,SER_hh_tesh!E19/SER_summary!E$26)</f>
        <v>17.124619724590648</v>
      </c>
      <c r="F19" s="101">
        <f>IF(SER_hh_tesh!F19=0,0,SER_hh_tesh!F19/SER_summary!F$26)</f>
        <v>17.31077812656202</v>
      </c>
      <c r="G19" s="101">
        <f>IF(SER_hh_tesh!G19=0,0,SER_hh_tesh!G19/SER_summary!G$26)</f>
        <v>17.24332351059876</v>
      </c>
      <c r="H19" s="101">
        <f>IF(SER_hh_tesh!H19=0,0,SER_hh_tesh!H19/SER_summary!H$26)</f>
        <v>17.073613748981458</v>
      </c>
      <c r="I19" s="101">
        <f>IF(SER_hh_tesh!I19=0,0,SER_hh_tesh!I19/SER_summary!I$26)</f>
        <v>17.213880689032063</v>
      </c>
      <c r="J19" s="101">
        <f>IF(SER_hh_tesh!J19=0,0,SER_hh_tesh!J19/SER_summary!J$26)</f>
        <v>17.349694133999105</v>
      </c>
      <c r="K19" s="101">
        <f>IF(SER_hh_tesh!K19=0,0,SER_hh_tesh!K19/SER_summary!K$26)</f>
        <v>17.45683702550026</v>
      </c>
      <c r="L19" s="101">
        <f>IF(SER_hh_tesh!L19=0,0,SER_hh_tesh!L19/SER_summary!L$26)</f>
        <v>17.542307858520299</v>
      </c>
      <c r="M19" s="101">
        <f>IF(SER_hh_tesh!M19=0,0,SER_hh_tesh!M19/SER_summary!M$26)</f>
        <v>17.731093470482126</v>
      </c>
      <c r="N19" s="101">
        <f>IF(SER_hh_tesh!N19=0,0,SER_hh_tesh!N19/SER_summary!N$26)</f>
        <v>18.045134558067396</v>
      </c>
      <c r="O19" s="101">
        <f>IF(SER_hh_tesh!O19=0,0,SER_hh_tesh!O19/SER_summary!O$26)</f>
        <v>18.267715116788327</v>
      </c>
      <c r="P19" s="101">
        <f>IF(SER_hh_tesh!P19=0,0,SER_hh_tesh!P19/SER_summary!P$26)</f>
        <v>18.596379145808331</v>
      </c>
      <c r="Q19" s="101">
        <f>IF(SER_hh_tesh!Q19=0,0,SER_hh_tesh!Q19/SER_summary!Q$26)</f>
        <v>18.901821176899535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17.253692109839694</v>
      </c>
      <c r="C21" s="100">
        <f>IF(SER_hh_tesh!C21=0,0,SER_hh_tesh!C21/SER_summary!C$26)</f>
        <v>17.202731103092145</v>
      </c>
      <c r="D21" s="100">
        <f>IF(SER_hh_tesh!D21=0,0,SER_hh_tesh!D21/SER_summary!D$26)</f>
        <v>17.203904662213819</v>
      </c>
      <c r="E21" s="100">
        <f>IF(SER_hh_tesh!E21=0,0,SER_hh_tesh!E21/SER_summary!E$26)</f>
        <v>17.537123214342181</v>
      </c>
      <c r="F21" s="100">
        <f>IF(SER_hh_tesh!F21=0,0,SER_hh_tesh!F21/SER_summary!F$26)</f>
        <v>17.851227358982083</v>
      </c>
      <c r="G21" s="100">
        <f>IF(SER_hh_tesh!G21=0,0,SER_hh_tesh!G21/SER_summary!G$26)</f>
        <v>17.59589119350294</v>
      </c>
      <c r="H21" s="100">
        <f>IF(SER_hh_tesh!H21=0,0,SER_hh_tesh!H21/SER_summary!H$26)</f>
        <v>17.552560943196585</v>
      </c>
      <c r="I21" s="100">
        <f>IF(SER_hh_tesh!I21=0,0,SER_hh_tesh!I21/SER_summary!I$26)</f>
        <v>17.73167020475551</v>
      </c>
      <c r="J21" s="100">
        <f>IF(SER_hh_tesh!J21=0,0,SER_hh_tesh!J21/SER_summary!J$26)</f>
        <v>17.893771980254357</v>
      </c>
      <c r="K21" s="100">
        <f>IF(SER_hh_tesh!K21=0,0,SER_hh_tesh!K21/SER_summary!K$26)</f>
        <v>17.963664035392199</v>
      </c>
      <c r="L21" s="100">
        <f>IF(SER_hh_tesh!L21=0,0,SER_hh_tesh!L21/SER_summary!L$26)</f>
        <v>18.029021980318401</v>
      </c>
      <c r="M21" s="100">
        <f>IF(SER_hh_tesh!M21=0,0,SER_hh_tesh!M21/SER_summary!M$26)</f>
        <v>18.156184817449027</v>
      </c>
      <c r="N21" s="100">
        <f>IF(SER_hh_tesh!N21=0,0,SER_hh_tesh!N21/SER_summary!N$26)</f>
        <v>18.286168528856642</v>
      </c>
      <c r="O21" s="100">
        <f>IF(SER_hh_tesh!O21=0,0,SER_hh_tesh!O21/SER_summary!O$26)</f>
        <v>18.358602874215379</v>
      </c>
      <c r="P21" s="100">
        <f>IF(SER_hh_tesh!P21=0,0,SER_hh_tesh!P21/SER_summary!P$26)</f>
        <v>18.49151381386795</v>
      </c>
      <c r="Q21" s="100">
        <f>IF(SER_hh_tesh!Q21=0,0,SER_hh_tesh!Q21/SER_summary!Q$26)</f>
        <v>18.53460900417809</v>
      </c>
    </row>
    <row r="22" spans="1:17" ht="12" customHeight="1" x14ac:dyDescent="0.25">
      <c r="A22" s="88" t="s">
        <v>99</v>
      </c>
      <c r="B22" s="100">
        <f>IF(SER_hh_tesh!B22=0,0,SER_hh_tesh!B22/SER_summary!B$26)</f>
        <v>17.253692109839697</v>
      </c>
      <c r="C22" s="100">
        <f>IF(SER_hh_tesh!C22=0,0,SER_hh_tesh!C22/SER_summary!C$26)</f>
        <v>17.127262162563788</v>
      </c>
      <c r="D22" s="100">
        <f>IF(SER_hh_tesh!D22=0,0,SER_hh_tesh!D22/SER_summary!D$26)</f>
        <v>16.975634250657841</v>
      </c>
      <c r="E22" s="100">
        <f>IF(SER_hh_tesh!E22=0,0,SER_hh_tesh!E22/SER_summary!E$26)</f>
        <v>17.187567882593608</v>
      </c>
      <c r="F22" s="100">
        <f>IF(SER_hh_tesh!F22=0,0,SER_hh_tesh!F22/SER_summary!F$26)</f>
        <v>17.400795423478279</v>
      </c>
      <c r="G22" s="100">
        <f>IF(SER_hh_tesh!G22=0,0,SER_hh_tesh!G22/SER_summary!G$26)</f>
        <v>17.322566773317025</v>
      </c>
      <c r="H22" s="100">
        <f>IF(SER_hh_tesh!H22=0,0,SER_hh_tesh!H22/SER_summary!H$26)</f>
        <v>17.128982872000059</v>
      </c>
      <c r="I22" s="100">
        <f>IF(SER_hh_tesh!I22=0,0,SER_hh_tesh!I22/SER_summary!I$26)</f>
        <v>17.248488854207295</v>
      </c>
      <c r="J22" s="100">
        <f>IF(SER_hh_tesh!J22=0,0,SER_hh_tesh!J22/SER_summary!J$26)</f>
        <v>17.410975750472907</v>
      </c>
      <c r="K22" s="100">
        <f>IF(SER_hh_tesh!K22=0,0,SER_hh_tesh!K22/SER_summary!K$26)</f>
        <v>17.538104518423275</v>
      </c>
      <c r="L22" s="100">
        <f>IF(SER_hh_tesh!L22=0,0,SER_hh_tesh!L22/SER_summary!L$26)</f>
        <v>17.586357914411526</v>
      </c>
      <c r="M22" s="100">
        <f>IF(SER_hh_tesh!M22=0,0,SER_hh_tesh!M22/SER_summary!M$26)</f>
        <v>17.757519858839618</v>
      </c>
      <c r="N22" s="100">
        <f>IF(SER_hh_tesh!N22=0,0,SER_hh_tesh!N22/SER_summary!N$26)</f>
        <v>17.939736727670443</v>
      </c>
      <c r="O22" s="100">
        <f>IF(SER_hh_tesh!O22=0,0,SER_hh_tesh!O22/SER_summary!O$26)</f>
        <v>18.067556818050459</v>
      </c>
      <c r="P22" s="100">
        <f>IF(SER_hh_tesh!P22=0,0,SER_hh_tesh!P22/SER_summary!P$26)</f>
        <v>18.232391130724537</v>
      </c>
      <c r="Q22" s="100">
        <f>IF(SER_hh_tesh!Q22=0,0,SER_hh_tesh!Q22/SER_summary!Q$26)</f>
        <v>18.326394306679656</v>
      </c>
    </row>
    <row r="23" spans="1:17" ht="12" customHeight="1" x14ac:dyDescent="0.25">
      <c r="A23" s="88" t="s">
        <v>98</v>
      </c>
      <c r="B23" s="100">
        <f>IF(SER_hh_tesh!B23=0,0,SER_hh_tesh!B23/SER_summary!B$26)</f>
        <v>17.253692109839694</v>
      </c>
      <c r="C23" s="100">
        <f>IF(SER_hh_tesh!C23=0,0,SER_hh_tesh!C23/SER_summary!C$26)</f>
        <v>17.05772958402812</v>
      </c>
      <c r="D23" s="100">
        <f>IF(SER_hh_tesh!D23=0,0,SER_hh_tesh!D23/SER_summary!D$26)</f>
        <v>16.857222780397738</v>
      </c>
      <c r="E23" s="100">
        <f>IF(SER_hh_tesh!E23=0,0,SER_hh_tesh!E23/SER_summary!E$26)</f>
        <v>17.053235378485319</v>
      </c>
      <c r="F23" s="100">
        <f>IF(SER_hh_tesh!F23=0,0,SER_hh_tesh!F23/SER_summary!F$26)</f>
        <v>17.217131456514601</v>
      </c>
      <c r="G23" s="100">
        <f>IF(SER_hh_tesh!G23=0,0,SER_hh_tesh!G23/SER_summary!G$26)</f>
        <v>17.108972724197862</v>
      </c>
      <c r="H23" s="100">
        <f>IF(SER_hh_tesh!H23=0,0,SER_hh_tesh!H23/SER_summary!H$26)</f>
        <v>16.923853242381789</v>
      </c>
      <c r="I23" s="100">
        <f>IF(SER_hh_tesh!I23=0,0,SER_hh_tesh!I23/SER_summary!I$26)</f>
        <v>17.036428554098269</v>
      </c>
      <c r="J23" s="100">
        <f>IF(SER_hh_tesh!J23=0,0,SER_hh_tesh!J23/SER_summary!J$26)</f>
        <v>17.147059275740911</v>
      </c>
      <c r="K23" s="100">
        <f>IF(SER_hh_tesh!K23=0,0,SER_hh_tesh!K23/SER_summary!K$26)</f>
        <v>17.234998625169307</v>
      </c>
      <c r="L23" s="100">
        <f>IF(SER_hh_tesh!L23=0,0,SER_hh_tesh!L23/SER_summary!L$26)</f>
        <v>17.302763701143082</v>
      </c>
      <c r="M23" s="100">
        <f>IF(SER_hh_tesh!M23=0,0,SER_hh_tesh!M23/SER_summary!M$26)</f>
        <v>17.435960852634022</v>
      </c>
      <c r="N23" s="100">
        <f>IF(SER_hh_tesh!N23=0,0,SER_hh_tesh!N23/SER_summary!N$26)</f>
        <v>17.603592389720035</v>
      </c>
      <c r="O23" s="100">
        <f>IF(SER_hh_tesh!O23=0,0,SER_hh_tesh!O23/SER_summary!O$26)</f>
        <v>17.70876296000867</v>
      </c>
      <c r="P23" s="100">
        <f>IF(SER_hh_tesh!P23=0,0,SER_hh_tesh!P23/SER_summary!P$26)</f>
        <v>17.84054764653726</v>
      </c>
      <c r="Q23" s="100">
        <f>IF(SER_hh_tesh!Q23=0,0,SER_hh_tesh!Q23/SER_summary!Q$26)</f>
        <v>17.918442377898121</v>
      </c>
    </row>
    <row r="24" spans="1:17" ht="12" customHeight="1" x14ac:dyDescent="0.25">
      <c r="A24" s="88" t="s">
        <v>34</v>
      </c>
      <c r="B24" s="100">
        <f>IF(SER_hh_tesh!B24=0,0,SER_hh_tesh!B24/SER_summary!B$26)</f>
        <v>17.253692109839694</v>
      </c>
      <c r="C24" s="100">
        <f>IF(SER_hh_tesh!C24=0,0,SER_hh_tesh!C24/SER_summary!C$26)</f>
        <v>17.187220364075003</v>
      </c>
      <c r="D24" s="100">
        <f>IF(SER_hh_tesh!D24=0,0,SER_hh_tesh!D24/SER_summary!D$26)</f>
        <v>17.123671231238134</v>
      </c>
      <c r="E24" s="100">
        <f>IF(SER_hh_tesh!E24=0,0,SER_hh_tesh!E24/SER_summary!E$26)</f>
        <v>17.422980376461219</v>
      </c>
      <c r="F24" s="100">
        <f>IF(SER_hh_tesh!F24=0,0,SER_hh_tesh!F24/SER_summary!F$26)</f>
        <v>17.770320238716955</v>
      </c>
      <c r="G24" s="100">
        <f>IF(SER_hh_tesh!G24=0,0,SER_hh_tesh!G24/SER_summary!G$26)</f>
        <v>17.764313692947596</v>
      </c>
      <c r="H24" s="100">
        <f>IF(SER_hh_tesh!H24=0,0,SER_hh_tesh!H24/SER_summary!H$26)</f>
        <v>17.663388665139028</v>
      </c>
      <c r="I24" s="100">
        <f>IF(SER_hh_tesh!I24=0,0,SER_hh_tesh!I24/SER_summary!I$26)</f>
        <v>17.884860991000263</v>
      </c>
      <c r="J24" s="100">
        <f>IF(SER_hh_tesh!J24=0,0,SER_hh_tesh!J24/SER_summary!J$26)</f>
        <v>18.111992148366561</v>
      </c>
      <c r="K24" s="100">
        <f>IF(SER_hh_tesh!K24=0,0,SER_hh_tesh!K24/SER_summary!K$26)</f>
        <v>18.304646358701365</v>
      </c>
      <c r="L24" s="100">
        <f>IF(SER_hh_tesh!L24=0,0,SER_hh_tesh!L24/SER_summary!L$26)</f>
        <v>18.485081318538331</v>
      </c>
      <c r="M24" s="100">
        <f>IF(SER_hh_tesh!M24=0,0,SER_hh_tesh!M24/SER_summary!M$26)</f>
        <v>18.650792941688398</v>
      </c>
      <c r="N24" s="100">
        <f>IF(SER_hh_tesh!N24=0,0,SER_hh_tesh!N24/SER_summary!N$26)</f>
        <v>18.815060587698795</v>
      </c>
      <c r="O24" s="100">
        <f>IF(SER_hh_tesh!O24=0,0,SER_hh_tesh!O24/SER_summary!O$26)</f>
        <v>18.902749957703133</v>
      </c>
      <c r="P24" s="100">
        <f>IF(SER_hh_tesh!P24=0,0,SER_hh_tesh!P24/SER_summary!P$26)</f>
        <v>19.030189673996869</v>
      </c>
      <c r="Q24" s="100">
        <f>IF(SER_hh_tesh!Q24=0,0,SER_hh_tesh!Q24/SER_summary!Q$26)</f>
        <v>19.092671854436158</v>
      </c>
    </row>
    <row r="25" spans="1:17" ht="12" customHeight="1" x14ac:dyDescent="0.25">
      <c r="A25" s="88" t="s">
        <v>42</v>
      </c>
      <c r="B25" s="100">
        <f>IF(SER_hh_tesh!B25=0,0,SER_hh_tesh!B25/SER_summary!B$26)</f>
        <v>17.25369210983969</v>
      </c>
      <c r="C25" s="100">
        <f>IF(SER_hh_tesh!C25=0,0,SER_hh_tesh!C25/SER_summary!C$26)</f>
        <v>17.073688782233759</v>
      </c>
      <c r="D25" s="100">
        <f>IF(SER_hh_tesh!D25=0,0,SER_hh_tesh!D25/SER_summary!D$26)</f>
        <v>16.865049141850644</v>
      </c>
      <c r="E25" s="100">
        <f>IF(SER_hh_tesh!E25=0,0,SER_hh_tesh!E25/SER_summary!E$26)</f>
        <v>17.061917336081329</v>
      </c>
      <c r="F25" s="100">
        <f>IF(SER_hh_tesh!F25=0,0,SER_hh_tesh!F25/SER_summary!F$26)</f>
        <v>17.257762268707321</v>
      </c>
      <c r="G25" s="100">
        <f>IF(SER_hh_tesh!G25=0,0,SER_hh_tesh!G25/SER_summary!G$26)</f>
        <v>17.084464124162729</v>
      </c>
      <c r="H25" s="100">
        <f>IF(SER_hh_tesh!H25=0,0,SER_hh_tesh!H25/SER_summary!H$26)</f>
        <v>16.917309188291011</v>
      </c>
      <c r="I25" s="100">
        <f>IF(SER_hh_tesh!I25=0,0,SER_hh_tesh!I25/SER_summary!I$26)</f>
        <v>17.022840781062726</v>
      </c>
      <c r="J25" s="100">
        <f>IF(SER_hh_tesh!J25=0,0,SER_hh_tesh!J25/SER_summary!J$26)</f>
        <v>17.135550892885792</v>
      </c>
      <c r="K25" s="100">
        <f>IF(SER_hh_tesh!K25=0,0,SER_hh_tesh!K25/SER_summary!K$26)</f>
        <v>17.219491738097005</v>
      </c>
      <c r="L25" s="100">
        <f>IF(SER_hh_tesh!L25=0,0,SER_hh_tesh!L25/SER_summary!L$26)</f>
        <v>17.248957548707619</v>
      </c>
      <c r="M25" s="100">
        <f>IF(SER_hh_tesh!M25=0,0,SER_hh_tesh!M25/SER_summary!M$26)</f>
        <v>17.347777491372334</v>
      </c>
      <c r="N25" s="100">
        <f>IF(SER_hh_tesh!N25=0,0,SER_hh_tesh!N25/SER_summary!N$26)</f>
        <v>17.487718594578155</v>
      </c>
      <c r="O25" s="100">
        <f>IF(SER_hh_tesh!O25=0,0,SER_hh_tesh!O25/SER_summary!O$26)</f>
        <v>17.600783585794179</v>
      </c>
      <c r="P25" s="100">
        <f>IF(SER_hh_tesh!P25=0,0,SER_hh_tesh!P25/SER_summary!P$26)</f>
        <v>17.762798690030245</v>
      </c>
      <c r="Q25" s="100">
        <f>IF(SER_hh_tesh!Q25=0,0,SER_hh_tesh!Q25/SER_summary!Q$26)</f>
        <v>17.881277060069877</v>
      </c>
    </row>
    <row r="26" spans="1:17" ht="12" customHeight="1" x14ac:dyDescent="0.25">
      <c r="A26" s="88" t="s">
        <v>30</v>
      </c>
      <c r="B26" s="22">
        <f>IF(SER_hh_tesh!B26=0,0,SER_hh_tesh!B26/SER_summary!B$26)</f>
        <v>17.247823408280841</v>
      </c>
      <c r="C26" s="22">
        <f>IF(SER_hh_tesh!C26=0,0,SER_hh_tesh!C26/SER_summary!C$26)</f>
        <v>17.070027732580872</v>
      </c>
      <c r="D26" s="22">
        <f>IF(SER_hh_tesh!D26=0,0,SER_hh_tesh!D26/SER_summary!D$26)</f>
        <v>16.888510662139794</v>
      </c>
      <c r="E26" s="22">
        <f>IF(SER_hh_tesh!E26=0,0,SER_hh_tesh!E26/SER_summary!E$26)</f>
        <v>17.118561876797077</v>
      </c>
      <c r="F26" s="22">
        <f>IF(SER_hh_tesh!F26=0,0,SER_hh_tesh!F26/SER_summary!F$26)</f>
        <v>17.294033607636301</v>
      </c>
      <c r="G26" s="22">
        <f>IF(SER_hh_tesh!G26=0,0,SER_hh_tesh!G26/SER_summary!G$26)</f>
        <v>17.228649375991044</v>
      </c>
      <c r="H26" s="22">
        <f>IF(SER_hh_tesh!H26=0,0,SER_hh_tesh!H26/SER_summary!H$26)</f>
        <v>17.067033463468508</v>
      </c>
      <c r="I26" s="22">
        <f>IF(SER_hh_tesh!I26=0,0,SER_hh_tesh!I26/SER_summary!I$26)</f>
        <v>17.221638131314059</v>
      </c>
      <c r="J26" s="22">
        <f>IF(SER_hh_tesh!J26=0,0,SER_hh_tesh!J26/SER_summary!J$26)</f>
        <v>17.35076255213</v>
      </c>
      <c r="K26" s="22">
        <f>IF(SER_hh_tesh!K26=0,0,SER_hh_tesh!K26/SER_summary!K$26)</f>
        <v>17.456310056409112</v>
      </c>
      <c r="L26" s="22">
        <f>IF(SER_hh_tesh!L26=0,0,SER_hh_tesh!L26/SER_summary!L$26)</f>
        <v>17.558741717628575</v>
      </c>
      <c r="M26" s="22">
        <f>IF(SER_hh_tesh!M26=0,0,SER_hh_tesh!M26/SER_summary!M$26)</f>
        <v>17.777565353284306</v>
      </c>
      <c r="N26" s="22">
        <f>IF(SER_hh_tesh!N26=0,0,SER_hh_tesh!N26/SER_summary!N$26)</f>
        <v>18.115876473867537</v>
      </c>
      <c r="O26" s="22">
        <f>IF(SER_hh_tesh!O26=0,0,SER_hh_tesh!O26/SER_summary!O$26)</f>
        <v>18.405988192787412</v>
      </c>
      <c r="P26" s="22">
        <f>IF(SER_hh_tesh!P26=0,0,SER_hh_tesh!P26/SER_summary!P$26)</f>
        <v>18.875096991325798</v>
      </c>
      <c r="Q26" s="22">
        <f>IF(SER_hh_tesh!Q26=0,0,SER_hh_tesh!Q26/SER_summary!Q$26)</f>
        <v>19.357707184294501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2.3875261309864785E-2</v>
      </c>
      <c r="H27" s="116">
        <f>IF(SER_hh_tesh!H27=0,0,SER_hh_tesh!H27/SER_summary!H$26)</f>
        <v>2.3956181569932917E-2</v>
      </c>
      <c r="I27" s="116">
        <f>IF(SER_hh_tesh!I27=0,0,SER_hh_tesh!I27/SER_summary!I$26)</f>
        <v>2.7439678611272757E-2</v>
      </c>
      <c r="J27" s="116">
        <f>IF(SER_hh_tesh!J27=0,0,SER_hh_tesh!J27/SER_summary!J$26)</f>
        <v>3.2211118216045664E-2</v>
      </c>
      <c r="K27" s="116">
        <f>IF(SER_hh_tesh!K27=0,0,SER_hh_tesh!K27/SER_summary!K$26)</f>
        <v>3.7123210088016029E-2</v>
      </c>
      <c r="L27" s="116">
        <f>IF(SER_hh_tesh!L27=0,0,SER_hh_tesh!L27/SER_summary!L$26)</f>
        <v>4.2300189913339052E-2</v>
      </c>
      <c r="M27" s="116">
        <f>IF(SER_hh_tesh!M27=0,0,SER_hh_tesh!M27/SER_summary!M$26)</f>
        <v>4.9801602551666269E-2</v>
      </c>
      <c r="N27" s="116">
        <f>IF(SER_hh_tesh!N27=0,0,SER_hh_tesh!N27/SER_summary!N$26)</f>
        <v>0.10655079769292612</v>
      </c>
      <c r="O27" s="116">
        <f>IF(SER_hh_tesh!O27=0,0,SER_hh_tesh!O27/SER_summary!O$26)</f>
        <v>0.12294644482061567</v>
      </c>
      <c r="P27" s="116">
        <f>IF(SER_hh_tesh!P27=0,0,SER_hh_tesh!P27/SER_summary!P$26)</f>
        <v>0.13161849549639548</v>
      </c>
      <c r="Q27" s="116">
        <f>IF(SER_hh_tesh!Q27=0,0,SER_hh_tesh!Q27/SER_summary!Q$26)</f>
        <v>0.14009080200129428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6.468201168312385</v>
      </c>
      <c r="H28" s="117">
        <f>IF(SER_hh_tesh!H28=0,0,SER_hh_tesh!H28/SER_summary!H$26)</f>
        <v>6.4259090216303276</v>
      </c>
      <c r="I28" s="117">
        <f>IF(SER_hh_tesh!I28=0,0,SER_hh_tesh!I28/SER_summary!I$26)</f>
        <v>6.497060843937458</v>
      </c>
      <c r="J28" s="117">
        <f>IF(SER_hh_tesh!J28=0,0,SER_hh_tesh!J28/SER_summary!J$26)</f>
        <v>6.5657539294791452</v>
      </c>
      <c r="K28" s="117">
        <f>IF(SER_hh_tesh!K28=0,0,SER_hh_tesh!K28/SER_summary!K$26)</f>
        <v>6.625040065776405</v>
      </c>
      <c r="L28" s="117">
        <f>IF(SER_hh_tesh!L28=0,0,SER_hh_tesh!L28/SER_summary!L$26)</f>
        <v>6.6700271544369016</v>
      </c>
      <c r="M28" s="117">
        <f>IF(SER_hh_tesh!M28=0,0,SER_hh_tesh!M28/SER_summary!M$26)</f>
        <v>6.6905218971579945</v>
      </c>
      <c r="N28" s="117">
        <f>IF(SER_hh_tesh!N28=0,0,SER_hh_tesh!N28/SER_summary!N$26)</f>
        <v>6.362623852508194</v>
      </c>
      <c r="O28" s="117">
        <f>IF(SER_hh_tesh!O28=0,0,SER_hh_tesh!O28/SER_summary!O$26)</f>
        <v>6.7702928737576826</v>
      </c>
      <c r="P28" s="117">
        <f>IF(SER_hh_tesh!P28=0,0,SER_hh_tesh!P28/SER_summary!P$26)</f>
        <v>6.8042203451512862</v>
      </c>
      <c r="Q28" s="117">
        <f>IF(SER_hh_tesh!Q28=0,0,SER_hh_tesh!Q28/SER_summary!Q$26)</f>
        <v>6.8219092106329677</v>
      </c>
    </row>
    <row r="29" spans="1:17" ht="12.95" customHeight="1" x14ac:dyDescent="0.25">
      <c r="A29" s="90" t="s">
        <v>46</v>
      </c>
      <c r="B29" s="101">
        <f>IF(SER_hh_tesh!B29=0,0,SER_hh_tesh!B29/SER_summary!B$26)</f>
        <v>16.453766968504393</v>
      </c>
      <c r="C29" s="101">
        <f>IF(SER_hh_tesh!C29=0,0,SER_hh_tesh!C29/SER_summary!C$26)</f>
        <v>16.457316886410869</v>
      </c>
      <c r="D29" s="101">
        <f>IF(SER_hh_tesh!D29=0,0,SER_hh_tesh!D29/SER_summary!D$26)</f>
        <v>16.509011032981391</v>
      </c>
      <c r="E29" s="101">
        <f>IF(SER_hh_tesh!E29=0,0,SER_hh_tesh!E29/SER_summary!E$26)</f>
        <v>16.647679913608119</v>
      </c>
      <c r="F29" s="101">
        <f>IF(SER_hh_tesh!F29=0,0,SER_hh_tesh!F29/SER_summary!F$26)</f>
        <v>16.614161920753578</v>
      </c>
      <c r="G29" s="101">
        <f>IF(SER_hh_tesh!G29=0,0,SER_hh_tesh!G29/SER_summary!G$26)</f>
        <v>17.050229356500264</v>
      </c>
      <c r="H29" s="101">
        <f>IF(SER_hh_tesh!H29=0,0,SER_hh_tesh!H29/SER_summary!H$26)</f>
        <v>17.293442513846024</v>
      </c>
      <c r="I29" s="101">
        <f>IF(SER_hh_tesh!I29=0,0,SER_hh_tesh!I29/SER_summary!I$26)</f>
        <v>17.46857329424579</v>
      </c>
      <c r="J29" s="101">
        <f>IF(SER_hh_tesh!J29=0,0,SER_hh_tesh!J29/SER_summary!J$26)</f>
        <v>17.317132862844424</v>
      </c>
      <c r="K29" s="101">
        <f>IF(SER_hh_tesh!K29=0,0,SER_hh_tesh!K29/SER_summary!K$26)</f>
        <v>17.604853503705616</v>
      </c>
      <c r="L29" s="101">
        <f>IF(SER_hh_tesh!L29=0,0,SER_hh_tesh!L29/SER_summary!L$26)</f>
        <v>17.669893762138486</v>
      </c>
      <c r="M29" s="101">
        <f>IF(SER_hh_tesh!M29=0,0,SER_hh_tesh!M29/SER_summary!M$26)</f>
        <v>17.716225598206325</v>
      </c>
      <c r="N29" s="101">
        <f>IF(SER_hh_tesh!N29=0,0,SER_hh_tesh!N29/SER_summary!N$26)</f>
        <v>18.048169515827496</v>
      </c>
      <c r="O29" s="101">
        <f>IF(SER_hh_tesh!O29=0,0,SER_hh_tesh!O29/SER_summary!O$26)</f>
        <v>18.36939944271731</v>
      </c>
      <c r="P29" s="101">
        <f>IF(SER_hh_tesh!P29=0,0,SER_hh_tesh!P29/SER_summary!P$26)</f>
        <v>18.400424563182334</v>
      </c>
      <c r="Q29" s="101">
        <f>IF(SER_hh_tesh!Q29=0,0,SER_hh_tesh!Q29/SER_summary!Q$26)</f>
        <v>18.699562736402303</v>
      </c>
    </row>
    <row r="30" spans="1:17" ht="12" customHeight="1" x14ac:dyDescent="0.25">
      <c r="A30" s="88" t="s">
        <v>66</v>
      </c>
      <c r="B30" s="100">
        <f>IF(SER_hh_tesh!B30=0,0,SER_hh_tesh!B30/SER_summary!B$26)</f>
        <v>16.492216525506741</v>
      </c>
      <c r="C30" s="100">
        <f>IF(SER_hh_tesh!C30=0,0,SER_hh_tesh!C30/SER_summary!C$26)</f>
        <v>16.361368736131762</v>
      </c>
      <c r="D30" s="100">
        <f>IF(SER_hh_tesh!D30=0,0,SER_hh_tesh!D30/SER_summary!D$26)</f>
        <v>17.451584700480641</v>
      </c>
      <c r="E30" s="100">
        <f>IF(SER_hh_tesh!E30=0,0,SER_hh_tesh!E30/SER_summary!E$26)</f>
        <v>17.622843901754894</v>
      </c>
      <c r="F30" s="100">
        <f>IF(SER_hh_tesh!F30=0,0,SER_hh_tesh!F30/SER_summary!F$26)</f>
        <v>17.577848577518449</v>
      </c>
      <c r="G30" s="100">
        <f>IF(SER_hh_tesh!G30=0,0,SER_hh_tesh!G30/SER_summary!G$26)</f>
        <v>18.031638349481398</v>
      </c>
      <c r="H30" s="100">
        <f>IF(SER_hh_tesh!H30=0,0,SER_hh_tesh!H30/SER_summary!H$26)</f>
        <v>18.193849471853841</v>
      </c>
      <c r="I30" s="100">
        <f>IF(SER_hh_tesh!I30=0,0,SER_hh_tesh!I30/SER_summary!I$26)</f>
        <v>18.313872547594318</v>
      </c>
      <c r="J30" s="100">
        <f>IF(SER_hh_tesh!J30=0,0,SER_hh_tesh!J30/SER_summary!J$26)</f>
        <v>18.106247002861753</v>
      </c>
      <c r="K30" s="100">
        <f>IF(SER_hh_tesh!K30=0,0,SER_hh_tesh!K30/SER_summary!K$26)</f>
        <v>18.299227823293986</v>
      </c>
      <c r="L30" s="100">
        <f>IF(SER_hh_tesh!L30=0,0,SER_hh_tesh!L30/SER_summary!L$26)</f>
        <v>18.294260313836659</v>
      </c>
      <c r="M30" s="100">
        <f>IF(SER_hh_tesh!M30=0,0,SER_hh_tesh!M30/SER_summary!M$26)</f>
        <v>18.1812426315342</v>
      </c>
      <c r="N30" s="100">
        <f>IF(SER_hh_tesh!N30=0,0,SER_hh_tesh!N30/SER_summary!N$26)</f>
        <v>18.340270158778399</v>
      </c>
      <c r="O30" s="100">
        <f>IF(SER_hh_tesh!O30=0,0,SER_hh_tesh!O30/SER_summary!O$26)</f>
        <v>18.40682939897037</v>
      </c>
      <c r="P30" s="100">
        <f>IF(SER_hh_tesh!P30=0,0,SER_hh_tesh!P30/SER_summary!P$26)</f>
        <v>18.150675334167861</v>
      </c>
      <c r="Q30" s="100">
        <f>IF(SER_hh_tesh!Q30=0,0,SER_hh_tesh!Q30/SER_summary!Q$26)</f>
        <v>18.396870037326597</v>
      </c>
    </row>
    <row r="31" spans="1:17" ht="12" customHeight="1" x14ac:dyDescent="0.25">
      <c r="A31" s="88" t="s">
        <v>98</v>
      </c>
      <c r="B31" s="100">
        <f>IF(SER_hh_tesh!B31=0,0,SER_hh_tesh!B31/SER_summary!B$26)</f>
        <v>16.492216525506745</v>
      </c>
      <c r="C31" s="100">
        <f>IF(SER_hh_tesh!C31=0,0,SER_hh_tesh!C31/SER_summary!C$26)</f>
        <v>16.508637675122674</v>
      </c>
      <c r="D31" s="100">
        <f>IF(SER_hh_tesh!D31=0,0,SER_hh_tesh!D31/SER_summary!D$26)</f>
        <v>16.50762578040219</v>
      </c>
      <c r="E31" s="100">
        <f>IF(SER_hh_tesh!E31=0,0,SER_hh_tesh!E31/SER_summary!E$26)</f>
        <v>16.676032869201943</v>
      </c>
      <c r="F31" s="100">
        <f>IF(SER_hh_tesh!F31=0,0,SER_hh_tesh!F31/SER_summary!F$26)</f>
        <v>16.674897940907634</v>
      </c>
      <c r="G31" s="100">
        <f>IF(SER_hh_tesh!G31=0,0,SER_hh_tesh!G31/SER_summary!G$26)</f>
        <v>17.175899253367444</v>
      </c>
      <c r="H31" s="100">
        <f>IF(SER_hh_tesh!H31=0,0,SER_hh_tesh!H31/SER_summary!H$26)</f>
        <v>17.498213842410067</v>
      </c>
      <c r="I31" s="100">
        <f>IF(SER_hh_tesh!I31=0,0,SER_hh_tesh!I31/SER_summary!I$26)</f>
        <v>17.730328651233965</v>
      </c>
      <c r="J31" s="100">
        <f>IF(SER_hh_tesh!J31=0,0,SER_hh_tesh!J31/SER_summary!J$26)</f>
        <v>17.621321294753574</v>
      </c>
      <c r="K31" s="100">
        <f>IF(SER_hh_tesh!K31=0,0,SER_hh_tesh!K31/SER_summary!K$26)</f>
        <v>17.990661356220716</v>
      </c>
      <c r="L31" s="100">
        <f>IF(SER_hh_tesh!L31=0,0,SER_hh_tesh!L31/SER_summary!L$26)</f>
        <v>18.117034711954428</v>
      </c>
      <c r="M31" s="100">
        <f>IF(SER_hh_tesh!M31=0,0,SER_hh_tesh!M31/SER_summary!M$26)</f>
        <v>18.171885744194451</v>
      </c>
      <c r="N31" s="100">
        <f>IF(SER_hh_tesh!N31=0,0,SER_hh_tesh!N31/SER_summary!N$26)</f>
        <v>18.454053861523523</v>
      </c>
      <c r="O31" s="100">
        <f>IF(SER_hh_tesh!O31=0,0,SER_hh_tesh!O31/SER_summary!O$26)</f>
        <v>18.533392838159493</v>
      </c>
      <c r="P31" s="100">
        <f>IF(SER_hh_tesh!P31=0,0,SER_hh_tesh!P31/SER_summary!P$26)</f>
        <v>18.33987702743223</v>
      </c>
      <c r="Q31" s="100">
        <f>IF(SER_hh_tesh!Q31=0,0,SER_hh_tesh!Q31/SER_summary!Q$26)</f>
        <v>18.399564055243747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16.429372803555236</v>
      </c>
      <c r="C33" s="18">
        <f>IF(SER_hh_tesh!C33=0,0,SER_hh_tesh!C33/SER_summary!C$26)</f>
        <v>16.44130022621658</v>
      </c>
      <c r="D33" s="18">
        <f>IF(SER_hh_tesh!D33=0,0,SER_hh_tesh!D33/SER_summary!D$26)</f>
        <v>16.294301723104343</v>
      </c>
      <c r="E33" s="18">
        <f>IF(SER_hh_tesh!E33=0,0,SER_hh_tesh!E33/SER_summary!E$26)</f>
        <v>16.356481812961071</v>
      </c>
      <c r="F33" s="18">
        <f>IF(SER_hh_tesh!F33=0,0,SER_hh_tesh!F33/SER_summary!F$26)</f>
        <v>16.249025566454769</v>
      </c>
      <c r="G33" s="18">
        <f>IF(SER_hh_tesh!G33=0,0,SER_hh_tesh!G33/SER_summary!G$26)</f>
        <v>16.744162258191707</v>
      </c>
      <c r="H33" s="18">
        <f>IF(SER_hh_tesh!H33=0,0,SER_hh_tesh!H33/SER_summary!H$26)</f>
        <v>17.037315684902321</v>
      </c>
      <c r="I33" s="18">
        <f>IF(SER_hh_tesh!I33=0,0,SER_hh_tesh!I33/SER_summary!I$26)</f>
        <v>17.178748984000318</v>
      </c>
      <c r="J33" s="18">
        <f>IF(SER_hh_tesh!J33=0,0,SER_hh_tesh!J33/SER_summary!J$26)</f>
        <v>16.983019200755127</v>
      </c>
      <c r="K33" s="18">
        <f>IF(SER_hh_tesh!K33=0,0,SER_hh_tesh!K33/SER_summary!K$26)</f>
        <v>17.284207584875656</v>
      </c>
      <c r="L33" s="18">
        <f>IF(SER_hh_tesh!L33=0,0,SER_hh_tesh!L33/SER_summary!L$26)</f>
        <v>17.326479740179597</v>
      </c>
      <c r="M33" s="18">
        <f>IF(SER_hh_tesh!M33=0,0,SER_hh_tesh!M33/SER_summary!M$26)</f>
        <v>17.433018028534125</v>
      </c>
      <c r="N33" s="18">
        <f>IF(SER_hh_tesh!N33=0,0,SER_hh_tesh!N33/SER_summary!N$26)</f>
        <v>17.843943851094917</v>
      </c>
      <c r="O33" s="18">
        <f>IF(SER_hh_tesh!O33=0,0,SER_hh_tesh!O33/SER_summary!O$26)</f>
        <v>18.302637699157497</v>
      </c>
      <c r="P33" s="18">
        <f>IF(SER_hh_tesh!P33=0,0,SER_hh_tesh!P33/SER_summary!P$26)</f>
        <v>18.453815716195756</v>
      </c>
      <c r="Q33" s="18">
        <f>IF(SER_hh_tesh!Q33=0,0,SER_hh_tesh!Q33/SER_summary!Q$26)</f>
        <v>18.859348950937463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32.831163254055639</v>
      </c>
      <c r="C3" s="106">
        <f>IF(SER_hh_emih!C3=0,0,SER_hh_emih!C3/SER_summary!C$26)</f>
        <v>33.698752640583152</v>
      </c>
      <c r="D3" s="106">
        <f>IF(SER_hh_emih!D3=0,0,SER_hh_emih!D3/SER_summary!D$26)</f>
        <v>29.909794420310238</v>
      </c>
      <c r="E3" s="106">
        <f>IF(SER_hh_emih!E3=0,0,SER_hh_emih!E3/SER_summary!E$26)</f>
        <v>33.898614890225346</v>
      </c>
      <c r="F3" s="106">
        <f>IF(SER_hh_emih!F3=0,0,SER_hh_emih!F3/SER_summary!F$26)</f>
        <v>34.059964208806655</v>
      </c>
      <c r="G3" s="106">
        <f>IF(SER_hh_emih!G3=0,0,SER_hh_emih!G3/SER_summary!G$26)</f>
        <v>40.8728214680389</v>
      </c>
      <c r="H3" s="106">
        <f>IF(SER_hh_emih!H3=0,0,SER_hh_emih!H3/SER_summary!H$26)</f>
        <v>37.276528867463945</v>
      </c>
      <c r="I3" s="106">
        <f>IF(SER_hh_emih!I3=0,0,SER_hh_emih!I3/SER_summary!I$26)</f>
        <v>36.610180026265972</v>
      </c>
      <c r="J3" s="106">
        <f>IF(SER_hh_emih!J3=0,0,SER_hh_emih!J3/SER_summary!J$26)</f>
        <v>36.978476142055506</v>
      </c>
      <c r="K3" s="106">
        <f>IF(SER_hh_emih!K3=0,0,SER_hh_emih!K3/SER_summary!K$26)</f>
        <v>34.70228351914156</v>
      </c>
      <c r="L3" s="106">
        <f>IF(SER_hh_emih!L3=0,0,SER_hh_emih!L3/SER_summary!L$26)</f>
        <v>36.691419845272108</v>
      </c>
      <c r="M3" s="106">
        <f>IF(SER_hh_emih!M3=0,0,SER_hh_emih!M3/SER_summary!M$26)</f>
        <v>28.599904146425409</v>
      </c>
      <c r="N3" s="106">
        <f>IF(SER_hh_emih!N3=0,0,SER_hh_emih!N3/SER_summary!N$26)</f>
        <v>31.22455296852063</v>
      </c>
      <c r="O3" s="106">
        <f>IF(SER_hh_emih!O3=0,0,SER_hh_emih!O3/SER_summary!O$26)</f>
        <v>30.511746469998386</v>
      </c>
      <c r="P3" s="106">
        <f>IF(SER_hh_emih!P3=0,0,SER_hh_emih!P3/SER_summary!P$26)</f>
        <v>24.739817114443749</v>
      </c>
      <c r="Q3" s="106">
        <f>IF(SER_hh_emih!Q3=0,0,SER_hh_emih!Q3/SER_summary!Q$26)</f>
        <v>24.499338334559479</v>
      </c>
    </row>
    <row r="4" spans="1:17" ht="12.95" customHeight="1" x14ac:dyDescent="0.25">
      <c r="A4" s="90" t="s">
        <v>44</v>
      </c>
      <c r="B4" s="101">
        <f>IF(SER_hh_emih!B4=0,0,SER_hh_emih!B4/SER_summary!B$26)</f>
        <v>26.38331728705753</v>
      </c>
      <c r="C4" s="101">
        <f>IF(SER_hh_emih!C4=0,0,SER_hh_emih!C4/SER_summary!C$26)</f>
        <v>27.913026405115438</v>
      </c>
      <c r="D4" s="101">
        <f>IF(SER_hh_emih!D4=0,0,SER_hh_emih!D4/SER_summary!D$26)</f>
        <v>23.381272879729764</v>
      </c>
      <c r="E4" s="101">
        <f>IF(SER_hh_emih!E4=0,0,SER_hh_emih!E4/SER_summary!E$26)</f>
        <v>27.139185178005604</v>
      </c>
      <c r="F4" s="101">
        <f>IF(SER_hh_emih!F4=0,0,SER_hh_emih!F4/SER_summary!F$26)</f>
        <v>27.116046491521956</v>
      </c>
      <c r="G4" s="101">
        <f>IF(SER_hh_emih!G4=0,0,SER_hh_emih!G4/SER_summary!G$26)</f>
        <v>34.303100544529187</v>
      </c>
      <c r="H4" s="101">
        <f>IF(SER_hh_emih!H4=0,0,SER_hh_emih!H4/SER_summary!H$26)</f>
        <v>31.10933900362733</v>
      </c>
      <c r="I4" s="101">
        <f>IF(SER_hh_emih!I4=0,0,SER_hh_emih!I4/SER_summary!I$26)</f>
        <v>30.422468643607882</v>
      </c>
      <c r="J4" s="101">
        <f>IF(SER_hh_emih!J4=0,0,SER_hh_emih!J4/SER_summary!J$26)</f>
        <v>30.69223167635738</v>
      </c>
      <c r="K4" s="101">
        <f>IF(SER_hh_emih!K4=0,0,SER_hh_emih!K4/SER_summary!K$26)</f>
        <v>28.551453545818852</v>
      </c>
      <c r="L4" s="101">
        <f>IF(SER_hh_emih!L4=0,0,SER_hh_emih!L4/SER_summary!L$26)</f>
        <v>30.601573972608879</v>
      </c>
      <c r="M4" s="101">
        <f>IF(SER_hh_emih!M4=0,0,SER_hh_emih!M4/SER_summary!M$26)</f>
        <v>22.76016358594455</v>
      </c>
      <c r="N4" s="101">
        <f>IF(SER_hh_emih!N4=0,0,SER_hh_emih!N4/SER_summary!N$26)</f>
        <v>25.631993117187857</v>
      </c>
      <c r="O4" s="101">
        <f>IF(SER_hh_emih!O4=0,0,SER_hh_emih!O4/SER_summary!O$26)</f>
        <v>25.096579803749883</v>
      </c>
      <c r="P4" s="101">
        <f>IF(SER_hh_emih!P4=0,0,SER_hh_emih!P4/SER_summary!P$26)</f>
        <v>19.368802759623769</v>
      </c>
      <c r="Q4" s="101">
        <f>IF(SER_hh_emih!Q4=0,0,SER_hh_emih!Q4/SER_summary!Q$26)</f>
        <v>18.984805268343369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69.341906885072433</v>
      </c>
      <c r="F5" s="100">
        <f>IF(SER_hh_emih!F5=0,0,SER_hh_emih!F5/SER_summary!F$26)</f>
        <v>70.42421015171486</v>
      </c>
      <c r="G5" s="100">
        <f>IF(SER_hh_emih!G5=0,0,SER_hh_emih!G5/SER_summary!G$26)</f>
        <v>93.726503630291518</v>
      </c>
      <c r="H5" s="100">
        <f>IF(SER_hh_emih!H5=0,0,SER_hh_emih!H5/SER_summary!H$26)</f>
        <v>90.073935789170804</v>
      </c>
      <c r="I5" s="100">
        <f>IF(SER_hh_emih!I5=0,0,SER_hh_emih!I5/SER_summary!I$26)</f>
        <v>80.128797020134783</v>
      </c>
      <c r="J5" s="100">
        <f>IF(SER_hh_emih!J5=0,0,SER_hh_emih!J5/SER_summary!J$26)</f>
        <v>78.661300010362339</v>
      </c>
      <c r="K5" s="100">
        <f>IF(SER_hh_emih!K5=0,0,SER_hh_emih!K5/SER_summary!K$26)</f>
        <v>73.434527561076479</v>
      </c>
      <c r="L5" s="100">
        <f>IF(SER_hh_emih!L5=0,0,SER_hh_emih!L5/SER_summary!L$26)</f>
        <v>81.968549155439106</v>
      </c>
      <c r="M5" s="100">
        <f>IF(SER_hh_emih!M5=0,0,SER_hh_emih!M5/SER_summary!M$26)</f>
        <v>59.356717365996118</v>
      </c>
      <c r="N5" s="100">
        <f>IF(SER_hh_emih!N5=0,0,SER_hh_emih!N5/SER_summary!N$26)</f>
        <v>66.483964692823619</v>
      </c>
      <c r="O5" s="100">
        <f>IF(SER_hh_emih!O5=0,0,SER_hh_emih!O5/SER_summary!O$26)</f>
        <v>71.141165562031304</v>
      </c>
      <c r="P5" s="100">
        <f>IF(SER_hh_emih!P5=0,0,SER_hh_emih!P5/SER_summary!P$26)</f>
        <v>58.351511532729091</v>
      </c>
      <c r="Q5" s="100">
        <f>IF(SER_hh_emih!Q5=0,0,SER_hh_emih!Q5/SER_summary!Q$26)</f>
        <v>61.91115650337327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44.607354696572884</v>
      </c>
      <c r="C7" s="100">
        <f>IF(SER_hh_emih!C7=0,0,SER_hh_emih!C7/SER_summary!C$26)</f>
        <v>47.740375222314654</v>
      </c>
      <c r="D7" s="100">
        <f>IF(SER_hh_emih!D7=0,0,SER_hh_emih!D7/SER_summary!D$26)</f>
        <v>42.427387503579126</v>
      </c>
      <c r="E7" s="100">
        <f>IF(SER_hh_emih!E7=0,0,SER_hh_emih!E7/SER_summary!E$26)</f>
        <v>48.48526989129865</v>
      </c>
      <c r="F7" s="100">
        <f>IF(SER_hh_emih!F7=0,0,SER_hh_emih!F7/SER_summary!F$26)</f>
        <v>49.071800931301098</v>
      </c>
      <c r="G7" s="100">
        <f>IF(SER_hh_emih!G7=0,0,SER_hh_emih!G7/SER_summary!G$26)</f>
        <v>60.188084041085901</v>
      </c>
      <c r="H7" s="100">
        <f>IF(SER_hh_emih!H7=0,0,SER_hh_emih!H7/SER_summary!H$26)</f>
        <v>55.661214949142355</v>
      </c>
      <c r="I7" s="100">
        <f>IF(SER_hh_emih!I7=0,0,SER_hh_emih!I7/SER_summary!I$26)</f>
        <v>51.096717305728198</v>
      </c>
      <c r="J7" s="100">
        <f>IF(SER_hh_emih!J7=0,0,SER_hh_emih!J7/SER_summary!J$26)</f>
        <v>60.66501966854775</v>
      </c>
      <c r="K7" s="100">
        <f>IF(SER_hh_emih!K7=0,0,SER_hh_emih!K7/SER_summary!K$26)</f>
        <v>58.949600027848341</v>
      </c>
      <c r="L7" s="100">
        <f>IF(SER_hh_emih!L7=0,0,SER_hh_emih!L7/SER_summary!L$26)</f>
        <v>54.353443273436838</v>
      </c>
      <c r="M7" s="100">
        <f>IF(SER_hh_emih!M7=0,0,SER_hh_emih!M7/SER_summary!M$26)</f>
        <v>48.221517737572682</v>
      </c>
      <c r="N7" s="100">
        <f>IF(SER_hh_emih!N7=0,0,SER_hh_emih!N7/SER_summary!N$26)</f>
        <v>47.836445736375971</v>
      </c>
      <c r="O7" s="100">
        <f>IF(SER_hh_emih!O7=0,0,SER_hh_emih!O7/SER_summary!O$26)</f>
        <v>46.809376854130143</v>
      </c>
      <c r="P7" s="100">
        <f>IF(SER_hh_emih!P7=0,0,SER_hh_emih!P7/SER_summary!P$26)</f>
        <v>39.75749875367584</v>
      </c>
      <c r="Q7" s="100">
        <f>IF(SER_hh_emih!Q7=0,0,SER_hh_emih!Q7/SER_summary!Q$26)</f>
        <v>41.907014226405195</v>
      </c>
    </row>
    <row r="8" spans="1:17" ht="12" customHeight="1" x14ac:dyDescent="0.25">
      <c r="A8" s="88" t="s">
        <v>101</v>
      </c>
      <c r="B8" s="100">
        <f>IF(SER_hh_emih!B8=0,0,SER_hh_emih!B8/SER_summary!B$26)</f>
        <v>20.815550884305164</v>
      </c>
      <c r="C8" s="100">
        <f>IF(SER_hh_emih!C8=0,0,SER_hh_emih!C8/SER_summary!C$26)</f>
        <v>22.281758384395513</v>
      </c>
      <c r="D8" s="100">
        <f>IF(SER_hh_emih!D8=0,0,SER_hh_emih!D8/SER_summary!D$26)</f>
        <v>19.764083142429833</v>
      </c>
      <c r="E8" s="100">
        <f>IF(SER_hh_emih!E8=0,0,SER_hh_emih!E8/SER_summary!E$26)</f>
        <v>22.679249255025852</v>
      </c>
      <c r="F8" s="100">
        <f>IF(SER_hh_emih!F8=0,0,SER_hh_emih!F8/SER_summary!F$26)</f>
        <v>22.964429544524844</v>
      </c>
      <c r="G8" s="100">
        <f>IF(SER_hh_emih!G8=0,0,SER_hh_emih!G8/SER_summary!G$26)</f>
        <v>28.42615596978397</v>
      </c>
      <c r="H8" s="100">
        <f>IF(SER_hh_emih!H8=0,0,SER_hh_emih!H8/SER_summary!H$26)</f>
        <v>26.284945559584255</v>
      </c>
      <c r="I8" s="100">
        <f>IF(SER_hh_emih!I8=0,0,SER_hh_emih!I8/SER_summary!I$26)</f>
        <v>26.057843868496786</v>
      </c>
      <c r="J8" s="100">
        <f>IF(SER_hh_emih!J8=0,0,SER_hh_emih!J8/SER_summary!J$26)</f>
        <v>25.487208239109126</v>
      </c>
      <c r="K8" s="100">
        <f>IF(SER_hh_emih!K8=0,0,SER_hh_emih!K8/SER_summary!K$26)</f>
        <v>24.090439673095968</v>
      </c>
      <c r="L8" s="100">
        <f>IF(SER_hh_emih!L8=0,0,SER_hh_emih!L8/SER_summary!L$26)</f>
        <v>27.029038218891969</v>
      </c>
      <c r="M8" s="100">
        <f>IF(SER_hh_emih!M8=0,0,SER_hh_emih!M8/SER_summary!M$26)</f>
        <v>20.614039082315941</v>
      </c>
      <c r="N8" s="100">
        <f>IF(SER_hh_emih!N8=0,0,SER_hh_emih!N8/SER_summary!N$26)</f>
        <v>22.590238894046156</v>
      </c>
      <c r="O8" s="100">
        <f>IF(SER_hh_emih!O8=0,0,SER_hh_emih!O8/SER_summary!O$26)</f>
        <v>22.031934435675989</v>
      </c>
      <c r="P8" s="100">
        <f>IF(SER_hh_emih!P8=0,0,SER_hh_emih!P8/SER_summary!P$26)</f>
        <v>18.598734692038072</v>
      </c>
      <c r="Q8" s="100">
        <f>IF(SER_hh_emih!Q8=0,0,SER_hh_emih!Q8/SER_summary!Q$26)</f>
        <v>19.487878594394736</v>
      </c>
    </row>
    <row r="9" spans="1:17" ht="12" customHeight="1" x14ac:dyDescent="0.25">
      <c r="A9" s="88" t="s">
        <v>106</v>
      </c>
      <c r="B9" s="100">
        <f>IF(SER_hh_emih!B9=0,0,SER_hh_emih!B9/SER_summary!B$26)</f>
        <v>31.202970880242578</v>
      </c>
      <c r="C9" s="100">
        <f>IF(SER_hh_emih!C9=0,0,SER_hh_emih!C9/SER_summary!C$26)</f>
        <v>33.400848331768877</v>
      </c>
      <c r="D9" s="100">
        <f>IF(SER_hh_emih!D9=0,0,SER_hh_emih!D9/SER_summary!D$26)</f>
        <v>29.626797493643029</v>
      </c>
      <c r="E9" s="100">
        <f>IF(SER_hh_emih!E9=0,0,SER_hh_emih!E9/SER_summary!E$26)</f>
        <v>34.024414600554948</v>
      </c>
      <c r="F9" s="100">
        <f>IF(SER_hh_emih!F9=0,0,SER_hh_emih!F9/SER_summary!F$26)</f>
        <v>34.424187490491732</v>
      </c>
      <c r="G9" s="100">
        <f>IF(SER_hh_emih!G9=0,0,SER_hh_emih!G9/SER_summary!G$26)</f>
        <v>42.662469232896512</v>
      </c>
      <c r="H9" s="100">
        <f>IF(SER_hh_emih!H9=0,0,SER_hh_emih!H9/SER_summary!H$26)</f>
        <v>39.324293090152707</v>
      </c>
      <c r="I9" s="100">
        <f>IF(SER_hh_emih!I9=0,0,SER_hh_emih!I9/SER_summary!I$26)</f>
        <v>40.338599410878246</v>
      </c>
      <c r="J9" s="100">
        <f>IF(SER_hh_emih!J9=0,0,SER_hh_emih!J9/SER_summary!J$26)</f>
        <v>37.340399159520331</v>
      </c>
      <c r="K9" s="100">
        <f>IF(SER_hh_emih!K9=0,0,SER_hh_emih!K9/SER_summary!K$26)</f>
        <v>34.415850547221886</v>
      </c>
      <c r="L9" s="100">
        <f>IF(SER_hh_emih!L9=0,0,SER_hh_emih!L9/SER_summary!L$26)</f>
        <v>41.655963813570608</v>
      </c>
      <c r="M9" s="100">
        <f>IF(SER_hh_emih!M9=0,0,SER_hh_emih!M9/SER_summary!M$26)</f>
        <v>29.59886554220806</v>
      </c>
      <c r="N9" s="100">
        <f>IF(SER_hh_emih!N9=0,0,SER_hh_emih!N9/SER_summary!N$26)</f>
        <v>33.979166061330289</v>
      </c>
      <c r="O9" s="100">
        <f>IF(SER_hh_emih!O9=0,0,SER_hh_emih!O9/SER_summary!O$26)</f>
        <v>33.244136276326898</v>
      </c>
      <c r="P9" s="100">
        <f>IF(SER_hh_emih!P9=0,0,SER_hh_emih!P9/SER_summary!P$26)</f>
        <v>28.157213950475402</v>
      </c>
      <c r="Q9" s="100">
        <f>IF(SER_hh_emih!Q9=0,0,SER_hh_emih!Q9/SER_summary!Q$26)</f>
        <v>29.785816883837626</v>
      </c>
    </row>
    <row r="10" spans="1:17" ht="12" customHeight="1" x14ac:dyDescent="0.25">
      <c r="A10" s="88" t="s">
        <v>34</v>
      </c>
      <c r="B10" s="100">
        <f>IF(SER_hh_emih!B10=0,0,SER_hh_emih!B10/SER_summary!B$26)</f>
        <v>33.755031165324802</v>
      </c>
      <c r="C10" s="100">
        <f>IF(SER_hh_emih!C10=0,0,SER_hh_emih!C10/SER_summary!C$26)</f>
        <v>36.123571120710743</v>
      </c>
      <c r="D10" s="100">
        <f>IF(SER_hh_emih!D10=0,0,SER_hh_emih!D10/SER_summary!D$26)</f>
        <v>32.131358047412995</v>
      </c>
      <c r="E10" s="100">
        <f>IF(SER_hh_emih!E10=0,0,SER_hh_emih!E10/SER_summary!E$26)</f>
        <v>36.721313090978065</v>
      </c>
      <c r="F10" s="100">
        <f>IF(SER_hh_emih!F10=0,0,SER_hh_emih!F10/SER_summary!F$26)</f>
        <v>37.164510166789348</v>
      </c>
      <c r="G10" s="100">
        <f>IF(SER_hh_emih!G10=0,0,SER_hh_emih!G10/SER_summary!G$26)</f>
        <v>20.029652604049883</v>
      </c>
      <c r="H10" s="100">
        <f>IF(SER_hh_emih!H10=0,0,SER_hh_emih!H10/SER_summary!H$26)</f>
        <v>22.043638213734418</v>
      </c>
      <c r="I10" s="100">
        <f>IF(SER_hh_emih!I10=0,0,SER_hh_emih!I10/SER_summary!I$26)</f>
        <v>21.632995089397703</v>
      </c>
      <c r="J10" s="100">
        <f>IF(SER_hh_emih!J10=0,0,SER_hh_emih!J10/SER_summary!J$26)</f>
        <v>24.086366176274737</v>
      </c>
      <c r="K10" s="100">
        <f>IF(SER_hh_emih!K10=0,0,SER_hh_emih!K10/SER_summary!K$26)</f>
        <v>27.486584224976081</v>
      </c>
      <c r="L10" s="100">
        <f>IF(SER_hh_emih!L10=0,0,SER_hh_emih!L10/SER_summary!L$26)</f>
        <v>21.567692867731758</v>
      </c>
      <c r="M10" s="100">
        <f>IF(SER_hh_emih!M10=0,0,SER_hh_emih!M10/SER_summary!M$26)</f>
        <v>21.433840493715138</v>
      </c>
      <c r="N10" s="100">
        <f>IF(SER_hh_emih!N10=0,0,SER_hh_emih!N10/SER_summary!N$26)</f>
        <v>21.93302388923313</v>
      </c>
      <c r="O10" s="100">
        <f>IF(SER_hh_emih!O10=0,0,SER_hh_emih!O10/SER_summary!O$26)</f>
        <v>19.520828617443374</v>
      </c>
      <c r="P10" s="100">
        <f>IF(SER_hh_emih!P10=0,0,SER_hh_emih!P10/SER_summary!P$26)</f>
        <v>15.631470285479695</v>
      </c>
      <c r="Q10" s="100">
        <f>IF(SER_hh_emih!Q10=0,0,SER_hh_emih!Q10/SER_summary!Q$26)</f>
        <v>14.277003495850337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1.2979579462376481E-2</v>
      </c>
      <c r="C16" s="101">
        <f>IF(SER_hh_emih!C16=0,0,SER_hh_emih!C16/SER_summary!C$26)</f>
        <v>1.4756946650245141E-2</v>
      </c>
      <c r="D16" s="101">
        <f>IF(SER_hh_emih!D16=0,0,SER_hh_emih!D16/SER_summary!D$26)</f>
        <v>1.7611253912790562E-2</v>
      </c>
      <c r="E16" s="101">
        <f>IF(SER_hh_emih!E16=0,0,SER_hh_emih!E16/SER_summary!E$26)</f>
        <v>1.7965662092727638E-2</v>
      </c>
      <c r="F16" s="101">
        <f>IF(SER_hh_emih!F16=0,0,SER_hh_emih!F16/SER_summary!F$26)</f>
        <v>1.8657892253061588E-2</v>
      </c>
      <c r="G16" s="101">
        <f>IF(SER_hh_emih!G16=0,0,SER_hh_emih!G16/SER_summary!G$26)</f>
        <v>1.8928739704897009E-2</v>
      </c>
      <c r="H16" s="101">
        <f>IF(SER_hh_emih!H16=0,0,SER_hh_emih!H16/SER_summary!H$26)</f>
        <v>2.0214250096952956E-2</v>
      </c>
      <c r="I16" s="101">
        <f>IF(SER_hh_emih!I16=0,0,SER_hh_emih!I16/SER_summary!I$26)</f>
        <v>2.5244288223397991E-2</v>
      </c>
      <c r="J16" s="101">
        <f>IF(SER_hh_emih!J16=0,0,SER_hh_emih!J16/SER_summary!J$26)</f>
        <v>2.9480999616279695E-2</v>
      </c>
      <c r="K16" s="101">
        <f>IF(SER_hh_emih!K16=0,0,SER_hh_emih!K16/SER_summary!K$26)</f>
        <v>3.2294698340001302E-2</v>
      </c>
      <c r="L16" s="101">
        <f>IF(SER_hh_emih!L16=0,0,SER_hh_emih!L16/SER_summary!L$26)</f>
        <v>3.5381293876638235E-2</v>
      </c>
      <c r="M16" s="101">
        <f>IF(SER_hh_emih!M16=0,0,SER_hh_emih!M16/SER_summary!M$26)</f>
        <v>4.5308880617103156E-2</v>
      </c>
      <c r="N16" s="101">
        <f>IF(SER_hh_emih!N16=0,0,SER_hh_emih!N16/SER_summary!N$26)</f>
        <v>6.7434941152576602E-2</v>
      </c>
      <c r="O16" s="101">
        <f>IF(SER_hh_emih!O16=0,0,SER_hh_emih!O16/SER_summary!O$26)</f>
        <v>0.10052169460623027</v>
      </c>
      <c r="P16" s="101">
        <f>IF(SER_hh_emih!P16=0,0,SER_hh_emih!P16/SER_summary!P$26)</f>
        <v>0.18295013757155509</v>
      </c>
      <c r="Q16" s="101">
        <f>IF(SER_hh_emih!Q16=0,0,SER_hh_emih!Q16/SER_summary!Q$26)</f>
        <v>0.23977760019470423</v>
      </c>
    </row>
    <row r="17" spans="1:17" ht="12.95" customHeight="1" x14ac:dyDescent="0.25">
      <c r="A17" s="88" t="s">
        <v>101</v>
      </c>
      <c r="B17" s="103">
        <f>IF(SER_hh_emih!B17=0,0,SER_hh_emih!B17/SER_summary!B$26)</f>
        <v>2.1869509414376997</v>
      </c>
      <c r="C17" s="103">
        <f>IF(SER_hh_emih!C17=0,0,SER_hh_emih!C17/SER_summary!C$26)</f>
        <v>2.3544245194707631</v>
      </c>
      <c r="D17" s="103">
        <f>IF(SER_hh_emih!D17=0,0,SER_hh_emih!D17/SER_summary!D$26)</f>
        <v>2.596422515095969</v>
      </c>
      <c r="E17" s="103">
        <f>IF(SER_hh_emih!E17=0,0,SER_hh_emih!E17/SER_summary!E$26)</f>
        <v>2.6532194773079203</v>
      </c>
      <c r="F17" s="103">
        <f>IF(SER_hh_emih!F17=0,0,SER_hh_emih!F17/SER_summary!F$26)</f>
        <v>2.778216609104724</v>
      </c>
      <c r="G17" s="103">
        <f>IF(SER_hh_emih!G17=0,0,SER_hh_emih!G17/SER_summary!G$26)</f>
        <v>2.9304678386722989</v>
      </c>
      <c r="H17" s="103">
        <f>IF(SER_hh_emih!H17=0,0,SER_hh_emih!H17/SER_summary!H$26)</f>
        <v>3.1820268275287633</v>
      </c>
      <c r="I17" s="103">
        <f>IF(SER_hh_emih!I17=0,0,SER_hh_emih!I17/SER_summary!I$26)</f>
        <v>3.3724466535492872</v>
      </c>
      <c r="J17" s="103">
        <f>IF(SER_hh_emih!J17=0,0,SER_hh_emih!J17/SER_summary!J$26)</f>
        <v>3.4903608335357665</v>
      </c>
      <c r="K17" s="103">
        <f>IF(SER_hh_emih!K17=0,0,SER_hh_emih!K17/SER_summary!K$26)</f>
        <v>3.5915607919549513</v>
      </c>
      <c r="L17" s="103">
        <f>IF(SER_hh_emih!L17=0,0,SER_hh_emih!L17/SER_summary!L$26)</f>
        <v>3.6490615266948936</v>
      </c>
      <c r="M17" s="103">
        <f>IF(SER_hh_emih!M17=0,0,SER_hh_emih!M17/SER_summary!M$26)</f>
        <v>3.7343793728335735</v>
      </c>
      <c r="N17" s="103">
        <f>IF(SER_hh_emih!N17=0,0,SER_hh_emih!N17/SER_summary!N$26)</f>
        <v>3.8305276122860659</v>
      </c>
      <c r="O17" s="103">
        <f>IF(SER_hh_emih!O17=0,0,SER_hh_emih!O17/SER_summary!O$26)</f>
        <v>3.9440713675029215</v>
      </c>
      <c r="P17" s="103">
        <f>IF(SER_hh_emih!P17=0,0,SER_hh_emih!P17/SER_summary!P$26)</f>
        <v>4.0797069193983804</v>
      </c>
      <c r="Q17" s="103">
        <f>IF(SER_hh_emih!Q17=0,0,SER_hh_emih!Q17/SER_summary!Q$26)</f>
        <v>4.2162111317330222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3.4616060907908963</v>
      </c>
      <c r="C19" s="101">
        <f>IF(SER_hh_emih!C19=0,0,SER_hh_emih!C19/SER_summary!C$26)</f>
        <v>3.4273614503141068</v>
      </c>
      <c r="D19" s="101">
        <f>IF(SER_hh_emih!D19=0,0,SER_hh_emih!D19/SER_summary!D$26)</f>
        <v>3.3684211299142639</v>
      </c>
      <c r="E19" s="101">
        <f>IF(SER_hh_emih!E19=0,0,SER_hh_emih!E19/SER_summary!E$26)</f>
        <v>3.3811122114078045</v>
      </c>
      <c r="F19" s="101">
        <f>IF(SER_hh_emih!F19=0,0,SER_hh_emih!F19/SER_summary!F$26)</f>
        <v>3.3830325782792925</v>
      </c>
      <c r="G19" s="101">
        <f>IF(SER_hh_emih!G19=0,0,SER_hh_emih!G19/SER_summary!G$26)</f>
        <v>3.2985065088924683</v>
      </c>
      <c r="H19" s="101">
        <f>IF(SER_hh_emih!H19=0,0,SER_hh_emih!H19/SER_summary!H$26)</f>
        <v>3.1791668857997277</v>
      </c>
      <c r="I19" s="101">
        <f>IF(SER_hh_emih!I19=0,0,SER_hh_emih!I19/SER_summary!I$26)</f>
        <v>3.1074177245573464</v>
      </c>
      <c r="J19" s="101">
        <f>IF(SER_hh_emih!J19=0,0,SER_hh_emih!J19/SER_summary!J$26)</f>
        <v>3.085550100312707</v>
      </c>
      <c r="K19" s="101">
        <f>IF(SER_hh_emih!K19=0,0,SER_hh_emih!K19/SER_summary!K$26)</f>
        <v>3.0521493031317286</v>
      </c>
      <c r="L19" s="101">
        <f>IF(SER_hh_emih!L19=0,0,SER_hh_emih!L19/SER_summary!L$26)</f>
        <v>2.9362589621296498</v>
      </c>
      <c r="M19" s="101">
        <f>IF(SER_hh_emih!M19=0,0,SER_hh_emih!M19/SER_summary!M$26)</f>
        <v>2.8850833897037589</v>
      </c>
      <c r="N19" s="101">
        <f>IF(SER_hh_emih!N19=0,0,SER_hh_emih!N19/SER_summary!N$26)</f>
        <v>2.8537465746664257</v>
      </c>
      <c r="O19" s="101">
        <f>IF(SER_hh_emih!O19=0,0,SER_hh_emih!O19/SER_summary!O$26)</f>
        <v>2.822528596236304</v>
      </c>
      <c r="P19" s="101">
        <f>IF(SER_hh_emih!P19=0,0,SER_hh_emih!P19/SER_summary!P$26)</f>
        <v>2.784672865931705</v>
      </c>
      <c r="Q19" s="101">
        <f>IF(SER_hh_emih!Q19=0,0,SER_hh_emih!Q19/SER_summary!Q$26)</f>
        <v>2.7581484191068917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7.1210046530749125</v>
      </c>
      <c r="C21" s="100">
        <f>IF(SER_hh_emih!C21=0,0,SER_hh_emih!C21/SER_summary!C$26)</f>
        <v>7.0236399443572344</v>
      </c>
      <c r="D21" s="100">
        <f>IF(SER_hh_emih!D21=0,0,SER_hh_emih!D21/SER_summary!D$26)</f>
        <v>6.9214690763763729</v>
      </c>
      <c r="E21" s="100">
        <f>IF(SER_hh_emih!E21=0,0,SER_hh_emih!E21/SER_summary!E$26)</f>
        <v>6.9800053627420038</v>
      </c>
      <c r="F21" s="100">
        <f>IF(SER_hh_emih!F21=0,0,SER_hh_emih!F21/SER_summary!F$26)</f>
        <v>7.0523977394429211</v>
      </c>
      <c r="G21" s="100">
        <f>IF(SER_hh_emih!G21=0,0,SER_hh_emih!G21/SER_summary!G$26)</f>
        <v>6.915276313649108</v>
      </c>
      <c r="H21" s="100">
        <f>IF(SER_hh_emih!H21=0,0,SER_hh_emih!H21/SER_summary!H$26)</f>
        <v>6.8463344611019359</v>
      </c>
      <c r="I21" s="100">
        <f>IF(SER_hh_emih!I21=0,0,SER_hh_emih!I21/SER_summary!I$26)</f>
        <v>6.8616738671479984</v>
      </c>
      <c r="J21" s="100">
        <f>IF(SER_hh_emih!J21=0,0,SER_hh_emih!J21/SER_summary!J$26)</f>
        <v>6.8734071457815942</v>
      </c>
      <c r="K21" s="100">
        <f>IF(SER_hh_emih!K21=0,0,SER_hh_emih!K21/SER_summary!K$26)</f>
        <v>6.8748326510401725</v>
      </c>
      <c r="L21" s="100">
        <f>IF(SER_hh_emih!L21=0,0,SER_hh_emih!L21/SER_summary!L$26)</f>
        <v>6.8647234890429738</v>
      </c>
      <c r="M21" s="100">
        <f>IF(SER_hh_emih!M21=0,0,SER_hh_emih!M21/SER_summary!M$26)</f>
        <v>6.8678695612462404</v>
      </c>
      <c r="N21" s="100">
        <f>IF(SER_hh_emih!N21=0,0,SER_hh_emih!N21/SER_summary!N$26)</f>
        <v>6.8795473893407921</v>
      </c>
      <c r="O21" s="100">
        <f>IF(SER_hh_emih!O21=0,0,SER_hh_emih!O21/SER_summary!O$26)</f>
        <v>6.8635704504564465</v>
      </c>
      <c r="P21" s="100">
        <f>IF(SER_hh_emih!P21=0,0,SER_hh_emih!P21/SER_summary!P$26)</f>
        <v>6.8599588252703301</v>
      </c>
      <c r="Q21" s="100">
        <f>IF(SER_hh_emih!Q21=0,0,SER_hh_emih!Q21/SER_summary!Q$26)</f>
        <v>6.8332786972257455</v>
      </c>
    </row>
    <row r="22" spans="1:17" ht="12" customHeight="1" x14ac:dyDescent="0.25">
      <c r="A22" s="88" t="s">
        <v>99</v>
      </c>
      <c r="B22" s="100">
        <f>IF(SER_hh_emih!B22=0,0,SER_hh_emih!B22/SER_summary!B$26)</f>
        <v>8.5921536406836925</v>
      </c>
      <c r="C22" s="100">
        <f>IF(SER_hh_emih!C22=0,0,SER_hh_emih!C22/SER_summary!C$26)</f>
        <v>8.4752050036328068</v>
      </c>
      <c r="D22" s="100">
        <f>IF(SER_hh_emih!D22=0,0,SER_hh_emih!D22/SER_summary!D$26)</f>
        <v>8.3496652835526284</v>
      </c>
      <c r="E22" s="100">
        <f>IF(SER_hh_emih!E22=0,0,SER_hh_emih!E22/SER_summary!E$26)</f>
        <v>8.409631283511187</v>
      </c>
      <c r="F22" s="100">
        <f>IF(SER_hh_emih!F22=0,0,SER_hh_emih!F22/SER_summary!F$26)</f>
        <v>8.4657249643301569</v>
      </c>
      <c r="G22" s="100">
        <f>IF(SER_hh_emih!G22=0,0,SER_hh_emih!G22/SER_summary!G$26)</f>
        <v>8.3767838441522677</v>
      </c>
      <c r="H22" s="100">
        <f>IF(SER_hh_emih!H22=0,0,SER_hh_emih!H22/SER_summary!H$26)</f>
        <v>8.2430782188229959</v>
      </c>
      <c r="I22" s="100">
        <f>IF(SER_hh_emih!I22=0,0,SER_hh_emih!I22/SER_summary!I$26)</f>
        <v>8.2604104186296361</v>
      </c>
      <c r="J22" s="100">
        <f>IF(SER_hh_emih!J22=0,0,SER_hh_emih!J22/SER_summary!J$26)</f>
        <v>8.2771722796099567</v>
      </c>
      <c r="K22" s="100">
        <f>IF(SER_hh_emih!K22=0,0,SER_hh_emih!K22/SER_summary!K$26)</f>
        <v>8.2805953246935164</v>
      </c>
      <c r="L22" s="100">
        <f>IF(SER_hh_emih!L22=0,0,SER_hh_emih!L22/SER_summary!L$26)</f>
        <v>8.2668913669526187</v>
      </c>
      <c r="M22" s="100">
        <f>IF(SER_hh_emih!M22=0,0,SER_hh_emih!M22/SER_summary!M$26)</f>
        <v>8.2603172581047026</v>
      </c>
      <c r="N22" s="100">
        <f>IF(SER_hh_emih!N22=0,0,SER_hh_emih!N22/SER_summary!N$26)</f>
        <v>8.278143868154034</v>
      </c>
      <c r="O22" s="100">
        <f>IF(SER_hh_emih!O22=0,0,SER_hh_emih!O22/SER_summary!O$26)</f>
        <v>8.2666829447362637</v>
      </c>
      <c r="P22" s="100">
        <f>IF(SER_hh_emih!P22=0,0,SER_hh_emih!P22/SER_summary!P$26)</f>
        <v>8.2659367124128966</v>
      </c>
      <c r="Q22" s="100">
        <f>IF(SER_hh_emih!Q22=0,0,SER_hh_emih!Q22/SER_summary!Q$26)</f>
        <v>8.2390452592176189</v>
      </c>
    </row>
    <row r="23" spans="1:17" ht="12" customHeight="1" x14ac:dyDescent="0.25">
      <c r="A23" s="88" t="s">
        <v>98</v>
      </c>
      <c r="B23" s="100">
        <f>IF(SER_hh_emih!B23=0,0,SER_hh_emih!B23/SER_summary!B$26)</f>
        <v>5.9930175235222345</v>
      </c>
      <c r="C23" s="100">
        <f>IF(SER_hh_emih!C23=0,0,SER_hh_emih!C23/SER_summary!C$26)</f>
        <v>5.9125648650770843</v>
      </c>
      <c r="D23" s="100">
        <f>IF(SER_hh_emih!D23=0,0,SER_hh_emih!D23/SER_summary!D$26)</f>
        <v>5.8103294290016052</v>
      </c>
      <c r="E23" s="100">
        <f>IF(SER_hh_emih!E23=0,0,SER_hh_emih!E23/SER_summary!E$26)</f>
        <v>5.88326909837114</v>
      </c>
      <c r="F23" s="100">
        <f>IF(SER_hh_emih!F23=0,0,SER_hh_emih!F23/SER_summary!F$26)</f>
        <v>5.9217476115528962</v>
      </c>
      <c r="G23" s="100">
        <f>IF(SER_hh_emih!G23=0,0,SER_hh_emih!G23/SER_summary!G$26)</f>
        <v>5.9135326458455664</v>
      </c>
      <c r="H23" s="100">
        <f>IF(SER_hh_emih!H23=0,0,SER_hh_emih!H23/SER_summary!H$26)</f>
        <v>5.818431086010035</v>
      </c>
      <c r="I23" s="100">
        <f>IF(SER_hh_emih!I23=0,0,SER_hh_emih!I23/SER_summary!I$26)</f>
        <v>5.8324651275193249</v>
      </c>
      <c r="J23" s="100">
        <f>IF(SER_hh_emih!J23=0,0,SER_hh_emih!J23/SER_summary!J$26)</f>
        <v>5.8417783627191175</v>
      </c>
      <c r="K23" s="100">
        <f>IF(SER_hh_emih!K23=0,0,SER_hh_emih!K23/SER_summary!K$26)</f>
        <v>5.8404290173237561</v>
      </c>
      <c r="L23" s="100">
        <f>IF(SER_hh_emih!L23=0,0,SER_hh_emih!L23/SER_summary!L$26)</f>
        <v>5.8347312608684998</v>
      </c>
      <c r="M23" s="100">
        <f>IF(SER_hh_emih!M23=0,0,SER_hh_emih!M23/SER_summary!M$26)</f>
        <v>5.8276354830978656</v>
      </c>
      <c r="N23" s="100">
        <f>IF(SER_hh_emih!N23=0,0,SER_hh_emih!N23/SER_summary!N$26)</f>
        <v>5.8621153348807811</v>
      </c>
      <c r="O23" s="100">
        <f>IF(SER_hh_emih!O23=0,0,SER_hh_emih!O23/SER_summary!O$26)</f>
        <v>5.8598908504192506</v>
      </c>
      <c r="P23" s="100">
        <f>IF(SER_hh_emih!P23=0,0,SER_hh_emih!P23/SER_summary!P$26)</f>
        <v>5.8590330354667968</v>
      </c>
      <c r="Q23" s="100">
        <f>IF(SER_hh_emih!Q23=0,0,SER_hh_emih!Q23/SER_summary!Q$26)</f>
        <v>5.8486691136424183</v>
      </c>
    </row>
    <row r="24" spans="1:17" ht="12" customHeight="1" x14ac:dyDescent="0.25">
      <c r="A24" s="88" t="s">
        <v>34</v>
      </c>
      <c r="B24" s="100">
        <f>IF(SER_hh_emih!B24=0,0,SER_hh_emih!B24/SER_summary!B$26)</f>
        <v>6.2091549213199206</v>
      </c>
      <c r="C24" s="100">
        <f>IF(SER_hh_emih!C24=0,0,SER_hh_emih!C24/SER_summary!C$26)</f>
        <v>6.1242580132563154</v>
      </c>
      <c r="D24" s="100">
        <f>IF(SER_hh_emih!D24=0,0,SER_hh_emih!D24/SER_summary!D$26)</f>
        <v>6.0351700250749278</v>
      </c>
      <c r="E24" s="100">
        <f>IF(SER_hh_emih!E24=0,0,SER_hh_emih!E24/SER_summary!E$26)</f>
        <v>6.0861770990535877</v>
      </c>
      <c r="F24" s="100">
        <f>IF(SER_hh_emih!F24=0,0,SER_hh_emih!F24/SER_summary!F$26)</f>
        <v>6.1229256936501155</v>
      </c>
      <c r="G24" s="100">
        <f>IF(SER_hh_emih!G24=0,0,SER_hh_emih!G24/SER_summary!G$26)</f>
        <v>2.6621874082224131</v>
      </c>
      <c r="H24" s="100">
        <f>IF(SER_hh_emih!H24=0,0,SER_hh_emih!H24/SER_summary!H$26)</f>
        <v>3.1175859216681201</v>
      </c>
      <c r="I24" s="100">
        <f>IF(SER_hh_emih!I24=0,0,SER_hh_emih!I24/SER_summary!I$26)</f>
        <v>3.0936178782071555</v>
      </c>
      <c r="J24" s="100">
        <f>IF(SER_hh_emih!J24=0,0,SER_hh_emih!J24/SER_summary!J$26)</f>
        <v>3.5272028517756766</v>
      </c>
      <c r="K24" s="100">
        <f>IF(SER_hh_emih!K24=0,0,SER_hh_emih!K24/SER_summary!K$26)</f>
        <v>3.6425588450492996</v>
      </c>
      <c r="L24" s="100">
        <f>IF(SER_hh_emih!L24=0,0,SER_hh_emih!L24/SER_summary!L$26)</f>
        <v>3.565244560866859</v>
      </c>
      <c r="M24" s="100">
        <f>IF(SER_hh_emih!M24=0,0,SER_hh_emih!M24/SER_summary!M$26)</f>
        <v>3.8755600226508893</v>
      </c>
      <c r="N24" s="100">
        <f>IF(SER_hh_emih!N24=0,0,SER_hh_emih!N24/SER_summary!N$26)</f>
        <v>3.6413704651011245</v>
      </c>
      <c r="O24" s="100">
        <f>IF(SER_hh_emih!O24=0,0,SER_hh_emih!O24/SER_summary!O$26)</f>
        <v>3.318187790368619</v>
      </c>
      <c r="P24" s="100">
        <f>IF(SER_hh_emih!P24=0,0,SER_hh_emih!P24/SER_summary!P$26)</f>
        <v>3.1389466836079749</v>
      </c>
      <c r="Q24" s="100">
        <f>IF(SER_hh_emih!Q24=0,0,SER_hh_emih!Q24/SER_summary!Q$26)</f>
        <v>2.7200812199118602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2.982314488236379</v>
      </c>
      <c r="C29" s="101">
        <f>IF(SER_hh_emih!C29=0,0,SER_hh_emih!C29/SER_summary!C$26)</f>
        <v>2.3534336253176442</v>
      </c>
      <c r="D29" s="101">
        <f>IF(SER_hh_emih!D29=0,0,SER_hh_emih!D29/SER_summary!D$26)</f>
        <v>3.1534165263240994</v>
      </c>
      <c r="E29" s="101">
        <f>IF(SER_hh_emih!E29=0,0,SER_hh_emih!E29/SER_summary!E$26)</f>
        <v>3.3712759955510454</v>
      </c>
      <c r="F29" s="101">
        <f>IF(SER_hh_emih!F29=0,0,SER_hh_emih!F29/SER_summary!F$26)</f>
        <v>3.5531304075286241</v>
      </c>
      <c r="G29" s="101">
        <f>IF(SER_hh_emih!G29=0,0,SER_hh_emih!G29/SER_summary!G$26)</f>
        <v>3.262883586569159</v>
      </c>
      <c r="H29" s="101">
        <f>IF(SER_hh_emih!H29=0,0,SER_hh_emih!H29/SER_summary!H$26)</f>
        <v>2.9782193684586642</v>
      </c>
      <c r="I29" s="101">
        <f>IF(SER_hh_emih!I29=0,0,SER_hh_emih!I29/SER_summary!I$26)</f>
        <v>3.0671276250768571</v>
      </c>
      <c r="J29" s="101">
        <f>IF(SER_hh_emih!J29=0,0,SER_hh_emih!J29/SER_summary!J$26)</f>
        <v>3.1845372104172953</v>
      </c>
      <c r="K29" s="101">
        <f>IF(SER_hh_emih!K29=0,0,SER_hh_emih!K29/SER_summary!K$26)</f>
        <v>3.0800938324835276</v>
      </c>
      <c r="L29" s="101">
        <f>IF(SER_hh_emih!L29=0,0,SER_hh_emih!L29/SER_summary!L$26)</f>
        <v>3.1325706547183034</v>
      </c>
      <c r="M29" s="101">
        <f>IF(SER_hh_emih!M29=0,0,SER_hh_emih!M29/SER_summary!M$26)</f>
        <v>2.9270298683854628</v>
      </c>
      <c r="N29" s="101">
        <f>IF(SER_hh_emih!N29=0,0,SER_hh_emih!N29/SER_summary!N$26)</f>
        <v>2.697266711255411</v>
      </c>
      <c r="O29" s="101">
        <f>IF(SER_hh_emih!O29=0,0,SER_hh_emih!O29/SER_summary!O$26)</f>
        <v>2.5297101451744863</v>
      </c>
      <c r="P29" s="101">
        <f>IF(SER_hh_emih!P29=0,0,SER_hh_emih!P29/SER_summary!P$26)</f>
        <v>2.4680332295396523</v>
      </c>
      <c r="Q29" s="101">
        <f>IF(SER_hh_emih!Q29=0,0,SER_hh_emih!Q29/SER_summary!Q$26)</f>
        <v>2.5943582433272621</v>
      </c>
    </row>
    <row r="30" spans="1:17" ht="12" customHeight="1" x14ac:dyDescent="0.25">
      <c r="A30" s="88" t="s">
        <v>66</v>
      </c>
      <c r="B30" s="100">
        <f>IF(SER_hh_emih!B30=0,0,SER_hh_emih!B30/SER_summary!B$26)</f>
        <v>8.8964851638464193</v>
      </c>
      <c r="C30" s="100">
        <f>IF(SER_hh_emih!C30=0,0,SER_hh_emih!C30/SER_summary!C$26)</f>
        <v>8.8259012362648104</v>
      </c>
      <c r="D30" s="100">
        <f>IF(SER_hh_emih!D30=0,0,SER_hh_emih!D30/SER_summary!D$26)</f>
        <v>8.7434478151812058</v>
      </c>
      <c r="E30" s="100">
        <f>IF(SER_hh_emih!E30=0,0,SER_hh_emih!E30/SER_summary!E$26)</f>
        <v>8.7474428996314284</v>
      </c>
      <c r="F30" s="100">
        <f>IF(SER_hh_emih!F30=0,0,SER_hh_emih!F30/SER_summary!F$26)</f>
        <v>8.6578341330466575</v>
      </c>
      <c r="G30" s="100">
        <f>IF(SER_hh_emih!G30=0,0,SER_hh_emih!G30/SER_summary!G$26)</f>
        <v>8.8267699270856212</v>
      </c>
      <c r="H30" s="100">
        <f>IF(SER_hh_emih!H30=0,0,SER_hh_emih!H30/SER_summary!H$26)</f>
        <v>8.8959307451676004</v>
      </c>
      <c r="I30" s="100">
        <f>IF(SER_hh_emih!I30=0,0,SER_hh_emih!I30/SER_summary!I$26)</f>
        <v>8.9135126623519749</v>
      </c>
      <c r="J30" s="100">
        <f>IF(SER_hh_emih!J30=0,0,SER_hh_emih!J30/SER_summary!J$26)</f>
        <v>8.7592194702659345</v>
      </c>
      <c r="K30" s="100">
        <f>IF(SER_hh_emih!K30=0,0,SER_hh_emih!K30/SER_summary!K$26)</f>
        <v>8.8391147980162792</v>
      </c>
      <c r="L30" s="100">
        <f>IF(SER_hh_emih!L30=0,0,SER_hh_emih!L30/SER_summary!L$26)</f>
        <v>8.7945128649976958</v>
      </c>
      <c r="M30" s="100">
        <f>IF(SER_hh_emih!M30=0,0,SER_hh_emih!M30/SER_summary!M$26)</f>
        <v>8.7200209976660421</v>
      </c>
      <c r="N30" s="100">
        <f>IF(SER_hh_emih!N30=0,0,SER_hh_emih!N30/SER_summary!N$26)</f>
        <v>8.7558838241372605</v>
      </c>
      <c r="O30" s="100">
        <f>IF(SER_hh_emih!O30=0,0,SER_hh_emih!O30/SER_summary!O$26)</f>
        <v>8.7552167696598548</v>
      </c>
      <c r="P30" s="100">
        <f>IF(SER_hh_emih!P30=0,0,SER_hh_emih!P30/SER_summary!P$26)</f>
        <v>8.6322165930239567</v>
      </c>
      <c r="Q30" s="100">
        <f>IF(SER_hh_emih!Q30=0,0,SER_hh_emih!Q30/SER_summary!Q$26)</f>
        <v>8.633458443066111</v>
      </c>
    </row>
    <row r="31" spans="1:17" ht="12" customHeight="1" x14ac:dyDescent="0.25">
      <c r="A31" s="88" t="s">
        <v>98</v>
      </c>
      <c r="B31" s="100">
        <f>IF(SER_hh_emih!B31=0,0,SER_hh_emih!B31/SER_summary!B$26)</f>
        <v>7.2421384059906337</v>
      </c>
      <c r="C31" s="100">
        <f>IF(SER_hh_emih!C31=0,0,SER_hh_emih!C31/SER_summary!C$26)</f>
        <v>7.1864899920706558</v>
      </c>
      <c r="D31" s="100">
        <f>IF(SER_hh_emih!D31=0,0,SER_hh_emih!D31/SER_summary!D$26)</f>
        <v>7.0995247794536676</v>
      </c>
      <c r="E31" s="100">
        <f>IF(SER_hh_emih!E31=0,0,SER_hh_emih!E31/SER_summary!E$26)</f>
        <v>7.1316193855521606</v>
      </c>
      <c r="F31" s="100">
        <f>IF(SER_hh_emih!F31=0,0,SER_hh_emih!F31/SER_summary!F$26)</f>
        <v>7.0620874954295285</v>
      </c>
      <c r="G31" s="100">
        <f>IF(SER_hh_emih!G31=0,0,SER_hh_emih!G31/SER_summary!G$26)</f>
        <v>7.2632935146910329</v>
      </c>
      <c r="H31" s="100">
        <f>IF(SER_hh_emih!H31=0,0,SER_hh_emih!H31/SER_summary!H$26)</f>
        <v>7.3127926595358783</v>
      </c>
      <c r="I31" s="100">
        <f>IF(SER_hh_emih!I31=0,0,SER_hh_emih!I31/SER_summary!I$26)</f>
        <v>7.3284992513368339</v>
      </c>
      <c r="J31" s="100">
        <f>IF(SER_hh_emih!J31=0,0,SER_hh_emih!J31/SER_summary!J$26)</f>
        <v>7.2008289951114666</v>
      </c>
      <c r="K31" s="100">
        <f>IF(SER_hh_emih!K31=0,0,SER_hh_emih!K31/SER_summary!K$26)</f>
        <v>7.2633249962348341</v>
      </c>
      <c r="L31" s="100">
        <f>IF(SER_hh_emih!L31=0,0,SER_hh_emih!L31/SER_summary!L$26)</f>
        <v>7.2302561153991265</v>
      </c>
      <c r="M31" s="100">
        <f>IF(SER_hh_emih!M31=0,0,SER_hh_emih!M31/SER_summary!M$26)</f>
        <v>7.1400876455419677</v>
      </c>
      <c r="N31" s="100">
        <f>IF(SER_hh_emih!N31=0,0,SER_hh_emih!N31/SER_summary!N$26)</f>
        <v>7.1772401766735365</v>
      </c>
      <c r="O31" s="100">
        <f>IF(SER_hh_emih!O31=0,0,SER_hh_emih!O31/SER_summary!O$26)</f>
        <v>7.164412956647948</v>
      </c>
      <c r="P31" s="100">
        <f>IF(SER_hh_emih!P31=0,0,SER_hh_emih!P31/SER_summary!P$26)</f>
        <v>7.0417092053192363</v>
      </c>
      <c r="Q31" s="100">
        <f>IF(SER_hh_emih!Q31=0,0,SER_hh_emih!Q31/SER_summary!Q$26)</f>
        <v>7.0307777459494369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66870.694884861397</v>
      </c>
      <c r="D3" s="98">
        <f t="shared" si="0"/>
        <v>67470.58917953496</v>
      </c>
      <c r="E3" s="98">
        <f t="shared" si="0"/>
        <v>68070.483474209381</v>
      </c>
      <c r="F3" s="98">
        <f t="shared" si="0"/>
        <v>68670.377768883409</v>
      </c>
      <c r="G3" s="98">
        <f t="shared" si="0"/>
        <v>69270.272063556913</v>
      </c>
      <c r="H3" s="98">
        <f t="shared" si="0"/>
        <v>72112.130113729901</v>
      </c>
      <c r="I3" s="98">
        <f t="shared" si="0"/>
        <v>79429.644796786044</v>
      </c>
      <c r="J3" s="98">
        <f t="shared" si="0"/>
        <v>80080.492813175661</v>
      </c>
      <c r="K3" s="98">
        <f t="shared" si="0"/>
        <v>65175.785274010312</v>
      </c>
      <c r="L3" s="98">
        <f t="shared" si="0"/>
        <v>61281.369709384067</v>
      </c>
      <c r="M3" s="98">
        <f t="shared" si="0"/>
        <v>66835.651531072624</v>
      </c>
      <c r="N3" s="98">
        <f t="shared" si="0"/>
        <v>67032.271831747814</v>
      </c>
      <c r="O3" s="98">
        <f t="shared" si="0"/>
        <v>66979.860881683999</v>
      </c>
      <c r="P3" s="98">
        <f t="shared" si="0"/>
        <v>77898.482084692121</v>
      </c>
      <c r="Q3" s="98">
        <f t="shared" si="0"/>
        <v>60606.381676708421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66870.694884861397</v>
      </c>
      <c r="D4" s="89">
        <f t="shared" ref="D4:Q4" si="2">SUM(D5:D14)</f>
        <v>67470.58917953496</v>
      </c>
      <c r="E4" s="89">
        <f t="shared" si="2"/>
        <v>68070.483474209381</v>
      </c>
      <c r="F4" s="89">
        <f t="shared" si="2"/>
        <v>68670.377768883409</v>
      </c>
      <c r="G4" s="89">
        <f t="shared" si="2"/>
        <v>69270.272063556913</v>
      </c>
      <c r="H4" s="89">
        <f t="shared" si="2"/>
        <v>72112.130113729901</v>
      </c>
      <c r="I4" s="89">
        <f t="shared" si="2"/>
        <v>79429.644796786044</v>
      </c>
      <c r="J4" s="89">
        <f t="shared" si="2"/>
        <v>80080.492813175661</v>
      </c>
      <c r="K4" s="89">
        <f t="shared" si="2"/>
        <v>65175.785274010312</v>
      </c>
      <c r="L4" s="89">
        <f t="shared" si="2"/>
        <v>61281.369709384067</v>
      </c>
      <c r="M4" s="89">
        <f t="shared" si="2"/>
        <v>66835.651531072624</v>
      </c>
      <c r="N4" s="89">
        <f t="shared" si="2"/>
        <v>67032.271831747814</v>
      </c>
      <c r="O4" s="89">
        <f t="shared" si="2"/>
        <v>66979.860881683999</v>
      </c>
      <c r="P4" s="89">
        <f t="shared" si="2"/>
        <v>77898.482084692121</v>
      </c>
      <c r="Q4" s="89">
        <f t="shared" si="2"/>
        <v>60606.381676708421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1133.8506776857075</v>
      </c>
      <c r="F5" s="87">
        <v>202.65079341418303</v>
      </c>
      <c r="G5" s="87">
        <v>338.33137848113051</v>
      </c>
      <c r="H5" s="87">
        <v>65.920018204577246</v>
      </c>
      <c r="I5" s="87">
        <v>41.31471933757846</v>
      </c>
      <c r="J5" s="87">
        <v>56.002006198687944</v>
      </c>
      <c r="K5" s="87">
        <v>5377.0100925354236</v>
      </c>
      <c r="L5" s="87">
        <v>65.77570174513815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26491.63287557814</v>
      </c>
      <c r="D7" s="87">
        <v>0</v>
      </c>
      <c r="E7" s="87">
        <v>0</v>
      </c>
      <c r="F7" s="87">
        <v>12000.746687949008</v>
      </c>
      <c r="G7" s="87">
        <v>0</v>
      </c>
      <c r="H7" s="87">
        <v>19568.472316821699</v>
      </c>
      <c r="I7" s="87">
        <v>14494.313672039892</v>
      </c>
      <c r="J7" s="87">
        <v>21731.432869959248</v>
      </c>
      <c r="K7" s="87">
        <v>16592.073770306539</v>
      </c>
      <c r="L7" s="87">
        <v>16541.472533585234</v>
      </c>
      <c r="M7" s="87">
        <v>15345.808909039883</v>
      </c>
      <c r="N7" s="87">
        <v>259.75814894633044</v>
      </c>
      <c r="O7" s="87">
        <v>30380.842728608011</v>
      </c>
      <c r="P7" s="87">
        <v>13366.064134371258</v>
      </c>
      <c r="Q7" s="87">
        <v>0</v>
      </c>
    </row>
    <row r="8" spans="1:17" ht="12" customHeight="1" x14ac:dyDescent="0.25">
      <c r="A8" s="88" t="s">
        <v>101</v>
      </c>
      <c r="B8" s="87"/>
      <c r="C8" s="87">
        <v>63.972737863901358</v>
      </c>
      <c r="D8" s="87">
        <v>97.522014723140984</v>
      </c>
      <c r="E8" s="87">
        <v>182.97141384470197</v>
      </c>
      <c r="F8" s="87">
        <v>273.25235053379828</v>
      </c>
      <c r="G8" s="87">
        <v>329.63035577480554</v>
      </c>
      <c r="H8" s="87">
        <v>498.47552905381826</v>
      </c>
      <c r="I8" s="87">
        <v>750.86120679736678</v>
      </c>
      <c r="J8" s="87">
        <v>396.31213442748458</v>
      </c>
      <c r="K8" s="87">
        <v>103.7711237232259</v>
      </c>
      <c r="L8" s="87">
        <v>421.47556598977377</v>
      </c>
      <c r="M8" s="87">
        <v>2574.4474095447254</v>
      </c>
      <c r="N8" s="87">
        <v>530.77990303011495</v>
      </c>
      <c r="O8" s="87">
        <v>3050.5731109967769</v>
      </c>
      <c r="P8" s="87">
        <v>3103.4713375727888</v>
      </c>
      <c r="Q8" s="87">
        <v>5897.9453925770249</v>
      </c>
    </row>
    <row r="9" spans="1:17" ht="12" customHeight="1" x14ac:dyDescent="0.25">
      <c r="A9" s="88" t="s">
        <v>106</v>
      </c>
      <c r="B9" s="87"/>
      <c r="C9" s="87">
        <v>6984.6770963668214</v>
      </c>
      <c r="D9" s="87">
        <v>7097.4005554597779</v>
      </c>
      <c r="E9" s="87">
        <v>55756.598915515708</v>
      </c>
      <c r="F9" s="87">
        <v>27354.089770544895</v>
      </c>
      <c r="G9" s="87">
        <v>66910.845554779778</v>
      </c>
      <c r="H9" s="87">
        <v>15803.536021689737</v>
      </c>
      <c r="I9" s="87">
        <v>36198.380345642763</v>
      </c>
      <c r="J9" s="87">
        <v>25454.951358826587</v>
      </c>
      <c r="K9" s="87">
        <v>0</v>
      </c>
      <c r="L9" s="87">
        <v>19008.388122806391</v>
      </c>
      <c r="M9" s="87">
        <v>8263.3669104440269</v>
      </c>
      <c r="N9" s="87">
        <v>56920.056931092666</v>
      </c>
      <c r="O9" s="87">
        <v>14348.209596618361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2863.5856288859932</v>
      </c>
      <c r="D10" s="87">
        <v>7279.9366948478437</v>
      </c>
      <c r="E10" s="87">
        <v>1133.2339827035512</v>
      </c>
      <c r="F10" s="87">
        <v>2579.1896001478094</v>
      </c>
      <c r="G10" s="87">
        <v>0</v>
      </c>
      <c r="H10" s="87">
        <v>0</v>
      </c>
      <c r="I10" s="87">
        <v>4575.8401272960436</v>
      </c>
      <c r="J10" s="87">
        <v>2504.4984820801751</v>
      </c>
      <c r="K10" s="87">
        <v>1631.334537452037</v>
      </c>
      <c r="L10" s="87">
        <v>312.35434180564158</v>
      </c>
      <c r="M10" s="87">
        <v>3032.7237522545984</v>
      </c>
      <c r="N10" s="87">
        <v>1399.8540533897965</v>
      </c>
      <c r="O10" s="87">
        <v>3394.9920151909037</v>
      </c>
      <c r="P10" s="87">
        <v>5921.7044905444372</v>
      </c>
      <c r="Q10" s="87">
        <v>4276.96439266158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18033.397756004259</v>
      </c>
      <c r="D12" s="87">
        <v>22451.129817077486</v>
      </c>
      <c r="E12" s="87">
        <v>0</v>
      </c>
      <c r="F12" s="87">
        <v>5292.6996837294546</v>
      </c>
      <c r="G12" s="87">
        <v>0</v>
      </c>
      <c r="H12" s="87">
        <v>5262.6767894443574</v>
      </c>
      <c r="I12" s="87">
        <v>5979.240040129559</v>
      </c>
      <c r="J12" s="87">
        <v>6236.8596007283695</v>
      </c>
      <c r="K12" s="87">
        <v>0</v>
      </c>
      <c r="L12" s="87">
        <v>10067.956144303991</v>
      </c>
      <c r="M12" s="87">
        <v>7161.6407422013044</v>
      </c>
      <c r="N12" s="87">
        <v>0</v>
      </c>
      <c r="O12" s="87">
        <v>1208.0640931783544</v>
      </c>
      <c r="P12" s="87">
        <v>10574.934569944146</v>
      </c>
      <c r="Q12" s="87">
        <v>239.98567748063061</v>
      </c>
    </row>
    <row r="13" spans="1:17" ht="12" customHeight="1" x14ac:dyDescent="0.25">
      <c r="A13" s="88" t="s">
        <v>105</v>
      </c>
      <c r="B13" s="87"/>
      <c r="C13" s="87">
        <v>2844.9186005649713</v>
      </c>
      <c r="D13" s="87">
        <v>4634.4151537409389</v>
      </c>
      <c r="E13" s="87">
        <v>2746.4916852508368</v>
      </c>
      <c r="F13" s="87">
        <v>3928.3041594750393</v>
      </c>
      <c r="G13" s="87">
        <v>1691.4647745211926</v>
      </c>
      <c r="H13" s="87">
        <v>5745.8160502905002</v>
      </c>
      <c r="I13" s="87">
        <v>5410.8429555405373</v>
      </c>
      <c r="J13" s="87">
        <v>6429.3960403505216</v>
      </c>
      <c r="K13" s="87">
        <v>8572.2016421178359</v>
      </c>
      <c r="L13" s="87">
        <v>5862.6791086507847</v>
      </c>
      <c r="M13" s="87">
        <v>15545.128110976269</v>
      </c>
      <c r="N13" s="87">
        <v>7921.822795288911</v>
      </c>
      <c r="O13" s="87">
        <v>14597.179337091597</v>
      </c>
      <c r="P13" s="87">
        <v>20081.213713593494</v>
      </c>
      <c r="Q13" s="87">
        <v>33868.729878458791</v>
      </c>
    </row>
    <row r="14" spans="1:17" ht="12" customHeight="1" x14ac:dyDescent="0.25">
      <c r="A14" s="51" t="s">
        <v>104</v>
      </c>
      <c r="B14" s="94"/>
      <c r="C14" s="94">
        <v>9588.5101895973185</v>
      </c>
      <c r="D14" s="94">
        <v>25910.184943685766</v>
      </c>
      <c r="E14" s="94">
        <v>7117.3367992088743</v>
      </c>
      <c r="F14" s="94">
        <v>17039.444723089215</v>
      </c>
      <c r="G14" s="94">
        <v>0</v>
      </c>
      <c r="H14" s="94">
        <v>25167.23338822521</v>
      </c>
      <c r="I14" s="94">
        <v>11978.851730002316</v>
      </c>
      <c r="J14" s="94">
        <v>17271.040320604596</v>
      </c>
      <c r="K14" s="94">
        <v>32899.394107875254</v>
      </c>
      <c r="L14" s="94">
        <v>9001.2681904971032</v>
      </c>
      <c r="M14" s="94">
        <v>14912.535696611809</v>
      </c>
      <c r="N14" s="94">
        <v>0</v>
      </c>
      <c r="O14" s="94">
        <v>0</v>
      </c>
      <c r="P14" s="94">
        <v>24851.093838665995</v>
      </c>
      <c r="Q14" s="94">
        <v>16322.756335530394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54437.266094699109</v>
      </c>
      <c r="D15" s="96">
        <f t="shared" ref="D15:Q15" si="4">SUM(D5:D12)</f>
        <v>36925.989082108252</v>
      </c>
      <c r="E15" s="96">
        <f t="shared" si="4"/>
        <v>58206.654989749673</v>
      </c>
      <c r="F15" s="96">
        <f t="shared" si="4"/>
        <v>47702.628886319151</v>
      </c>
      <c r="G15" s="96">
        <f t="shared" si="4"/>
        <v>67578.807289035714</v>
      </c>
      <c r="H15" s="96">
        <f t="shared" si="4"/>
        <v>41199.080675214187</v>
      </c>
      <c r="I15" s="96">
        <f t="shared" si="4"/>
        <v>62039.950111243204</v>
      </c>
      <c r="J15" s="96">
        <f t="shared" si="4"/>
        <v>56380.056452220553</v>
      </c>
      <c r="K15" s="96">
        <f t="shared" si="4"/>
        <v>23704.189524017223</v>
      </c>
      <c r="L15" s="96">
        <f t="shared" si="4"/>
        <v>46417.422410236177</v>
      </c>
      <c r="M15" s="96">
        <f t="shared" si="4"/>
        <v>36377.987723484541</v>
      </c>
      <c r="N15" s="96">
        <f t="shared" si="4"/>
        <v>59110.449036458907</v>
      </c>
      <c r="O15" s="96">
        <f t="shared" si="4"/>
        <v>52382.681544592408</v>
      </c>
      <c r="P15" s="96">
        <f t="shared" si="4"/>
        <v>32966.174532432633</v>
      </c>
      <c r="Q15" s="96">
        <f t="shared" si="4"/>
        <v>10414.895462719234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65329.683098335903</v>
      </c>
      <c r="D16" s="89">
        <f t="shared" ref="D16:Q16" si="6">SUM(D17:D18)</f>
        <v>67470.589179534989</v>
      </c>
      <c r="E16" s="89">
        <f t="shared" si="6"/>
        <v>33118.162840834324</v>
      </c>
      <c r="F16" s="89">
        <f t="shared" si="6"/>
        <v>55027.095864514195</v>
      </c>
      <c r="G16" s="89">
        <f t="shared" si="6"/>
        <v>57813.323671839877</v>
      </c>
      <c r="H16" s="89">
        <f t="shared" si="6"/>
        <v>72112.130113729872</v>
      </c>
      <c r="I16" s="89">
        <f t="shared" si="6"/>
        <v>79429.644796786044</v>
      </c>
      <c r="J16" s="89">
        <f t="shared" si="6"/>
        <v>68096.92329501042</v>
      </c>
      <c r="K16" s="89">
        <f t="shared" si="6"/>
        <v>62649.8141823763</v>
      </c>
      <c r="L16" s="89">
        <f t="shared" si="6"/>
        <v>51563.027266696357</v>
      </c>
      <c r="M16" s="89">
        <f t="shared" si="6"/>
        <v>48613.568614911754</v>
      </c>
      <c r="N16" s="89">
        <f t="shared" si="6"/>
        <v>22772.81537528168</v>
      </c>
      <c r="O16" s="89">
        <f t="shared" si="6"/>
        <v>28858.776612752725</v>
      </c>
      <c r="P16" s="89">
        <f t="shared" si="6"/>
        <v>60069.593038277671</v>
      </c>
      <c r="Q16" s="89">
        <f t="shared" si="6"/>
        <v>60606.381676708435</v>
      </c>
    </row>
    <row r="17" spans="1:17" ht="12.95" customHeight="1" x14ac:dyDescent="0.25">
      <c r="A17" s="88" t="s">
        <v>101</v>
      </c>
      <c r="B17" s="87"/>
      <c r="C17" s="87">
        <v>588.68309833591456</v>
      </c>
      <c r="D17" s="87">
        <v>685.7897687826727</v>
      </c>
      <c r="E17" s="87">
        <v>216.16284083439385</v>
      </c>
      <c r="F17" s="87">
        <v>329.09586451419699</v>
      </c>
      <c r="G17" s="87">
        <v>172.32367183980557</v>
      </c>
      <c r="H17" s="87">
        <v>393.16837762702318</v>
      </c>
      <c r="I17" s="87">
        <v>1542.336735083036</v>
      </c>
      <c r="J17" s="87">
        <v>1565.9232950104704</v>
      </c>
      <c r="K17" s="87">
        <v>1162.8141823762217</v>
      </c>
      <c r="L17" s="87">
        <v>1318.0272666962203</v>
      </c>
      <c r="M17" s="87">
        <v>3546.568614911977</v>
      </c>
      <c r="N17" s="87">
        <v>7305.8153752815733</v>
      </c>
      <c r="O17" s="87">
        <v>10861.776612752659</v>
      </c>
      <c r="P17" s="87">
        <v>28120.593038277824</v>
      </c>
      <c r="Q17" s="87">
        <v>19787.882907730567</v>
      </c>
    </row>
    <row r="18" spans="1:17" ht="12" customHeight="1" x14ac:dyDescent="0.25">
      <c r="A18" s="88" t="s">
        <v>100</v>
      </c>
      <c r="B18" s="87"/>
      <c r="C18" s="87">
        <v>64740.999999999985</v>
      </c>
      <c r="D18" s="87">
        <v>66784.799410752312</v>
      </c>
      <c r="E18" s="87">
        <v>32901.999999999927</v>
      </c>
      <c r="F18" s="87">
        <v>54698</v>
      </c>
      <c r="G18" s="87">
        <v>57641.000000000073</v>
      </c>
      <c r="H18" s="87">
        <v>71718.96173610285</v>
      </c>
      <c r="I18" s="87">
        <v>77887.308061703006</v>
      </c>
      <c r="J18" s="87">
        <v>66530.999999999956</v>
      </c>
      <c r="K18" s="87">
        <v>61487.00000000008</v>
      </c>
      <c r="L18" s="87">
        <v>50245.000000000138</v>
      </c>
      <c r="M18" s="87">
        <v>45066.999999999774</v>
      </c>
      <c r="N18" s="87">
        <v>15467.000000000106</v>
      </c>
      <c r="O18" s="87">
        <v>17997.000000000065</v>
      </c>
      <c r="P18" s="87">
        <v>31948.999999999847</v>
      </c>
      <c r="Q18" s="87">
        <v>40818.498768977872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66870.694884861441</v>
      </c>
      <c r="D19" s="89">
        <f t="shared" ref="D19:Q19" si="8">SUM(D20:D26)</f>
        <v>67470.589179534945</v>
      </c>
      <c r="E19" s="89">
        <f t="shared" si="8"/>
        <v>68070.483474209381</v>
      </c>
      <c r="F19" s="89">
        <f t="shared" si="8"/>
        <v>68670.377768883394</v>
      </c>
      <c r="G19" s="89">
        <f t="shared" si="8"/>
        <v>69270.272063556942</v>
      </c>
      <c r="H19" s="89">
        <f t="shared" si="8"/>
        <v>72112.130113729916</v>
      </c>
      <c r="I19" s="89">
        <f t="shared" si="8"/>
        <v>79429.644796786044</v>
      </c>
      <c r="J19" s="89">
        <f t="shared" si="8"/>
        <v>80080.49281317569</v>
      </c>
      <c r="K19" s="89">
        <f t="shared" si="8"/>
        <v>65175.785274010319</v>
      </c>
      <c r="L19" s="89">
        <f t="shared" si="8"/>
        <v>61281.36970938406</v>
      </c>
      <c r="M19" s="89">
        <f t="shared" si="8"/>
        <v>66835.65153107261</v>
      </c>
      <c r="N19" s="89">
        <f t="shared" si="8"/>
        <v>67032.271831747814</v>
      </c>
      <c r="O19" s="89">
        <f t="shared" si="8"/>
        <v>66979.860881683999</v>
      </c>
      <c r="P19" s="89">
        <f t="shared" si="8"/>
        <v>77898.482084692107</v>
      </c>
      <c r="Q19" s="89">
        <f t="shared" si="8"/>
        <v>60606.381676708414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2633.0063331564197</v>
      </c>
      <c r="D21" s="87">
        <v>4161.0247928777262</v>
      </c>
      <c r="E21" s="87">
        <v>3426.4982314292961</v>
      </c>
      <c r="F21" s="87">
        <v>2311.9601987384999</v>
      </c>
      <c r="G21" s="87">
        <v>1376.0911878124364</v>
      </c>
      <c r="H21" s="87">
        <v>2322.6629210973297</v>
      </c>
      <c r="I21" s="87">
        <v>2657.6493424221089</v>
      </c>
      <c r="J21" s="87">
        <v>2558.9188816889882</v>
      </c>
      <c r="K21" s="87">
        <v>318.81400516973554</v>
      </c>
      <c r="L21" s="87">
        <v>9.0044635583793831</v>
      </c>
      <c r="M21" s="87">
        <v>14.458421162944612</v>
      </c>
      <c r="N21" s="87">
        <v>237.51229492550343</v>
      </c>
      <c r="O21" s="87">
        <v>664.34496071837862</v>
      </c>
      <c r="P21" s="87">
        <v>1405.4279051650717</v>
      </c>
      <c r="Q21" s="87">
        <v>1166.7961250439669</v>
      </c>
    </row>
    <row r="22" spans="1:17" ht="12" customHeight="1" x14ac:dyDescent="0.25">
      <c r="A22" s="88" t="s">
        <v>99</v>
      </c>
      <c r="B22" s="87"/>
      <c r="C22" s="87">
        <v>14072.528009828236</v>
      </c>
      <c r="D22" s="87">
        <v>10682.751204260605</v>
      </c>
      <c r="E22" s="87">
        <v>10023.833673839528</v>
      </c>
      <c r="F22" s="87">
        <v>10515.885733960396</v>
      </c>
      <c r="G22" s="87">
        <v>9905.9154221338831</v>
      </c>
      <c r="H22" s="87">
        <v>4929.4985025775495</v>
      </c>
      <c r="I22" s="87">
        <v>6282.8082691306736</v>
      </c>
      <c r="J22" s="87">
        <v>11534.966642151838</v>
      </c>
      <c r="K22" s="87">
        <v>9426.1560728043278</v>
      </c>
      <c r="L22" s="87">
        <v>1399.6110543040325</v>
      </c>
      <c r="M22" s="87">
        <v>9344.9816536351154</v>
      </c>
      <c r="N22" s="87">
        <v>8151.210912706958</v>
      </c>
      <c r="O22" s="87">
        <v>9536.5500101288453</v>
      </c>
      <c r="P22" s="87">
        <v>10960.999804603573</v>
      </c>
      <c r="Q22" s="87">
        <v>8733.5482295484817</v>
      </c>
    </row>
    <row r="23" spans="1:17" ht="12" customHeight="1" x14ac:dyDescent="0.25">
      <c r="A23" s="88" t="s">
        <v>98</v>
      </c>
      <c r="B23" s="87"/>
      <c r="C23" s="87">
        <v>16642.783451875126</v>
      </c>
      <c r="D23" s="87">
        <v>17485.733518673085</v>
      </c>
      <c r="E23" s="87">
        <v>17213.281742084444</v>
      </c>
      <c r="F23" s="87">
        <v>17624.004572846712</v>
      </c>
      <c r="G23" s="87">
        <v>17906.733073518895</v>
      </c>
      <c r="H23" s="87">
        <v>18635.653229676966</v>
      </c>
      <c r="I23" s="87">
        <v>18043.143032025549</v>
      </c>
      <c r="J23" s="87">
        <v>19270.234188280407</v>
      </c>
      <c r="K23" s="87">
        <v>16576.036466493475</v>
      </c>
      <c r="L23" s="87">
        <v>14997.109764107166</v>
      </c>
      <c r="M23" s="87">
        <v>15577.328280043497</v>
      </c>
      <c r="N23" s="87">
        <v>17869.472422361872</v>
      </c>
      <c r="O23" s="87">
        <v>17989.748056195131</v>
      </c>
      <c r="P23" s="87">
        <v>18188.793545520824</v>
      </c>
      <c r="Q23" s="87">
        <v>17352.067483052651</v>
      </c>
    </row>
    <row r="24" spans="1:17" ht="12" customHeight="1" x14ac:dyDescent="0.25">
      <c r="A24" s="88" t="s">
        <v>34</v>
      </c>
      <c r="B24" s="87"/>
      <c r="C24" s="87">
        <v>525.80964134176941</v>
      </c>
      <c r="D24" s="87">
        <v>587.46644359274308</v>
      </c>
      <c r="E24" s="87">
        <v>460.72427584162233</v>
      </c>
      <c r="F24" s="87">
        <v>788.8191856624295</v>
      </c>
      <c r="G24" s="87">
        <v>547.10512249335659</v>
      </c>
      <c r="H24" s="87">
        <v>510.31412702198554</v>
      </c>
      <c r="I24" s="87">
        <v>589.27722221714589</v>
      </c>
      <c r="J24" s="87">
        <v>690.38569376453665</v>
      </c>
      <c r="K24" s="87">
        <v>581.81945966443209</v>
      </c>
      <c r="L24" s="87">
        <v>589.3540677764579</v>
      </c>
      <c r="M24" s="87">
        <v>533.36996981452307</v>
      </c>
      <c r="N24" s="87">
        <v>548.97248108683993</v>
      </c>
      <c r="O24" s="87">
        <v>556.51647523987299</v>
      </c>
      <c r="P24" s="87">
        <v>638.65857125466107</v>
      </c>
      <c r="Q24" s="87">
        <v>497.42390499009264</v>
      </c>
    </row>
    <row r="25" spans="1:17" ht="12" customHeight="1" x14ac:dyDescent="0.25">
      <c r="A25" s="88" t="s">
        <v>42</v>
      </c>
      <c r="B25" s="87"/>
      <c r="C25" s="87">
        <v>5406.787495146089</v>
      </c>
      <c r="D25" s="87">
        <v>3314.6782812915203</v>
      </c>
      <c r="E25" s="87">
        <v>4047.1790477146596</v>
      </c>
      <c r="F25" s="87">
        <v>4213.6470124638572</v>
      </c>
      <c r="G25" s="87">
        <v>3860.795005578017</v>
      </c>
      <c r="H25" s="87">
        <v>3407.9212351709371</v>
      </c>
      <c r="I25" s="87">
        <v>3638.4558418837328</v>
      </c>
      <c r="J25" s="87">
        <v>4662.9781690510072</v>
      </c>
      <c r="K25" s="87">
        <v>3640.0354918245976</v>
      </c>
      <c r="L25" s="87">
        <v>1235.6444683373174</v>
      </c>
      <c r="M25" s="87">
        <v>974.68382121930188</v>
      </c>
      <c r="N25" s="87">
        <v>1041.0222080855615</v>
      </c>
      <c r="O25" s="87">
        <v>2818.3945667505882</v>
      </c>
      <c r="P25" s="87">
        <v>4045.3612514771385</v>
      </c>
      <c r="Q25" s="87">
        <v>4486.8509745856272</v>
      </c>
    </row>
    <row r="26" spans="1:17" ht="12" customHeight="1" x14ac:dyDescent="0.25">
      <c r="A26" s="88" t="s">
        <v>30</v>
      </c>
      <c r="B26" s="94"/>
      <c r="C26" s="94">
        <v>27589.779953513796</v>
      </c>
      <c r="D26" s="94">
        <v>31238.934938839262</v>
      </c>
      <c r="E26" s="94">
        <v>32898.966503299838</v>
      </c>
      <c r="F26" s="94">
        <v>33216.061065211492</v>
      </c>
      <c r="G26" s="94">
        <v>35673.632252020347</v>
      </c>
      <c r="H26" s="94">
        <v>42306.080098185143</v>
      </c>
      <c r="I26" s="94">
        <v>48218.311089106843</v>
      </c>
      <c r="J26" s="94">
        <v>41363.009238238912</v>
      </c>
      <c r="K26" s="94">
        <v>34632.923778053751</v>
      </c>
      <c r="L26" s="94">
        <v>43050.645891300708</v>
      </c>
      <c r="M26" s="94">
        <v>40390.829385197219</v>
      </c>
      <c r="N26" s="94">
        <v>39184.081512581077</v>
      </c>
      <c r="O26" s="94">
        <v>35414.306812651186</v>
      </c>
      <c r="P26" s="94">
        <v>42659.241006670825</v>
      </c>
      <c r="Q26" s="94">
        <v>28369.694959487591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3551.893766286511</v>
      </c>
      <c r="H27" s="119">
        <v>105.40655609522926</v>
      </c>
      <c r="I27" s="119">
        <v>601.80719697574955</v>
      </c>
      <c r="J27" s="119">
        <v>852.47426338007062</v>
      </c>
      <c r="K27" s="119">
        <v>771.38593138654596</v>
      </c>
      <c r="L27" s="119">
        <v>736.51559652153787</v>
      </c>
      <c r="M27" s="119">
        <v>1169.9112540755591</v>
      </c>
      <c r="N27" s="119">
        <v>10274.127560196042</v>
      </c>
      <c r="O27" s="119">
        <v>1714.8902602960497</v>
      </c>
      <c r="P27" s="119">
        <v>1694.9334574474028</v>
      </c>
      <c r="Q27" s="119">
        <v>1379.2473018539476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66870.694884861412</v>
      </c>
      <c r="D29" s="89">
        <f t="shared" ref="D29:Q29" si="10">SUM(D30:D33)</f>
        <v>67470.589179534974</v>
      </c>
      <c r="E29" s="89">
        <f t="shared" si="10"/>
        <v>68070.483474209395</v>
      </c>
      <c r="F29" s="89">
        <f t="shared" si="10"/>
        <v>68670.377768883394</v>
      </c>
      <c r="G29" s="89">
        <f t="shared" si="10"/>
        <v>69270.272063556913</v>
      </c>
      <c r="H29" s="89">
        <f t="shared" si="10"/>
        <v>72112.130113729887</v>
      </c>
      <c r="I29" s="89">
        <f t="shared" si="10"/>
        <v>79429.644796786044</v>
      </c>
      <c r="J29" s="89">
        <f t="shared" si="10"/>
        <v>80080.492813175675</v>
      </c>
      <c r="K29" s="89">
        <f t="shared" si="10"/>
        <v>65175.785274010304</v>
      </c>
      <c r="L29" s="89">
        <f t="shared" si="10"/>
        <v>61281.369709384046</v>
      </c>
      <c r="M29" s="89">
        <f t="shared" si="10"/>
        <v>66835.651531072595</v>
      </c>
      <c r="N29" s="89">
        <f t="shared" si="10"/>
        <v>67032.271831747814</v>
      </c>
      <c r="O29" s="89">
        <f t="shared" si="10"/>
        <v>66979.860881683984</v>
      </c>
      <c r="P29" s="89">
        <f t="shared" si="10"/>
        <v>77898.482084692092</v>
      </c>
      <c r="Q29" s="89">
        <f t="shared" si="10"/>
        <v>60606.381676708428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54909.318853856021</v>
      </c>
      <c r="E30" s="87">
        <v>26313.505298297143</v>
      </c>
      <c r="F30" s="87">
        <v>27514.349920455043</v>
      </c>
      <c r="G30" s="87">
        <v>0</v>
      </c>
      <c r="H30" s="87">
        <v>0</v>
      </c>
      <c r="I30" s="87">
        <v>18825.579843211763</v>
      </c>
      <c r="J30" s="87">
        <v>28919.51624934117</v>
      </c>
      <c r="K30" s="87">
        <v>0</v>
      </c>
      <c r="L30" s="87">
        <v>13602.17750965141</v>
      </c>
      <c r="M30" s="87">
        <v>0</v>
      </c>
      <c r="N30" s="87">
        <v>0</v>
      </c>
      <c r="O30" s="87">
        <v>0</v>
      </c>
      <c r="P30" s="87">
        <v>1181.0974730387907</v>
      </c>
      <c r="Q30" s="87">
        <v>41369.718298012842</v>
      </c>
    </row>
    <row r="31" spans="1:17" ht="12" customHeight="1" x14ac:dyDescent="0.25">
      <c r="A31" s="88" t="s">
        <v>98</v>
      </c>
      <c r="B31" s="87"/>
      <c r="C31" s="87">
        <v>10796.983488541287</v>
      </c>
      <c r="D31" s="87">
        <v>12561.270325678948</v>
      </c>
      <c r="E31" s="87">
        <v>17234.193894755499</v>
      </c>
      <c r="F31" s="87">
        <v>17768.455261463492</v>
      </c>
      <c r="G31" s="87">
        <v>12971.591701030909</v>
      </c>
      <c r="H31" s="87">
        <v>14466.391423254712</v>
      </c>
      <c r="I31" s="87">
        <v>19305.09403478125</v>
      </c>
      <c r="J31" s="87">
        <v>19308.194200196249</v>
      </c>
      <c r="K31" s="87">
        <v>16175.774240540668</v>
      </c>
      <c r="L31" s="87">
        <v>15462.521356464456</v>
      </c>
      <c r="M31" s="87">
        <v>15218.987335480531</v>
      </c>
      <c r="N31" s="87">
        <v>14327.204009796546</v>
      </c>
      <c r="O31" s="87">
        <v>8097.5277678939701</v>
      </c>
      <c r="P31" s="87">
        <v>47595.270831170994</v>
      </c>
      <c r="Q31" s="87">
        <v>19236.663378695586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56073.711396320126</v>
      </c>
      <c r="D33" s="86">
        <v>0</v>
      </c>
      <c r="E33" s="86">
        <v>24522.78428115675</v>
      </c>
      <c r="F33" s="86">
        <v>23387.57258696486</v>
      </c>
      <c r="G33" s="86">
        <v>56298.680362526007</v>
      </c>
      <c r="H33" s="86">
        <v>57645.738690475177</v>
      </c>
      <c r="I33" s="86">
        <v>41298.970918793028</v>
      </c>
      <c r="J33" s="86">
        <v>31852.782363638249</v>
      </c>
      <c r="K33" s="86">
        <v>49000.011033469636</v>
      </c>
      <c r="L33" s="86">
        <v>32216.670843268181</v>
      </c>
      <c r="M33" s="86">
        <v>51616.664195592071</v>
      </c>
      <c r="N33" s="86">
        <v>52705.067821951263</v>
      </c>
      <c r="O33" s="86">
        <v>58882.333113790017</v>
      </c>
      <c r="P33" s="86">
        <v>29122.113780482308</v>
      </c>
      <c r="Q33" s="86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625.74533794276238</v>
      </c>
      <c r="D3" s="106">
        <f t="shared" si="0"/>
        <v>584.34756128718914</v>
      </c>
      <c r="E3" s="106">
        <f t="shared" si="0"/>
        <v>596.8657014825792</v>
      </c>
      <c r="F3" s="106">
        <f t="shared" si="0"/>
        <v>632.34540867894896</v>
      </c>
      <c r="G3" s="106">
        <f t="shared" si="0"/>
        <v>735.86513166328052</v>
      </c>
      <c r="H3" s="106">
        <f t="shared" si="0"/>
        <v>712.5513960562181</v>
      </c>
      <c r="I3" s="106">
        <f t="shared" si="0"/>
        <v>806.52254810161105</v>
      </c>
      <c r="J3" s="106">
        <f t="shared" si="0"/>
        <v>792.32774648059672</v>
      </c>
      <c r="K3" s="106">
        <f t="shared" si="0"/>
        <v>610.77032180425749</v>
      </c>
      <c r="L3" s="106">
        <f t="shared" si="0"/>
        <v>597.6184883530326</v>
      </c>
      <c r="M3" s="106">
        <f t="shared" si="0"/>
        <v>505.66603655727397</v>
      </c>
      <c r="N3" s="106">
        <f t="shared" si="0"/>
        <v>544.34677844009047</v>
      </c>
      <c r="O3" s="106">
        <f t="shared" si="0"/>
        <v>524.13560436911337</v>
      </c>
      <c r="P3" s="106">
        <f t="shared" si="0"/>
        <v>543.04672508459407</v>
      </c>
      <c r="Q3" s="106">
        <f t="shared" si="0"/>
        <v>376.0696794280517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406.871172322966</v>
      </c>
      <c r="D4" s="101">
        <f t="shared" si="1"/>
        <v>341.39123655600474</v>
      </c>
      <c r="E4" s="101">
        <f t="shared" si="1"/>
        <v>407.15733267046426</v>
      </c>
      <c r="F4" s="101">
        <f t="shared" si="1"/>
        <v>417.84840391015047</v>
      </c>
      <c r="G4" s="101">
        <f t="shared" si="1"/>
        <v>533.91527716346479</v>
      </c>
      <c r="H4" s="101">
        <f t="shared" si="1"/>
        <v>492.42174088565326</v>
      </c>
      <c r="I4" s="101">
        <f t="shared" si="1"/>
        <v>556.24347438383768</v>
      </c>
      <c r="J4" s="101">
        <f t="shared" si="1"/>
        <v>549.22289910552274</v>
      </c>
      <c r="K4" s="101">
        <f t="shared" si="1"/>
        <v>418.16423081301622</v>
      </c>
      <c r="L4" s="101">
        <f t="shared" si="1"/>
        <v>420.56413910433548</v>
      </c>
      <c r="M4" s="101">
        <f t="shared" si="1"/>
        <v>326.4960136591219</v>
      </c>
      <c r="N4" s="101">
        <f t="shared" si="1"/>
        <v>388.06828126262468</v>
      </c>
      <c r="O4" s="101">
        <f t="shared" si="1"/>
        <v>362.29891914947677</v>
      </c>
      <c r="P4" s="101">
        <f t="shared" si="1"/>
        <v>322.38292164584618</v>
      </c>
      <c r="Q4" s="101">
        <f t="shared" si="1"/>
        <v>182.99816322948234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8.6671702398371337</v>
      </c>
      <c r="F5" s="100">
        <v>1.5680490674317988</v>
      </c>
      <c r="G5" s="100">
        <v>3.4778895533764662</v>
      </c>
      <c r="H5" s="100">
        <v>0.64887125336434825</v>
      </c>
      <c r="I5" s="100">
        <v>0.3604346450244833</v>
      </c>
      <c r="J5" s="100">
        <v>0.47789226637781235</v>
      </c>
      <c r="K5" s="100">
        <v>44.230048095430448</v>
      </c>
      <c r="L5" s="100">
        <v>0.60277614872418595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179.68681673374689</v>
      </c>
      <c r="D7" s="100">
        <v>0</v>
      </c>
      <c r="E7" s="100">
        <v>0</v>
      </c>
      <c r="F7" s="100">
        <v>82.383669308850855</v>
      </c>
      <c r="G7" s="100">
        <v>0</v>
      </c>
      <c r="H7" s="100">
        <v>151.54713268219678</v>
      </c>
      <c r="I7" s="100">
        <v>102.8270534136403</v>
      </c>
      <c r="J7" s="100">
        <v>183.02663735791143</v>
      </c>
      <c r="K7" s="100">
        <v>135.83496691400143</v>
      </c>
      <c r="L7" s="100">
        <v>125.07797912078156</v>
      </c>
      <c r="M7" s="100">
        <v>103.37831684789998</v>
      </c>
      <c r="N7" s="100">
        <v>1.7366869126656594</v>
      </c>
      <c r="O7" s="100">
        <v>200.31122748128001</v>
      </c>
      <c r="P7" s="100">
        <v>75.056299457507791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0.27264960591435206</v>
      </c>
      <c r="D8" s="100">
        <v>0.3710920943571589</v>
      </c>
      <c r="E8" s="100">
        <v>0.7982827873785221</v>
      </c>
      <c r="F8" s="100">
        <v>1.2059483297371905</v>
      </c>
      <c r="G8" s="100">
        <v>1.7877890731095998</v>
      </c>
      <c r="H8" s="100">
        <v>2.4952688487284318</v>
      </c>
      <c r="I8" s="100">
        <v>3.7177829057080536</v>
      </c>
      <c r="J8" s="100">
        <v>1.9114731233313829</v>
      </c>
      <c r="K8" s="100">
        <v>0.47068971423898048</v>
      </c>
      <c r="L8" s="100">
        <v>2.1387234806742925</v>
      </c>
      <c r="M8" s="100">
        <v>10.056231144150916</v>
      </c>
      <c r="N8" s="100">
        <v>2.2520501807937348</v>
      </c>
      <c r="O8" s="100">
        <v>12.603729658322747</v>
      </c>
      <c r="P8" s="100">
        <v>10.810221374676676</v>
      </c>
      <c r="Q8" s="100">
        <v>21.375671464711672</v>
      </c>
    </row>
    <row r="9" spans="1:17" ht="12" customHeight="1" x14ac:dyDescent="0.25">
      <c r="A9" s="88" t="s">
        <v>106</v>
      </c>
      <c r="B9" s="100"/>
      <c r="C9" s="100">
        <v>40.246442076533675</v>
      </c>
      <c r="D9" s="100">
        <v>36.285086479930634</v>
      </c>
      <c r="E9" s="100">
        <v>333.51166329454901</v>
      </c>
      <c r="F9" s="100">
        <v>166.1874142736574</v>
      </c>
      <c r="G9" s="100">
        <v>514.04873378985963</v>
      </c>
      <c r="H9" s="100">
        <v>111.93230674735001</v>
      </c>
      <c r="I9" s="100">
        <v>263.41288417569331</v>
      </c>
      <c r="J9" s="100">
        <v>171.53621320431984</v>
      </c>
      <c r="K9" s="100">
        <v>0</v>
      </c>
      <c r="L9" s="100">
        <v>142.82185315965685</v>
      </c>
      <c r="M9" s="100">
        <v>44.252604775916673</v>
      </c>
      <c r="N9" s="100">
        <v>352.22873697064279</v>
      </c>
      <c r="O9" s="100">
        <v>86.930435423980867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21.802805492140941</v>
      </c>
      <c r="D10" s="100">
        <v>50.584829277488083</v>
      </c>
      <c r="E10" s="100">
        <v>9.0039777892799915</v>
      </c>
      <c r="F10" s="100">
        <v>20.819226391887298</v>
      </c>
      <c r="G10" s="100">
        <v>0</v>
      </c>
      <c r="H10" s="100">
        <v>0</v>
      </c>
      <c r="I10" s="100">
        <v>44.01985527627825</v>
      </c>
      <c r="J10" s="100">
        <v>23.499164606896795</v>
      </c>
      <c r="K10" s="100">
        <v>16.859376802134552</v>
      </c>
      <c r="L10" s="100">
        <v>2.5700603875221852</v>
      </c>
      <c r="M10" s="100">
        <v>22.792554056592547</v>
      </c>
      <c r="N10" s="100">
        <v>11.435380054330201</v>
      </c>
      <c r="O10" s="100">
        <v>26.976767110679457</v>
      </c>
      <c r="P10" s="100">
        <v>39.918585175797737</v>
      </c>
      <c r="Q10" s="100">
        <v>30.238145312900418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97.456182136452554</v>
      </c>
      <c r="D12" s="100">
        <v>107.93389447833584</v>
      </c>
      <c r="E12" s="100">
        <v>0</v>
      </c>
      <c r="F12" s="100">
        <v>29.205056627563827</v>
      </c>
      <c r="G12" s="100">
        <v>0</v>
      </c>
      <c r="H12" s="100">
        <v>32.906965666569178</v>
      </c>
      <c r="I12" s="100">
        <v>36.614158371261084</v>
      </c>
      <c r="J12" s="100">
        <v>37.892717977054829</v>
      </c>
      <c r="K12" s="100">
        <v>0</v>
      </c>
      <c r="L12" s="100">
        <v>64.555851872255914</v>
      </c>
      <c r="M12" s="100">
        <v>35.204866738034852</v>
      </c>
      <c r="N12" s="100">
        <v>0</v>
      </c>
      <c r="O12" s="100">
        <v>6.4495998608634402</v>
      </c>
      <c r="P12" s="100">
        <v>49.161715054535733</v>
      </c>
      <c r="Q12" s="100">
        <v>1.166410278333873</v>
      </c>
    </row>
    <row r="13" spans="1:17" ht="12" customHeight="1" x14ac:dyDescent="0.25">
      <c r="A13" s="88" t="s">
        <v>105</v>
      </c>
      <c r="B13" s="100"/>
      <c r="C13" s="100">
        <v>9.6465246523294663</v>
      </c>
      <c r="D13" s="100">
        <v>14.103471109398813</v>
      </c>
      <c r="E13" s="100">
        <v>9.6000993897722822</v>
      </c>
      <c r="F13" s="100">
        <v>13.958796152485641</v>
      </c>
      <c r="G13" s="100">
        <v>7.3981475469456317</v>
      </c>
      <c r="H13" s="100">
        <v>23.351116916339326</v>
      </c>
      <c r="I13" s="100">
        <v>21.852427546983797</v>
      </c>
      <c r="J13" s="100">
        <v>25.456632451283575</v>
      </c>
      <c r="K13" s="100">
        <v>32.177303980450695</v>
      </c>
      <c r="L13" s="100">
        <v>17.884156938663516</v>
      </c>
      <c r="M13" s="100">
        <v>31.134864666682912</v>
      </c>
      <c r="N13" s="100">
        <v>15.177437803914474</v>
      </c>
      <c r="O13" s="100">
        <v>24.970743853750548</v>
      </c>
      <c r="P13" s="100">
        <v>27.554925913178842</v>
      </c>
      <c r="Q13" s="100">
        <v>47.743505170800553</v>
      </c>
    </row>
    <row r="14" spans="1:17" ht="12" customHeight="1" x14ac:dyDescent="0.25">
      <c r="A14" s="51" t="s">
        <v>104</v>
      </c>
      <c r="B14" s="22"/>
      <c r="C14" s="22">
        <v>54.527664321637758</v>
      </c>
      <c r="D14" s="22">
        <v>130.92968863975702</v>
      </c>
      <c r="E14" s="22">
        <v>40.935852955616468</v>
      </c>
      <c r="F14" s="22">
        <v>98.975215607135397</v>
      </c>
      <c r="G14" s="22">
        <v>0</v>
      </c>
      <c r="H14" s="22">
        <v>165.98199246962344</v>
      </c>
      <c r="I14" s="22">
        <v>78.040004362287235</v>
      </c>
      <c r="J14" s="22">
        <v>100.40879600853347</v>
      </c>
      <c r="K14" s="22">
        <v>186.53641725496095</v>
      </c>
      <c r="L14" s="22">
        <v>60.984805713332101</v>
      </c>
      <c r="M14" s="22">
        <v>77.400374048398803</v>
      </c>
      <c r="N14" s="22">
        <v>0</v>
      </c>
      <c r="O14" s="22">
        <v>0</v>
      </c>
      <c r="P14" s="22">
        <v>118.44202165206006</v>
      </c>
      <c r="Q14" s="22">
        <v>82.178180028386237</v>
      </c>
    </row>
    <row r="15" spans="1:17" ht="12" customHeight="1" x14ac:dyDescent="0.25">
      <c r="A15" s="105" t="s">
        <v>108</v>
      </c>
      <c r="B15" s="104"/>
      <c r="C15" s="104">
        <v>3.2320873042103533</v>
      </c>
      <c r="D15" s="104">
        <v>1.1831744767372545</v>
      </c>
      <c r="E15" s="104">
        <v>4.6402862140308718</v>
      </c>
      <c r="F15" s="104">
        <v>3.5450281514010618</v>
      </c>
      <c r="G15" s="104">
        <v>7.2027172001734421</v>
      </c>
      <c r="H15" s="104">
        <v>3.5580863014817341</v>
      </c>
      <c r="I15" s="104">
        <v>5.3988736869611342</v>
      </c>
      <c r="J15" s="104">
        <v>5.0133721098136625</v>
      </c>
      <c r="K15" s="104">
        <v>2.0554280517991836</v>
      </c>
      <c r="L15" s="104">
        <v>3.9279322827249166</v>
      </c>
      <c r="M15" s="104">
        <v>2.2762013814452473</v>
      </c>
      <c r="N15" s="104">
        <v>5.2379893402778075</v>
      </c>
      <c r="O15" s="104">
        <v>4.0564157605996876</v>
      </c>
      <c r="P15" s="104">
        <v>1.4391530180893717</v>
      </c>
      <c r="Q15" s="104">
        <v>0.2962509743495797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82.104116737670921</v>
      </c>
      <c r="D16" s="101">
        <f t="shared" si="2"/>
        <v>80.030320370706804</v>
      </c>
      <c r="E16" s="101">
        <f t="shared" si="2"/>
        <v>38.110735589666533</v>
      </c>
      <c r="F16" s="101">
        <f t="shared" si="2"/>
        <v>61.39358292649797</v>
      </c>
      <c r="G16" s="101">
        <f t="shared" si="2"/>
        <v>62.75923883385942</v>
      </c>
      <c r="H16" s="101">
        <f t="shared" si="2"/>
        <v>75.918712510346396</v>
      </c>
      <c r="I16" s="101">
        <f t="shared" si="2"/>
        <v>80.894940974434149</v>
      </c>
      <c r="J16" s="101">
        <f t="shared" si="2"/>
        <v>67.453435599921221</v>
      </c>
      <c r="K16" s="101">
        <f t="shared" si="2"/>
        <v>60.23787190456602</v>
      </c>
      <c r="L16" s="101">
        <f t="shared" si="2"/>
        <v>48.095096168775576</v>
      </c>
      <c r="M16" s="101">
        <f t="shared" si="2"/>
        <v>43.711144199342499</v>
      </c>
      <c r="N16" s="101">
        <f t="shared" si="2"/>
        <v>18.927602158524788</v>
      </c>
      <c r="O16" s="101">
        <f t="shared" si="2"/>
        <v>23.079706685561888</v>
      </c>
      <c r="P16" s="101">
        <f t="shared" si="2"/>
        <v>46.236043798259431</v>
      </c>
      <c r="Q16" s="101">
        <f t="shared" si="2"/>
        <v>44.157185446976847</v>
      </c>
    </row>
    <row r="17" spans="1:17" ht="12.95" customHeight="1" x14ac:dyDescent="0.25">
      <c r="A17" s="88" t="s">
        <v>101</v>
      </c>
      <c r="B17" s="103"/>
      <c r="C17" s="103">
        <v>0.2404717274535198</v>
      </c>
      <c r="D17" s="103">
        <v>0.31780091492506574</v>
      </c>
      <c r="E17" s="103">
        <v>0.10250552125554374</v>
      </c>
      <c r="F17" s="103">
        <v>0.16421764946543918</v>
      </c>
      <c r="G17" s="103">
        <v>9.0002748292576359E-2</v>
      </c>
      <c r="H17" s="103">
        <v>0.22407170531812529</v>
      </c>
      <c r="I17" s="103">
        <v>0.94175117673585962</v>
      </c>
      <c r="J17" s="103">
        <v>0.99046072565328613</v>
      </c>
      <c r="K17" s="103">
        <v>0.75154385684077918</v>
      </c>
      <c r="L17" s="103">
        <v>0.85592443333564805</v>
      </c>
      <c r="M17" s="103">
        <v>2.3791899968998464</v>
      </c>
      <c r="N17" s="103">
        <v>5.0676301139817221</v>
      </c>
      <c r="O17" s="103">
        <v>7.6104220202723241</v>
      </c>
      <c r="P17" s="103">
        <v>20.288480054641333</v>
      </c>
      <c r="Q17" s="103">
        <v>13.881180014325114</v>
      </c>
    </row>
    <row r="18" spans="1:17" ht="12" customHeight="1" x14ac:dyDescent="0.25">
      <c r="A18" s="88" t="s">
        <v>100</v>
      </c>
      <c r="B18" s="103"/>
      <c r="C18" s="103">
        <v>81.863645010217397</v>
      </c>
      <c r="D18" s="103">
        <v>79.712519455781731</v>
      </c>
      <c r="E18" s="103">
        <v>38.008230068410988</v>
      </c>
      <c r="F18" s="103">
        <v>61.229365277032528</v>
      </c>
      <c r="G18" s="103">
        <v>62.669236085566844</v>
      </c>
      <c r="H18" s="103">
        <v>75.694640805028271</v>
      </c>
      <c r="I18" s="103">
        <v>79.953189797698286</v>
      </c>
      <c r="J18" s="103">
        <v>66.462974874267928</v>
      </c>
      <c r="K18" s="103">
        <v>59.486328047725245</v>
      </c>
      <c r="L18" s="103">
        <v>47.239171735439932</v>
      </c>
      <c r="M18" s="103">
        <v>41.331954202442653</v>
      </c>
      <c r="N18" s="103">
        <v>13.859972044543067</v>
      </c>
      <c r="O18" s="103">
        <v>15.469284665289562</v>
      </c>
      <c r="P18" s="103">
        <v>25.947563743618097</v>
      </c>
      <c r="Q18" s="103">
        <v>30.276005432651733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67.785563924364567</v>
      </c>
      <c r="D19" s="101">
        <f t="shared" si="3"/>
        <v>66.910902714282074</v>
      </c>
      <c r="E19" s="101">
        <f t="shared" si="3"/>
        <v>67.444199391677444</v>
      </c>
      <c r="F19" s="101">
        <f t="shared" si="3"/>
        <v>68.379616588738003</v>
      </c>
      <c r="G19" s="101">
        <f t="shared" si="3"/>
        <v>67.398970262965392</v>
      </c>
      <c r="H19" s="101">
        <f t="shared" si="3"/>
        <v>68.310486184661386</v>
      </c>
      <c r="I19" s="101">
        <f t="shared" si="3"/>
        <v>75.085265469201104</v>
      </c>
      <c r="J19" s="101">
        <f t="shared" si="3"/>
        <v>77.292677848891628</v>
      </c>
      <c r="K19" s="101">
        <f t="shared" si="3"/>
        <v>62.716247919869005</v>
      </c>
      <c r="L19" s="101">
        <f t="shared" si="3"/>
        <v>56.98300566059627</v>
      </c>
      <c r="M19" s="101">
        <f t="shared" si="3"/>
        <v>64.382438205926519</v>
      </c>
      <c r="N19" s="101">
        <f t="shared" si="3"/>
        <v>64.902736963946182</v>
      </c>
      <c r="O19" s="101">
        <f t="shared" si="3"/>
        <v>66.859495853113202</v>
      </c>
      <c r="P19" s="101">
        <f t="shared" si="3"/>
        <v>78.679688134819557</v>
      </c>
      <c r="Q19" s="101">
        <f t="shared" si="3"/>
        <v>62.59177378392522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2.9118544828927515</v>
      </c>
      <c r="D21" s="100">
        <v>4.5699593332862403</v>
      </c>
      <c r="E21" s="100">
        <v>3.8111608365677201</v>
      </c>
      <c r="F21" s="100">
        <v>2.6011594276450332</v>
      </c>
      <c r="G21" s="100">
        <v>1.4744567046200634</v>
      </c>
      <c r="H21" s="100">
        <v>2.539534259751218</v>
      </c>
      <c r="I21" s="100">
        <v>2.9110805058451308</v>
      </c>
      <c r="J21" s="100">
        <v>2.8084658071682509</v>
      </c>
      <c r="K21" s="100">
        <v>0.34372527194535724</v>
      </c>
      <c r="L21" s="100">
        <v>6.1495139331644837E-3</v>
      </c>
      <c r="M21" s="100">
        <v>9.965308161396463E-3</v>
      </c>
      <c r="N21" s="100">
        <v>0.17174895891281799</v>
      </c>
      <c r="O21" s="100">
        <v>0.73393996586939614</v>
      </c>
      <c r="P21" s="100">
        <v>1.5733002520098311</v>
      </c>
      <c r="Q21" s="100">
        <v>1.310498834436159</v>
      </c>
    </row>
    <row r="22" spans="1:17" ht="12" customHeight="1" x14ac:dyDescent="0.25">
      <c r="A22" s="88" t="s">
        <v>99</v>
      </c>
      <c r="B22" s="100"/>
      <c r="C22" s="100">
        <v>16.224181250881905</v>
      </c>
      <c r="D22" s="100">
        <v>12.128358128088021</v>
      </c>
      <c r="E22" s="100">
        <v>11.448850148712744</v>
      </c>
      <c r="F22" s="100">
        <v>12.082828134154145</v>
      </c>
      <c r="G22" s="100">
        <v>11.012320600314304</v>
      </c>
      <c r="H22" s="100">
        <v>5.5137170952706631</v>
      </c>
      <c r="I22" s="100">
        <v>7.00445119354809</v>
      </c>
      <c r="J22" s="100">
        <v>12.902963815828999</v>
      </c>
      <c r="K22" s="100">
        <v>10.556787334530956</v>
      </c>
      <c r="L22" s="100">
        <v>1.5469392247795002</v>
      </c>
      <c r="M22" s="100">
        <v>10.495137051704758</v>
      </c>
      <c r="N22" s="100">
        <v>8.7609866686965088</v>
      </c>
      <c r="O22" s="100">
        <v>10.907493026551785</v>
      </c>
      <c r="P22" s="100">
        <v>12.674755071227102</v>
      </c>
      <c r="Q22" s="100">
        <v>10.165283146324441</v>
      </c>
    </row>
    <row r="23" spans="1:17" ht="12" customHeight="1" x14ac:dyDescent="0.25">
      <c r="A23" s="88" t="s">
        <v>98</v>
      </c>
      <c r="B23" s="100"/>
      <c r="C23" s="100">
        <v>18.515630896585279</v>
      </c>
      <c r="D23" s="100">
        <v>19.104816907026851</v>
      </c>
      <c r="E23" s="100">
        <v>18.907930589765822</v>
      </c>
      <c r="F23" s="100">
        <v>19.424745399747021</v>
      </c>
      <c r="G23" s="100">
        <v>19.126193032662453</v>
      </c>
      <c r="H23" s="100">
        <v>19.962096573671339</v>
      </c>
      <c r="I23" s="100">
        <v>19.286077267660374</v>
      </c>
      <c r="J23" s="100">
        <v>20.586193309066914</v>
      </c>
      <c r="K23" s="100">
        <v>17.693614195259254</v>
      </c>
      <c r="L23" s="100">
        <v>15.982573356862693</v>
      </c>
      <c r="M23" s="100">
        <v>16.649436783290941</v>
      </c>
      <c r="N23" s="100">
        <v>18.444256826374282</v>
      </c>
      <c r="O23" s="100">
        <v>19.533688137418206</v>
      </c>
      <c r="P23" s="100">
        <v>19.926960068569848</v>
      </c>
      <c r="Q23" s="100">
        <v>19.107047226293336</v>
      </c>
    </row>
    <row r="24" spans="1:17" ht="12" customHeight="1" x14ac:dyDescent="0.25">
      <c r="A24" s="88" t="s">
        <v>34</v>
      </c>
      <c r="B24" s="100"/>
      <c r="C24" s="100">
        <v>0.67340078257850544</v>
      </c>
      <c r="D24" s="100">
        <v>0.74420039716382369</v>
      </c>
      <c r="E24" s="100">
        <v>0.58978600606532794</v>
      </c>
      <c r="F24" s="100">
        <v>1.0227346379005344</v>
      </c>
      <c r="G24" s="100">
        <v>0.691660615275141</v>
      </c>
      <c r="H24" s="100">
        <v>0.64980950954433869</v>
      </c>
      <c r="I24" s="100">
        <v>0.7530341067028592</v>
      </c>
      <c r="J24" s="100">
        <v>0.88734039959827882</v>
      </c>
      <c r="K24" s="100">
        <v>0.75126497464340714</v>
      </c>
      <c r="L24" s="100">
        <v>0.76454659028470873</v>
      </c>
      <c r="M24" s="100">
        <v>0.69489521547245847</v>
      </c>
      <c r="N24" s="100">
        <v>0.68868173544085742</v>
      </c>
      <c r="O24" s="100">
        <v>0.73513913119115359</v>
      </c>
      <c r="P24" s="100">
        <v>0.8513355841536524</v>
      </c>
      <c r="Q24" s="100">
        <v>0.66601000827660151</v>
      </c>
    </row>
    <row r="25" spans="1:17" ht="12" customHeight="1" x14ac:dyDescent="0.25">
      <c r="A25" s="88" t="s">
        <v>42</v>
      </c>
      <c r="B25" s="100"/>
      <c r="C25" s="100">
        <v>4.7526485374160439</v>
      </c>
      <c r="D25" s="100">
        <v>2.8601487588859045</v>
      </c>
      <c r="E25" s="100">
        <v>3.5111184487232268</v>
      </c>
      <c r="F25" s="100">
        <v>3.6747682534115627</v>
      </c>
      <c r="G25" s="100">
        <v>3.2497114218000269</v>
      </c>
      <c r="H25" s="100">
        <v>2.881054829684687</v>
      </c>
      <c r="I25" s="100">
        <v>3.067214520853764</v>
      </c>
      <c r="J25" s="100">
        <v>3.9306129389388</v>
      </c>
      <c r="K25" s="100">
        <v>3.0643062792935325</v>
      </c>
      <c r="L25" s="100">
        <v>1.0322558651130938</v>
      </c>
      <c r="M25" s="100">
        <v>0.81016650457862327</v>
      </c>
      <c r="N25" s="100">
        <v>0.74202516506477934</v>
      </c>
      <c r="O25" s="100">
        <v>2.4012883414839648</v>
      </c>
      <c r="P25" s="100">
        <v>3.4852283109707987</v>
      </c>
      <c r="Q25" s="100">
        <v>3.8934764172733138</v>
      </c>
    </row>
    <row r="26" spans="1:17" ht="12" customHeight="1" x14ac:dyDescent="0.25">
      <c r="A26" s="88" t="s">
        <v>30</v>
      </c>
      <c r="B26" s="22"/>
      <c r="C26" s="22">
        <v>24.707847974010079</v>
      </c>
      <c r="D26" s="22">
        <v>27.503419189831234</v>
      </c>
      <c r="E26" s="22">
        <v>29.175353361842618</v>
      </c>
      <c r="F26" s="22">
        <v>29.573380735879713</v>
      </c>
      <c r="G26" s="22">
        <v>30.955520024372237</v>
      </c>
      <c r="H26" s="22">
        <v>36.738198991942106</v>
      </c>
      <c r="I26" s="22">
        <v>41.913633753083793</v>
      </c>
      <c r="J26" s="22">
        <v>35.963512497440931</v>
      </c>
      <c r="K26" s="22">
        <v>30.112242850340007</v>
      </c>
      <c r="L26" s="22">
        <v>37.464184270581406</v>
      </c>
      <c r="M26" s="22">
        <v>35.42562474720917</v>
      </c>
      <c r="N26" s="22">
        <v>33.588308802691152</v>
      </c>
      <c r="O26" s="22">
        <v>32.102146048426626</v>
      </c>
      <c r="P26" s="22">
        <v>39.724244407928389</v>
      </c>
      <c r="Q26" s="22">
        <v>27.08810599097043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0.88910786392117502</v>
      </c>
      <c r="H27" s="121">
        <v>2.6074924797023821E-2</v>
      </c>
      <c r="I27" s="121">
        <v>0.14977412150709718</v>
      </c>
      <c r="J27" s="121">
        <v>0.21358908084945971</v>
      </c>
      <c r="K27" s="121">
        <v>0.19430701385648769</v>
      </c>
      <c r="L27" s="121">
        <v>0.18635683904169661</v>
      </c>
      <c r="M27" s="121">
        <v>0.29721259550916468</v>
      </c>
      <c r="N27" s="121">
        <v>2.5067288067657771</v>
      </c>
      <c r="O27" s="121">
        <v>0.44580120217208297</v>
      </c>
      <c r="P27" s="121">
        <v>0.44386443995994063</v>
      </c>
      <c r="Q27" s="121">
        <v>0.36135216035094991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68.984484957760884</v>
      </c>
      <c r="D29" s="101">
        <f t="shared" si="4"/>
        <v>96.015101646195433</v>
      </c>
      <c r="E29" s="101">
        <f t="shared" si="4"/>
        <v>84.153433830770965</v>
      </c>
      <c r="F29" s="101">
        <f t="shared" si="4"/>
        <v>84.723805253562531</v>
      </c>
      <c r="G29" s="101">
        <f t="shared" si="4"/>
        <v>71.791645402990994</v>
      </c>
      <c r="H29" s="101">
        <f t="shared" si="4"/>
        <v>75.900456475556993</v>
      </c>
      <c r="I29" s="101">
        <f t="shared" si="4"/>
        <v>94.298867274138175</v>
      </c>
      <c r="J29" s="101">
        <f t="shared" si="4"/>
        <v>98.358733926261024</v>
      </c>
      <c r="K29" s="101">
        <f t="shared" si="4"/>
        <v>69.651971166806248</v>
      </c>
      <c r="L29" s="101">
        <f t="shared" si="4"/>
        <v>71.976247419325276</v>
      </c>
      <c r="M29" s="101">
        <f t="shared" si="4"/>
        <v>71.076440492883066</v>
      </c>
      <c r="N29" s="101">
        <f t="shared" si="4"/>
        <v>72.448158054994792</v>
      </c>
      <c r="O29" s="101">
        <f t="shared" si="4"/>
        <v>71.897482680961502</v>
      </c>
      <c r="P29" s="101">
        <f t="shared" si="4"/>
        <v>95.74807150566896</v>
      </c>
      <c r="Q29" s="101">
        <f t="shared" si="4"/>
        <v>86.322556967667339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80.111586747496361</v>
      </c>
      <c r="E30" s="100">
        <v>38.548687084710842</v>
      </c>
      <c r="F30" s="100">
        <v>39.978335491510776</v>
      </c>
      <c r="G30" s="100">
        <v>0</v>
      </c>
      <c r="H30" s="100">
        <v>0</v>
      </c>
      <c r="I30" s="100">
        <v>27.98245242830895</v>
      </c>
      <c r="J30" s="100">
        <v>42.24502960393297</v>
      </c>
      <c r="K30" s="100">
        <v>0</v>
      </c>
      <c r="L30" s="100">
        <v>19.852175475237566</v>
      </c>
      <c r="M30" s="100">
        <v>0</v>
      </c>
      <c r="N30" s="100">
        <v>0</v>
      </c>
      <c r="O30" s="100">
        <v>0</v>
      </c>
      <c r="P30" s="100">
        <v>1.7032202128555156</v>
      </c>
      <c r="Q30" s="100">
        <v>60.489813774759149</v>
      </c>
    </row>
    <row r="31" spans="1:17" ht="12" customHeight="1" x14ac:dyDescent="0.25">
      <c r="A31" s="88" t="s">
        <v>98</v>
      </c>
      <c r="B31" s="100"/>
      <c r="C31" s="100">
        <v>13.76944244091472</v>
      </c>
      <c r="D31" s="100">
        <v>15.903514898699065</v>
      </c>
      <c r="E31" s="100">
        <v>21.892499822392971</v>
      </c>
      <c r="F31" s="100">
        <v>22.420358252605265</v>
      </c>
      <c r="G31" s="100">
        <v>16.751413885050841</v>
      </c>
      <c r="H31" s="100">
        <v>18.910275207488507</v>
      </c>
      <c r="I31" s="100">
        <v>25.407557047248325</v>
      </c>
      <c r="J31" s="100">
        <v>25.107542523403986</v>
      </c>
      <c r="K31" s="100">
        <v>21.365810052332794</v>
      </c>
      <c r="L31" s="100">
        <v>20.467089635450005</v>
      </c>
      <c r="M31" s="100">
        <v>20.168167417729332</v>
      </c>
      <c r="N31" s="100">
        <v>19.285932146590255</v>
      </c>
      <c r="O31" s="100">
        <v>10.948359118986382</v>
      </c>
      <c r="P31" s="100">
        <v>63.665278174552874</v>
      </c>
      <c r="Q31" s="100">
        <v>25.832743192908197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55.215042516846168</v>
      </c>
      <c r="D33" s="18">
        <v>0</v>
      </c>
      <c r="E33" s="18">
        <v>23.712246923667152</v>
      </c>
      <c r="F33" s="18">
        <v>22.325111509446483</v>
      </c>
      <c r="G33" s="18">
        <v>55.040231517940157</v>
      </c>
      <c r="H33" s="18">
        <v>56.99018126806849</v>
      </c>
      <c r="I33" s="18">
        <v>40.908857798580897</v>
      </c>
      <c r="J33" s="18">
        <v>31.006161798924065</v>
      </c>
      <c r="K33" s="18">
        <v>48.286161114473451</v>
      </c>
      <c r="L33" s="18">
        <v>31.656982308637705</v>
      </c>
      <c r="M33" s="18">
        <v>50.90827307515373</v>
      </c>
      <c r="N33" s="18">
        <v>53.16222590840453</v>
      </c>
      <c r="O33" s="18">
        <v>60.949123561975114</v>
      </c>
      <c r="P33" s="18">
        <v>30.37957311826057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497.58930118873604</v>
      </c>
      <c r="D3" s="106">
        <f t="shared" si="0"/>
        <v>477.89700863902596</v>
      </c>
      <c r="E3" s="106">
        <f t="shared" si="0"/>
        <v>459.24618167340179</v>
      </c>
      <c r="F3" s="106">
        <f t="shared" si="0"/>
        <v>507.64624876892975</v>
      </c>
      <c r="G3" s="106">
        <f t="shared" si="0"/>
        <v>610.94618050651798</v>
      </c>
      <c r="H3" s="106">
        <f t="shared" si="0"/>
        <v>609.41481108901428</v>
      </c>
      <c r="I3" s="106">
        <f t="shared" si="0"/>
        <v>683.06164852489792</v>
      </c>
      <c r="J3" s="106">
        <f t="shared" si="0"/>
        <v>654.81537299462002</v>
      </c>
      <c r="K3" s="106">
        <f t="shared" si="0"/>
        <v>526.02613640006678</v>
      </c>
      <c r="L3" s="106">
        <f t="shared" si="0"/>
        <v>520.49192303122254</v>
      </c>
      <c r="M3" s="106">
        <f t="shared" si="0"/>
        <v>481.62566902026856</v>
      </c>
      <c r="N3" s="106">
        <f t="shared" si="0"/>
        <v>471.31921131171771</v>
      </c>
      <c r="O3" s="106">
        <f t="shared" si="0"/>
        <v>469.93618894151962</v>
      </c>
      <c r="P3" s="106">
        <f t="shared" si="0"/>
        <v>553.06180608695968</v>
      </c>
      <c r="Q3" s="106">
        <f t="shared" si="0"/>
        <v>492.215735978108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285.66184562777511</v>
      </c>
      <c r="D4" s="101">
        <f t="shared" si="1"/>
        <v>258.99835616348633</v>
      </c>
      <c r="E4" s="101">
        <f t="shared" si="1"/>
        <v>305.65315964223072</v>
      </c>
      <c r="F4" s="101">
        <f t="shared" si="1"/>
        <v>309.88796835794318</v>
      </c>
      <c r="G4" s="101">
        <f t="shared" si="1"/>
        <v>406.55390565996862</v>
      </c>
      <c r="H4" s="101">
        <f t="shared" si="1"/>
        <v>371.97701606875921</v>
      </c>
      <c r="I4" s="101">
        <f t="shared" si="1"/>
        <v>419.68082344297909</v>
      </c>
      <c r="J4" s="101">
        <f t="shared" si="1"/>
        <v>412.32200565931834</v>
      </c>
      <c r="K4" s="101">
        <f t="shared" si="1"/>
        <v>314.37296545773034</v>
      </c>
      <c r="L4" s="101">
        <f t="shared" si="1"/>
        <v>335.04427698871297</v>
      </c>
      <c r="M4" s="101">
        <f t="shared" si="1"/>
        <v>293.93229642193387</v>
      </c>
      <c r="N4" s="101">
        <f t="shared" si="1"/>
        <v>333.30720736587591</v>
      </c>
      <c r="O4" s="101">
        <f t="shared" si="1"/>
        <v>317.33903559920532</v>
      </c>
      <c r="P4" s="101">
        <f t="shared" si="1"/>
        <v>314.63850237639861</v>
      </c>
      <c r="Q4" s="101">
        <f t="shared" si="1"/>
        <v>271.30602201208194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5.0317160282940367</v>
      </c>
      <c r="F5" s="100">
        <v>0.9135301846080881</v>
      </c>
      <c r="G5" s="100">
        <v>2.0333279177341739</v>
      </c>
      <c r="H5" s="100">
        <v>0.38069279647856791</v>
      </c>
      <c r="I5" s="100">
        <v>0.21221070915896892</v>
      </c>
      <c r="J5" s="100">
        <v>0.28235556761563729</v>
      </c>
      <c r="K5" s="100">
        <v>26.226126828369939</v>
      </c>
      <c r="L5" s="100">
        <v>0.35867133615549623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110.72334870451084</v>
      </c>
      <c r="D7" s="100">
        <v>0</v>
      </c>
      <c r="E7" s="100">
        <v>0</v>
      </c>
      <c r="F7" s="100">
        <v>51.712577885770479</v>
      </c>
      <c r="G7" s="100">
        <v>0</v>
      </c>
      <c r="H7" s="100">
        <v>96.401514434921779</v>
      </c>
      <c r="I7" s="100">
        <v>65.854107319050073</v>
      </c>
      <c r="J7" s="100">
        <v>118.0351601047938</v>
      </c>
      <c r="K7" s="100">
        <v>88.209155662557265</v>
      </c>
      <c r="L7" s="100">
        <v>81.749363629818944</v>
      </c>
      <c r="M7" s="100">
        <v>67.959216232668851</v>
      </c>
      <c r="N7" s="100">
        <v>1.1474535286070195</v>
      </c>
      <c r="O7" s="100">
        <v>132.9877607486101</v>
      </c>
      <c r="P7" s="100">
        <v>50.026594516862666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0.2751145636399176</v>
      </c>
      <c r="D8" s="100">
        <v>0.37670793677447223</v>
      </c>
      <c r="E8" s="100">
        <v>0.81518624658790584</v>
      </c>
      <c r="F8" s="100">
        <v>1.2388053000023149</v>
      </c>
      <c r="G8" s="100">
        <v>1.8473730121047107</v>
      </c>
      <c r="H8" s="100">
        <v>2.5940422279413884</v>
      </c>
      <c r="I8" s="100">
        <v>3.8883177005880962</v>
      </c>
      <c r="J8" s="100">
        <v>2.0111908846207145</v>
      </c>
      <c r="K8" s="100">
        <v>0.49821285360828682</v>
      </c>
      <c r="L8" s="100">
        <v>2.2765743658521709</v>
      </c>
      <c r="M8" s="100">
        <v>10.783816123077683</v>
      </c>
      <c r="N8" s="100">
        <v>2.4379347482479283</v>
      </c>
      <c r="O8" s="100">
        <v>13.814518070034847</v>
      </c>
      <c r="P8" s="100">
        <v>12.041693337932882</v>
      </c>
      <c r="Q8" s="100">
        <v>24.316176390229728</v>
      </c>
    </row>
    <row r="9" spans="1:17" ht="12" customHeight="1" x14ac:dyDescent="0.25">
      <c r="A9" s="88" t="s">
        <v>106</v>
      </c>
      <c r="B9" s="100"/>
      <c r="C9" s="100">
        <v>29.226172093405417</v>
      </c>
      <c r="D9" s="100">
        <v>26.526405401401863</v>
      </c>
      <c r="E9" s="100">
        <v>246.37222798679798</v>
      </c>
      <c r="F9" s="100">
        <v>123.64466736828507</v>
      </c>
      <c r="G9" s="100">
        <v>385.64422956790497</v>
      </c>
      <c r="H9" s="100">
        <v>84.492375193800939</v>
      </c>
      <c r="I9" s="100">
        <v>200.06815873659934</v>
      </c>
      <c r="J9" s="100">
        <v>131.07430975683499</v>
      </c>
      <c r="K9" s="100">
        <v>0</v>
      </c>
      <c r="L9" s="100">
        <v>110.38429626960072</v>
      </c>
      <c r="M9" s="100">
        <v>34.39167979531161</v>
      </c>
      <c r="N9" s="100">
        <v>275.32501318300405</v>
      </c>
      <c r="O9" s="100">
        <v>68.331355858540988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12.303024931098648</v>
      </c>
      <c r="D10" s="100">
        <v>28.812136674031507</v>
      </c>
      <c r="E10" s="100">
        <v>5.1615235075079848</v>
      </c>
      <c r="F10" s="100">
        <v>12.012446413854409</v>
      </c>
      <c r="G10" s="100">
        <v>0</v>
      </c>
      <c r="H10" s="100">
        <v>0</v>
      </c>
      <c r="I10" s="100">
        <v>25.810774228476365</v>
      </c>
      <c r="J10" s="100">
        <v>13.862057021724416</v>
      </c>
      <c r="K10" s="100">
        <v>10.005290149438117</v>
      </c>
      <c r="L10" s="100">
        <v>1.5337649005638212</v>
      </c>
      <c r="M10" s="100">
        <v>13.664488676995635</v>
      </c>
      <c r="N10" s="100">
        <v>6.880568389487407</v>
      </c>
      <c r="O10" s="100">
        <v>16.279125527675081</v>
      </c>
      <c r="P10" s="100">
        <v>24.145728518306278</v>
      </c>
      <c r="Q10" s="100">
        <v>18.323891360889832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76.747687962316718</v>
      </c>
      <c r="D12" s="100">
        <v>85.538442757732369</v>
      </c>
      <c r="E12" s="100">
        <v>0</v>
      </c>
      <c r="F12" s="100">
        <v>23.427746369529515</v>
      </c>
      <c r="G12" s="100">
        <v>0</v>
      </c>
      <c r="H12" s="100">
        <v>26.721576266072979</v>
      </c>
      <c r="I12" s="100">
        <v>29.915668531662092</v>
      </c>
      <c r="J12" s="100">
        <v>31.150632230989803</v>
      </c>
      <c r="K12" s="100">
        <v>0</v>
      </c>
      <c r="L12" s="100">
        <v>53.69581687132321</v>
      </c>
      <c r="M12" s="100">
        <v>29.416168935976515</v>
      </c>
      <c r="N12" s="100">
        <v>0</v>
      </c>
      <c r="O12" s="100">
        <v>5.4235240462224965</v>
      </c>
      <c r="P12" s="100">
        <v>41.440105465420999</v>
      </c>
      <c r="Q12" s="100">
        <v>0.98500697195510178</v>
      </c>
    </row>
    <row r="13" spans="1:17" ht="12" customHeight="1" x14ac:dyDescent="0.25">
      <c r="A13" s="88" t="s">
        <v>105</v>
      </c>
      <c r="B13" s="100"/>
      <c r="C13" s="100">
        <v>12.187365247498736</v>
      </c>
      <c r="D13" s="100">
        <v>17.822229178109975</v>
      </c>
      <c r="E13" s="100">
        <v>12.132071817222478</v>
      </c>
      <c r="F13" s="100">
        <v>17.640376207513548</v>
      </c>
      <c r="G13" s="100">
        <v>9.3491039769546056</v>
      </c>
      <c r="H13" s="100">
        <v>29.507242534682224</v>
      </c>
      <c r="I13" s="100">
        <v>27.611768463934858</v>
      </c>
      <c r="J13" s="100">
        <v>32.16378163210257</v>
      </c>
      <c r="K13" s="100">
        <v>40.651799518226547</v>
      </c>
      <c r="L13" s="100">
        <v>32.697639717393997</v>
      </c>
      <c r="M13" s="100">
        <v>73.828108370690956</v>
      </c>
      <c r="N13" s="100">
        <v>41.99202356636146</v>
      </c>
      <c r="O13" s="100">
        <v>76.287009959134863</v>
      </c>
      <c r="P13" s="100">
        <v>90.044987291986899</v>
      </c>
      <c r="Q13" s="100">
        <v>160.85363073895957</v>
      </c>
    </row>
    <row r="14" spans="1:17" ht="12" customHeight="1" x14ac:dyDescent="0.25">
      <c r="A14" s="51" t="s">
        <v>104</v>
      </c>
      <c r="B14" s="22"/>
      <c r="C14" s="22">
        <v>40.829947226480243</v>
      </c>
      <c r="D14" s="22">
        <v>98.643870432660862</v>
      </c>
      <c r="E14" s="22">
        <v>31.028223461343639</v>
      </c>
      <c r="F14" s="22">
        <v>75.477032282203425</v>
      </c>
      <c r="G14" s="22">
        <v>0</v>
      </c>
      <c r="H14" s="22">
        <v>128.12955541792965</v>
      </c>
      <c r="I14" s="22">
        <v>60.610270281497392</v>
      </c>
      <c r="J14" s="22">
        <v>78.457784483908526</v>
      </c>
      <c r="K14" s="22">
        <v>146.64669804379639</v>
      </c>
      <c r="L14" s="22">
        <v>48.209501771692487</v>
      </c>
      <c r="M14" s="22">
        <v>61.508081001666319</v>
      </c>
      <c r="N14" s="22">
        <v>0</v>
      </c>
      <c r="O14" s="22">
        <v>0</v>
      </c>
      <c r="P14" s="22">
        <v>95.459062105891732</v>
      </c>
      <c r="Q14" s="22">
        <v>66.522273780188769</v>
      </c>
    </row>
    <row r="15" spans="1:17" ht="12" customHeight="1" x14ac:dyDescent="0.25">
      <c r="A15" s="105" t="s">
        <v>108</v>
      </c>
      <c r="B15" s="104"/>
      <c r="C15" s="104">
        <v>3.3691848988246069</v>
      </c>
      <c r="D15" s="104">
        <v>1.2785637827752694</v>
      </c>
      <c r="E15" s="104">
        <v>5.1122105944766894</v>
      </c>
      <c r="F15" s="104">
        <v>3.8207863461763529</v>
      </c>
      <c r="G15" s="104">
        <v>7.6798711852701462</v>
      </c>
      <c r="H15" s="104">
        <v>3.7500171969316827</v>
      </c>
      <c r="I15" s="104">
        <v>5.7095474720118533</v>
      </c>
      <c r="J15" s="104">
        <v>5.28473397672788</v>
      </c>
      <c r="K15" s="104">
        <v>2.1356824017338352</v>
      </c>
      <c r="L15" s="104">
        <v>4.1386481263120665</v>
      </c>
      <c r="M15" s="104">
        <v>2.3807372855462519</v>
      </c>
      <c r="N15" s="104">
        <v>5.5242139501680807</v>
      </c>
      <c r="O15" s="104">
        <v>4.2157413889869595</v>
      </c>
      <c r="P15" s="104">
        <v>1.4803311399971217</v>
      </c>
      <c r="Q15" s="104">
        <v>0.3050427698589776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125.17750752730956</v>
      </c>
      <c r="D16" s="101">
        <f t="shared" si="2"/>
        <v>129.66333380500419</v>
      </c>
      <c r="E16" s="101">
        <f t="shared" si="2"/>
        <v>63.94536200013448</v>
      </c>
      <c r="F16" s="101">
        <f t="shared" si="2"/>
        <v>106.94569954856334</v>
      </c>
      <c r="G16" s="101">
        <f t="shared" si="2"/>
        <v>113.18594454886231</v>
      </c>
      <c r="H16" s="101">
        <f t="shared" si="2"/>
        <v>142.11477022835507</v>
      </c>
      <c r="I16" s="101">
        <f t="shared" si="2"/>
        <v>156.54912130389869</v>
      </c>
      <c r="J16" s="101">
        <f t="shared" si="2"/>
        <v>134.49662465237625</v>
      </c>
      <c r="K16" s="101">
        <f t="shared" si="2"/>
        <v>123.71677574913853</v>
      </c>
      <c r="L16" s="101">
        <f t="shared" si="2"/>
        <v>101.86113149854012</v>
      </c>
      <c r="M16" s="101">
        <f t="shared" si="2"/>
        <v>96.366374731413785</v>
      </c>
      <c r="N16" s="101">
        <f t="shared" si="2"/>
        <v>44.602340988053086</v>
      </c>
      <c r="O16" s="101">
        <f t="shared" si="2"/>
        <v>57.766253870188649</v>
      </c>
      <c r="P16" s="101">
        <f t="shared" si="2"/>
        <v>126.94635962559292</v>
      </c>
      <c r="Q16" s="101">
        <f t="shared" si="2"/>
        <v>133.6297957017718</v>
      </c>
    </row>
    <row r="17" spans="1:17" ht="12.95" customHeight="1" x14ac:dyDescent="0.25">
      <c r="A17" s="88" t="s">
        <v>101</v>
      </c>
      <c r="B17" s="103"/>
      <c r="C17" s="103">
        <v>0.46734787485053658</v>
      </c>
      <c r="D17" s="103">
        <v>0.62358546893490574</v>
      </c>
      <c r="E17" s="103">
        <v>0.20306608948110214</v>
      </c>
      <c r="F17" s="103">
        <v>0.32895274052879991</v>
      </c>
      <c r="G17" s="103">
        <v>0.18264558632544076</v>
      </c>
      <c r="H17" s="103">
        <v>0.46173266184101242</v>
      </c>
      <c r="I17" s="103">
        <v>1.9757702213743031</v>
      </c>
      <c r="J17" s="103">
        <v>2.1223150827760349</v>
      </c>
      <c r="K17" s="103">
        <v>1.6511782161961204</v>
      </c>
      <c r="L17" s="103">
        <v>1.937108048175848</v>
      </c>
      <c r="M17" s="103">
        <v>5.6072807594729079</v>
      </c>
      <c r="N17" s="103">
        <v>12.572101581599323</v>
      </c>
      <c r="O17" s="103">
        <v>20.206804093680681</v>
      </c>
      <c r="P17" s="103">
        <v>58.910182145251646</v>
      </c>
      <c r="Q17" s="103">
        <v>45.276558984852365</v>
      </c>
    </row>
    <row r="18" spans="1:17" ht="12" customHeight="1" x14ac:dyDescent="0.25">
      <c r="A18" s="88" t="s">
        <v>100</v>
      </c>
      <c r="B18" s="103"/>
      <c r="C18" s="103">
        <v>124.71015965245903</v>
      </c>
      <c r="D18" s="103">
        <v>129.03974833606927</v>
      </c>
      <c r="E18" s="103">
        <v>63.742295910653375</v>
      </c>
      <c r="F18" s="103">
        <v>106.61674680803453</v>
      </c>
      <c r="G18" s="103">
        <v>113.00329896253687</v>
      </c>
      <c r="H18" s="103">
        <v>141.65303756651406</v>
      </c>
      <c r="I18" s="103">
        <v>154.5733510825244</v>
      </c>
      <c r="J18" s="103">
        <v>132.37430956960023</v>
      </c>
      <c r="K18" s="103">
        <v>122.06559753294242</v>
      </c>
      <c r="L18" s="103">
        <v>99.924023450364274</v>
      </c>
      <c r="M18" s="103">
        <v>90.759093971940871</v>
      </c>
      <c r="N18" s="103">
        <v>32.030239406453759</v>
      </c>
      <c r="O18" s="103">
        <v>37.559449776507968</v>
      </c>
      <c r="P18" s="103">
        <v>68.036177480341266</v>
      </c>
      <c r="Q18" s="103">
        <v>88.35323671691944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44.205992481028744</v>
      </c>
      <c r="D19" s="101">
        <f t="shared" si="3"/>
        <v>44.149036673287348</v>
      </c>
      <c r="E19" s="101">
        <f t="shared" si="3"/>
        <v>45.108032971527201</v>
      </c>
      <c r="F19" s="101">
        <f t="shared" si="3"/>
        <v>45.980388576087805</v>
      </c>
      <c r="G19" s="101">
        <f t="shared" si="3"/>
        <v>46.182149340296043</v>
      </c>
      <c r="H19" s="101">
        <f t="shared" si="3"/>
        <v>47.604540555999371</v>
      </c>
      <c r="I19" s="101">
        <f t="shared" si="3"/>
        <v>52.890553706440507</v>
      </c>
      <c r="J19" s="101">
        <f t="shared" si="3"/>
        <v>53.729163068885576</v>
      </c>
      <c r="K19" s="101">
        <f t="shared" si="3"/>
        <v>43.966626941445746</v>
      </c>
      <c r="L19" s="101">
        <f t="shared" si="3"/>
        <v>41.568236683662683</v>
      </c>
      <c r="M19" s="101">
        <f t="shared" si="3"/>
        <v>45.86130002454334</v>
      </c>
      <c r="N19" s="101">
        <f t="shared" si="3"/>
        <v>46.822666921064268</v>
      </c>
      <c r="O19" s="101">
        <f t="shared" si="3"/>
        <v>47.312458287726649</v>
      </c>
      <c r="P19" s="101">
        <f t="shared" si="3"/>
        <v>56.073288021208569</v>
      </c>
      <c r="Q19" s="101">
        <f t="shared" si="3"/>
        <v>44.103593274579133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1.7525565235860723</v>
      </c>
      <c r="D21" s="100">
        <v>2.7694438490488009</v>
      </c>
      <c r="E21" s="100">
        <v>2.3244790610613277</v>
      </c>
      <c r="F21" s="100">
        <v>1.5963125934761546</v>
      </c>
      <c r="G21" s="100">
        <v>0.91023340833305344</v>
      </c>
      <c r="H21" s="100">
        <v>1.5776614226529697</v>
      </c>
      <c r="I21" s="100">
        <v>1.8195454414254966</v>
      </c>
      <c r="J21" s="100">
        <v>1.7659841280358388</v>
      </c>
      <c r="K21" s="100">
        <v>0.21739459141853665</v>
      </c>
      <c r="L21" s="100">
        <v>3.9016214860463851E-3</v>
      </c>
      <c r="M21" s="100">
        <v>6.3404733443593207E-3</v>
      </c>
      <c r="N21" s="100">
        <v>0.1094365806824122</v>
      </c>
      <c r="O21" s="100">
        <v>0.46846082607358353</v>
      </c>
      <c r="P21" s="100">
        <v>1.0040946099237349</v>
      </c>
      <c r="Q21" s="100">
        <v>0.83616486377701726</v>
      </c>
    </row>
    <row r="22" spans="1:17" ht="12" customHeight="1" x14ac:dyDescent="0.25">
      <c r="A22" s="88" t="s">
        <v>99</v>
      </c>
      <c r="B22" s="100"/>
      <c r="C22" s="100">
        <v>9.3256644772781172</v>
      </c>
      <c r="D22" s="100">
        <v>7.0154298513421773</v>
      </c>
      <c r="E22" s="100">
        <v>6.6639459732426731</v>
      </c>
      <c r="F22" s="100">
        <v>7.0769720223904482</v>
      </c>
      <c r="G22" s="100">
        <v>6.4895441059393537</v>
      </c>
      <c r="H22" s="100">
        <v>3.2695978288855625</v>
      </c>
      <c r="I22" s="100">
        <v>4.1793238580774776</v>
      </c>
      <c r="J22" s="100">
        <v>7.746941347401231</v>
      </c>
      <c r="K22" s="100">
        <v>6.3773409225711077</v>
      </c>
      <c r="L22" s="100">
        <v>0.93969208775241309</v>
      </c>
      <c r="M22" s="100">
        <v>6.3938140316833234</v>
      </c>
      <c r="N22" s="100">
        <v>5.3431670564214553</v>
      </c>
      <c r="O22" s="100">
        <v>6.6570912748312905</v>
      </c>
      <c r="P22" s="100">
        <v>7.7357330041063515</v>
      </c>
      <c r="Q22" s="100">
        <v>6.2020151772911207</v>
      </c>
    </row>
    <row r="23" spans="1:17" ht="12" customHeight="1" x14ac:dyDescent="0.25">
      <c r="A23" s="88" t="s">
        <v>98</v>
      </c>
      <c r="B23" s="100"/>
      <c r="C23" s="100">
        <v>10.984112499095277</v>
      </c>
      <c r="D23" s="100">
        <v>11.402865341410649</v>
      </c>
      <c r="E23" s="100">
        <v>11.354143842528165</v>
      </c>
      <c r="F23" s="100">
        <v>11.735464730059448</v>
      </c>
      <c r="G23" s="100">
        <v>11.624977211551338</v>
      </c>
      <c r="H23" s="100">
        <v>12.208287618493426</v>
      </c>
      <c r="I23" s="100">
        <v>11.86735299548975</v>
      </c>
      <c r="J23" s="100">
        <v>12.744888558381557</v>
      </c>
      <c r="K23" s="100">
        <v>11.020717665458283</v>
      </c>
      <c r="L23" s="100">
        <v>10.011486862756978</v>
      </c>
      <c r="M23" s="100">
        <v>10.458717255935086</v>
      </c>
      <c r="N23" s="100">
        <v>11.601254083621704</v>
      </c>
      <c r="O23" s="100">
        <v>12.295163485655866</v>
      </c>
      <c r="P23" s="100">
        <v>12.545508902527315</v>
      </c>
      <c r="Q23" s="100">
        <v>12.029159841402146</v>
      </c>
    </row>
    <row r="24" spans="1:17" ht="12" customHeight="1" x14ac:dyDescent="0.25">
      <c r="A24" s="88" t="s">
        <v>34</v>
      </c>
      <c r="B24" s="100"/>
      <c r="C24" s="100">
        <v>0.3496654978091967</v>
      </c>
      <c r="D24" s="100">
        <v>0.38915895471736328</v>
      </c>
      <c r="E24" s="100">
        <v>0.31049124830599817</v>
      </c>
      <c r="F24" s="100">
        <v>0.54215028257964204</v>
      </c>
      <c r="G24" s="100">
        <v>0.36896599287589821</v>
      </c>
      <c r="H24" s="100">
        <v>0.3489284595806198</v>
      </c>
      <c r="I24" s="100">
        <v>0.40691095719567583</v>
      </c>
      <c r="J24" s="100">
        <v>0.48244886303560081</v>
      </c>
      <c r="K24" s="100">
        <v>0.41091214154353806</v>
      </c>
      <c r="L24" s="100">
        <v>0.42045753146384696</v>
      </c>
      <c r="M24" s="100">
        <v>0.38308304040114466</v>
      </c>
      <c r="N24" s="100">
        <v>0.3798480131412944</v>
      </c>
      <c r="O24" s="100">
        <v>0.40562456482373815</v>
      </c>
      <c r="P24" s="100">
        <v>0.46950000730509123</v>
      </c>
      <c r="Q24" s="100">
        <v>0.36698538957398774</v>
      </c>
    </row>
    <row r="25" spans="1:17" ht="12" customHeight="1" x14ac:dyDescent="0.25">
      <c r="A25" s="88" t="s">
        <v>42</v>
      </c>
      <c r="B25" s="100"/>
      <c r="C25" s="100">
        <v>3.5718062899498082</v>
      </c>
      <c r="D25" s="100">
        <v>2.1625944289556407</v>
      </c>
      <c r="E25" s="100">
        <v>2.6709609808132622</v>
      </c>
      <c r="F25" s="100">
        <v>2.8124362794951883</v>
      </c>
      <c r="G25" s="100">
        <v>2.5021228041028256</v>
      </c>
      <c r="H25" s="100">
        <v>2.2319597777671425</v>
      </c>
      <c r="I25" s="100">
        <v>2.3907447616907826</v>
      </c>
      <c r="J25" s="100">
        <v>3.082485900924187</v>
      </c>
      <c r="K25" s="100">
        <v>2.4177055320259919</v>
      </c>
      <c r="L25" s="100">
        <v>0.81900885023838854</v>
      </c>
      <c r="M25" s="100">
        <v>0.64458744380484034</v>
      </c>
      <c r="N25" s="100">
        <v>0.59104988215090493</v>
      </c>
      <c r="O25" s="100">
        <v>1.9144528797990314</v>
      </c>
      <c r="P25" s="100">
        <v>2.7794580519537675</v>
      </c>
      <c r="Q25" s="100">
        <v>3.1051947980853618</v>
      </c>
    </row>
    <row r="26" spans="1:17" ht="12" customHeight="1" x14ac:dyDescent="0.25">
      <c r="A26" s="88" t="s">
        <v>30</v>
      </c>
      <c r="B26" s="22"/>
      <c r="C26" s="22">
        <v>18.222187193310273</v>
      </c>
      <c r="D26" s="22">
        <v>20.409544247812718</v>
      </c>
      <c r="E26" s="22">
        <v>21.784011865575774</v>
      </c>
      <c r="F26" s="22">
        <v>22.217052668086925</v>
      </c>
      <c r="G26" s="22">
        <v>23.397197953572395</v>
      </c>
      <c r="H26" s="22">
        <v>27.941878808999455</v>
      </c>
      <c r="I26" s="22">
        <v>32.075358942953237</v>
      </c>
      <c r="J26" s="22">
        <v>27.689851974857799</v>
      </c>
      <c r="K26" s="22">
        <v>23.324873408103205</v>
      </c>
      <c r="L26" s="22">
        <v>29.183639449753109</v>
      </c>
      <c r="M26" s="22">
        <v>27.671849236557257</v>
      </c>
      <c r="N26" s="22">
        <v>26.26824634441617</v>
      </c>
      <c r="O26" s="22">
        <v>25.121881039102764</v>
      </c>
      <c r="P26" s="22">
        <v>31.091320519050935</v>
      </c>
      <c r="Q26" s="22">
        <v>21.199720226671669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0.88910786392117502</v>
      </c>
      <c r="H27" s="121">
        <v>2.6226639620199728E-2</v>
      </c>
      <c r="I27" s="121">
        <v>0.15131674960808891</v>
      </c>
      <c r="J27" s="121">
        <v>0.2165622962493628</v>
      </c>
      <c r="K27" s="121">
        <v>0.19768268032508154</v>
      </c>
      <c r="L27" s="121">
        <v>0.19005028021190118</v>
      </c>
      <c r="M27" s="121">
        <v>0.30290854281732876</v>
      </c>
      <c r="N27" s="121">
        <v>2.5296649606303281</v>
      </c>
      <c r="O27" s="121">
        <v>0.44978421744037589</v>
      </c>
      <c r="P27" s="121">
        <v>0.44767292634137273</v>
      </c>
      <c r="Q27" s="121">
        <v>0.36435297777783665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42.543955552622599</v>
      </c>
      <c r="D29" s="101">
        <f t="shared" si="4"/>
        <v>45.086281997248079</v>
      </c>
      <c r="E29" s="101">
        <f t="shared" si="4"/>
        <v>44.539627059509357</v>
      </c>
      <c r="F29" s="101">
        <f t="shared" si="4"/>
        <v>44.832192286335385</v>
      </c>
      <c r="G29" s="101">
        <f t="shared" si="4"/>
        <v>45.024180957390925</v>
      </c>
      <c r="H29" s="101">
        <f t="shared" si="4"/>
        <v>47.718484235900647</v>
      </c>
      <c r="I29" s="101">
        <f t="shared" si="4"/>
        <v>53.941150071579585</v>
      </c>
      <c r="J29" s="101">
        <f t="shared" si="4"/>
        <v>54.267579614039882</v>
      </c>
      <c r="K29" s="101">
        <f t="shared" si="4"/>
        <v>43.969768251752143</v>
      </c>
      <c r="L29" s="101">
        <f t="shared" si="4"/>
        <v>42.018277860306739</v>
      </c>
      <c r="M29" s="101">
        <f t="shared" si="4"/>
        <v>45.465697842377608</v>
      </c>
      <c r="N29" s="101">
        <f t="shared" si="4"/>
        <v>46.586996036724464</v>
      </c>
      <c r="O29" s="101">
        <f t="shared" si="4"/>
        <v>47.518441184399009</v>
      </c>
      <c r="P29" s="101">
        <f t="shared" si="4"/>
        <v>55.403656063759641</v>
      </c>
      <c r="Q29" s="101">
        <f t="shared" si="4"/>
        <v>43.17632498967513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37.072318805929463</v>
      </c>
      <c r="E30" s="100">
        <v>17.937087243282051</v>
      </c>
      <c r="F30" s="100">
        <v>18.70550651992912</v>
      </c>
      <c r="G30" s="100">
        <v>0</v>
      </c>
      <c r="H30" s="100">
        <v>0</v>
      </c>
      <c r="I30" s="100">
        <v>13.324374553467171</v>
      </c>
      <c r="J30" s="100">
        <v>20.238437200597691</v>
      </c>
      <c r="K30" s="100">
        <v>0</v>
      </c>
      <c r="L30" s="100">
        <v>9.6215777561053741</v>
      </c>
      <c r="M30" s="100">
        <v>0</v>
      </c>
      <c r="N30" s="100">
        <v>0</v>
      </c>
      <c r="O30" s="100">
        <v>0</v>
      </c>
      <c r="P30" s="100">
        <v>0.82971120052331426</v>
      </c>
      <c r="Q30" s="100">
        <v>29.469995785007804</v>
      </c>
    </row>
    <row r="31" spans="1:17" ht="12" customHeight="1" x14ac:dyDescent="0.25">
      <c r="A31" s="88" t="s">
        <v>98</v>
      </c>
      <c r="B31" s="100"/>
      <c r="C31" s="100">
        <v>6.8922110509668455</v>
      </c>
      <c r="D31" s="100">
        <v>8.0139631913186165</v>
      </c>
      <c r="E31" s="100">
        <v>11.104922307520598</v>
      </c>
      <c r="F31" s="100">
        <v>11.446640261936668</v>
      </c>
      <c r="G31" s="100">
        <v>8.6066208019932837</v>
      </c>
      <c r="H31" s="100">
        <v>9.7771739621659517</v>
      </c>
      <c r="I31" s="100">
        <v>13.216942136401268</v>
      </c>
      <c r="J31" s="100">
        <v>13.138026607138103</v>
      </c>
      <c r="K31" s="100">
        <v>11.243459078531217</v>
      </c>
      <c r="L31" s="100">
        <v>10.824696058662935</v>
      </c>
      <c r="M31" s="100">
        <v>10.687298698106929</v>
      </c>
      <c r="N31" s="100">
        <v>10.222178272239026</v>
      </c>
      <c r="O31" s="100">
        <v>5.8067087312944734</v>
      </c>
      <c r="P31" s="100">
        <v>33.775885361029275</v>
      </c>
      <c r="Q31" s="100">
        <v>13.706329204667329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35.651744501655756</v>
      </c>
      <c r="D33" s="18">
        <v>0</v>
      </c>
      <c r="E33" s="18">
        <v>15.497617508706709</v>
      </c>
      <c r="F33" s="18">
        <v>14.680045504469598</v>
      </c>
      <c r="G33" s="18">
        <v>36.417560155397645</v>
      </c>
      <c r="H33" s="18">
        <v>37.941310273734693</v>
      </c>
      <c r="I33" s="18">
        <v>27.399833381711147</v>
      </c>
      <c r="J33" s="18">
        <v>20.891115806304086</v>
      </c>
      <c r="K33" s="18">
        <v>32.726309173220926</v>
      </c>
      <c r="L33" s="18">
        <v>21.572004045538431</v>
      </c>
      <c r="M33" s="18">
        <v>34.778399144270679</v>
      </c>
      <c r="N33" s="18">
        <v>36.364817764485437</v>
      </c>
      <c r="O33" s="18">
        <v>41.711732453104538</v>
      </c>
      <c r="P33" s="18">
        <v>20.798059502207053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0.79519457999421983</v>
      </c>
      <c r="D3" s="115">
        <f>IF(SER_hh_tes_in!D3=0,"",SER_hh_tes_in!D3/SER_hh_fec_in!D3)</f>
        <v>0.8178300728873138</v>
      </c>
      <c r="E3" s="115">
        <f>IF(SER_hh_tes_in!E3=0,"",SER_hh_tes_in!E3/SER_hh_fec_in!E3)</f>
        <v>0.76942967326261391</v>
      </c>
      <c r="F3" s="115">
        <f>IF(SER_hh_tes_in!F3=0,"",SER_hh_tes_in!F3/SER_hh_fec_in!F3)</f>
        <v>0.80279897948412116</v>
      </c>
      <c r="G3" s="115">
        <f>IF(SER_hh_tes_in!G3=0,"",SER_hh_tes_in!G3/SER_hh_fec_in!G3)</f>
        <v>0.83024205689104003</v>
      </c>
      <c r="H3" s="115">
        <f>IF(SER_hh_tes_in!H3=0,"",SER_hh_tes_in!H3/SER_hh_fec_in!H3)</f>
        <v>0.85525733927680547</v>
      </c>
      <c r="I3" s="115">
        <f>IF(SER_hh_tes_in!I3=0,"",SER_hh_tes_in!I3/SER_hh_fec_in!I3)</f>
        <v>0.8469219492160327</v>
      </c>
      <c r="J3" s="115">
        <f>IF(SER_hh_tes_in!J3=0,"",SER_hh_tes_in!J3/SER_hh_fec_in!J3)</f>
        <v>0.82644508652286075</v>
      </c>
      <c r="K3" s="115">
        <f>IF(SER_hh_tes_in!K3=0,"",SER_hh_tes_in!K3/SER_hh_fec_in!K3)</f>
        <v>0.86125032212788177</v>
      </c>
      <c r="L3" s="115">
        <f>IF(SER_hh_tes_in!L3=0,"",SER_hh_tes_in!L3/SER_hh_fec_in!L3)</f>
        <v>0.87094347510171255</v>
      </c>
      <c r="M3" s="115">
        <f>IF(SER_hh_tes_in!M3=0,"",SER_hh_tes_in!M3/SER_hh_fec_in!M3)</f>
        <v>0.95245801418525267</v>
      </c>
      <c r="N3" s="115">
        <f>IF(SER_hh_tes_in!N3=0,"",SER_hh_tes_in!N3/SER_hh_fec_in!N3)</f>
        <v>0.86584366800581702</v>
      </c>
      <c r="O3" s="115">
        <f>IF(SER_hh_tes_in!O3=0,"",SER_hh_tes_in!O3/SER_hh_fec_in!O3)</f>
        <v>0.8965927615376712</v>
      </c>
      <c r="P3" s="115">
        <f>IF(SER_hh_tes_in!P3=0,"",SER_hh_tes_in!P3/SER_hh_fec_in!P3)</f>
        <v>1.0184423927808524</v>
      </c>
      <c r="Q3" s="115">
        <f>IF(SER_hh_tes_in!Q3=0,"",SER_hh_tes_in!Q3/SER_hh_fec_in!Q3)</f>
        <v>1.3088418527297863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0.70209409036485526</v>
      </c>
      <c r="D4" s="110">
        <f>IF(SER_hh_tes_in!D4=0,"",SER_hh_tes_in!D4/SER_hh_fec_in!D4)</f>
        <v>0.75865554949884606</v>
      </c>
      <c r="E4" s="110">
        <f>IF(SER_hh_tes_in!E4=0,"",SER_hh_tes_in!E4/SER_hh_fec_in!E4)</f>
        <v>0.75070036842395105</v>
      </c>
      <c r="F4" s="110">
        <f>IF(SER_hh_tes_in!F4=0,"",SER_hh_tes_in!F4/SER_hh_fec_in!F4)</f>
        <v>0.74162774216215044</v>
      </c>
      <c r="G4" s="110">
        <f>IF(SER_hh_tes_in!G4=0,"",SER_hh_tes_in!G4/SER_hh_fec_in!G4)</f>
        <v>0.76145771257917594</v>
      </c>
      <c r="H4" s="110">
        <f>IF(SER_hh_tes_in!H4=0,"",SER_hh_tes_in!H4/SER_hh_fec_in!H4)</f>
        <v>0.7554033162705891</v>
      </c>
      <c r="I4" s="110">
        <f>IF(SER_hh_tes_in!I4=0,"",SER_hh_tes_in!I4/SER_hh_fec_in!I4)</f>
        <v>0.75449123049554545</v>
      </c>
      <c r="J4" s="110">
        <f>IF(SER_hh_tes_in!J4=0,"",SER_hh_tes_in!J4/SER_hh_fec_in!J4)</f>
        <v>0.75073709841821157</v>
      </c>
      <c r="K4" s="110">
        <f>IF(SER_hh_tes_in!K4=0,"",SER_hh_tes_in!K4/SER_hh_fec_in!K4)</f>
        <v>0.75179305711182043</v>
      </c>
      <c r="L4" s="110">
        <f>IF(SER_hh_tes_in!L4=0,"",SER_hh_tes_in!L4/SER_hh_fec_in!L4)</f>
        <v>0.79665441210048971</v>
      </c>
      <c r="M4" s="110">
        <f>IF(SER_hh_tes_in!M4=0,"",SER_hh_tes_in!M4/SER_hh_fec_in!M4)</f>
        <v>0.90026304801630386</v>
      </c>
      <c r="N4" s="110">
        <f>IF(SER_hh_tes_in!N4=0,"",SER_hh_tes_in!N4/SER_hh_fec_in!N4)</f>
        <v>0.85888804486010206</v>
      </c>
      <c r="O4" s="110">
        <f>IF(SER_hh_tes_in!O4=0,"",SER_hh_tes_in!O4/SER_hh_fec_in!O4)</f>
        <v>0.87590389820698866</v>
      </c>
      <c r="P4" s="110">
        <f>IF(SER_hh_tes_in!P4=0,"",SER_hh_tes_in!P4/SER_hh_fec_in!P4)</f>
        <v>0.97597757589046474</v>
      </c>
      <c r="Q4" s="110">
        <f>IF(SER_hh_tes_in!Q4=0,"",SER_hh_tes_in!Q4/SER_hh_fec_in!Q4)</f>
        <v>1.4825614488373868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>
        <f>IF(SER_hh_tes_in!E5=0,"",SER_hh_tes_in!E5/SER_hh_fec_in!E5)</f>
        <v>0.5805488860904835</v>
      </c>
      <c r="F5" s="109">
        <f>IF(SER_hh_tes_in!F5=0,"",SER_hh_tes_in!F5/SER_hh_fec_in!F5)</f>
        <v>0.5825903051007818</v>
      </c>
      <c r="G5" s="109">
        <f>IF(SER_hh_tes_in!G5=0,"",SER_hh_tes_in!G5/SER_hh_fec_in!G5)</f>
        <v>0.58464418910604632</v>
      </c>
      <c r="H5" s="109">
        <f>IF(SER_hh_tes_in!H5=0,"",SER_hh_tes_in!H5/SER_hh_fec_in!H5)</f>
        <v>0.58670004951630172</v>
      </c>
      <c r="I5" s="109">
        <f>IF(SER_hh_tes_in!I5=0,"",SER_hh_tes_in!I5/SER_hh_fec_in!I5)</f>
        <v>0.58876335027270765</v>
      </c>
      <c r="J5" s="109">
        <f>IF(SER_hh_tes_in!J5=0,"",SER_hh_tes_in!J5/SER_hh_fec_in!J5)</f>
        <v>0.59083518918553179</v>
      </c>
      <c r="K5" s="109">
        <f>IF(SER_hh_tes_in!K5=0,"",SER_hh_tes_in!K5/SER_hh_fec_in!K5)</f>
        <v>0.59294818698330665</v>
      </c>
      <c r="L5" s="109">
        <f>IF(SER_hh_tes_in!L5=0,"",SER_hh_tes_in!L5/SER_hh_fec_in!L5)</f>
        <v>0.59503239621316628</v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0.61620184895687979</v>
      </c>
      <c r="D7" s="109" t="str">
        <f>IF(SER_hh_tes_in!D7=0,"",SER_hh_tes_in!D7/SER_hh_fec_in!D7)</f>
        <v/>
      </c>
      <c r="E7" s="109" t="str">
        <f>IF(SER_hh_tes_in!E7=0,"",SER_hh_tes_in!E7/SER_hh_fec_in!E7)</f>
        <v/>
      </c>
      <c r="F7" s="109">
        <f>IF(SER_hh_tes_in!F7=0,"",SER_hh_tes_in!F7/SER_hh_fec_in!F7)</f>
        <v>0.62770423215678206</v>
      </c>
      <c r="G7" s="109" t="str">
        <f>IF(SER_hh_tes_in!G7=0,"",SER_hh_tes_in!G7/SER_hh_fec_in!G7)</f>
        <v/>
      </c>
      <c r="H7" s="109">
        <f>IF(SER_hh_tes_in!H7=0,"",SER_hh_tes_in!H7/SER_hh_fec_in!H7)</f>
        <v>0.63611572669660077</v>
      </c>
      <c r="I7" s="109">
        <f>IF(SER_hh_tes_in!I7=0,"",SER_hh_tes_in!I7/SER_hh_fec_in!I7)</f>
        <v>0.64043561623943546</v>
      </c>
      <c r="J7" s="109">
        <f>IF(SER_hh_tes_in!J7=0,"",SER_hh_tes_in!J7/SER_hh_fec_in!J7)</f>
        <v>0.64490700265652712</v>
      </c>
      <c r="K7" s="109">
        <f>IF(SER_hh_tes_in!K7=0,"",SER_hh_tes_in!K7/SER_hh_fec_in!K7)</f>
        <v>0.64938474728972717</v>
      </c>
      <c r="L7" s="109">
        <f>IF(SER_hh_tes_in!L7=0,"",SER_hh_tes_in!L7/SER_hh_fec_in!L7)</f>
        <v>0.65358717980946646</v>
      </c>
      <c r="M7" s="109">
        <f>IF(SER_hh_tes_in!M7=0,"",SER_hh_tes_in!M7/SER_hh_fec_in!M7)</f>
        <v>0.65738365940564614</v>
      </c>
      <c r="N7" s="109">
        <f>IF(SER_hh_tes_in!N7=0,"",SER_hh_tes_in!N7/SER_hh_fec_in!N7)</f>
        <v>0.66071409891940791</v>
      </c>
      <c r="O7" s="109">
        <f>IF(SER_hh_tes_in!O7=0,"",SER_hh_tes_in!O7/SER_hh_fec_in!O7)</f>
        <v>0.66390567528741451</v>
      </c>
      <c r="P7" s="109">
        <f>IF(SER_hh_tes_in!P7=0,"",SER_hh_tes_in!P7/SER_hh_fec_in!P7)</f>
        <v>0.66652093000114687</v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1.0090407529374528</v>
      </c>
      <c r="D8" s="109">
        <f>IF(SER_hh_tes_in!D8=0,"",SER_hh_tes_in!D8/SER_hh_fec_in!D8)</f>
        <v>1.0151332849788719</v>
      </c>
      <c r="E8" s="109">
        <f>IF(SER_hh_tes_in!E8=0,"",SER_hh_tes_in!E8/SER_hh_fec_in!E8)</f>
        <v>1.0211747760024903</v>
      </c>
      <c r="F8" s="109">
        <f>IF(SER_hh_tes_in!F8=0,"",SER_hh_tes_in!F8/SER_hh_fec_in!F8)</f>
        <v>1.027245752952189</v>
      </c>
      <c r="G8" s="109">
        <f>IF(SER_hh_tes_in!G8=0,"",SER_hh_tes_in!G8/SER_hh_fec_in!G8)</f>
        <v>1.0333282823412011</v>
      </c>
      <c r="H8" s="109">
        <f>IF(SER_hh_tes_in!H8=0,"",SER_hh_tes_in!H8/SER_hh_fec_in!H8)</f>
        <v>1.0395842633403174</v>
      </c>
      <c r="I8" s="109">
        <f>IF(SER_hh_tes_in!I8=0,"",SER_hh_tes_in!I8/SER_hh_fec_in!I8)</f>
        <v>1.0458700250136215</v>
      </c>
      <c r="J8" s="109">
        <f>IF(SER_hh_tes_in!J8=0,"",SER_hh_tes_in!J8/SER_hh_fec_in!J8)</f>
        <v>1.0521680164226113</v>
      </c>
      <c r="K8" s="109">
        <f>IF(SER_hh_tes_in!K8=0,"",SER_hh_tes_in!K8/SER_hh_fec_in!K8)</f>
        <v>1.0584740616518595</v>
      </c>
      <c r="L8" s="109">
        <f>IF(SER_hh_tes_in!L8=0,"",SER_hh_tes_in!L8/SER_hh_fec_in!L8)</f>
        <v>1.0644547490236638</v>
      </c>
      <c r="M8" s="109">
        <f>IF(SER_hh_tes_in!M8=0,"",SER_hh_tes_in!M8/SER_hh_fec_in!M8)</f>
        <v>1.0723516562514535</v>
      </c>
      <c r="N8" s="109">
        <f>IF(SER_hh_tes_in!N8=0,"",SER_hh_tes_in!N8/SER_hh_fec_in!N8)</f>
        <v>1.0825401534297423</v>
      </c>
      <c r="O8" s="109">
        <f>IF(SER_hh_tes_in!O8=0,"",SER_hh_tes_in!O8/SER_hh_fec_in!O8)</f>
        <v>1.0960658824439771</v>
      </c>
      <c r="P8" s="109">
        <f>IF(SER_hh_tes_in!P8=0,"",SER_hh_tes_in!P8/SER_hh_fec_in!P8)</f>
        <v>1.1139173676998857</v>
      </c>
      <c r="Q8" s="109">
        <f>IF(SER_hh_tes_in!Q8=0,"",SER_hh_tes_in!Q8/SER_hh_fec_in!Q8)</f>
        <v>1.137563160547842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0.72618026800550894</v>
      </c>
      <c r="D9" s="109">
        <f>IF(SER_hh_tes_in!D9=0,"",SER_hh_tes_in!D9/SER_hh_fec_in!D9)</f>
        <v>0.73105531706734883</v>
      </c>
      <c r="E9" s="109">
        <f>IF(SER_hh_tes_in!E9=0,"",SER_hh_tes_in!E9/SER_hh_fec_in!E9)</f>
        <v>0.73872147544419853</v>
      </c>
      <c r="F9" s="109">
        <f>IF(SER_hh_tes_in!F9=0,"",SER_hh_tes_in!F9/SER_hh_fec_in!F9)</f>
        <v>0.74400740819447342</v>
      </c>
      <c r="G9" s="109">
        <f>IF(SER_hh_tes_in!G9=0,"",SER_hh_tes_in!G9/SER_hh_fec_in!G9)</f>
        <v>0.75020947279592809</v>
      </c>
      <c r="H9" s="109">
        <f>IF(SER_hh_tes_in!H9=0,"",SER_hh_tes_in!H9/SER_hh_fec_in!H9)</f>
        <v>0.75485244295477982</v>
      </c>
      <c r="I9" s="109">
        <f>IF(SER_hh_tes_in!I9=0,"",SER_hh_tes_in!I9/SER_hh_fec_in!I9)</f>
        <v>0.75952305583942592</v>
      </c>
      <c r="J9" s="109">
        <f>IF(SER_hh_tes_in!J9=0,"",SER_hh_tes_in!J9/SER_hh_fec_in!J9)</f>
        <v>0.76412034117081762</v>
      </c>
      <c r="K9" s="109" t="str">
        <f>IF(SER_hh_tes_in!K9=0,"",SER_hh_tes_in!K9/SER_hh_fec_in!K9)</f>
        <v/>
      </c>
      <c r="L9" s="109">
        <f>IF(SER_hh_tes_in!L9=0,"",SER_hh_tes_in!L9/SER_hh_fec_in!L9)</f>
        <v>0.77288099704325341</v>
      </c>
      <c r="M9" s="109">
        <f>IF(SER_hh_tes_in!M9=0,"",SER_hh_tes_in!M9/SER_hh_fec_in!M9)</f>
        <v>0.77716735476842225</v>
      </c>
      <c r="N9" s="109">
        <f>IF(SER_hh_tes_in!N9=0,"",SER_hh_tes_in!N9/SER_hh_fec_in!N9)</f>
        <v>0.78166539036805383</v>
      </c>
      <c r="O9" s="109">
        <f>IF(SER_hh_tes_in!O9=0,"",SER_hh_tes_in!O9/SER_hh_fec_in!O9)</f>
        <v>0.78604640049566477</v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0.56428632248879196</v>
      </c>
      <c r="D10" s="109">
        <f>IF(SER_hh_tes_in!D10=0,"",SER_hh_tes_in!D10/SER_hh_fec_in!D10)</f>
        <v>0.56958058543559931</v>
      </c>
      <c r="E10" s="109">
        <f>IF(SER_hh_tes_in!E10=0,"",SER_hh_tes_in!E10/SER_hh_fec_in!E10)</f>
        <v>0.573249249198862</v>
      </c>
      <c r="F10" s="109">
        <f>IF(SER_hh_tes_in!F10=0,"",SER_hh_tes_in!F10/SER_hh_fec_in!F10)</f>
        <v>0.57698812567480129</v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0.58634391381985007</v>
      </c>
      <c r="J10" s="109">
        <f>IF(SER_hh_tes_in!J10=0,"",SER_hh_tes_in!J10/SER_hh_fec_in!J10)</f>
        <v>0.58989573687466434</v>
      </c>
      <c r="K10" s="109">
        <f>IF(SER_hh_tes_in!K10=0,"",SER_hh_tes_in!K10/SER_hh_fec_in!K10)</f>
        <v>0.59345551540027008</v>
      </c>
      <c r="L10" s="109">
        <f>IF(SER_hh_tes_in!L10=0,"",SER_hh_tes_in!L10/SER_hh_fec_in!L10)</f>
        <v>0.59678165852069165</v>
      </c>
      <c r="M10" s="109">
        <f>IF(SER_hh_tes_in!M10=0,"",SER_hh_tes_in!M10/SER_hh_fec_in!M10)</f>
        <v>0.59951546645748999</v>
      </c>
      <c r="N10" s="109">
        <f>IF(SER_hh_tes_in!N10=0,"",SER_hh_tes_in!N10/SER_hh_fec_in!N10)</f>
        <v>0.60169127364349928</v>
      </c>
      <c r="O10" s="109">
        <f>IF(SER_hh_tes_in!O10=0,"",SER_hh_tes_in!O10/SER_hh_fec_in!O10)</f>
        <v>0.6034498300291351</v>
      </c>
      <c r="P10" s="109">
        <f>IF(SER_hh_tes_in!P10=0,"",SER_hh_tes_in!P10/SER_hh_fec_in!P10)</f>
        <v>0.60487435644251253</v>
      </c>
      <c r="Q10" s="109">
        <f>IF(SER_hh_tes_in!Q10=0,"",SER_hh_tes_in!Q10/SER_hh_fec_in!Q10)</f>
        <v>0.60598595486848061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0.78750969184139608</v>
      </c>
      <c r="D12" s="109">
        <f>IF(SER_hh_tes_in!D12=0,"",SER_hh_tes_in!D12/SER_hh_fec_in!D12)</f>
        <v>0.79250770271150905</v>
      </c>
      <c r="E12" s="109" t="str">
        <f>IF(SER_hh_tes_in!E12=0,"",SER_hh_tes_in!E12/SER_hh_fec_in!E12)</f>
        <v/>
      </c>
      <c r="F12" s="109">
        <f>IF(SER_hh_tes_in!F12=0,"",SER_hh_tes_in!F12/SER_hh_fec_in!F12)</f>
        <v>0.80218116568958586</v>
      </c>
      <c r="G12" s="109" t="str">
        <f>IF(SER_hh_tes_in!G12=0,"",SER_hh_tes_in!G12/SER_hh_fec_in!G12)</f>
        <v/>
      </c>
      <c r="H12" s="109">
        <f>IF(SER_hh_tes_in!H12=0,"",SER_hh_tes_in!H12/SER_hh_fec_in!H12)</f>
        <v>0.81203403974800215</v>
      </c>
      <c r="I12" s="109">
        <f>IF(SER_hh_tes_in!I12=0,"",SER_hh_tes_in!I12/SER_hh_fec_in!I12)</f>
        <v>0.81705192369362989</v>
      </c>
      <c r="J12" s="109">
        <f>IF(SER_hh_tes_in!J12=0,"",SER_hh_tes_in!J12/SER_hh_fec_in!J12)</f>
        <v>0.82207436927201794</v>
      </c>
      <c r="K12" s="109" t="str">
        <f>IF(SER_hh_tes_in!K12=0,"",SER_hh_tes_in!K12/SER_hh_fec_in!K12)</f>
        <v/>
      </c>
      <c r="L12" s="109">
        <f>IF(SER_hh_tes_in!L12=0,"",SER_hh_tes_in!L12/SER_hh_fec_in!L12)</f>
        <v>0.83177303550385018</v>
      </c>
      <c r="M12" s="109">
        <f>IF(SER_hh_tes_in!M12=0,"",SER_hh_tes_in!M12/SER_hh_fec_in!M12)</f>
        <v>0.83557109177168654</v>
      </c>
      <c r="N12" s="109" t="str">
        <f>IF(SER_hh_tes_in!N12=0,"",SER_hh_tes_in!N12/SER_hh_fec_in!N12)</f>
        <v/>
      </c>
      <c r="O12" s="109">
        <f>IF(SER_hh_tes_in!O12=0,"",SER_hh_tes_in!O12/SER_hh_fec_in!O12)</f>
        <v>0.84090860878560336</v>
      </c>
      <c r="P12" s="109">
        <f>IF(SER_hh_tes_in!P12=0,"",SER_hh_tes_in!P12/SER_hh_fec_in!P12)</f>
        <v>0.84293449525613473</v>
      </c>
      <c r="Q12" s="109">
        <f>IF(SER_hh_tes_in!Q12=0,"",SER_hh_tes_in!Q12/SER_hh_fec_in!Q12)</f>
        <v>0.84447727377892123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1.2633944023100279</v>
      </c>
      <c r="D13" s="109">
        <f>IF(SER_hh_tes_in!D13=0,"",SER_hh_tes_in!D13/SER_hh_fec_in!D13)</f>
        <v>1.2636767955821113</v>
      </c>
      <c r="E13" s="109">
        <f>IF(SER_hh_tes_in!E13=0,"",SER_hh_tes_in!E13/SER_hh_fec_in!E13)</f>
        <v>1.2637443972869384</v>
      </c>
      <c r="F13" s="109">
        <f>IF(SER_hh_tes_in!F13=0,"",SER_hh_tes_in!F13/SER_hh_fec_in!F13)</f>
        <v>1.2637462439318112</v>
      </c>
      <c r="G13" s="109">
        <f>IF(SER_hh_tes_in!G13=0,"",SER_hh_tes_in!G13/SER_hh_fec_in!G13)</f>
        <v>1.2637087754237124</v>
      </c>
      <c r="H13" s="109">
        <f>IF(SER_hh_tes_in!H13=0,"",SER_hh_tes_in!H13/SER_hh_fec_in!H13)</f>
        <v>1.2636330262230546</v>
      </c>
      <c r="I13" s="109">
        <f>IF(SER_hh_tes_in!I13=0,"",SER_hh_tes_in!I13/SER_hh_fec_in!I13)</f>
        <v>1.2635561154278256</v>
      </c>
      <c r="J13" s="109">
        <f>IF(SER_hh_tes_in!J13=0,"",SER_hh_tes_in!J13/SER_hh_fec_in!J13)</f>
        <v>1.2634735444153693</v>
      </c>
      <c r="K13" s="109">
        <f>IF(SER_hh_tes_in!K13=0,"",SER_hh_tes_in!K13/SER_hh_fec_in!K13)</f>
        <v>1.2633687254508497</v>
      </c>
      <c r="L13" s="109">
        <f>IF(SER_hh_tes_in!L13=0,"",SER_hh_tes_in!L13/SER_hh_fec_in!L13)</f>
        <v>1.8283019898301951</v>
      </c>
      <c r="M13" s="109">
        <f>IF(SER_hh_tes_in!M13=0,"",SER_hh_tes_in!M13/SER_hh_fec_in!M13)</f>
        <v>2.3712358849496984</v>
      </c>
      <c r="N13" s="109">
        <f>IF(SER_hh_tes_in!N13=0,"",SER_hh_tes_in!N13/SER_hh_fec_in!N13)</f>
        <v>2.7667399536653763</v>
      </c>
      <c r="O13" s="109">
        <f>IF(SER_hh_tes_in!O13=0,"",SER_hh_tes_in!O13/SER_hh_fec_in!O13)</f>
        <v>3.0550555644611577</v>
      </c>
      <c r="P13" s="109">
        <f>IF(SER_hh_tes_in!P13=0,"",SER_hh_tes_in!P13/SER_hh_fec_in!P13)</f>
        <v>3.2678363054106634</v>
      </c>
      <c r="Q13" s="109">
        <f>IF(SER_hh_tes_in!Q13=0,"",SER_hh_tes_in!Q13/SER_hh_fec_in!Q13)</f>
        <v>3.3691206827716544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0.74879325447794831</v>
      </c>
      <c r="D14" s="112">
        <f>IF(SER_hh_tes_in!D14=0,"",SER_hh_tes_in!D14/SER_hh_fec_in!D14)</f>
        <v>0.75341102127014059</v>
      </c>
      <c r="E14" s="112">
        <f>IF(SER_hh_tes_in!E14=0,"",SER_hh_tes_in!E14/SER_hh_fec_in!E14)</f>
        <v>0.7579718320511144</v>
      </c>
      <c r="F14" s="112">
        <f>IF(SER_hh_tes_in!F14=0,"",SER_hh_tes_in!F14/SER_hh_fec_in!F14)</f>
        <v>0.76258517669510462</v>
      </c>
      <c r="G14" s="112" t="str">
        <f>IF(SER_hh_tes_in!G14=0,"",SER_hh_tes_in!G14/SER_hh_fec_in!G14)</f>
        <v/>
      </c>
      <c r="H14" s="112">
        <f>IF(SER_hh_tes_in!H14=0,"",SER_hh_tes_in!H14/SER_hh_fec_in!H14)</f>
        <v>0.77194853195522883</v>
      </c>
      <c r="I14" s="112">
        <f>IF(SER_hh_tes_in!I14=0,"",SER_hh_tes_in!I14/SER_hh_fec_in!I14)</f>
        <v>0.7766564184200283</v>
      </c>
      <c r="J14" s="112">
        <f>IF(SER_hh_tes_in!J14=0,"",SER_hh_tes_in!J14/SER_hh_fec_in!J14)</f>
        <v>0.78138357995290186</v>
      </c>
      <c r="K14" s="112">
        <f>IF(SER_hh_tes_in!K14=0,"",SER_hh_tes_in!K14/SER_hh_fec_in!K14)</f>
        <v>0.7861558627630193</v>
      </c>
      <c r="L14" s="112">
        <f>IF(SER_hh_tes_in!L14=0,"",SER_hh_tes_in!L14/SER_hh_fec_in!L14)</f>
        <v>0.79051660832221426</v>
      </c>
      <c r="M14" s="112">
        <f>IF(SER_hh_tes_in!M14=0,"",SER_hh_tes_in!M14/SER_hh_fec_in!M14)</f>
        <v>0.79467420872158889</v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>
        <f>IF(SER_hh_tes_in!P14=0,"",SER_hh_tes_in!P14/SER_hh_fec_in!P14)</f>
        <v>0.80595603464381949</v>
      </c>
      <c r="Q14" s="112">
        <f>IF(SER_hh_tes_in!Q14=0,"",SER_hh_tes_in!Q14/SER_hh_fec_in!Q14)</f>
        <v>0.8094882821353605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1.0424176644101353</v>
      </c>
      <c r="D15" s="114">
        <f>IF(SER_hh_tes_in!D15=0,"",SER_hh_tes_in!D15/SER_hh_fec_in!D15)</f>
        <v>1.0806215041935847</v>
      </c>
      <c r="E15" s="114">
        <f>IF(SER_hh_tes_in!E15=0,"",SER_hh_tes_in!E15/SER_hh_fec_in!E15)</f>
        <v>1.1017015672479116</v>
      </c>
      <c r="F15" s="114">
        <f>IF(SER_hh_tes_in!F15=0,"",SER_hh_tes_in!F15/SER_hh_fec_in!F15)</f>
        <v>1.0777873074622288</v>
      </c>
      <c r="G15" s="114">
        <f>IF(SER_hh_tes_in!G15=0,"",SER_hh_tes_in!G15/SER_hh_fec_in!G15)</f>
        <v>1.0662463861673224</v>
      </c>
      <c r="H15" s="114">
        <f>IF(SER_hh_tes_in!H15=0,"",SER_hh_tes_in!H15/SER_hh_fec_in!H15)</f>
        <v>1.0539421698034757</v>
      </c>
      <c r="I15" s="114">
        <f>IF(SER_hh_tes_in!I15=0,"",SER_hh_tes_in!I15/SER_hh_fec_in!I15)</f>
        <v>1.0575441847808054</v>
      </c>
      <c r="J15" s="114">
        <f>IF(SER_hh_tes_in!J15=0,"",SER_hh_tes_in!J15/SER_hh_fec_in!J15)</f>
        <v>1.0541276133050301</v>
      </c>
      <c r="K15" s="114">
        <f>IF(SER_hh_tes_in!K15=0,"",SER_hh_tes_in!K15/SER_hh_fec_in!K15)</f>
        <v>1.039045078646466</v>
      </c>
      <c r="L15" s="114">
        <f>IF(SER_hh_tes_in!L15=0,"",SER_hh_tes_in!L15/SER_hh_fec_in!L15)</f>
        <v>1.0536454878598289</v>
      </c>
      <c r="M15" s="114">
        <f>IF(SER_hh_tes_in!M15=0,"",SER_hh_tes_in!M15/SER_hh_fec_in!M15)</f>
        <v>1.0459255955791709</v>
      </c>
      <c r="N15" s="114">
        <f>IF(SER_hh_tes_in!N15=0,"",SER_hh_tes_in!N15/SER_hh_fec_in!N15)</f>
        <v>1.0546439847995361</v>
      </c>
      <c r="O15" s="114">
        <f>IF(SER_hh_tes_in!O15=0,"",SER_hh_tes_in!O15/SER_hh_fec_in!O15)</f>
        <v>1.0392774404277825</v>
      </c>
      <c r="P15" s="114">
        <f>IF(SER_hh_tes_in!P15=0,"",SER_hh_tes_in!P15/SER_hh_fec_in!P15)</f>
        <v>1.0286127474911726</v>
      </c>
      <c r="Q15" s="114">
        <f>IF(SER_hh_tes_in!Q15=0,"",SER_hh_tes_in!Q15/SER_hh_fec_in!Q15)</f>
        <v>1.0296768492616786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1.5246191360569834</v>
      </c>
      <c r="D16" s="110">
        <f>IF(SER_hh_tes_in!D16=0,"",SER_hh_tes_in!D16/SER_hh_fec_in!D16)</f>
        <v>1.6201776177377938</v>
      </c>
      <c r="E16" s="110">
        <f>IF(SER_hh_tes_in!E16=0,"",SER_hh_tes_in!E16/SER_hh_fec_in!E16)</f>
        <v>1.6778831741435301</v>
      </c>
      <c r="F16" s="110">
        <f>IF(SER_hh_tes_in!F16=0,"",SER_hh_tes_in!F16/SER_hh_fec_in!F16)</f>
        <v>1.7419686952722986</v>
      </c>
      <c r="G16" s="110">
        <f>IF(SER_hh_tes_in!G16=0,"",SER_hh_tes_in!G16/SER_hh_fec_in!G16)</f>
        <v>1.8034945396405451</v>
      </c>
      <c r="H16" s="110">
        <f>IF(SER_hh_tes_in!H16=0,"",SER_hh_tes_in!H16/SER_hh_fec_in!H16)</f>
        <v>1.8719333551525561</v>
      </c>
      <c r="I16" s="110">
        <f>IF(SER_hh_tes_in!I16=0,"",SER_hh_tes_in!I16/SER_hh_fec_in!I16)</f>
        <v>1.9352152238218965</v>
      </c>
      <c r="J16" s="110">
        <f>IF(SER_hh_tes_in!J16=0,"",SER_hh_tes_in!J16/SER_hh_fec_in!J16)</f>
        <v>1.993918077799633</v>
      </c>
      <c r="K16" s="110">
        <f>IF(SER_hh_tes_in!K16=0,"",SER_hh_tes_in!K16/SER_hh_fec_in!K16)</f>
        <v>2.0538038917633279</v>
      </c>
      <c r="L16" s="110">
        <f>IF(SER_hh_tes_in!L16=0,"",SER_hh_tes_in!L16/SER_hh_fec_in!L16)</f>
        <v>2.1179109641675002</v>
      </c>
      <c r="M16" s="110">
        <f>IF(SER_hh_tes_in!M16=0,"",SER_hh_tes_in!M16/SER_hh_fec_in!M16)</f>
        <v>2.2046179869357738</v>
      </c>
      <c r="N16" s="110">
        <f>IF(SER_hh_tes_in!N16=0,"",SER_hh_tes_in!N16/SER_hh_fec_in!N16)</f>
        <v>2.356470757071818</v>
      </c>
      <c r="O16" s="110">
        <f>IF(SER_hh_tes_in!O16=0,"",SER_hh_tes_in!O16/SER_hh_fec_in!O16)</f>
        <v>2.502902426672772</v>
      </c>
      <c r="P16" s="110">
        <f>IF(SER_hh_tes_in!P16=0,"",SER_hh_tes_in!P16/SER_hh_fec_in!P16)</f>
        <v>2.7456146589767667</v>
      </c>
      <c r="Q16" s="110">
        <f>IF(SER_hh_tes_in!Q16=0,"",SER_hh_tes_in!Q16/SER_hh_fec_in!Q16)</f>
        <v>3.0262299181688572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1.9434628752391241</v>
      </c>
      <c r="D17" s="113">
        <f>IF(SER_hh_tes_in!D17=0,"",SER_hh_tes_in!D17/SER_hh_fec_in!D17)</f>
        <v>1.962189029826868</v>
      </c>
      <c r="E17" s="113">
        <f>IF(SER_hh_tes_in!E17=0,"",SER_hh_tes_in!E17/SER_hh_fec_in!E17)</f>
        <v>1.9810258705466546</v>
      </c>
      <c r="F17" s="113">
        <f>IF(SER_hh_tes_in!F17=0,"",SER_hh_tes_in!F17/SER_hh_fec_in!F17)</f>
        <v>2.0031509499716136</v>
      </c>
      <c r="G17" s="113">
        <f>IF(SER_hh_tes_in!G17=0,"",SER_hh_tes_in!G17/SER_hh_fec_in!G17)</f>
        <v>2.0293334347047467</v>
      </c>
      <c r="H17" s="113">
        <f>IF(SER_hh_tes_in!H17=0,"",SER_hh_tes_in!H17/SER_hh_fec_in!H17)</f>
        <v>2.0606468861629295</v>
      </c>
      <c r="I17" s="113">
        <f>IF(SER_hh_tes_in!I17=0,"",SER_hh_tes_in!I17/SER_hh_fec_in!I17)</f>
        <v>2.0979747837665439</v>
      </c>
      <c r="J17" s="113">
        <f>IF(SER_hh_tes_in!J17=0,"",SER_hh_tes_in!J17/SER_hh_fec_in!J17)</f>
        <v>2.1427554145331733</v>
      </c>
      <c r="K17" s="113">
        <f>IF(SER_hh_tes_in!K17=0,"",SER_hh_tes_in!K17/SER_hh_fec_in!K17)</f>
        <v>2.1970483840252268</v>
      </c>
      <c r="L17" s="113">
        <f>IF(SER_hh_tes_in!L17=0,"",SER_hh_tes_in!L17/SER_hh_fec_in!L17)</f>
        <v>2.2631764823288054</v>
      </c>
      <c r="M17" s="113">
        <f>IF(SER_hh_tes_in!M17=0,"",SER_hh_tes_in!M17/SER_hh_fec_in!M17)</f>
        <v>2.3568024272039465</v>
      </c>
      <c r="N17" s="113">
        <f>IF(SER_hh_tes_in!N17=0,"",SER_hh_tes_in!N17/SER_hh_fec_in!N17)</f>
        <v>2.4808640920560818</v>
      </c>
      <c r="O17" s="113">
        <f>IF(SER_hh_tes_in!O17=0,"",SER_hh_tes_in!O17/SER_hh_fec_in!O17)</f>
        <v>2.6551489575551317</v>
      </c>
      <c r="P17" s="113">
        <f>IF(SER_hh_tes_in!P17=0,"",SER_hh_tes_in!P17/SER_hh_fec_in!P17)</f>
        <v>2.9036271808727703</v>
      </c>
      <c r="Q17" s="113">
        <f>IF(SER_hh_tes_in!Q17=0,"",SER_hh_tes_in!Q17/SER_hh_fec_in!Q17)</f>
        <v>3.2617226300737987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1.5233887965395867</v>
      </c>
      <c r="D18" s="113">
        <f>IF(SER_hh_tes_in!D18=0,"",SER_hh_tes_in!D18/SER_hh_fec_in!D18)</f>
        <v>1.6188140735866519</v>
      </c>
      <c r="E18" s="113">
        <f>IF(SER_hh_tes_in!E18=0,"",SER_hh_tes_in!E18/SER_hh_fec_in!E18)</f>
        <v>1.6770656196282663</v>
      </c>
      <c r="F18" s="113">
        <f>IF(SER_hh_tes_in!F18=0,"",SER_hh_tes_in!F18/SER_hh_fec_in!F18)</f>
        <v>1.7412682023673869</v>
      </c>
      <c r="G18" s="113">
        <f>IF(SER_hh_tes_in!G18=0,"",SER_hh_tes_in!G18/SER_hh_fec_in!G18)</f>
        <v>1.8031701999406102</v>
      </c>
      <c r="H18" s="113">
        <f>IF(SER_hh_tes_in!H18=0,"",SER_hh_tes_in!H18/SER_hh_fec_in!H18)</f>
        <v>1.8713747242870102</v>
      </c>
      <c r="I18" s="113">
        <f>IF(SER_hh_tes_in!I18=0,"",SER_hh_tes_in!I18/SER_hh_fec_in!I18)</f>
        <v>1.9332981144796588</v>
      </c>
      <c r="J18" s="113">
        <f>IF(SER_hh_tes_in!J18=0,"",SER_hh_tes_in!J18/SER_hh_fec_in!J18)</f>
        <v>1.9917000378033154</v>
      </c>
      <c r="K18" s="113">
        <f>IF(SER_hh_tes_in!K18=0,"",SER_hh_tes_in!K18/SER_hh_fec_in!K18)</f>
        <v>2.0519941562876514</v>
      </c>
      <c r="L18" s="113">
        <f>IF(SER_hh_tes_in!L18=0,"",SER_hh_tes_in!L18/SER_hh_fec_in!L18)</f>
        <v>2.1152789047611291</v>
      </c>
      <c r="M18" s="113">
        <f>IF(SER_hh_tes_in!M18=0,"",SER_hh_tes_in!M18/SER_hh_fec_in!M18)</f>
        <v>2.1958577987240959</v>
      </c>
      <c r="N18" s="113">
        <f>IF(SER_hh_tes_in!N18=0,"",SER_hh_tes_in!N18/SER_hh_fec_in!N18)</f>
        <v>2.3109887453968327</v>
      </c>
      <c r="O18" s="113">
        <f>IF(SER_hh_tes_in!O18=0,"",SER_hh_tes_in!O18/SER_hh_fec_in!O18)</f>
        <v>2.4280017201302768</v>
      </c>
      <c r="P18" s="113">
        <f>IF(SER_hh_tes_in!P18=0,"",SER_hh_tes_in!P18/SER_hh_fec_in!P18)</f>
        <v>2.6220641811536169</v>
      </c>
      <c r="Q18" s="113">
        <f>IF(SER_hh_tes_in!Q18=0,"",SER_hh_tes_in!Q18/SER_hh_fec_in!Q18)</f>
        <v>2.9182593758433275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0.65214464440177833</v>
      </c>
      <c r="D19" s="110">
        <f>IF(SER_hh_tes_in!D19=0,"",SER_hh_tes_in!D19/SER_hh_fec_in!D19)</f>
        <v>0.65981827897030865</v>
      </c>
      <c r="E19" s="110">
        <f>IF(SER_hh_tes_in!E19=0,"",SER_hh_tes_in!E19/SER_hh_fec_in!E19)</f>
        <v>0.66882005240458819</v>
      </c>
      <c r="F19" s="110">
        <f>IF(SER_hh_tes_in!F19=0,"",SER_hh_tes_in!F19/SER_hh_fec_in!F19)</f>
        <v>0.67242828886613981</v>
      </c>
      <c r="G19" s="110">
        <f>IF(SER_hh_tes_in!G19=0,"",SER_hh_tes_in!G19/SER_hh_fec_in!G19)</f>
        <v>0.68520556263857879</v>
      </c>
      <c r="H19" s="110">
        <f>IF(SER_hh_tes_in!H19=0,"",SER_hh_tes_in!H19/SER_hh_fec_in!H19)</f>
        <v>0.69688481541928504</v>
      </c>
      <c r="I19" s="110">
        <f>IF(SER_hh_tes_in!I19=0,"",SER_hh_tes_in!I19/SER_hh_fec_in!I19)</f>
        <v>0.70440656200563678</v>
      </c>
      <c r="J19" s="110">
        <f>IF(SER_hh_tes_in!J19=0,"",SER_hh_tes_in!J19/SER_hh_fec_in!J19)</f>
        <v>0.69513910714708205</v>
      </c>
      <c r="K19" s="110">
        <f>IF(SER_hh_tes_in!K19=0,"",SER_hh_tes_in!K19/SER_hh_fec_in!K19)</f>
        <v>0.70104045442292429</v>
      </c>
      <c r="L19" s="110">
        <f>IF(SER_hh_tes_in!L19=0,"",SER_hh_tes_in!L19/SER_hh_fec_in!L19)</f>
        <v>0.72948480343863475</v>
      </c>
      <c r="M19" s="110">
        <f>IF(SER_hh_tes_in!M19=0,"",SER_hh_tes_in!M19/SER_hh_fec_in!M19)</f>
        <v>0.7123262383735216</v>
      </c>
      <c r="N19" s="110">
        <f>IF(SER_hh_tes_in!N19=0,"",SER_hh_tes_in!N19/SER_hh_fec_in!N19)</f>
        <v>0.72142823417561741</v>
      </c>
      <c r="O19" s="110">
        <f>IF(SER_hh_tes_in!O19=0,"",SER_hh_tes_in!O19/SER_hh_fec_in!O19)</f>
        <v>0.70764006943261482</v>
      </c>
      <c r="P19" s="110">
        <f>IF(SER_hh_tes_in!P19=0,"",SER_hh_tes_in!P19/SER_hh_fec_in!P19)</f>
        <v>0.71267806660755473</v>
      </c>
      <c r="Q19" s="110">
        <f>IF(SER_hh_tes_in!Q19=0,"",SER_hh_tes_in!Q19/SER_hh_fec_in!Q19)</f>
        <v>0.70462283792803759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0.60186954186151953</v>
      </c>
      <c r="D21" s="109">
        <f>IF(SER_hh_tes_in!D21=0,"",SER_hh_tes_in!D21/SER_hh_fec_in!D21)</f>
        <v>0.60601061127108635</v>
      </c>
      <c r="E21" s="109">
        <f>IF(SER_hh_tes_in!E21=0,"",SER_hh_tes_in!E21/SER_hh_fec_in!E21)</f>
        <v>0.60991366167446293</v>
      </c>
      <c r="F21" s="109">
        <f>IF(SER_hh_tes_in!F21=0,"",SER_hh_tes_in!F21/SER_hh_fec_in!F21)</f>
        <v>0.61369271583686846</v>
      </c>
      <c r="G21" s="109">
        <f>IF(SER_hh_tes_in!G21=0,"",SER_hh_tes_in!G21/SER_hh_fec_in!G21)</f>
        <v>0.61733478201219993</v>
      </c>
      <c r="H21" s="109">
        <f>IF(SER_hh_tes_in!H21=0,"",SER_hh_tes_in!H21/SER_hh_fec_in!H21)</f>
        <v>0.62124045643216608</v>
      </c>
      <c r="I21" s="109">
        <f>IF(SER_hh_tes_in!I21=0,"",SER_hh_tes_in!I21/SER_hh_fec_in!I21)</f>
        <v>0.62504126484033973</v>
      </c>
      <c r="J21" s="109">
        <f>IF(SER_hh_tes_in!J21=0,"",SER_hh_tes_in!J21/SER_hh_fec_in!J21)</f>
        <v>0.62880741632260195</v>
      </c>
      <c r="K21" s="109">
        <f>IF(SER_hh_tes_in!K21=0,"",SER_hh_tes_in!K21/SER_hh_fec_in!K21)</f>
        <v>0.63246612676502978</v>
      </c>
      <c r="L21" s="109">
        <f>IF(SER_hh_tes_in!L21=0,"",SER_hh_tes_in!L21/SER_hh_fec_in!L21)</f>
        <v>0.63446014245204685</v>
      </c>
      <c r="M21" s="109">
        <f>IF(SER_hh_tes_in!M21=0,"",SER_hh_tes_in!M21/SER_hh_fec_in!M21)</f>
        <v>0.63625461869016753</v>
      </c>
      <c r="N21" s="109">
        <f>IF(SER_hh_tes_in!N21=0,"",SER_hh_tes_in!N21/SER_hh_fec_in!N21)</f>
        <v>0.63718919389760975</v>
      </c>
      <c r="O21" s="109">
        <f>IF(SER_hh_tes_in!O21=0,"",SER_hh_tes_in!O21/SER_hh_fec_in!O21)</f>
        <v>0.63828221361220383</v>
      </c>
      <c r="P21" s="109">
        <f>IF(SER_hh_tes_in!P21=0,"",SER_hh_tes_in!P21/SER_hh_fec_in!P21)</f>
        <v>0.63820914580102706</v>
      </c>
      <c r="Q21" s="109">
        <f>IF(SER_hh_tes_in!Q21=0,"",SER_hh_tes_in!Q21/SER_hh_fec_in!Q21)</f>
        <v>0.63805082599464991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0.57480031399249798</v>
      </c>
      <c r="D22" s="109">
        <f>IF(SER_hh_tes_in!D22=0,"",SER_hh_tes_in!D22/SER_hh_fec_in!D22)</f>
        <v>0.57843195074320641</v>
      </c>
      <c r="E22" s="109">
        <f>IF(SER_hh_tes_in!E22=0,"",SER_hh_tes_in!E22/SER_hh_fec_in!E22)</f>
        <v>0.58206246799307937</v>
      </c>
      <c r="F22" s="109">
        <f>IF(SER_hh_tes_in!F22=0,"",SER_hh_tes_in!F22/SER_hh_fec_in!F22)</f>
        <v>0.58570493131373746</v>
      </c>
      <c r="G22" s="109">
        <f>IF(SER_hh_tes_in!G22=0,"",SER_hh_tes_in!G22/SER_hh_fec_in!G22)</f>
        <v>0.58929850859537591</v>
      </c>
      <c r="H22" s="109">
        <f>IF(SER_hh_tes_in!H22=0,"",SER_hh_tes_in!H22/SER_hh_fec_in!H22)</f>
        <v>0.59299339672142914</v>
      </c>
      <c r="I22" s="109">
        <f>IF(SER_hh_tes_in!I22=0,"",SER_hh_tes_in!I22/SER_hh_fec_in!I22)</f>
        <v>0.59666685406090325</v>
      </c>
      <c r="J22" s="109">
        <f>IF(SER_hh_tes_in!J22=0,"",SER_hh_tes_in!J22/SER_hh_fec_in!J22)</f>
        <v>0.60040014511220263</v>
      </c>
      <c r="K22" s="109">
        <f>IF(SER_hh_tes_in!K22=0,"",SER_hh_tes_in!K22/SER_hh_fec_in!K22)</f>
        <v>0.6040986448321265</v>
      </c>
      <c r="L22" s="109">
        <f>IF(SER_hh_tes_in!L22=0,"",SER_hh_tes_in!L22/SER_hh_fec_in!L22)</f>
        <v>0.6074524924444632</v>
      </c>
      <c r="M22" s="109">
        <f>IF(SER_hh_tes_in!M22=0,"",SER_hh_tes_in!M22/SER_hh_fec_in!M22)</f>
        <v>0.60921682110332775</v>
      </c>
      <c r="N22" s="109">
        <f>IF(SER_hh_tes_in!N22=0,"",SER_hh_tes_in!N22/SER_hh_fec_in!N22)</f>
        <v>0.60988188413901911</v>
      </c>
      <c r="O22" s="109">
        <f>IF(SER_hh_tes_in!O22=0,"",SER_hh_tes_in!O22/SER_hh_fec_in!O22)</f>
        <v>0.61032276240068473</v>
      </c>
      <c r="P22" s="109">
        <f>IF(SER_hh_tes_in!P22=0,"",SER_hh_tes_in!P22/SER_hh_fec_in!P22)</f>
        <v>0.6103260347544861</v>
      </c>
      <c r="Q22" s="109">
        <f>IF(SER_hh_tes_in!Q22=0,"",SER_hh_tes_in!Q22/SER_hh_fec_in!Q22)</f>
        <v>0.61011730691767718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0.59323457895895992</v>
      </c>
      <c r="D23" s="109">
        <f>IF(SER_hh_tes_in!D23=0,"",SER_hh_tes_in!D23/SER_hh_fec_in!D23)</f>
        <v>0.5968581325276463</v>
      </c>
      <c r="E23" s="109">
        <f>IF(SER_hh_tes_in!E23=0,"",SER_hh_tes_in!E23/SER_hh_fec_in!E23)</f>
        <v>0.60049637841772874</v>
      </c>
      <c r="F23" s="109">
        <f>IF(SER_hh_tes_in!F23=0,"",SER_hh_tes_in!F23/SER_hh_fec_in!F23)</f>
        <v>0.60415024694286523</v>
      </c>
      <c r="G23" s="109">
        <f>IF(SER_hh_tes_in!G23=0,"",SER_hh_tes_in!G23/SER_hh_fec_in!G23)</f>
        <v>0.60780403040474218</v>
      </c>
      <c r="H23" s="109">
        <f>IF(SER_hh_tes_in!H23=0,"",SER_hh_tes_in!H23/SER_hh_fec_in!H23)</f>
        <v>0.61157341732307491</v>
      </c>
      <c r="I23" s="109">
        <f>IF(SER_hh_tes_in!I23=0,"",SER_hh_tes_in!I23/SER_hh_fec_in!I23)</f>
        <v>0.61533264804395327</v>
      </c>
      <c r="J23" s="109">
        <f>IF(SER_hh_tes_in!J23=0,"",SER_hh_tes_in!J23/SER_hh_fec_in!J23)</f>
        <v>0.61909884780729429</v>
      </c>
      <c r="K23" s="109">
        <f>IF(SER_hh_tes_in!K23=0,"",SER_hh_tes_in!K23/SER_hh_fec_in!K23)</f>
        <v>0.62286413300517895</v>
      </c>
      <c r="L23" s="109">
        <f>IF(SER_hh_tes_in!L23=0,"",SER_hh_tes_in!L23/SER_hh_fec_in!L23)</f>
        <v>0.62640018219958216</v>
      </c>
      <c r="M23" s="109">
        <f>IF(SER_hh_tes_in!M23=0,"",SER_hh_tes_in!M23/SER_hh_fec_in!M23)</f>
        <v>0.62817243562444447</v>
      </c>
      <c r="N23" s="109">
        <f>IF(SER_hh_tes_in!N23=0,"",SER_hh_tes_in!N23/SER_hh_fec_in!N23)</f>
        <v>0.62899005326322188</v>
      </c>
      <c r="O23" s="109">
        <f>IF(SER_hh_tes_in!O23=0,"",SER_hh_tes_in!O23/SER_hh_fec_in!O23)</f>
        <v>0.62943379658568333</v>
      </c>
      <c r="P23" s="109">
        <f>IF(SER_hh_tes_in!P23=0,"",SER_hh_tes_in!P23/SER_hh_fec_in!P23)</f>
        <v>0.62957464958816989</v>
      </c>
      <c r="Q23" s="109">
        <f>IF(SER_hh_tes_in!Q23=0,"",SER_hh_tes_in!Q23/SER_hh_fec_in!Q23)</f>
        <v>0.62956665668616441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0.51925318006061638</v>
      </c>
      <c r="D24" s="109">
        <f>IF(SER_hh_tes_in!D24=0,"",SER_hh_tes_in!D24/SER_hh_fec_in!D24)</f>
        <v>0.52292226153125287</v>
      </c>
      <c r="E24" s="109">
        <f>IF(SER_hh_tes_in!E24=0,"",SER_hh_tes_in!E24/SER_hh_fec_in!E24)</f>
        <v>0.52644729632938503</v>
      </c>
      <c r="F24" s="109">
        <f>IF(SER_hh_tes_in!F24=0,"",SER_hh_tes_in!F24/SER_hh_fec_in!F24)</f>
        <v>0.53009868101521029</v>
      </c>
      <c r="G24" s="109">
        <f>IF(SER_hh_tes_in!G24=0,"",SER_hh_tes_in!G24/SER_hh_fec_in!G24)</f>
        <v>0.53344947612656013</v>
      </c>
      <c r="H24" s="109">
        <f>IF(SER_hh_tes_in!H24=0,"",SER_hh_tes_in!H24/SER_hh_fec_in!H24)</f>
        <v>0.53697038048165291</v>
      </c>
      <c r="I24" s="109">
        <f>IF(SER_hh_tes_in!I24=0,"",SER_hh_tes_in!I24/SER_hh_fec_in!I24)</f>
        <v>0.54036192195506938</v>
      </c>
      <c r="J24" s="109">
        <f>IF(SER_hh_tes_in!J24=0,"",SER_hh_tes_in!J24/SER_hh_fec_in!J24)</f>
        <v>0.54370212745189728</v>
      </c>
      <c r="K24" s="109">
        <f>IF(SER_hh_tes_in!K24=0,"",SER_hh_tes_in!K24/SER_hh_fec_in!K24)</f>
        <v>0.54696033411990252</v>
      </c>
      <c r="L24" s="109">
        <f>IF(SER_hh_tes_in!L24=0,"",SER_hh_tes_in!L24/SER_hh_fec_in!L24)</f>
        <v>0.54994363562235393</v>
      </c>
      <c r="M24" s="109">
        <f>IF(SER_hh_tes_in!M24=0,"",SER_hh_tes_in!M24/SER_hh_fec_in!M24)</f>
        <v>0.55128173553574822</v>
      </c>
      <c r="N24" s="109">
        <f>IF(SER_hh_tes_in!N24=0,"",SER_hh_tes_in!N24/SER_hh_fec_in!N24)</f>
        <v>0.55155813432185175</v>
      </c>
      <c r="O24" s="109">
        <f>IF(SER_hh_tes_in!O24=0,"",SER_hh_tes_in!O24/SER_hh_fec_in!O24)</f>
        <v>0.55176571020848864</v>
      </c>
      <c r="P24" s="109">
        <f>IF(SER_hh_tes_in!P24=0,"",SER_hh_tes_in!P24/SER_hh_fec_in!P24)</f>
        <v>0.55148641269569443</v>
      </c>
      <c r="Q24" s="109">
        <f>IF(SER_hh_tes_in!Q24=0,"",SER_hh_tes_in!Q24/SER_hh_fec_in!Q24)</f>
        <v>0.55102083304065685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0.75154017003995732</v>
      </c>
      <c r="D25" s="109">
        <f>IF(SER_hh_tes_in!D25=0,"",SER_hh_tes_in!D25/SER_hh_fec_in!D25)</f>
        <v>0.75611257010213073</v>
      </c>
      <c r="E25" s="109">
        <f>IF(SER_hh_tes_in!E25=0,"",SER_hh_tes_in!E25/SER_hh_fec_in!E25)</f>
        <v>0.76071514527928352</v>
      </c>
      <c r="F25" s="109">
        <f>IF(SER_hh_tes_in!F25=0,"",SER_hh_tes_in!F25/SER_hh_fec_in!F25)</f>
        <v>0.76533704591689367</v>
      </c>
      <c r="G25" s="109">
        <f>IF(SER_hh_tes_in!G25=0,"",SER_hh_tes_in!G25/SER_hh_fec_in!G25)</f>
        <v>0.76995230632413836</v>
      </c>
      <c r="H25" s="109">
        <f>IF(SER_hh_tes_in!H25=0,"",SER_hh_tes_in!H25/SER_hh_fec_in!H25)</f>
        <v>0.77470229124775669</v>
      </c>
      <c r="I25" s="109">
        <f>IF(SER_hh_tes_in!I25=0,"",SER_hh_tes_in!I25/SER_hh_fec_in!I25)</f>
        <v>0.77945143563852037</v>
      </c>
      <c r="J25" s="109">
        <f>IF(SER_hh_tes_in!J25=0,"",SER_hh_tes_in!J25/SER_hh_fec_in!J25)</f>
        <v>0.78422524649715486</v>
      </c>
      <c r="K25" s="109">
        <f>IF(SER_hh_tes_in!K25=0,"",SER_hh_tes_in!K25/SER_hh_fec_in!K25)</f>
        <v>0.7889895172565411</v>
      </c>
      <c r="L25" s="109">
        <f>IF(SER_hh_tes_in!L25=0,"",SER_hh_tes_in!L25/SER_hh_fec_in!L25)</f>
        <v>0.79341651417854442</v>
      </c>
      <c r="M25" s="109">
        <f>IF(SER_hh_tes_in!M25=0,"",SER_hh_tes_in!M25/SER_hh_fec_in!M25)</f>
        <v>0.79562341834916706</v>
      </c>
      <c r="N25" s="109">
        <f>IF(SER_hh_tes_in!N25=0,"",SER_hh_tes_in!N25/SER_hh_fec_in!N25)</f>
        <v>0.79653616882293454</v>
      </c>
      <c r="O25" s="109">
        <f>IF(SER_hh_tes_in!O25=0,"",SER_hh_tes_in!O25/SER_hh_fec_in!O25)</f>
        <v>0.79726072322323638</v>
      </c>
      <c r="P25" s="109">
        <f>IF(SER_hh_tes_in!P25=0,"",SER_hh_tes_in!P25/SER_hh_fec_in!P25)</f>
        <v>0.79749669288654401</v>
      </c>
      <c r="Q25" s="109">
        <f>IF(SER_hh_tes_in!Q25=0,"",SER_hh_tes_in!Q25/SER_hh_fec_in!Q25)</f>
        <v>0.79753784671951278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0.73750604311949775</v>
      </c>
      <c r="D26" s="112">
        <f>IF(SER_hh_tes_in!D26=0,"",SER_hh_tes_in!D26/SER_hh_fec_in!D26)</f>
        <v>0.74207298034270175</v>
      </c>
      <c r="E26" s="112">
        <f>IF(SER_hh_tes_in!E26=0,"",SER_hh_tes_in!E26/SER_hh_fec_in!E26)</f>
        <v>0.74665802999549236</v>
      </c>
      <c r="F26" s="112">
        <f>IF(SER_hh_tes_in!F26=0,"",SER_hh_tes_in!F26/SER_hh_fec_in!F26)</f>
        <v>0.75125170390587881</v>
      </c>
      <c r="G26" s="112">
        <f>IF(SER_hh_tes_in!G26=0,"",SER_hh_tes_in!G26/SER_hh_fec_in!G26)</f>
        <v>0.75583281867502328</v>
      </c>
      <c r="H26" s="112">
        <f>IF(SER_hh_tes_in!H26=0,"",SER_hh_tes_in!H26/SER_hh_fec_in!H26)</f>
        <v>0.7605674631771695</v>
      </c>
      <c r="I26" s="112">
        <f>IF(SER_hh_tes_in!I26=0,"",SER_hh_tes_in!I26/SER_hh_fec_in!I26)</f>
        <v>0.76527268267675064</v>
      </c>
      <c r="J26" s="112">
        <f>IF(SER_hh_tes_in!J26=0,"",SER_hh_tes_in!J26/SER_hh_fec_in!J26)</f>
        <v>0.76994292414647025</v>
      </c>
      <c r="K26" s="112">
        <f>IF(SER_hh_tes_in!K26=0,"",SER_hh_tes_in!K26/SER_hh_fec_in!K26)</f>
        <v>0.77459767855982986</v>
      </c>
      <c r="L26" s="112">
        <f>IF(SER_hh_tes_in!L26=0,"",SER_hh_tes_in!L26/SER_hh_fec_in!L26)</f>
        <v>0.77897437293648586</v>
      </c>
      <c r="M26" s="112">
        <f>IF(SER_hh_tes_in!M26=0,"",SER_hh_tes_in!M26/SER_hh_fec_in!M26)</f>
        <v>0.78112522881441193</v>
      </c>
      <c r="N26" s="112">
        <f>IF(SER_hh_tes_in!N26=0,"",SER_hh_tes_in!N26/SER_hh_fec_in!N26)</f>
        <v>0.78206516733916398</v>
      </c>
      <c r="O26" s="112">
        <f>IF(SER_hh_tes_in!O26=0,"",SER_hh_tes_in!O26/SER_hh_fec_in!O26)</f>
        <v>0.78256079830943337</v>
      </c>
      <c r="P26" s="112">
        <f>IF(SER_hh_tes_in!P26=0,"",SER_hh_tes_in!P26/SER_hh_fec_in!P26)</f>
        <v>0.78267871377927467</v>
      </c>
      <c r="Q26" s="112">
        <f>IF(SER_hh_tes_in!Q26=0,"",SER_hh_tes_in!Q26/SER_hh_fec_in!Q26)</f>
        <v>0.7826209862638015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>
        <f>IF(SER_hh_tes_in!G27=0,"",SER_hh_tes_in!G27/SER_hh_fec_in!G27)</f>
        <v>1</v>
      </c>
      <c r="H27" s="122">
        <f>IF(SER_hh_tes_in!H27=0,"",SER_hh_tes_in!H27/SER_hh_fec_in!H27)</f>
        <v>1.0058184184367513</v>
      </c>
      <c r="I27" s="122">
        <f>IF(SER_hh_tes_in!I27=0,"",SER_hh_tes_in!I27/SER_hh_fec_in!I27)</f>
        <v>1.0102996972071616</v>
      </c>
      <c r="J27" s="122">
        <f>IF(SER_hh_tes_in!J27=0,"",SER_hh_tes_in!J27/SER_hh_fec_in!J27)</f>
        <v>1.0139202593507046</v>
      </c>
      <c r="K27" s="122">
        <f>IF(SER_hh_tes_in!K27=0,"",SER_hh_tes_in!K27/SER_hh_fec_in!K27)</f>
        <v>1.017372849294504</v>
      </c>
      <c r="L27" s="122">
        <f>IF(SER_hh_tes_in!L27=0,"",SER_hh_tes_in!L27/SER_hh_fec_in!L27)</f>
        <v>1.0198191876895817</v>
      </c>
      <c r="M27" s="122">
        <f>IF(SER_hh_tes_in!M27=0,"",SER_hh_tes_in!M27/SER_hh_fec_in!M27)</f>
        <v>1.019164555588252</v>
      </c>
      <c r="N27" s="122">
        <f>IF(SER_hh_tes_in!N27=0,"",SER_hh_tes_in!N27/SER_hh_fec_in!N27)</f>
        <v>1.0091498345583476</v>
      </c>
      <c r="O27" s="122">
        <f>IF(SER_hh_tes_in!O27=0,"",SER_hh_tes_in!O27/SER_hh_fec_in!O27)</f>
        <v>1.0089345099315266</v>
      </c>
      <c r="P27" s="122">
        <f>IF(SER_hh_tes_in!P27=0,"",SER_hh_tes_in!P27/SER_hh_fec_in!P27)</f>
        <v>1.0085802917255002</v>
      </c>
      <c r="Q27" s="122">
        <f>IF(SER_hh_tes_in!Q27=0,"",SER_hh_tes_in!Q27/SER_hh_fec_in!Q27)</f>
        <v>1.0083044125818212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0.61671773846934153</v>
      </c>
      <c r="D29" s="110">
        <f>IF(SER_hh_tes_in!D29=0,"",SER_hh_tes_in!D29/SER_hh_fec_in!D29)</f>
        <v>0.46957490253341422</v>
      </c>
      <c r="E29" s="110">
        <f>IF(SER_hh_tes_in!E29=0,"",SER_hh_tes_in!E29/SER_hh_fec_in!E29)</f>
        <v>0.52926690013715527</v>
      </c>
      <c r="F29" s="110">
        <f>IF(SER_hh_tes_in!F29=0,"",SER_hh_tes_in!F29/SER_hh_fec_in!F29)</f>
        <v>0.52915697249623062</v>
      </c>
      <c r="G29" s="110">
        <f>IF(SER_hh_tes_in!G29=0,"",SER_hh_tes_in!G29/SER_hh_fec_in!G29)</f>
        <v>0.62715070402210227</v>
      </c>
      <c r="H29" s="110">
        <f>IF(SER_hh_tes_in!H29=0,"",SER_hh_tes_in!H29/SER_hh_fec_in!H29)</f>
        <v>0.62869825099494525</v>
      </c>
      <c r="I29" s="110">
        <f>IF(SER_hh_tes_in!I29=0,"",SER_hh_tes_in!I29/SER_hh_fec_in!I29)</f>
        <v>0.57202330877173913</v>
      </c>
      <c r="J29" s="110">
        <f>IF(SER_hh_tes_in!J29=0,"",SER_hh_tes_in!J29/SER_hh_fec_in!J29)</f>
        <v>0.55173117269610217</v>
      </c>
      <c r="K29" s="110">
        <f>IF(SER_hh_tes_in!K29=0,"",SER_hh_tes_in!K29/SER_hh_fec_in!K29)</f>
        <v>0.63127816076376364</v>
      </c>
      <c r="L29" s="110">
        <f>IF(SER_hh_tes_in!L29=0,"",SER_hh_tes_in!L29/SER_hh_fec_in!L29)</f>
        <v>0.58377977967527428</v>
      </c>
      <c r="M29" s="110">
        <f>IF(SER_hh_tes_in!M29=0,"",SER_hh_tes_in!M29/SER_hh_fec_in!M29)</f>
        <v>0.6396732521647609</v>
      </c>
      <c r="N29" s="110">
        <f>IF(SER_hh_tes_in!N29=0,"",SER_hh_tes_in!N29/SER_hh_fec_in!N29)</f>
        <v>0.64303906803759825</v>
      </c>
      <c r="O29" s="110">
        <f>IF(SER_hh_tes_in!O29=0,"",SER_hh_tes_in!O29/SER_hh_fec_in!O29)</f>
        <v>0.66091940096509005</v>
      </c>
      <c r="P29" s="110">
        <f>IF(SER_hh_tes_in!P29=0,"",SER_hh_tes_in!P29/SER_hh_fec_in!P29)</f>
        <v>0.57863991611026189</v>
      </c>
      <c r="Q29" s="110">
        <f>IF(SER_hh_tes_in!Q29=0,"",SER_hh_tes_in!Q29/SER_hh_fec_in!Q29)</f>
        <v>0.50017430560875409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>
        <f>IF(SER_hh_tes_in!D30=0,"",SER_hh_tes_in!D30/SER_hh_fec_in!D30)</f>
        <v>0.46275851360649828</v>
      </c>
      <c r="E30" s="109">
        <f>IF(SER_hh_tes_in!E30=0,"",SER_hh_tes_in!E30/SER_hh_fec_in!E30)</f>
        <v>0.46530993919106128</v>
      </c>
      <c r="F30" s="109">
        <f>IF(SER_hh_tes_in!F30=0,"",SER_hh_tes_in!F30/SER_hh_fec_in!F30)</f>
        <v>0.46789107875442065</v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>
        <f>IF(SER_hh_tes_in!I30=0,"",SER_hh_tes_in!I30/SER_hh_fec_in!I30)</f>
        <v>0.47616893435642293</v>
      </c>
      <c r="J30" s="109">
        <f>IF(SER_hh_tes_in!J30=0,"",SER_hh_tes_in!J30/SER_hh_fec_in!J30)</f>
        <v>0.47907262440913317</v>
      </c>
      <c r="K30" s="109" t="str">
        <f>IF(SER_hh_tes_in!K30=0,"",SER_hh_tes_in!K30/SER_hh_fec_in!K30)</f>
        <v/>
      </c>
      <c r="L30" s="109">
        <f>IF(SER_hh_tes_in!L30=0,"",SER_hh_tes_in!L30/SER_hh_fec_in!L30)</f>
        <v>0.48466112785003151</v>
      </c>
      <c r="M30" s="109" t="str">
        <f>IF(SER_hh_tes_in!M30=0,"",SER_hh_tes_in!M30/SER_hh_fec_in!M30)</f>
        <v/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>
        <f>IF(SER_hh_tes_in!P30=0,"",SER_hh_tes_in!P30/SER_hh_fec_in!P30)</f>
        <v>0.48714264559617387</v>
      </c>
      <c r="Q30" s="109">
        <f>IF(SER_hh_tes_in!Q30=0,"",SER_hh_tes_in!Q30/SER_hh_fec_in!Q30)</f>
        <v>0.48718939513920073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0.50054394580910777</v>
      </c>
      <c r="D31" s="109">
        <f>IF(SER_hh_tes_in!D31=0,"",SER_hh_tes_in!D31/SER_hh_fec_in!D31)</f>
        <v>0.50391144614038574</v>
      </c>
      <c r="E31" s="109">
        <f>IF(SER_hh_tes_in!E31=0,"",SER_hh_tes_in!E31/SER_hh_fec_in!E31)</f>
        <v>0.50724779708171164</v>
      </c>
      <c r="F31" s="109">
        <f>IF(SER_hh_tes_in!F31=0,"",SER_hh_tes_in!F31/SER_hh_fec_in!F31)</f>
        <v>0.51054671530980367</v>
      </c>
      <c r="G31" s="109">
        <f>IF(SER_hh_tes_in!G31=0,"",SER_hh_tes_in!G31/SER_hh_fec_in!G31)</f>
        <v>0.51378473847356454</v>
      </c>
      <c r="H31" s="109">
        <f>IF(SER_hh_tes_in!H31=0,"",SER_hh_tes_in!H31/SER_hh_fec_in!H31)</f>
        <v>0.51702970236489054</v>
      </c>
      <c r="I31" s="109">
        <f>IF(SER_hh_tes_in!I31=0,"",SER_hh_tes_in!I31/SER_hh_fec_in!I31)</f>
        <v>0.52019728271485599</v>
      </c>
      <c r="J31" s="109">
        <f>IF(SER_hh_tes_in!J31=0,"",SER_hh_tes_in!J31/SER_hh_fec_in!J31)</f>
        <v>0.52327011275163615</v>
      </c>
      <c r="K31" s="109">
        <f>IF(SER_hh_tes_in!K31=0,"",SER_hh_tes_in!K31/SER_hh_fec_in!K31)</f>
        <v>0.5262360308826024</v>
      </c>
      <c r="L31" s="109">
        <f>IF(SER_hh_tes_in!L31=0,"",SER_hh_tes_in!L31/SER_hh_fec_in!L31)</f>
        <v>0.52888301421781192</v>
      </c>
      <c r="M31" s="109">
        <f>IF(SER_hh_tes_in!M31=0,"",SER_hh_tes_in!M31/SER_hh_fec_in!M31)</f>
        <v>0.52990926130016114</v>
      </c>
      <c r="N31" s="109">
        <f>IF(SER_hh_tes_in!N31=0,"",SER_hh_tes_in!N31/SER_hh_fec_in!N31)</f>
        <v>0.53003288586423358</v>
      </c>
      <c r="O31" s="109">
        <f>IF(SER_hh_tes_in!O31=0,"",SER_hh_tes_in!O31/SER_hh_fec_in!O31)</f>
        <v>0.53037251228128046</v>
      </c>
      <c r="P31" s="109">
        <f>IF(SER_hh_tes_in!P31=0,"",SER_hh_tes_in!P31/SER_hh_fec_in!P31)</f>
        <v>0.53052285844766101</v>
      </c>
      <c r="Q31" s="109">
        <f>IF(SER_hh_tes_in!Q31=0,"",SER_hh_tes_in!Q31/SER_hh_fec_in!Q31)</f>
        <v>0.53057970275607802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0.64568898033137201</v>
      </c>
      <c r="D33" s="108" t="str">
        <f>IF(SER_hh_tes_in!D33=0,"",SER_hh_tes_in!D33/SER_hh_fec_in!D33)</f>
        <v/>
      </c>
      <c r="E33" s="108">
        <f>IF(SER_hh_tes_in!E33=0,"",SER_hh_tes_in!E33/SER_hh_fec_in!E33)</f>
        <v>0.65357018078445206</v>
      </c>
      <c r="F33" s="108">
        <f>IF(SER_hh_tes_in!F33=0,"",SER_hh_tes_in!F33/SER_hh_fec_in!F33)</f>
        <v>0.65755754448339454</v>
      </c>
      <c r="G33" s="108">
        <f>IF(SER_hh_tes_in!G33=0,"",SER_hh_tes_in!G33/SER_hh_fec_in!G33)</f>
        <v>0.66165346967204308</v>
      </c>
      <c r="H33" s="108">
        <f>IF(SER_hh_tes_in!H33=0,"",SER_hh_tes_in!H33/SER_hh_fec_in!H33)</f>
        <v>0.66575170370607595</v>
      </c>
      <c r="I33" s="108">
        <f>IF(SER_hh_tes_in!I33=0,"",SER_hh_tes_in!I33/SER_hh_fec_in!I33)</f>
        <v>0.66977752145066316</v>
      </c>
      <c r="J33" s="108">
        <f>IF(SER_hh_tes_in!J33=0,"",SER_hh_tes_in!J33/SER_hh_fec_in!J33)</f>
        <v>0.67377303717188952</v>
      </c>
      <c r="K33" s="108">
        <f>IF(SER_hh_tes_in!K33=0,"",SER_hh_tes_in!K33/SER_hh_fec_in!K33)</f>
        <v>0.67775752757887886</v>
      </c>
      <c r="L33" s="108">
        <f>IF(SER_hh_tes_in!L33=0,"",SER_hh_tes_in!L33/SER_hh_fec_in!L33)</f>
        <v>0.68142957642720237</v>
      </c>
      <c r="M33" s="108">
        <f>IF(SER_hh_tes_in!M33=0,"",SER_hh_tes_in!M33/SER_hh_fec_in!M33)</f>
        <v>0.68315810070651584</v>
      </c>
      <c r="N33" s="108">
        <f>IF(SER_hh_tes_in!N33=0,"",SER_hh_tes_in!N33/SER_hh_fec_in!N33)</f>
        <v>0.68403489777008086</v>
      </c>
      <c r="O33" s="108">
        <f>IF(SER_hh_tes_in!O33=0,"",SER_hh_tes_in!O33/SER_hh_fec_in!O33)</f>
        <v>0.68436968434321532</v>
      </c>
      <c r="P33" s="108">
        <f>IF(SER_hh_tes_in!P33=0,"",SER_hh_tes_in!P33/SER_hh_fec_in!P33)</f>
        <v>0.68460670665927637</v>
      </c>
      <c r="Q33" s="108" t="str">
        <f>IF(SER_hh_tes_in!Q33=0,"",SER_hh_tes_in!Q33/SER_hh_fec_in!Q33)</f>
        <v/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827.24452321616786</v>
      </c>
      <c r="D3" s="106">
        <f t="shared" si="0"/>
        <v>526.09915730078092</v>
      </c>
      <c r="E3" s="106">
        <f t="shared" si="0"/>
        <v>1071.4808557388349</v>
      </c>
      <c r="F3" s="106">
        <f t="shared" si="0"/>
        <v>939.29671258539395</v>
      </c>
      <c r="G3" s="106">
        <f t="shared" si="0"/>
        <v>1344.6142323192032</v>
      </c>
      <c r="H3" s="106">
        <f t="shared" si="0"/>
        <v>854.7764619484725</v>
      </c>
      <c r="I3" s="106">
        <f t="shared" si="0"/>
        <v>1198.8031318085309</v>
      </c>
      <c r="J3" s="106">
        <f t="shared" si="0"/>
        <v>1269.3196904807087</v>
      </c>
      <c r="K3" s="106">
        <f t="shared" si="0"/>
        <v>745.13908414137734</v>
      </c>
      <c r="L3" s="106">
        <f t="shared" si="0"/>
        <v>876.67224469409405</v>
      </c>
      <c r="M3" s="106">
        <f t="shared" si="0"/>
        <v>598.7704638143266</v>
      </c>
      <c r="N3" s="106">
        <f t="shared" si="0"/>
        <v>974.72460463366622</v>
      </c>
      <c r="O3" s="106">
        <f t="shared" si="0"/>
        <v>1004.5670269419712</v>
      </c>
      <c r="P3" s="106">
        <f t="shared" si="0"/>
        <v>587.7399112778927</v>
      </c>
      <c r="Q3" s="106">
        <f t="shared" si="0"/>
        <v>408.53895175315967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692.62611927823809</v>
      </c>
      <c r="D4" s="101">
        <f t="shared" si="1"/>
        <v>181.78684100122805</v>
      </c>
      <c r="E4" s="101">
        <f t="shared" si="1"/>
        <v>828.11273643336881</v>
      </c>
      <c r="F4" s="101">
        <f t="shared" si="1"/>
        <v>689.93815132802229</v>
      </c>
      <c r="G4" s="101">
        <f t="shared" si="1"/>
        <v>1221.8445519688325</v>
      </c>
      <c r="H4" s="101">
        <f t="shared" si="1"/>
        <v>738.92705961959393</v>
      </c>
      <c r="I4" s="101">
        <f t="shared" si="1"/>
        <v>988.02821337385114</v>
      </c>
      <c r="J4" s="101">
        <f t="shared" si="1"/>
        <v>1000.1984202777606</v>
      </c>
      <c r="K4" s="101">
        <f t="shared" si="1"/>
        <v>617.62184112815294</v>
      </c>
      <c r="L4" s="101">
        <f t="shared" si="1"/>
        <v>731.2907107596875</v>
      </c>
      <c r="M4" s="101">
        <f t="shared" si="1"/>
        <v>474.11133236031236</v>
      </c>
      <c r="N4" s="101">
        <f t="shared" si="1"/>
        <v>846.49022402429273</v>
      </c>
      <c r="O4" s="101">
        <f t="shared" si="1"/>
        <v>879.30304409815187</v>
      </c>
      <c r="P4" s="101">
        <f t="shared" si="1"/>
        <v>297.27123117826602</v>
      </c>
      <c r="Q4" s="101">
        <f t="shared" si="1"/>
        <v>76.484966410311031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35.380515651146361</v>
      </c>
      <c r="F5" s="100">
        <v>6.4009801396353696</v>
      </c>
      <c r="G5" s="100">
        <v>14.197197282524675</v>
      </c>
      <c r="H5" s="100">
        <v>2.6487768094962072</v>
      </c>
      <c r="I5" s="100">
        <v>1.4713410774937941</v>
      </c>
      <c r="J5" s="100">
        <v>1.9508183573488593</v>
      </c>
      <c r="K5" s="100">
        <v>176.62436988863095</v>
      </c>
      <c r="L5" s="100">
        <v>2.402353783784748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556.9052412321945</v>
      </c>
      <c r="D7" s="100">
        <v>0</v>
      </c>
      <c r="E7" s="100">
        <v>0</v>
      </c>
      <c r="F7" s="100">
        <v>255.10105808201561</v>
      </c>
      <c r="G7" s="100">
        <v>0</v>
      </c>
      <c r="H7" s="100">
        <v>468.6581256661313</v>
      </c>
      <c r="I7" s="100">
        <v>317.99854725466065</v>
      </c>
      <c r="J7" s="100">
        <v>566.02065729841149</v>
      </c>
      <c r="K7" s="100">
        <v>420.23104166590474</v>
      </c>
      <c r="L7" s="100">
        <v>386.88078130624785</v>
      </c>
      <c r="M7" s="100">
        <v>319.15724796659782</v>
      </c>
      <c r="N7" s="100">
        <v>5.3595749430289725</v>
      </c>
      <c r="O7" s="100">
        <v>618.18126000064603</v>
      </c>
      <c r="P7" s="100">
        <v>231.55548149487888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0.63162439350911725</v>
      </c>
      <c r="D8" s="100">
        <v>0.85728360360259459</v>
      </c>
      <c r="E8" s="100">
        <v>1.8516549640757651</v>
      </c>
      <c r="F8" s="100">
        <v>2.7986513029622855</v>
      </c>
      <c r="G8" s="100">
        <v>4.185470879213864</v>
      </c>
      <c r="H8" s="100">
        <v>5.8358681282419198</v>
      </c>
      <c r="I8" s="100">
        <v>8.6965389491363716</v>
      </c>
      <c r="J8" s="100">
        <v>4.4707619219960844</v>
      </c>
      <c r="K8" s="100">
        <v>1.1004179570970922</v>
      </c>
      <c r="L8" s="100">
        <v>5.0025655558089435</v>
      </c>
      <c r="M8" s="100">
        <v>23.440824938910897</v>
      </c>
      <c r="N8" s="100">
        <v>5.2587937322887193</v>
      </c>
      <c r="O8" s="100">
        <v>29.406581069298635</v>
      </c>
      <c r="P8" s="100">
        <v>25.167307638775792</v>
      </c>
      <c r="Q8" s="100">
        <v>49.725668951356212</v>
      </c>
    </row>
    <row r="9" spans="1:17" ht="12" customHeight="1" x14ac:dyDescent="0.25">
      <c r="A9" s="88" t="s">
        <v>106</v>
      </c>
      <c r="B9" s="100"/>
      <c r="C9" s="100">
        <v>93.2355448754099</v>
      </c>
      <c r="D9" s="100">
        <v>83.824501161719851</v>
      </c>
      <c r="E9" s="100">
        <v>773.59619508330138</v>
      </c>
      <c r="F9" s="100">
        <v>385.67209889851807</v>
      </c>
      <c r="G9" s="100">
        <v>1203.461883807094</v>
      </c>
      <c r="H9" s="100">
        <v>261.78428901572448</v>
      </c>
      <c r="I9" s="100">
        <v>616.16841677902767</v>
      </c>
      <c r="J9" s="100">
        <v>401.2076135816647</v>
      </c>
      <c r="K9" s="100">
        <v>0</v>
      </c>
      <c r="L9" s="100">
        <v>334.06641376941519</v>
      </c>
      <c r="M9" s="100">
        <v>103.15172222810513</v>
      </c>
      <c r="N9" s="100">
        <v>822.49422775310722</v>
      </c>
      <c r="O9" s="100">
        <v>202.82305047670377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41.853708777124581</v>
      </c>
      <c r="D10" s="100">
        <v>97.105056235905607</v>
      </c>
      <c r="E10" s="100">
        <v>17.284370734845254</v>
      </c>
      <c r="F10" s="100">
        <v>39.965362904891002</v>
      </c>
      <c r="G10" s="100">
        <v>0</v>
      </c>
      <c r="H10" s="100">
        <v>0</v>
      </c>
      <c r="I10" s="100">
        <v>43.693369313532635</v>
      </c>
      <c r="J10" s="100">
        <v>26.548569118339543</v>
      </c>
      <c r="K10" s="100">
        <v>19.66601161652008</v>
      </c>
      <c r="L10" s="100">
        <v>2.9385963444308194</v>
      </c>
      <c r="M10" s="100">
        <v>28.361537226698506</v>
      </c>
      <c r="N10" s="100">
        <v>13.377627595867825</v>
      </c>
      <c r="O10" s="100">
        <v>28.892152551503418</v>
      </c>
      <c r="P10" s="100">
        <v>40.548442044611392</v>
      </c>
      <c r="Q10" s="100">
        <v>26.759297458954816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0.55708061084317861</v>
      </c>
      <c r="D16" s="101">
        <f t="shared" si="2"/>
        <v>0.73417223842269674</v>
      </c>
      <c r="E16" s="101">
        <f t="shared" si="2"/>
        <v>0.23776644101434391</v>
      </c>
      <c r="F16" s="101">
        <f t="shared" si="2"/>
        <v>0.3811008542513693</v>
      </c>
      <c r="G16" s="101">
        <f t="shared" si="2"/>
        <v>0.21070935475210834</v>
      </c>
      <c r="H16" s="101">
        <f t="shared" si="2"/>
        <v>0.52405291885611105</v>
      </c>
      <c r="I16" s="101">
        <f t="shared" si="2"/>
        <v>2.2029193195503787</v>
      </c>
      <c r="J16" s="101">
        <f t="shared" si="2"/>
        <v>2.3165976248548286</v>
      </c>
      <c r="K16" s="101">
        <f t="shared" si="2"/>
        <v>1.7570223665302058</v>
      </c>
      <c r="L16" s="101">
        <f t="shared" si="2"/>
        <v>2.0020438019552849</v>
      </c>
      <c r="M16" s="101">
        <f t="shared" si="2"/>
        <v>5.5458327691856315</v>
      </c>
      <c r="N16" s="101">
        <f t="shared" si="2"/>
        <v>11.83349363537361</v>
      </c>
      <c r="O16" s="101">
        <f t="shared" si="2"/>
        <v>17.756370390167152</v>
      </c>
      <c r="P16" s="101">
        <f t="shared" si="2"/>
        <v>47.23366907679047</v>
      </c>
      <c r="Q16" s="101">
        <f t="shared" si="2"/>
        <v>32.291428280324347</v>
      </c>
    </row>
    <row r="17" spans="1:17" ht="12.95" customHeight="1" x14ac:dyDescent="0.25">
      <c r="A17" s="88" t="s">
        <v>101</v>
      </c>
      <c r="B17" s="103"/>
      <c r="C17" s="103">
        <v>0.55708061084317861</v>
      </c>
      <c r="D17" s="103">
        <v>0.73417223842269674</v>
      </c>
      <c r="E17" s="103">
        <v>0.23776644101434391</v>
      </c>
      <c r="F17" s="103">
        <v>0.3811008542513693</v>
      </c>
      <c r="G17" s="103">
        <v>0.21070935475210834</v>
      </c>
      <c r="H17" s="103">
        <v>0.52405291885611105</v>
      </c>
      <c r="I17" s="103">
        <v>2.2029193195503787</v>
      </c>
      <c r="J17" s="103">
        <v>2.3165976248548286</v>
      </c>
      <c r="K17" s="103">
        <v>1.7570223665302058</v>
      </c>
      <c r="L17" s="103">
        <v>2.0020438019552849</v>
      </c>
      <c r="M17" s="103">
        <v>5.5458327691856315</v>
      </c>
      <c r="N17" s="103">
        <v>11.83349363537361</v>
      </c>
      <c r="O17" s="103">
        <v>17.756370390167152</v>
      </c>
      <c r="P17" s="103">
        <v>47.23366907679047</v>
      </c>
      <c r="Q17" s="103">
        <v>32.291428280324347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102.16281497775307</v>
      </c>
      <c r="D19" s="101">
        <f t="shared" si="3"/>
        <v>95.193954418789829</v>
      </c>
      <c r="E19" s="101">
        <f t="shared" si="3"/>
        <v>90.509005545550579</v>
      </c>
      <c r="F19" s="101">
        <f t="shared" si="3"/>
        <v>91.328807435442457</v>
      </c>
      <c r="G19" s="101">
        <f t="shared" si="3"/>
        <v>83.341506219649204</v>
      </c>
      <c r="H19" s="101">
        <f t="shared" si="3"/>
        <v>71.098502897710489</v>
      </c>
      <c r="I19" s="101">
        <f t="shared" si="3"/>
        <v>75.213293056050389</v>
      </c>
      <c r="J19" s="101">
        <f t="shared" si="3"/>
        <v>96.474502217768759</v>
      </c>
      <c r="K19" s="101">
        <f t="shared" si="3"/>
        <v>75.80943494166533</v>
      </c>
      <c r="L19" s="101">
        <f t="shared" si="3"/>
        <v>43.059210720449265</v>
      </c>
      <c r="M19" s="101">
        <f t="shared" si="3"/>
        <v>72.10180153436643</v>
      </c>
      <c r="N19" s="101">
        <f t="shared" si="3"/>
        <v>71.366038301982812</v>
      </c>
      <c r="O19" s="101">
        <f t="shared" si="3"/>
        <v>81.963284009915014</v>
      </c>
      <c r="P19" s="101">
        <f t="shared" si="3"/>
        <v>90.516005078228659</v>
      </c>
      <c r="Q19" s="101">
        <f t="shared" si="3"/>
        <v>79.86224528504323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7.6927433322034613</v>
      </c>
      <c r="D21" s="100">
        <v>12.073242119796388</v>
      </c>
      <c r="E21" s="100">
        <v>10.068594528231836</v>
      </c>
      <c r="F21" s="100">
        <v>6.8719271380401281</v>
      </c>
      <c r="G21" s="100">
        <v>3.8953241137999712</v>
      </c>
      <c r="H21" s="100">
        <v>6.7091214064363607</v>
      </c>
      <c r="I21" s="100">
        <v>7.6906985848414848</v>
      </c>
      <c r="J21" s="100">
        <v>7.4196038087562357</v>
      </c>
      <c r="K21" s="100">
        <v>0.90807775917449873</v>
      </c>
      <c r="L21" s="100">
        <v>1.6246221294220407E-2</v>
      </c>
      <c r="M21" s="100">
        <v>2.6327056644595011E-2</v>
      </c>
      <c r="N21" s="100">
        <v>0.45373855948217373</v>
      </c>
      <c r="O21" s="100">
        <v>1.9389745647833549</v>
      </c>
      <c r="P21" s="100">
        <v>4.1564559954174145</v>
      </c>
      <c r="Q21" s="100">
        <v>3.4621686041309245</v>
      </c>
    </row>
    <row r="22" spans="1:17" ht="12" customHeight="1" x14ac:dyDescent="0.25">
      <c r="A22" s="88" t="s">
        <v>99</v>
      </c>
      <c r="B22" s="100"/>
      <c r="C22" s="100">
        <v>50.28377561335202</v>
      </c>
      <c r="D22" s="100">
        <v>37.556849062221879</v>
      </c>
      <c r="E22" s="100">
        <v>35.45038987904951</v>
      </c>
      <c r="F22" s="100">
        <v>37.414481140556802</v>
      </c>
      <c r="G22" s="100">
        <v>34.085838303236017</v>
      </c>
      <c r="H22" s="100">
        <v>17.051119830434242</v>
      </c>
      <c r="I22" s="100">
        <v>21.661666165851589</v>
      </c>
      <c r="J22" s="100">
        <v>39.903175655526837</v>
      </c>
      <c r="K22" s="100">
        <v>32.659408980045882</v>
      </c>
      <c r="L22" s="100">
        <v>4.7848634917426294</v>
      </c>
      <c r="M22" s="100">
        <v>32.401369654553505</v>
      </c>
      <c r="N22" s="100">
        <v>27.037207618317737</v>
      </c>
      <c r="O22" s="100">
        <v>33.661656749780477</v>
      </c>
      <c r="P22" s="100">
        <v>39.102767316808794</v>
      </c>
      <c r="Q22" s="100">
        <v>31.362462656438623</v>
      </c>
    </row>
    <row r="23" spans="1:17" ht="12" customHeight="1" x14ac:dyDescent="0.25">
      <c r="A23" s="88" t="s">
        <v>98</v>
      </c>
      <c r="B23" s="100"/>
      <c r="C23" s="100">
        <v>42.89360366494752</v>
      </c>
      <c r="D23" s="100">
        <v>44.13526058159691</v>
      </c>
      <c r="E23" s="100">
        <v>43.857845979508426</v>
      </c>
      <c r="F23" s="100">
        <v>45.07911962908053</v>
      </c>
      <c r="G23" s="100">
        <v>44.777163689222427</v>
      </c>
      <c r="H23" s="100">
        <v>46.686818226637683</v>
      </c>
      <c r="I23" s="100">
        <v>45.113479293465964</v>
      </c>
      <c r="J23" s="100">
        <v>48.149235289598742</v>
      </c>
      <c r="K23" s="100">
        <v>41.365617725238266</v>
      </c>
      <c r="L23" s="100">
        <v>37.383921619929716</v>
      </c>
      <c r="M23" s="100">
        <v>38.809423468312609</v>
      </c>
      <c r="N23" s="100">
        <v>43.069440913201497</v>
      </c>
      <c r="O23" s="100">
        <v>45.575317732721565</v>
      </c>
      <c r="P23" s="100">
        <v>46.392013351928021</v>
      </c>
      <c r="Q23" s="100">
        <v>44.448227349540566</v>
      </c>
    </row>
    <row r="24" spans="1:17" ht="12" customHeight="1" x14ac:dyDescent="0.25">
      <c r="A24" s="88" t="s">
        <v>34</v>
      </c>
      <c r="B24" s="100"/>
      <c r="C24" s="100">
        <v>1.2926923672500725</v>
      </c>
      <c r="D24" s="100">
        <v>1.4286026551746607</v>
      </c>
      <c r="E24" s="100">
        <v>1.1321751587608033</v>
      </c>
      <c r="F24" s="100">
        <v>1.9632795277650015</v>
      </c>
      <c r="G24" s="100">
        <v>0.58318011339079701</v>
      </c>
      <c r="H24" s="100">
        <v>0.65144343420220163</v>
      </c>
      <c r="I24" s="100">
        <v>0.74744901189134438</v>
      </c>
      <c r="J24" s="100">
        <v>1.0024874638869496</v>
      </c>
      <c r="K24" s="100">
        <v>0.87633047720668644</v>
      </c>
      <c r="L24" s="100">
        <v>0.8741793874826993</v>
      </c>
      <c r="M24" s="100">
        <v>0.86468135485572584</v>
      </c>
      <c r="N24" s="100">
        <v>0.80565121098140746</v>
      </c>
      <c r="O24" s="100">
        <v>0.78733496262960967</v>
      </c>
      <c r="P24" s="100">
        <v>0.86476841407443228</v>
      </c>
      <c r="Q24" s="100">
        <v>0.58938667493310859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31.89850834933354</v>
      </c>
      <c r="D29" s="101">
        <f t="shared" si="4"/>
        <v>248.3841896423404</v>
      </c>
      <c r="E29" s="101">
        <f t="shared" si="4"/>
        <v>152.621347318901</v>
      </c>
      <c r="F29" s="101">
        <f t="shared" si="4"/>
        <v>157.64865296767775</v>
      </c>
      <c r="G29" s="101">
        <f t="shared" si="4"/>
        <v>39.217464775969596</v>
      </c>
      <c r="H29" s="101">
        <f t="shared" si="4"/>
        <v>44.226846512311873</v>
      </c>
      <c r="I29" s="101">
        <f t="shared" si="4"/>
        <v>133.35870605907883</v>
      </c>
      <c r="J29" s="101">
        <f t="shared" si="4"/>
        <v>170.3301703603245</v>
      </c>
      <c r="K29" s="101">
        <f t="shared" si="4"/>
        <v>49.950785705028828</v>
      </c>
      <c r="L29" s="101">
        <f t="shared" si="4"/>
        <v>100.32027941200197</v>
      </c>
      <c r="M29" s="101">
        <f t="shared" si="4"/>
        <v>47.011497150462191</v>
      </c>
      <c r="N29" s="101">
        <f t="shared" si="4"/>
        <v>45.034848672016999</v>
      </c>
      <c r="O29" s="101">
        <f t="shared" si="4"/>
        <v>25.544328443737207</v>
      </c>
      <c r="P29" s="101">
        <f t="shared" si="4"/>
        <v>152.71900594460755</v>
      </c>
      <c r="Q29" s="101">
        <f t="shared" si="4"/>
        <v>219.90031177748105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211.64446176987767</v>
      </c>
      <c r="E30" s="100">
        <v>101.84065078743473</v>
      </c>
      <c r="F30" s="100">
        <v>105.617597167626</v>
      </c>
      <c r="G30" s="100">
        <v>0</v>
      </c>
      <c r="H30" s="100">
        <v>0</v>
      </c>
      <c r="I30" s="100">
        <v>73.926023982738528</v>
      </c>
      <c r="J30" s="100">
        <v>111.60591015576611</v>
      </c>
      <c r="K30" s="100">
        <v>0</v>
      </c>
      <c r="L30" s="100">
        <v>52.446882704506265</v>
      </c>
      <c r="M30" s="100">
        <v>0</v>
      </c>
      <c r="N30" s="100">
        <v>0</v>
      </c>
      <c r="O30" s="100">
        <v>0</v>
      </c>
      <c r="P30" s="100">
        <v>4.4996877463127722</v>
      </c>
      <c r="Q30" s="100">
        <v>159.80627270897403</v>
      </c>
    </row>
    <row r="31" spans="1:17" ht="12" customHeight="1" x14ac:dyDescent="0.25">
      <c r="A31" s="88" t="s">
        <v>98</v>
      </c>
      <c r="B31" s="100"/>
      <c r="C31" s="100">
        <v>31.89850834933354</v>
      </c>
      <c r="D31" s="100">
        <v>36.739727872462744</v>
      </c>
      <c r="E31" s="100">
        <v>50.780696531466283</v>
      </c>
      <c r="F31" s="100">
        <v>52.031055800051753</v>
      </c>
      <c r="G31" s="100">
        <v>39.217464775969596</v>
      </c>
      <c r="H31" s="100">
        <v>44.226846512311873</v>
      </c>
      <c r="I31" s="100">
        <v>59.432682076340285</v>
      </c>
      <c r="J31" s="100">
        <v>58.724260204558384</v>
      </c>
      <c r="K31" s="100">
        <v>49.950785705028828</v>
      </c>
      <c r="L31" s="100">
        <v>47.873396707495701</v>
      </c>
      <c r="M31" s="100">
        <v>47.011497150462191</v>
      </c>
      <c r="N31" s="100">
        <v>45.034848672016999</v>
      </c>
      <c r="O31" s="100">
        <v>25.544328443737207</v>
      </c>
      <c r="P31" s="100">
        <v>148.21931819829479</v>
      </c>
      <c r="Q31" s="100">
        <v>60.094039068507008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108808.62825274761</v>
      </c>
      <c r="D3" s="106">
        <f>IF(SER_hh_fec_in!D3=0,0,1000000/0.086*SER_hh_fec_in!D3/SER_hh_num_in!D3)</f>
        <v>100706.68075321511</v>
      </c>
      <c r="E3" s="106">
        <f>IF(SER_hh_fec_in!E3=0,0,1000000/0.086*SER_hh_fec_in!E3/SER_hh_num_in!E3)</f>
        <v>101957.53725002031</v>
      </c>
      <c r="F3" s="106">
        <f>IF(SER_hh_fec_in!F3=0,0,1000000/0.086*SER_hh_fec_in!F3/SER_hh_num_in!F3)</f>
        <v>107074.60521095167</v>
      </c>
      <c r="G3" s="106">
        <f>IF(SER_hh_fec_in!G3=0,0,1000000/0.086*SER_hh_fec_in!G3/SER_hh_num_in!G3)</f>
        <v>123524.43614714558</v>
      </c>
      <c r="H3" s="106">
        <f>IF(SER_hh_fec_in!H3=0,0,1000000/0.086*SER_hh_fec_in!H3/SER_hh_num_in!H3)</f>
        <v>114897.19325200438</v>
      </c>
      <c r="I3" s="106">
        <f>IF(SER_hh_fec_in!I3=0,0,1000000/0.086*SER_hh_fec_in!I3/SER_hh_num_in!I3)</f>
        <v>118068.87954699364</v>
      </c>
      <c r="J3" s="106">
        <f>IF(SER_hh_fec_in!J3=0,0,1000000/0.086*SER_hh_fec_in!J3/SER_hh_num_in!J3)</f>
        <v>115048.15976424528</v>
      </c>
      <c r="K3" s="106">
        <f>IF(SER_hh_fec_in!K3=0,0,1000000/0.086*SER_hh_fec_in!K3/SER_hh_num_in!K3)</f>
        <v>108966.55032598472</v>
      </c>
      <c r="L3" s="106">
        <f>IF(SER_hh_fec_in!L3=0,0,1000000/0.086*SER_hh_fec_in!L3/SER_hh_num_in!L3)</f>
        <v>113395.83666465319</v>
      </c>
      <c r="M3" s="106">
        <f>IF(SER_hh_fec_in!M3=0,0,1000000/0.086*SER_hh_fec_in!M3/SER_hh_num_in!M3)</f>
        <v>87974.568956708768</v>
      </c>
      <c r="N3" s="106">
        <f>IF(SER_hh_fec_in!N3=0,0,1000000/0.086*SER_hh_fec_in!N3/SER_hh_num_in!N3)</f>
        <v>94426.364045652401</v>
      </c>
      <c r="O3" s="106">
        <f>IF(SER_hh_fec_in!O3=0,0,1000000/0.086*SER_hh_fec_in!O3/SER_hh_num_in!O3)</f>
        <v>90991.530447777404</v>
      </c>
      <c r="P3" s="106">
        <f>IF(SER_hh_fec_in!P3=0,0,1000000/0.086*SER_hh_fec_in!P3/SER_hh_num_in!P3)</f>
        <v>81060.588529106899</v>
      </c>
      <c r="Q3" s="106">
        <f>IF(SER_hh_fec_in!Q3=0,0,1000000/0.086*SER_hh_fec_in!Q3/SER_hh_num_in!Q3)</f>
        <v>72152.521371259136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70749.379103002997</v>
      </c>
      <c r="D4" s="101">
        <f>IF(SER_hh_fec_in!D4=0,0,1000000/0.086*SER_hh_fec_in!D4/SER_hh_num_in!D4)</f>
        <v>58835.495430251307</v>
      </c>
      <c r="E4" s="101">
        <f>IF(SER_hh_fec_in!E4=0,0,1000000/0.086*SER_hh_fec_in!E4/SER_hh_num_in!E4)</f>
        <v>69551.255515692275</v>
      </c>
      <c r="F4" s="101">
        <f>IF(SER_hh_fec_in!F4=0,0,1000000/0.086*SER_hh_fec_in!F4/SER_hh_num_in!F4)</f>
        <v>70753.977608812347</v>
      </c>
      <c r="G4" s="101">
        <f>IF(SER_hh_fec_in!G4=0,0,1000000/0.086*SER_hh_fec_in!G4/SER_hh_num_in!G4)</f>
        <v>89624.553092892398</v>
      </c>
      <c r="H4" s="101">
        <f>IF(SER_hh_fec_in!H4=0,0,1000000/0.086*SER_hh_fec_in!H4/SER_hh_num_in!H4)</f>
        <v>79401.817521052901</v>
      </c>
      <c r="I4" s="101">
        <f>IF(SER_hh_fec_in!I4=0,0,1000000/0.086*SER_hh_fec_in!I4/SER_hh_num_in!I4)</f>
        <v>81429.891737574086</v>
      </c>
      <c r="J4" s="101">
        <f>IF(SER_hh_fec_in!J4=0,0,1000000/0.086*SER_hh_fec_in!J4/SER_hh_num_in!J4)</f>
        <v>79748.669818950395</v>
      </c>
      <c r="K4" s="101">
        <f>IF(SER_hh_fec_in!K4=0,0,1000000/0.086*SER_hh_fec_in!K4/SER_hh_num_in!K4)</f>
        <v>74604.007553622403</v>
      </c>
      <c r="L4" s="101">
        <f>IF(SER_hh_fec_in!L4=0,0,1000000/0.086*SER_hh_fec_in!L4/SER_hh_num_in!L4)</f>
        <v>79800.446864210055</v>
      </c>
      <c r="M4" s="101">
        <f>IF(SER_hh_fec_in!M4=0,0,1000000/0.086*SER_hh_fec_in!M4/SER_hh_num_in!M4)</f>
        <v>56802.996426855367</v>
      </c>
      <c r="N4" s="101">
        <f>IF(SER_hh_fec_in!N4=0,0,1000000/0.086*SER_hh_fec_in!N4/SER_hh_num_in!N4)</f>
        <v>67317.155630247144</v>
      </c>
      <c r="O4" s="101">
        <f>IF(SER_hh_fec_in!O4=0,0,1000000/0.086*SER_hh_fec_in!O4/SER_hh_num_in!O4)</f>
        <v>62896.19109670449</v>
      </c>
      <c r="P4" s="101">
        <f>IF(SER_hh_fec_in!P4=0,0,1000000/0.086*SER_hh_fec_in!P4/SER_hh_num_in!P4)</f>
        <v>48122.101014925378</v>
      </c>
      <c r="Q4" s="101">
        <f>IF(SER_hh_fec_in!Q4=0,0,1000000/0.086*SER_hh_fec_in!Q4/SER_hh_num_in!Q4)</f>
        <v>35109.926711979162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88883.881523213524</v>
      </c>
      <c r="F5" s="100">
        <f>IF(SER_hh_fec_in!F5=0,0,1000000/0.086*SER_hh_fec_in!F5/SER_hh_num_in!F5)</f>
        <v>89973.142388848573</v>
      </c>
      <c r="G5" s="100">
        <f>IF(SER_hh_fec_in!G5=0,0,1000000/0.086*SER_hh_fec_in!G5/SER_hh_num_in!G5)</f>
        <v>119529.48728433532</v>
      </c>
      <c r="H5" s="100">
        <f>IF(SER_hh_fec_in!H5=0,0,1000000/0.086*SER_hh_fec_in!H5/SER_hh_num_in!H5)</f>
        <v>114457.10695328891</v>
      </c>
      <c r="I5" s="100">
        <f>IF(SER_hh_fec_in!I5=0,0,1000000/0.086*SER_hh_fec_in!I5/SER_hh_num_in!I5)</f>
        <v>101443.27713557577</v>
      </c>
      <c r="J5" s="100">
        <f>IF(SER_hh_fec_in!J5=0,0,1000000/0.086*SER_hh_fec_in!J5/SER_hh_num_in!J5)</f>
        <v>99226.566966753526</v>
      </c>
      <c r="K5" s="100">
        <f>IF(SER_hh_fec_in!K5=0,0,1000000/0.086*SER_hh_fec_in!K5/SER_hh_num_in!K5)</f>
        <v>95648.487910514072</v>
      </c>
      <c r="L5" s="100">
        <f>IF(SER_hh_fec_in!L5=0,0,1000000/0.086*SER_hh_fec_in!L5/SER_hh_num_in!L5)</f>
        <v>106559.48624193932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78869.490595025913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79824.169948369396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90051.790088185298</v>
      </c>
      <c r="I7" s="100">
        <f>IF(SER_hh_fec_in!I7=0,0,1000000/0.086*SER_hh_fec_in!I7/SER_hh_num_in!I7)</f>
        <v>82491.895707555814</v>
      </c>
      <c r="J7" s="100">
        <f>IF(SER_hh_fec_in!J7=0,0,1000000/0.086*SER_hh_fec_in!J7/SER_hh_num_in!J7)</f>
        <v>97932.645592185349</v>
      </c>
      <c r="K7" s="100">
        <f>IF(SER_hh_fec_in!K7=0,0,1000000/0.086*SER_hh_fec_in!K7/SER_hh_num_in!K7)</f>
        <v>95194.632167787917</v>
      </c>
      <c r="L7" s="100">
        <f>IF(SER_hh_fec_in!L7=0,0,1000000/0.086*SER_hh_fec_in!L7/SER_hh_num_in!L7)</f>
        <v>87924.161715509064</v>
      </c>
      <c r="M7" s="100">
        <f>IF(SER_hh_fec_in!M7=0,0,1000000/0.086*SER_hh_fec_in!M7/SER_hh_num_in!M7)</f>
        <v>78332.361548673522</v>
      </c>
      <c r="N7" s="100">
        <f>IF(SER_hh_fec_in!N7=0,0,1000000/0.086*SER_hh_fec_in!N7/SER_hh_num_in!N7)</f>
        <v>77741.676055667092</v>
      </c>
      <c r="O7" s="100">
        <f>IF(SER_hh_fec_in!O7=0,0,1000000/0.086*SER_hh_fec_in!O7/SER_hh_num_in!O7)</f>
        <v>76666.744907523069</v>
      </c>
      <c r="P7" s="100">
        <f>IF(SER_hh_fec_in!P7=0,0,1000000/0.086*SER_hh_fec_in!P7/SER_hh_num_in!P7)</f>
        <v>65295.786353909338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49557.73913511078</v>
      </c>
      <c r="D8" s="100">
        <f>IF(SER_hh_fec_in!D8=0,0,1000000/0.086*SER_hh_fec_in!D8/SER_hh_num_in!D8)</f>
        <v>44246.66948524709</v>
      </c>
      <c r="E8" s="100">
        <f>IF(SER_hh_fec_in!E8=0,0,1000000/0.086*SER_hh_fec_in!E8/SER_hh_num_in!E8)</f>
        <v>50731.192363480157</v>
      </c>
      <c r="F8" s="100">
        <f>IF(SER_hh_fec_in!F8=0,0,1000000/0.086*SER_hh_fec_in!F8/SER_hh_num_in!F8)</f>
        <v>51317.60063381277</v>
      </c>
      <c r="G8" s="100">
        <f>IF(SER_hh_fec_in!G8=0,0,1000000/0.086*SER_hh_fec_in!G8/SER_hh_num_in!G8)</f>
        <v>63065.323541864869</v>
      </c>
      <c r="H8" s="100">
        <f>IF(SER_hh_fec_in!H8=0,0,1000000/0.086*SER_hh_fec_in!H8/SER_hh_num_in!H8)</f>
        <v>58206.977803015012</v>
      </c>
      <c r="I8" s="100">
        <f>IF(SER_hh_fec_in!I8=0,0,1000000/0.086*SER_hh_fec_in!I8/SER_hh_num_in!I8)</f>
        <v>57573.934298312124</v>
      </c>
      <c r="J8" s="100">
        <f>IF(SER_hh_fec_in!J8=0,0,1000000/0.086*SER_hh_fec_in!J8/SER_hh_num_in!J8)</f>
        <v>56083.146933546341</v>
      </c>
      <c r="K8" s="100">
        <f>IF(SER_hh_fec_in!K8=0,0,1000000/0.086*SER_hh_fec_in!K8/SER_hh_num_in!K8)</f>
        <v>52742.38165406105</v>
      </c>
      <c r="L8" s="100">
        <f>IF(SER_hh_fec_in!L8=0,0,1000000/0.086*SER_hh_fec_in!L8/SER_hh_num_in!L8)</f>
        <v>59004.316475282008</v>
      </c>
      <c r="M8" s="100">
        <f>IF(SER_hh_fec_in!M8=0,0,1000000/0.086*SER_hh_fec_in!M8/SER_hh_num_in!M8)</f>
        <v>45420.590005955273</v>
      </c>
      <c r="N8" s="100">
        <f>IF(SER_hh_fec_in!N8=0,0,1000000/0.086*SER_hh_fec_in!N8/SER_hh_num_in!N8)</f>
        <v>49336.136993385218</v>
      </c>
      <c r="O8" s="100">
        <f>IF(SER_hh_fec_in!O8=0,0,1000000/0.086*SER_hh_fec_in!O8/SER_hh_num_in!O8)</f>
        <v>48041.791064998186</v>
      </c>
      <c r="P8" s="100">
        <f>IF(SER_hh_fec_in!P8=0,0,1000000/0.086*SER_hh_fec_in!P8/SER_hh_num_in!P8)</f>
        <v>40503.112440877783</v>
      </c>
      <c r="Q8" s="100">
        <f>IF(SER_hh_fec_in!Q8=0,0,1000000/0.086*SER_hh_fec_in!Q8/SER_hh_num_in!Q8)</f>
        <v>42142.526390619925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67001.219691928796</v>
      </c>
      <c r="D9" s="100">
        <f>IF(SER_hh_fec_in!D9=0,0,1000000/0.086*SER_hh_fec_in!D9/SER_hh_num_in!D9)</f>
        <v>59447.061911587305</v>
      </c>
      <c r="E9" s="100">
        <f>IF(SER_hh_fec_in!E9=0,0,1000000/0.086*SER_hh_fec_in!E9/SER_hh_num_in!E9)</f>
        <v>69553.069446082707</v>
      </c>
      <c r="F9" s="100">
        <f>IF(SER_hh_fec_in!F9=0,0,1000000/0.086*SER_hh_fec_in!F9/SER_hh_num_in!F9)</f>
        <v>70644.346424591102</v>
      </c>
      <c r="G9" s="100">
        <f>IF(SER_hh_fec_in!G9=0,0,1000000/0.086*SER_hh_fec_in!G9/SER_hh_num_in!G9)</f>
        <v>89332.466335790232</v>
      </c>
      <c r="H9" s="100">
        <f>IF(SER_hh_fec_in!H9=0,0,1000000/0.086*SER_hh_fec_in!H9/SER_hh_num_in!H9)</f>
        <v>82357.419805559388</v>
      </c>
      <c r="I9" s="100">
        <f>IF(SER_hh_fec_in!I9=0,0,1000000/0.086*SER_hh_fec_in!I9/SER_hh_num_in!I9)</f>
        <v>84615.402247950085</v>
      </c>
      <c r="J9" s="100">
        <f>IF(SER_hh_fec_in!J9=0,0,1000000/0.086*SER_hh_fec_in!J9/SER_hh_num_in!J9)</f>
        <v>78358.316312050316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87367.703776742943</v>
      </c>
      <c r="M9" s="100">
        <f>IF(SER_hh_fec_in!M9=0,0,1000000/0.086*SER_hh_fec_in!M9/SER_hh_num_in!M9)</f>
        <v>62270.643115535429</v>
      </c>
      <c r="N9" s="100">
        <f>IF(SER_hh_fec_in!N9=0,0,1000000/0.086*SER_hh_fec_in!N9/SER_hh_num_in!N9)</f>
        <v>71955.005122165603</v>
      </c>
      <c r="O9" s="100">
        <f>IF(SER_hh_fec_in!O9=0,0,1000000/0.086*SER_hh_fec_in!O9/SER_hh_num_in!O9)</f>
        <v>70449.139298616792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88532.709319849513</v>
      </c>
      <c r="D10" s="100">
        <f>IF(SER_hh_fec_in!D10=0,0,1000000/0.086*SER_hh_fec_in!D10/SER_hh_num_in!D10)</f>
        <v>80796.813753805734</v>
      </c>
      <c r="E10" s="100">
        <f>IF(SER_hh_fec_in!E10=0,0,1000000/0.086*SER_hh_fec_in!E10/SER_hh_num_in!E10)</f>
        <v>92388.172038966179</v>
      </c>
      <c r="F10" s="100">
        <f>IF(SER_hh_fec_in!F10=0,0,1000000/0.086*SER_hh_fec_in!F10/SER_hh_num_in!F10)</f>
        <v>93860.500910351664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111861.15949045906</v>
      </c>
      <c r="J10" s="100">
        <f>IF(SER_hh_fec_in!J10=0,0,1000000/0.086*SER_hh_fec_in!J10/SER_hh_num_in!J10)</f>
        <v>109102.12245496902</v>
      </c>
      <c r="K10" s="100">
        <f>IF(SER_hh_fec_in!K10=0,0,1000000/0.086*SER_hh_fec_in!K10/SER_hh_num_in!K10)</f>
        <v>120171.09957549907</v>
      </c>
      <c r="L10" s="100">
        <f>IF(SER_hh_fec_in!L10=0,0,1000000/0.086*SER_hh_fec_in!L10/SER_hh_num_in!L10)</f>
        <v>95674.748549896191</v>
      </c>
      <c r="M10" s="100">
        <f>IF(SER_hh_fec_in!M10=0,0,1000000/0.086*SER_hh_fec_in!M10/SER_hh_num_in!M10)</f>
        <v>87389.989983572406</v>
      </c>
      <c r="N10" s="100">
        <f>IF(SER_hh_fec_in!N10=0,0,1000000/0.086*SER_hh_fec_in!N10/SER_hh_num_in!N10)</f>
        <v>94988.141937709137</v>
      </c>
      <c r="O10" s="100">
        <f>IF(SER_hh_fec_in!O10=0,0,1000000/0.086*SER_hh_fec_in!O10/SER_hh_num_in!O10)</f>
        <v>92395.898751070854</v>
      </c>
      <c r="P10" s="100">
        <f>IF(SER_hh_fec_in!P10=0,0,1000000/0.086*SER_hh_fec_in!P10/SER_hh_num_in!P10)</f>
        <v>78384.457685888367</v>
      </c>
      <c r="Q10" s="100">
        <f>IF(SER_hh_fec_in!Q10=0,0,1000000/0.086*SER_hh_fec_in!Q10/SER_hh_num_in!Q10)</f>
        <v>82209.321511061862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62839.595484106903</v>
      </c>
      <c r="D12" s="100">
        <f>IF(SER_hh_fec_in!D12=0,0,1000000/0.086*SER_hh_fec_in!D12/SER_hh_num_in!D12)</f>
        <v>55901.208306993976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64162.658380149529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72708.082021161099</v>
      </c>
      <c r="I12" s="100">
        <f>IF(SER_hh_fec_in!I12=0,0,1000000/0.086*SER_hh_fec_in!I12/SER_hh_num_in!I12)</f>
        <v>71204.036753068402</v>
      </c>
      <c r="J12" s="100">
        <f>IF(SER_hh_fec_in!J12=0,0,1000000/0.086*SER_hh_fec_in!J12/SER_hh_num_in!J12)</f>
        <v>70646.611907335362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74558.274749712073</v>
      </c>
      <c r="M12" s="100">
        <f>IF(SER_hh_fec_in!M12=0,0,1000000/0.086*SER_hh_fec_in!M12/SER_hh_num_in!M12)</f>
        <v>57159.934475115602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62078.947336339937</v>
      </c>
      <c r="P12" s="100">
        <f>IF(SER_hh_fec_in!P12=0,0,1000000/0.086*SER_hh_fec_in!P12/SER_hh_num_in!P12)</f>
        <v>54056.868691752585</v>
      </c>
      <c r="Q12" s="100">
        <f>IF(SER_hh_fec_in!Q12=0,0,1000000/0.086*SER_hh_fec_in!Q12/SER_hh_num_in!Q12)</f>
        <v>56515.498572948127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39427.803411978472</v>
      </c>
      <c r="D13" s="100">
        <f>IF(SER_hh_fec_in!D13=0,0,1000000/0.086*SER_hh_fec_in!D13/SER_hh_num_in!D13)</f>
        <v>35386.093966336033</v>
      </c>
      <c r="E13" s="100">
        <f>IF(SER_hh_fec_in!E13=0,0,1000000/0.086*SER_hh_fec_in!E13/SER_hh_num_in!E13)</f>
        <v>40644.238346410886</v>
      </c>
      <c r="F13" s="100">
        <f>IF(SER_hh_fec_in!F13=0,0,1000000/0.086*SER_hh_fec_in!F13/SER_hh_num_in!F13)</f>
        <v>41318.486700410765</v>
      </c>
      <c r="G13" s="100">
        <f>IF(SER_hh_fec_in!G13=0,0,1000000/0.086*SER_hh_fec_in!G13/SER_hh_num_in!G13)</f>
        <v>50858.269573165257</v>
      </c>
      <c r="H13" s="100">
        <f>IF(SER_hh_fec_in!H13=0,0,1000000/0.086*SER_hh_fec_in!H13/SER_hh_num_in!H13)</f>
        <v>47256.057787047212</v>
      </c>
      <c r="I13" s="100">
        <f>IF(SER_hh_fec_in!I13=0,0,1000000/0.086*SER_hh_fec_in!I13/SER_hh_num_in!I13)</f>
        <v>46960.888870777737</v>
      </c>
      <c r="J13" s="100">
        <f>IF(SER_hh_fec_in!J13=0,0,1000000/0.086*SER_hh_fec_in!J13/SER_hh_num_in!J13)</f>
        <v>46039.68276755196</v>
      </c>
      <c r="K13" s="100">
        <f>IF(SER_hh_fec_in!K13=0,0,1000000/0.086*SER_hh_fec_in!K13/SER_hh_num_in!K13)</f>
        <v>43647.44473680661</v>
      </c>
      <c r="L13" s="100">
        <f>IF(SER_hh_fec_in!L13=0,0,1000000/0.086*SER_hh_fec_in!L13/SER_hh_num_in!L13)</f>
        <v>35471.037965120951</v>
      </c>
      <c r="M13" s="100">
        <f>IF(SER_hh_fec_in!M13=0,0,1000000/0.086*SER_hh_fec_in!M13/SER_hh_num_in!M13)</f>
        <v>23289.181503887379</v>
      </c>
      <c r="N13" s="100">
        <f>IF(SER_hh_fec_in!N13=0,0,1000000/0.086*SER_hh_fec_in!N13/SER_hh_num_in!N13)</f>
        <v>22277.932679104033</v>
      </c>
      <c r="O13" s="100">
        <f>IF(SER_hh_fec_in!O13=0,0,1000000/0.086*SER_hh_fec_in!O13/SER_hh_num_in!O13)</f>
        <v>19891.342016585109</v>
      </c>
      <c r="P13" s="100">
        <f>IF(SER_hh_fec_in!P13=0,0,1000000/0.086*SER_hh_fec_in!P13/SER_hh_num_in!P13)</f>
        <v>15955.515430455791</v>
      </c>
      <c r="Q13" s="100">
        <f>IF(SER_hh_fec_in!Q13=0,0,1000000/0.086*SER_hh_fec_in!Q13/SER_hh_num_in!Q13)</f>
        <v>16391.433598543805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66125.247390258461</v>
      </c>
      <c r="D14" s="22">
        <f>IF(SER_hh_fec_in!D14=0,0,1000000/0.086*SER_hh_fec_in!D14/SER_hh_num_in!D14)</f>
        <v>58758.29305372011</v>
      </c>
      <c r="E14" s="22">
        <f>IF(SER_hh_fec_in!E14=0,0,1000000/0.086*SER_hh_fec_in!E14/SER_hh_num_in!E14)</f>
        <v>66878.708091275985</v>
      </c>
      <c r="F14" s="22">
        <f>IF(SER_hh_fec_in!F14=0,0,1000000/0.086*SER_hh_fec_in!F14/SER_hh_num_in!F14)</f>
        <v>67541.790168988475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76687.935399145601</v>
      </c>
      <c r="I14" s="22">
        <f>IF(SER_hh_fec_in!I14=0,0,1000000/0.086*SER_hh_fec_in!I14/SER_hh_num_in!I14)</f>
        <v>75753.66417772758</v>
      </c>
      <c r="J14" s="22">
        <f>IF(SER_hh_fec_in!J14=0,0,1000000/0.086*SER_hh_fec_in!J14/SER_hh_num_in!J14)</f>
        <v>67601.263036900767</v>
      </c>
      <c r="K14" s="22">
        <f>IF(SER_hh_fec_in!K14=0,0,1000000/0.086*SER_hh_fec_in!K14/SER_hh_num_in!K14)</f>
        <v>65929.120168709022</v>
      </c>
      <c r="L14" s="22">
        <f>IF(SER_hh_fec_in!L14=0,0,1000000/0.086*SER_hh_fec_in!L14/SER_hh_num_in!L14)</f>
        <v>78780.637663711343</v>
      </c>
      <c r="M14" s="22">
        <f>IF(SER_hh_fec_in!M14=0,0,1000000/0.086*SER_hh_fec_in!M14/SER_hh_num_in!M14)</f>
        <v>60352.200840295111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55419.404024978125</v>
      </c>
      <c r="Q14" s="22">
        <f>IF(SER_hh_fec_in!Q14=0,0,1000000/0.086*SER_hh_fec_in!Q14/SER_hh_num_in!Q14)</f>
        <v>58541.597585954652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690.38019743121356</v>
      </c>
      <c r="D15" s="104">
        <f>IF(SER_hh_fec_in!D15=0,0,1000000/0.086*SER_hh_fec_in!D15/SER_hh_num_in!D15)</f>
        <v>372.5788555634075</v>
      </c>
      <c r="E15" s="104">
        <f>IF(SER_hh_fec_in!E15=0,0,1000000/0.086*SER_hh_fec_in!E15/SER_hh_num_in!E15)</f>
        <v>926.98706791725726</v>
      </c>
      <c r="F15" s="104">
        <f>IF(SER_hh_fec_in!F15=0,0,1000000/0.086*SER_hh_fec_in!F15/SER_hh_num_in!F15)</f>
        <v>864.12968292934011</v>
      </c>
      <c r="G15" s="104">
        <f>IF(SER_hh_fec_in!G15=0,0,1000000/0.086*SER_hh_fec_in!G15/SER_hh_num_in!G15)</f>
        <v>1239.3312185164962</v>
      </c>
      <c r="H15" s="104">
        <f>IF(SER_hh_fec_in!H15=0,0,1000000/0.086*SER_hh_fec_in!H15/SER_hh_num_in!H15)</f>
        <v>1004.2237800162341</v>
      </c>
      <c r="I15" s="104">
        <f>IF(SER_hh_fec_in!I15=0,0,1000000/0.086*SER_hh_fec_in!I15/SER_hh_num_in!I15)</f>
        <v>1011.8899338024951</v>
      </c>
      <c r="J15" s="104">
        <f>IF(SER_hh_fec_in!J15=0,0,1000000/0.086*SER_hh_fec_in!J15/SER_hh_num_in!J15)</f>
        <v>1033.9653452124387</v>
      </c>
      <c r="K15" s="104">
        <f>IF(SER_hh_fec_in!K15=0,0,1000000/0.086*SER_hh_fec_in!K15/SER_hh_num_in!K15)</f>
        <v>1008.2743457436285</v>
      </c>
      <c r="L15" s="104">
        <f>IF(SER_hh_fec_in!L15=0,0,1000000/0.086*SER_hh_fec_in!L15/SER_hh_num_in!L15)</f>
        <v>983.97603362834786</v>
      </c>
      <c r="M15" s="104">
        <f>IF(SER_hh_fec_in!M15=0,0,1000000/0.086*SER_hh_fec_in!M15/SER_hh_num_in!M15)</f>
        <v>727.56794919404922</v>
      </c>
      <c r="N15" s="104">
        <f>IF(SER_hh_fec_in!N15=0,0,1000000/0.086*SER_hh_fec_in!N15/SER_hh_num_in!N15)</f>
        <v>1030.3906295206975</v>
      </c>
      <c r="O15" s="104">
        <f>IF(SER_hh_fec_in!O15=0,0,1000000/0.086*SER_hh_fec_in!O15/SER_hh_num_in!O15)</f>
        <v>900.44311845889865</v>
      </c>
      <c r="P15" s="104">
        <f>IF(SER_hh_fec_in!P15=0,0,1000000/0.086*SER_hh_fec_in!P15/SER_hh_num_in!P15)</f>
        <v>507.62145311038006</v>
      </c>
      <c r="Q15" s="104">
        <f>IF(SER_hh_fec_in!Q15=0,0,1000000/0.086*SER_hh_fec_in!Q15/SER_hh_num_in!Q15)</f>
        <v>330.75500218293507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14613.556756372835</v>
      </c>
      <c r="D16" s="101">
        <f>IF(SER_hh_fec_in!D16=0,0,1000000/0.086*SER_hh_fec_in!D16/SER_hh_num_in!D16)</f>
        <v>13792.455822690174</v>
      </c>
      <c r="E16" s="101">
        <f>IF(SER_hh_fec_in!E16=0,0,1000000/0.086*SER_hh_fec_in!E16/SER_hh_num_in!E16)</f>
        <v>13380.817359395909</v>
      </c>
      <c r="F16" s="101">
        <f>IF(SER_hh_fec_in!F16=0,0,1000000/0.086*SER_hh_fec_in!F16/SER_hh_num_in!F16)</f>
        <v>12973.224554609174</v>
      </c>
      <c r="G16" s="101">
        <f>IF(SER_hh_fec_in!G16=0,0,1000000/0.086*SER_hh_fec_in!G16/SER_hh_num_in!G16)</f>
        <v>12622.67146641916</v>
      </c>
      <c r="H16" s="101">
        <f>IF(SER_hh_fec_in!H16=0,0,1000000/0.086*SER_hh_fec_in!H16/SER_hh_num_in!H16)</f>
        <v>12241.709203045937</v>
      </c>
      <c r="I16" s="101">
        <f>IF(SER_hh_fec_in!I16=0,0,1000000/0.086*SER_hh_fec_in!I16/SER_hh_num_in!I16)</f>
        <v>11842.415397254716</v>
      </c>
      <c r="J16" s="101">
        <f>IF(SER_hh_fec_in!J16=0,0,1000000/0.086*SER_hh_fec_in!J16/SER_hh_num_in!J16)</f>
        <v>11518.028076242892</v>
      </c>
      <c r="K16" s="101">
        <f>IF(SER_hh_fec_in!K16=0,0,1000000/0.086*SER_hh_fec_in!K16/SER_hh_num_in!K16)</f>
        <v>11180.246583721922</v>
      </c>
      <c r="L16" s="101">
        <f>IF(SER_hh_fec_in!L16=0,0,1000000/0.086*SER_hh_fec_in!L16/SER_hh_num_in!L16)</f>
        <v>10845.858630361967</v>
      </c>
      <c r="M16" s="101">
        <f>IF(SER_hh_fec_in!M16=0,0,1000000/0.086*SER_hh_fec_in!M16/SER_hh_num_in!M16)</f>
        <v>10455.29330757872</v>
      </c>
      <c r="N16" s="101">
        <f>IF(SER_hh_fec_in!N16=0,0,1000000/0.086*SER_hh_fec_in!N16/SER_hh_num_in!N16)</f>
        <v>9664.5229658797252</v>
      </c>
      <c r="O16" s="101">
        <f>IF(SER_hh_fec_in!O16=0,0,1000000/0.086*SER_hh_fec_in!O16/SER_hh_num_in!O16)</f>
        <v>9299.378348272121</v>
      </c>
      <c r="P16" s="101">
        <f>IF(SER_hh_fec_in!P16=0,0,1000000/0.086*SER_hh_fec_in!P16/SER_hh_num_in!P16)</f>
        <v>8950.0925354403826</v>
      </c>
      <c r="Q16" s="101">
        <f>IF(SER_hh_fec_in!Q16=0,0,1000000/0.086*SER_hh_fec_in!Q16/SER_hh_num_in!Q16)</f>
        <v>8471.9732564007263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4749.8949524298223</v>
      </c>
      <c r="D17" s="103">
        <f>IF(SER_hh_fec_in!D17=0,0,1000000/0.086*SER_hh_fec_in!D17/SER_hh_num_in!D17)</f>
        <v>5388.4727420655345</v>
      </c>
      <c r="E17" s="103">
        <f>IF(SER_hh_fec_in!E17=0,0,1000000/0.086*SER_hh_fec_in!E17/SER_hh_num_in!E17)</f>
        <v>5514.0127746345215</v>
      </c>
      <c r="F17" s="103">
        <f>IF(SER_hh_fec_in!F17=0,0,1000000/0.086*SER_hh_fec_in!F17/SER_hh_num_in!F17)</f>
        <v>5802.2836438327113</v>
      </c>
      <c r="G17" s="103">
        <f>IF(SER_hh_fec_in!G17=0,0,1000000/0.086*SER_hh_fec_in!G17/SER_hh_num_in!G17)</f>
        <v>6073.1272356492073</v>
      </c>
      <c r="H17" s="103">
        <f>IF(SER_hh_fec_in!H17=0,0,1000000/0.086*SER_hh_fec_in!H17/SER_hh_num_in!H17)</f>
        <v>6626.8934477514713</v>
      </c>
      <c r="I17" s="103">
        <f>IF(SER_hh_fec_in!I17=0,0,1000000/0.086*SER_hh_fec_in!I17/SER_hh_num_in!I17)</f>
        <v>7100.0027615463578</v>
      </c>
      <c r="J17" s="103">
        <f>IF(SER_hh_fec_in!J17=0,0,1000000/0.086*SER_hh_fec_in!J17/SER_hh_num_in!J17)</f>
        <v>7354.7569147938038</v>
      </c>
      <c r="K17" s="103">
        <f>IF(SER_hh_fec_in!K17=0,0,1000000/0.086*SER_hh_fec_in!K17/SER_hh_num_in!K17)</f>
        <v>7515.2867833363916</v>
      </c>
      <c r="L17" s="103">
        <f>IF(SER_hh_fec_in!L17=0,0,1000000/0.086*SER_hh_fec_in!L17/SER_hh_num_in!L17)</f>
        <v>7551.1409675891618</v>
      </c>
      <c r="M17" s="103">
        <f>IF(SER_hh_fec_in!M17=0,0,1000000/0.086*SER_hh_fec_in!M17/SER_hh_num_in!M17)</f>
        <v>7800.4975986171148</v>
      </c>
      <c r="N17" s="103">
        <f>IF(SER_hh_fec_in!N17=0,0,1000000/0.086*SER_hh_fec_in!N17/SER_hh_num_in!N17)</f>
        <v>8065.6201301358433</v>
      </c>
      <c r="O17" s="103">
        <f>IF(SER_hh_fec_in!O17=0,0,1000000/0.086*SER_hh_fec_in!O17/SER_hh_num_in!O17)</f>
        <v>8147.2195995628772</v>
      </c>
      <c r="P17" s="103">
        <f>IF(SER_hh_fec_in!P17=0,0,1000000/0.086*SER_hh_fec_in!P17/SER_hh_num_in!P17)</f>
        <v>8389.3166283433075</v>
      </c>
      <c r="Q17" s="103">
        <f>IF(SER_hh_fec_in!Q17=0,0,1000000/0.086*SER_hh_fec_in!Q17/SER_hh_num_in!Q17)</f>
        <v>8156.9650824523014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14703.245994903022</v>
      </c>
      <c r="D18" s="103">
        <f>IF(SER_hh_fec_in!D18=0,0,1000000/0.086*SER_hh_fec_in!D18/SER_hh_num_in!D18)</f>
        <v>13878.75338837227</v>
      </c>
      <c r="E18" s="103">
        <f>IF(SER_hh_fec_in!E18=0,0,1000000/0.086*SER_hh_fec_in!E18/SER_hh_num_in!E18)</f>
        <v>13432.501476693675</v>
      </c>
      <c r="F18" s="103">
        <f>IF(SER_hh_fec_in!F18=0,0,1000000/0.086*SER_hh_fec_in!F18/SER_hh_num_in!F18)</f>
        <v>13016.369221661207</v>
      </c>
      <c r="G18" s="103">
        <f>IF(SER_hh_fec_in!G18=0,0,1000000/0.086*SER_hh_fec_in!G18/SER_hh_num_in!G18)</f>
        <v>12642.251999559172</v>
      </c>
      <c r="H18" s="103">
        <f>IF(SER_hh_fec_in!H18=0,0,1000000/0.086*SER_hh_fec_in!H18/SER_hh_num_in!H18)</f>
        <v>12272.490016763049</v>
      </c>
      <c r="I18" s="103">
        <f>IF(SER_hh_fec_in!I18=0,0,1000000/0.086*SER_hh_fec_in!I18/SER_hh_num_in!I18)</f>
        <v>11936.325398806963</v>
      </c>
      <c r="J18" s="103">
        <f>IF(SER_hh_fec_in!J18=0,0,1000000/0.086*SER_hh_fec_in!J18/SER_hh_num_in!J18)</f>
        <v>11616.017935032904</v>
      </c>
      <c r="K18" s="103">
        <f>IF(SER_hh_fec_in!K18=0,0,1000000/0.086*SER_hh_fec_in!K18/SER_hh_num_in!K18)</f>
        <v>11249.556636801874</v>
      </c>
      <c r="L18" s="103">
        <f>IF(SER_hh_fec_in!L18=0,0,1000000/0.086*SER_hh_fec_in!L18/SER_hh_num_in!L18)</f>
        <v>10932.285692071593</v>
      </c>
      <c r="M18" s="103">
        <f>IF(SER_hh_fec_in!M18=0,0,1000000/0.086*SER_hh_fec_in!M18/SER_hh_num_in!M18)</f>
        <v>10664.213695898474</v>
      </c>
      <c r="N18" s="103">
        <f>IF(SER_hh_fec_in!N18=0,0,1000000/0.086*SER_hh_fec_in!N18/SER_hh_num_in!N18)</f>
        <v>10419.762438366884</v>
      </c>
      <c r="O18" s="103">
        <f>IF(SER_hh_fec_in!O18=0,0,1000000/0.086*SER_hh_fec_in!O18/SER_hh_num_in!O18)</f>
        <v>9994.7437397767244</v>
      </c>
      <c r="P18" s="103">
        <f>IF(SER_hh_fec_in!P18=0,0,1000000/0.086*SER_hh_fec_in!P18/SER_hh_num_in!P18)</f>
        <v>9443.6713976629253</v>
      </c>
      <c r="Q18" s="103">
        <f>IF(SER_hh_fec_in!Q18=0,0,1000000/0.086*SER_hh_fec_in!Q18/SER_hh_num_in!Q18)</f>
        <v>8624.6820783578623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11786.990295761017</v>
      </c>
      <c r="D19" s="101">
        <f>IF(SER_hh_fec_in!D19=0,0,1000000/0.086*SER_hh_fec_in!D19/SER_hh_num_in!D19)</f>
        <v>11531.450398652274</v>
      </c>
      <c r="E19" s="101">
        <f>IF(SER_hh_fec_in!E19=0,0,1000000/0.086*SER_hh_fec_in!E19/SER_hh_num_in!E19)</f>
        <v>11520.924145405019</v>
      </c>
      <c r="F19" s="101">
        <f>IF(SER_hh_fec_in!F19=0,0,1000000/0.086*SER_hh_fec_in!F19/SER_hh_num_in!F19)</f>
        <v>11578.672589734435</v>
      </c>
      <c r="G19" s="101">
        <f>IF(SER_hh_fec_in!G19=0,0,1000000/0.086*SER_hh_fec_in!G19/SER_hh_num_in!G19)</f>
        <v>11313.784877689517</v>
      </c>
      <c r="H19" s="101">
        <f>IF(SER_hh_fec_in!H19=0,0,1000000/0.086*SER_hh_fec_in!H19/SER_hh_num_in!H19)</f>
        <v>11014.901066418197</v>
      </c>
      <c r="I19" s="101">
        <f>IF(SER_hh_fec_in!I19=0,0,1000000/0.086*SER_hh_fec_in!I19/SER_hh_num_in!I19)</f>
        <v>10991.922278309627</v>
      </c>
      <c r="J19" s="101">
        <f>IF(SER_hh_fec_in!J19=0,0,1000000/0.086*SER_hh_fec_in!J19/SER_hh_num_in!J19)</f>
        <v>11223.108605326859</v>
      </c>
      <c r="K19" s="101">
        <f>IF(SER_hh_fec_in!K19=0,0,1000000/0.086*SER_hh_fec_in!K19/SER_hh_num_in!K19)</f>
        <v>11189.104875019651</v>
      </c>
      <c r="L19" s="101">
        <f>IF(SER_hh_fec_in!L19=0,0,1000000/0.086*SER_hh_fec_in!L19/SER_hh_num_in!L19)</f>
        <v>10812.308736226525</v>
      </c>
      <c r="M19" s="101">
        <f>IF(SER_hh_fec_in!M19=0,0,1000000/0.086*SER_hh_fec_in!M19/SER_hh_num_in!M19)</f>
        <v>11201.102783391689</v>
      </c>
      <c r="N19" s="101">
        <f>IF(SER_hh_fec_in!N19=0,0,1000000/0.086*SER_hh_fec_in!N19/SER_hh_num_in!N19)</f>
        <v>11258.50232030223</v>
      </c>
      <c r="O19" s="101">
        <f>IF(SER_hh_fec_in!O19=0,0,1000000/0.086*SER_hh_fec_in!O19/SER_hh_num_in!O19)</f>
        <v>11607.01124275712</v>
      </c>
      <c r="P19" s="101">
        <f>IF(SER_hh_fec_in!P19=0,0,1000000/0.086*SER_hh_fec_in!P19/SER_hh_num_in!P19)</f>
        <v>11744.517609422186</v>
      </c>
      <c r="Q19" s="101">
        <f>IF(SER_hh_fec_in!Q19=0,0,1000000/0.086*SER_hh_fec_in!Q19/SER_hh_num_in!Q19)</f>
        <v>12008.823211906123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12859.358760562845</v>
      </c>
      <c r="D21" s="100">
        <f>IF(SER_hh_fec_in!D21=0,0,1000000/0.086*SER_hh_fec_in!D21/SER_hh_num_in!D21)</f>
        <v>12770.667001531081</v>
      </c>
      <c r="E21" s="100">
        <f>IF(SER_hh_fec_in!E21=0,0,1000000/0.086*SER_hh_fec_in!E21/SER_hh_num_in!E21)</f>
        <v>12933.269095117708</v>
      </c>
      <c r="F21" s="100">
        <f>IF(SER_hh_fec_in!F21=0,0,1000000/0.086*SER_hh_fec_in!F21/SER_hh_num_in!F21)</f>
        <v>13082.422384624559</v>
      </c>
      <c r="G21" s="100">
        <f>IF(SER_hh_fec_in!G21=0,0,1000000/0.086*SER_hh_fec_in!G21/SER_hh_num_in!G21)</f>
        <v>12459.091050364135</v>
      </c>
      <c r="H21" s="100">
        <f>IF(SER_hh_fec_in!H21=0,0,1000000/0.086*SER_hh_fec_in!H21/SER_hh_num_in!H21)</f>
        <v>12713.626186743892</v>
      </c>
      <c r="I21" s="100">
        <f>IF(SER_hh_fec_in!I21=0,0,1000000/0.086*SER_hh_fec_in!I21/SER_hh_num_in!I21)</f>
        <v>12736.734219771382</v>
      </c>
      <c r="J21" s="100">
        <f>IF(SER_hh_fec_in!J21=0,0,1000000/0.086*SER_hh_fec_in!J21/SER_hh_num_in!J21)</f>
        <v>12761.865718683726</v>
      </c>
      <c r="K21" s="100">
        <f>IF(SER_hh_fec_in!K21=0,0,1000000/0.086*SER_hh_fec_in!K21/SER_hh_num_in!K21)</f>
        <v>12536.480276670487</v>
      </c>
      <c r="L21" s="100">
        <f>IF(SER_hh_fec_in!L21=0,0,1000000/0.086*SER_hh_fec_in!L21/SER_hh_num_in!L21)</f>
        <v>7941.1700101208999</v>
      </c>
      <c r="M21" s="100">
        <f>IF(SER_hh_fec_in!M21=0,0,1000000/0.086*SER_hh_fec_in!M21/SER_hh_num_in!M21)</f>
        <v>8014.4073124861434</v>
      </c>
      <c r="N21" s="100">
        <f>IF(SER_hh_fec_in!N21=0,0,1000000/0.086*SER_hh_fec_in!N21/SER_hh_num_in!N21)</f>
        <v>8408.3264751296283</v>
      </c>
      <c r="O21" s="100">
        <f>IF(SER_hh_fec_in!O21=0,0,1000000/0.086*SER_hh_fec_in!O21/SER_hh_num_in!O21)</f>
        <v>12846.015480294815</v>
      </c>
      <c r="P21" s="100">
        <f>IF(SER_hh_fec_in!P21=0,0,1000000/0.086*SER_hh_fec_in!P21/SER_hh_num_in!P21)</f>
        <v>13016.810687781095</v>
      </c>
      <c r="Q21" s="100">
        <f>IF(SER_hh_fec_in!Q21=0,0,1000000/0.086*SER_hh_fec_in!Q21/SER_hh_num_in!Q21)</f>
        <v>13060.000982931897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13405.783966273628</v>
      </c>
      <c r="D22" s="100">
        <f>IF(SER_hh_fec_in!D22=0,0,1000000/0.086*SER_hh_fec_in!D22/SER_hh_num_in!D22)</f>
        <v>13201.413886509004</v>
      </c>
      <c r="E22" s="100">
        <f>IF(SER_hh_fec_in!E22=0,0,1000000/0.086*SER_hh_fec_in!E22/SER_hh_num_in!E22)</f>
        <v>13280.963037859645</v>
      </c>
      <c r="F22" s="100">
        <f>IF(SER_hh_fec_in!F22=0,0,1000000/0.086*SER_hh_fec_in!F22/SER_hh_num_in!F22)</f>
        <v>13360.5485181531</v>
      </c>
      <c r="G22" s="100">
        <f>IF(SER_hh_fec_in!G22=0,0,1000000/0.086*SER_hh_fec_in!G22/SER_hh_num_in!G22)</f>
        <v>12926.64373576435</v>
      </c>
      <c r="H22" s="100">
        <f>IF(SER_hh_fec_in!H22=0,0,1000000/0.086*SER_hh_fec_in!H22/SER_hh_num_in!H22)</f>
        <v>13005.986196439224</v>
      </c>
      <c r="I22" s="100">
        <f>IF(SER_hh_fec_in!I22=0,0,1000000/0.086*SER_hh_fec_in!I22/SER_hh_num_in!I22)</f>
        <v>12963.487570024397</v>
      </c>
      <c r="J22" s="100">
        <f>IF(SER_hh_fec_in!J22=0,0,1000000/0.086*SER_hh_fec_in!J22/SER_hh_num_in!J22)</f>
        <v>13006.926472287309</v>
      </c>
      <c r="K22" s="100">
        <f>IF(SER_hh_fec_in!K22=0,0,1000000/0.086*SER_hh_fec_in!K22/SER_hh_num_in!K22)</f>
        <v>13022.629813371788</v>
      </c>
      <c r="L22" s="100">
        <f>IF(SER_hh_fec_in!L22=0,0,1000000/0.086*SER_hh_fec_in!L22/SER_hh_num_in!L22)</f>
        <v>12851.902926243536</v>
      </c>
      <c r="M22" s="100">
        <f>IF(SER_hh_fec_in!M22=0,0,1000000/0.086*SER_hh_fec_in!M22/SER_hh_num_in!M22)</f>
        <v>13059.038729940476</v>
      </c>
      <c r="N22" s="100">
        <f>IF(SER_hh_fec_in!N22=0,0,1000000/0.086*SER_hh_fec_in!N22/SER_hh_num_in!N22)</f>
        <v>12497.767399110031</v>
      </c>
      <c r="O22" s="100">
        <f>IF(SER_hh_fec_in!O22=0,0,1000000/0.086*SER_hh_fec_in!O22/SER_hh_num_in!O22)</f>
        <v>13299.496581837408</v>
      </c>
      <c r="P22" s="100">
        <f>IF(SER_hh_fec_in!P22=0,0,1000000/0.086*SER_hh_fec_in!P22/SER_hh_num_in!P22)</f>
        <v>13445.933359048691</v>
      </c>
      <c r="Q22" s="100">
        <f>IF(SER_hh_fec_in!Q22=0,0,1000000/0.086*SER_hh_fec_in!Q22/SER_hh_num_in!Q22)</f>
        <v>13534.128822671764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12936.419818462924</v>
      </c>
      <c r="D23" s="100">
        <f>IF(SER_hh_fec_in!D23=0,0,1000000/0.086*SER_hh_fec_in!D23/SER_hh_num_in!D23)</f>
        <v>12704.587632277706</v>
      </c>
      <c r="E23" s="100">
        <f>IF(SER_hh_fec_in!E23=0,0,1000000/0.086*SER_hh_fec_in!E23/SER_hh_num_in!E23)</f>
        <v>12772.675269876161</v>
      </c>
      <c r="F23" s="100">
        <f>IF(SER_hh_fec_in!F23=0,0,1000000/0.086*SER_hh_fec_in!F23/SER_hh_num_in!F23)</f>
        <v>12815.993755652691</v>
      </c>
      <c r="G23" s="100">
        <f>IF(SER_hh_fec_in!G23=0,0,1000000/0.086*SER_hh_fec_in!G23/SER_hh_num_in!G23)</f>
        <v>12419.774868479006</v>
      </c>
      <c r="H23" s="100">
        <f>IF(SER_hh_fec_in!H23=0,0,1000000/0.086*SER_hh_fec_in!H23/SER_hh_num_in!H23)</f>
        <v>12455.55490643017</v>
      </c>
      <c r="I23" s="100">
        <f>IF(SER_hh_fec_in!I23=0,0,1000000/0.086*SER_hh_fec_in!I23/SER_hh_num_in!I23)</f>
        <v>12428.916182541625</v>
      </c>
      <c r="J23" s="100">
        <f>IF(SER_hh_fec_in!J23=0,0,1000000/0.086*SER_hh_fec_in!J23/SER_hh_num_in!J23)</f>
        <v>12421.973623376312</v>
      </c>
      <c r="K23" s="100">
        <f>IF(SER_hh_fec_in!K23=0,0,1000000/0.086*SER_hh_fec_in!K23/SER_hh_num_in!K23)</f>
        <v>12411.875442042727</v>
      </c>
      <c r="L23" s="100">
        <f>IF(SER_hh_fec_in!L23=0,0,1000000/0.086*SER_hh_fec_in!L23/SER_hh_num_in!L23)</f>
        <v>12391.979465761642</v>
      </c>
      <c r="M23" s="100">
        <f>IF(SER_hh_fec_in!M23=0,0,1000000/0.086*SER_hh_fec_in!M23/SER_hh_num_in!M23)</f>
        <v>12428.196841644107</v>
      </c>
      <c r="N23" s="100">
        <f>IF(SER_hh_fec_in!N23=0,0,1000000/0.086*SER_hh_fec_in!N23/SER_hh_num_in!N23)</f>
        <v>12001.92694910643</v>
      </c>
      <c r="O23" s="100">
        <f>IF(SER_hh_fec_in!O23=0,0,1000000/0.086*SER_hh_fec_in!O23/SER_hh_num_in!O23)</f>
        <v>12625.852672595463</v>
      </c>
      <c r="P23" s="100">
        <f>IF(SER_hh_fec_in!P23=0,0,1000000/0.086*SER_hh_fec_in!P23/SER_hh_num_in!P23)</f>
        <v>12739.098798759349</v>
      </c>
      <c r="Q23" s="100">
        <f>IF(SER_hh_fec_in!Q23=0,0,1000000/0.086*SER_hh_fec_in!Q23/SER_hh_num_in!Q23)</f>
        <v>12803.947884860976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14891.780298870639</v>
      </c>
      <c r="D24" s="100">
        <f>IF(SER_hh_fec_in!D24=0,0,1000000/0.086*SER_hh_fec_in!D24/SER_hh_num_in!D24)</f>
        <v>14730.191119266708</v>
      </c>
      <c r="E24" s="100">
        <f>IF(SER_hh_fec_in!E24=0,0,1000000/0.086*SER_hh_fec_in!E24/SER_hh_num_in!E24)</f>
        <v>14885.208299878255</v>
      </c>
      <c r="F24" s="100">
        <f>IF(SER_hh_fec_in!F24=0,0,1000000/0.086*SER_hh_fec_in!F24/SER_hh_num_in!F24)</f>
        <v>15076.031931721785</v>
      </c>
      <c r="G24" s="100">
        <f>IF(SER_hh_fec_in!G24=0,0,1000000/0.086*SER_hh_fec_in!G24/SER_hh_num_in!G24)</f>
        <v>14700.219323928279</v>
      </c>
      <c r="H24" s="100">
        <f>IF(SER_hh_fec_in!H24=0,0,1000000/0.086*SER_hh_fec_in!H24/SER_hh_num_in!H24)</f>
        <v>14806.418496934548</v>
      </c>
      <c r="I24" s="100">
        <f>IF(SER_hh_fec_in!I24=0,0,1000000/0.086*SER_hh_fec_in!I24/SER_hh_num_in!I24)</f>
        <v>14859.238085109424</v>
      </c>
      <c r="J24" s="100">
        <f>IF(SER_hh_fec_in!J24=0,0,1000000/0.086*SER_hh_fec_in!J24/SER_hh_num_in!J24)</f>
        <v>14945.141123904621</v>
      </c>
      <c r="K24" s="100">
        <f>IF(SER_hh_fec_in!K24=0,0,1000000/0.086*SER_hh_fec_in!K24/SER_hh_num_in!K24)</f>
        <v>15014.346967834235</v>
      </c>
      <c r="L24" s="100">
        <f>IF(SER_hh_fec_in!L24=0,0,1000000/0.086*SER_hh_fec_in!L24/SER_hh_num_in!L24)</f>
        <v>15084.440945251185</v>
      </c>
      <c r="M24" s="100">
        <f>IF(SER_hh_fec_in!M24=0,0,1000000/0.086*SER_hh_fec_in!M24/SER_hh_num_in!M24)</f>
        <v>15149.291076338997</v>
      </c>
      <c r="N24" s="100">
        <f>IF(SER_hh_fec_in!N24=0,0,1000000/0.086*SER_hh_fec_in!N24/SER_hh_num_in!N24)</f>
        <v>14587.119449840502</v>
      </c>
      <c r="O24" s="100">
        <f>IF(SER_hh_fec_in!O24=0,0,1000000/0.086*SER_hh_fec_in!O24/SER_hh_num_in!O24)</f>
        <v>15360.06535794077</v>
      </c>
      <c r="P24" s="100">
        <f>IF(SER_hh_fec_in!P24=0,0,1000000/0.086*SER_hh_fec_in!P24/SER_hh_num_in!P24)</f>
        <v>15500.067522907446</v>
      </c>
      <c r="Q24" s="100">
        <f>IF(SER_hh_fec_in!Q24=0,0,1000000/0.086*SER_hh_fec_in!Q24/SER_hh_num_in!Q24)</f>
        <v>15568.818354186644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10221.107290760996</v>
      </c>
      <c r="D25" s="100">
        <f>IF(SER_hh_fec_in!D25=0,0,1000000/0.086*SER_hh_fec_in!D25/SER_hh_num_in!D25)</f>
        <v>10033.415277641145</v>
      </c>
      <c r="E25" s="100">
        <f>IF(SER_hh_fec_in!E25=0,0,1000000/0.086*SER_hh_fec_in!E25/SER_hh_num_in!E25)</f>
        <v>10087.756984494668</v>
      </c>
      <c r="F25" s="100">
        <f>IF(SER_hh_fec_in!F25=0,0,1000000/0.086*SER_hh_fec_in!F25/SER_hh_num_in!F25)</f>
        <v>10140.826529932037</v>
      </c>
      <c r="G25" s="100">
        <f>IF(SER_hh_fec_in!G25=0,0,1000000/0.086*SER_hh_fec_in!G25/SER_hh_num_in!G25)</f>
        <v>9787.4510455383497</v>
      </c>
      <c r="H25" s="100">
        <f>IF(SER_hh_fec_in!H25=0,0,1000000/0.086*SER_hh_fec_in!H25/SER_hh_num_in!H25)</f>
        <v>9830.2264761094921</v>
      </c>
      <c r="I25" s="100">
        <f>IF(SER_hh_fec_in!I25=0,0,1000000/0.086*SER_hh_fec_in!I25/SER_hh_num_in!I25)</f>
        <v>9802.3135846941113</v>
      </c>
      <c r="J25" s="100">
        <f>IF(SER_hh_fec_in!J25=0,0,1000000/0.086*SER_hh_fec_in!J25/SER_hh_num_in!J25)</f>
        <v>9801.6331963375087</v>
      </c>
      <c r="K25" s="100">
        <f>IF(SER_hh_fec_in!K25=0,0,1000000/0.086*SER_hh_fec_in!K25/SER_hh_num_in!K25)</f>
        <v>9788.7694897221245</v>
      </c>
      <c r="L25" s="100">
        <f>IF(SER_hh_fec_in!L25=0,0,1000000/0.086*SER_hh_fec_in!L25/SER_hh_num_in!L25)</f>
        <v>9713.9391494098982</v>
      </c>
      <c r="M25" s="100">
        <f>IF(SER_hh_fec_in!M25=0,0,1000000/0.086*SER_hh_fec_in!M25/SER_hh_num_in!M25)</f>
        <v>9665.2273750983095</v>
      </c>
      <c r="N25" s="100">
        <f>IF(SER_hh_fec_in!N25=0,0,1000000/0.086*SER_hh_fec_in!N25/SER_hh_num_in!N25)</f>
        <v>8288.1993551739415</v>
      </c>
      <c r="O25" s="100">
        <f>IF(SER_hh_fec_in!O25=0,0,1000000/0.086*SER_hh_fec_in!O25/SER_hh_num_in!O25)</f>
        <v>9907.0434596061314</v>
      </c>
      <c r="P25" s="100">
        <f>IF(SER_hh_fec_in!P25=0,0,1000000/0.086*SER_hh_fec_in!P25/SER_hh_num_in!P25)</f>
        <v>10017.871847139961</v>
      </c>
      <c r="Q25" s="100">
        <f>IF(SER_hh_fec_in!Q25=0,0,1000000/0.086*SER_hh_fec_in!Q25/SER_hh_num_in!Q25)</f>
        <v>10090.146040649903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10413.296456927208</v>
      </c>
      <c r="D26" s="22">
        <f>IF(SER_hh_fec_in!D26=0,0,1000000/0.086*SER_hh_fec_in!D26/SER_hh_num_in!D26)</f>
        <v>10237.455294423095</v>
      </c>
      <c r="E26" s="22">
        <f>IF(SER_hh_fec_in!E26=0,0,1000000/0.086*SER_hh_fec_in!E26/SER_hh_num_in!E26)</f>
        <v>10311.822253477761</v>
      </c>
      <c r="F26" s="22">
        <f>IF(SER_hh_fec_in!F26=0,0,1000000/0.086*SER_hh_fec_in!F26/SER_hh_num_in!F26)</f>
        <v>10352.718207903448</v>
      </c>
      <c r="G26" s="22">
        <f>IF(SER_hh_fec_in!G26=0,0,1000000/0.086*SER_hh_fec_in!G26/SER_hh_num_in!G26)</f>
        <v>10090.026850006478</v>
      </c>
      <c r="H26" s="22">
        <f>IF(SER_hh_fec_in!H26=0,0,1000000/0.086*SER_hh_fec_in!H26/SER_hh_num_in!H26)</f>
        <v>10097.56421251955</v>
      </c>
      <c r="I26" s="22">
        <f>IF(SER_hh_fec_in!I26=0,0,1000000/0.086*SER_hh_fec_in!I26/SER_hh_num_in!I26)</f>
        <v>10107.526027561064</v>
      </c>
      <c r="J26" s="22">
        <f>IF(SER_hh_fec_in!J26=0,0,1000000/0.086*SER_hh_fec_in!J26/SER_hh_num_in!J26)</f>
        <v>10110.008569942838</v>
      </c>
      <c r="K26" s="22">
        <f>IF(SER_hh_fec_in!K26=0,0,1000000/0.086*SER_hh_fec_in!K26/SER_hh_num_in!K26)</f>
        <v>10110.101040523832</v>
      </c>
      <c r="L26" s="22">
        <f>IF(SER_hh_fec_in!L26=0,0,1000000/0.086*SER_hh_fec_in!L26/SER_hh_num_in!L26)</f>
        <v>10119.01309815079</v>
      </c>
      <c r="M26" s="22">
        <f>IF(SER_hh_fec_in!M26=0,0,1000000/0.086*SER_hh_fec_in!M26/SER_hh_num_in!M26)</f>
        <v>10198.499892764301</v>
      </c>
      <c r="N26" s="22">
        <f>IF(SER_hh_fec_in!N26=0,0,1000000/0.086*SER_hh_fec_in!N26/SER_hh_num_in!N26)</f>
        <v>9967.357028349652</v>
      </c>
      <c r="O26" s="22">
        <f>IF(SER_hh_fec_in!O26=0,0,1000000/0.086*SER_hh_fec_in!O26/SER_hh_num_in!O26)</f>
        <v>10540.394591928376</v>
      </c>
      <c r="P26" s="22">
        <f>IF(SER_hh_fec_in!P26=0,0,1000000/0.086*SER_hh_fec_in!P26/SER_hh_num_in!P26)</f>
        <v>10827.895850857045</v>
      </c>
      <c r="Q26" s="22">
        <f>IF(SER_hh_fec_in!Q26=0,0,1000000/0.086*SER_hh_fec_in!Q26/SER_hh_num_in!Q26)</f>
        <v>11102.621198041958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149.24820165974506</v>
      </c>
      <c r="H27" s="116">
        <f>IF(SER_hh_fec_in!H27=0,0,1000000/0.086*SER_hh_fec_in!H27/SER_hh_num_in!H19)</f>
        <v>4.2045187056215605</v>
      </c>
      <c r="I27" s="116">
        <f>IF(SER_hh_fec_in!I27=0,0,1000000/0.086*SER_hh_fec_in!I27/SER_hh_num_in!I19)</f>
        <v>21.925813175467901</v>
      </c>
      <c r="J27" s="116">
        <f>IF(SER_hh_fec_in!J27=0,0,1000000/0.086*SER_hh_fec_in!J27/SER_hh_num_in!J19)</f>
        <v>31.013719772678314</v>
      </c>
      <c r="K27" s="116">
        <f>IF(SER_hh_fec_in!K27=0,0,1000000/0.086*SER_hh_fec_in!K27/SER_hh_num_in!K19)</f>
        <v>34.666001683805419</v>
      </c>
      <c r="L27" s="116">
        <f>IF(SER_hh_fec_in!L27=0,0,1000000/0.086*SER_hh_fec_in!L27/SER_hh_num_in!L19)</f>
        <v>35.360501880641095</v>
      </c>
      <c r="M27" s="116">
        <f>IF(SER_hh_fec_in!M27=0,0,1000000/0.086*SER_hh_fec_in!M27/SER_hh_num_in!M19)</f>
        <v>51.708337297954678</v>
      </c>
      <c r="N27" s="116">
        <f>IF(SER_hh_fec_in!N27=0,0,1000000/0.086*SER_hh_fec_in!N27/SER_hh_num_in!N19)</f>
        <v>434.8354693118477</v>
      </c>
      <c r="O27" s="116">
        <f>IF(SER_hh_fec_in!O27=0,0,1000000/0.086*SER_hh_fec_in!O27/SER_hh_num_in!O19)</f>
        <v>77.39244066413444</v>
      </c>
      <c r="P27" s="116">
        <f>IF(SER_hh_fec_in!P27=0,0,1000000/0.086*SER_hh_fec_in!P27/SER_hh_num_in!P19)</f>
        <v>66.255648120685009</v>
      </c>
      <c r="Q27" s="116">
        <f>IF(SER_hh_fec_in!Q27=0,0,1000000/0.086*SER_hh_fec_in!Q27/SER_hh_num_in!Q19)</f>
        <v>69.328826274761312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2910.6905257405742</v>
      </c>
      <c r="H28" s="117">
        <f>IF(SER_hh_fec_in!H27=0,0,1000000/0.086*SER_hh_fec_in!H27/SER_hh_num_in!H27)</f>
        <v>2876.4510595666457</v>
      </c>
      <c r="I28" s="117">
        <f>IF(SER_hh_fec_in!I27=0,0,1000000/0.086*SER_hh_fec_in!I27/SER_hh_num_in!I27)</f>
        <v>2893.8828933251939</v>
      </c>
      <c r="J28" s="117">
        <f>IF(SER_hh_fec_in!J27=0,0,1000000/0.086*SER_hh_fec_in!J27/SER_hh_num_in!J27)</f>
        <v>2913.3946560666018</v>
      </c>
      <c r="K28" s="117">
        <f>IF(SER_hh_fec_in!K27=0,0,1000000/0.086*SER_hh_fec_in!K27/SER_hh_num_in!K27)</f>
        <v>2928.9928557434268</v>
      </c>
      <c r="L28" s="117">
        <f>IF(SER_hh_fec_in!L27=0,0,1000000/0.086*SER_hh_fec_in!L27/SER_hh_num_in!L27)</f>
        <v>2942.1508506963023</v>
      </c>
      <c r="M28" s="117">
        <f>IF(SER_hh_fec_in!M27=0,0,1000000/0.086*SER_hh_fec_in!M27/SER_hh_num_in!M27)</f>
        <v>2954.0363859719391</v>
      </c>
      <c r="N28" s="117">
        <f>IF(SER_hh_fec_in!N27=0,0,1000000/0.086*SER_hh_fec_in!N27/SER_hh_num_in!N27)</f>
        <v>2837.0301235038619</v>
      </c>
      <c r="O28" s="117">
        <f>IF(SER_hh_fec_in!O27=0,0,1000000/0.086*SER_hh_fec_in!O27/SER_hh_num_in!O27)</f>
        <v>3022.7793748637978</v>
      </c>
      <c r="P28" s="117">
        <f>IF(SER_hh_fec_in!P27=0,0,1000000/0.086*SER_hh_fec_in!P27/SER_hh_num_in!P27)</f>
        <v>3045.0838028247535</v>
      </c>
      <c r="Q28" s="117">
        <f>IF(SER_hh_fec_in!Q27=0,0,1000000/0.086*SER_hh_fec_in!Q27/SER_hh_num_in!Q27)</f>
        <v>3046.421987382892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11995.46640435834</v>
      </c>
      <c r="D29" s="101">
        <f>IF(SER_hh_fec_in!D29=0,0,1000000/0.086*SER_hh_fec_in!D29/SER_hh_num_in!D29)</f>
        <v>16547.279101621341</v>
      </c>
      <c r="E29" s="101">
        <f>IF(SER_hh_fec_in!E29=0,0,1000000/0.086*SER_hh_fec_in!E29/SER_hh_num_in!E29)</f>
        <v>14375.221835005001</v>
      </c>
      <c r="F29" s="101">
        <f>IF(SER_hh_fec_in!F29=0,0,1000000/0.086*SER_hh_fec_in!F29/SER_hh_num_in!F29)</f>
        <v>14346.222610276964</v>
      </c>
      <c r="G29" s="101">
        <f>IF(SER_hh_fec_in!G29=0,0,1000000/0.086*SER_hh_fec_in!G29/SER_hh_num_in!G29)</f>
        <v>12051.151952852873</v>
      </c>
      <c r="H29" s="101">
        <f>IF(SER_hh_fec_in!H29=0,0,1000000/0.086*SER_hh_fec_in!H29/SER_hh_num_in!H29)</f>
        <v>12238.765461487328</v>
      </c>
      <c r="I29" s="101">
        <f>IF(SER_hh_fec_in!I29=0,0,1000000/0.086*SER_hh_fec_in!I29/SER_hh_num_in!I29)</f>
        <v>13804.650133855224</v>
      </c>
      <c r="J29" s="101">
        <f>IF(SER_hh_fec_in!J29=0,0,1000000/0.086*SER_hh_fec_in!J29/SER_hh_num_in!J29)</f>
        <v>14281.957668681096</v>
      </c>
      <c r="K29" s="101">
        <f>IF(SER_hh_fec_in!K29=0,0,1000000/0.086*SER_hh_fec_in!K29/SER_hh_num_in!K29)</f>
        <v>12426.496099272195</v>
      </c>
      <c r="L29" s="101">
        <f>IF(SER_hh_fec_in!L29=0,0,1000000/0.086*SER_hh_fec_in!L29/SER_hh_num_in!L29)</f>
        <v>13657.219371826119</v>
      </c>
      <c r="M29" s="101">
        <f>IF(SER_hh_fec_in!M29=0,0,1000000/0.086*SER_hh_fec_in!M29/SER_hh_num_in!M29)</f>
        <v>12365.709308677919</v>
      </c>
      <c r="N29" s="101">
        <f>IF(SER_hh_fec_in!N29=0,0,1000000/0.086*SER_hh_fec_in!N29/SER_hh_num_in!N29)</f>
        <v>12567.38611835251</v>
      </c>
      <c r="O29" s="101">
        <f>IF(SER_hh_fec_in!O29=0,0,1000000/0.086*SER_hh_fec_in!O29/SER_hh_num_in!O29)</f>
        <v>12481.621034613258</v>
      </c>
      <c r="P29" s="101">
        <f>IF(SER_hh_fec_in!P29=0,0,1000000/0.086*SER_hh_fec_in!P29/SER_hh_num_in!P29)</f>
        <v>14292.315317006092</v>
      </c>
      <c r="Q29" s="101">
        <f>IF(SER_hh_fec_in!Q29=0,0,1000000/0.086*SER_hh_fec_in!Q29/SER_hh_num_in!Q29)</f>
        <v>16561.798190973128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16964.881333505069</v>
      </c>
      <c r="E30" s="100">
        <f>IF(SER_hh_fec_in!E30=0,0,1000000/0.086*SER_hh_fec_in!E30/SER_hh_num_in!E30)</f>
        <v>17034.619387088849</v>
      </c>
      <c r="F30" s="100">
        <f>IF(SER_hh_fec_in!F30=0,0,1000000/0.086*SER_hh_fec_in!F30/SER_hh_num_in!F30)</f>
        <v>16895.342522149247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17283.789212732929</v>
      </c>
      <c r="J30" s="100">
        <f>IF(SER_hh_fec_in!J30=0,0,1000000/0.086*SER_hh_fec_in!J30/SER_hh_num_in!J30)</f>
        <v>16985.805372022005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16970.757038589811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16768.206391162024</v>
      </c>
      <c r="Q30" s="100">
        <f>IF(SER_hh_fec_in!Q30=0,0,1000000/0.086*SER_hh_fec_in!Q30/SER_hh_num_in!Q30)</f>
        <v>17002.047791252771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14829.12296703171</v>
      </c>
      <c r="D31" s="100">
        <f>IF(SER_hh_fec_in!D31=0,0,1000000/0.086*SER_hh_fec_in!D31/SER_hh_num_in!D31)</f>
        <v>14721.806557040449</v>
      </c>
      <c r="E31" s="100">
        <f>IF(SER_hh_fec_in!E31=0,0,1000000/0.086*SER_hh_fec_in!E31/SER_hh_num_in!E31)</f>
        <v>14770.865001155633</v>
      </c>
      <c r="F31" s="100">
        <f>IF(SER_hh_fec_in!F31=0,0,1000000/0.086*SER_hh_fec_in!F31/SER_hh_num_in!F31)</f>
        <v>14672.172471401447</v>
      </c>
      <c r="G31" s="100">
        <f>IF(SER_hh_fec_in!G31=0,0,1000000/0.086*SER_hh_fec_in!G31/SER_hh_num_in!G31)</f>
        <v>15016.18975324607</v>
      </c>
      <c r="H31" s="100">
        <f>IF(SER_hh_fec_in!H31=0,0,1000000/0.086*SER_hh_fec_in!H31/SER_hh_num_in!H31)</f>
        <v>15199.845945260417</v>
      </c>
      <c r="I31" s="100">
        <f>IF(SER_hh_fec_in!I31=0,0,1000000/0.086*SER_hh_fec_in!I31/SER_hh_num_in!I31)</f>
        <v>15303.56233020402</v>
      </c>
      <c r="J31" s="100">
        <f>IF(SER_hh_fec_in!J31=0,0,1000000/0.086*SER_hh_fec_in!J31/SER_hh_num_in!J31)</f>
        <v>15120.428448654362</v>
      </c>
      <c r="K31" s="100">
        <f>IF(SER_hh_fec_in!K31=0,0,1000000/0.086*SER_hh_fec_in!K31/SER_hh_num_in!K31)</f>
        <v>15358.748711307902</v>
      </c>
      <c r="L31" s="100">
        <f>IF(SER_hh_fec_in!L31=0,0,1000000/0.086*SER_hh_fec_in!L31/SER_hh_num_in!L31)</f>
        <v>15391.371748450383</v>
      </c>
      <c r="M31" s="100">
        <f>IF(SER_hh_fec_in!M31=0,0,1000000/0.086*SER_hh_fec_in!M31/SER_hh_num_in!M31)</f>
        <v>15409.275890389263</v>
      </c>
      <c r="N31" s="100">
        <f>IF(SER_hh_fec_in!N31=0,0,1000000/0.086*SER_hh_fec_in!N31/SER_hh_num_in!N31)</f>
        <v>15652.39280511483</v>
      </c>
      <c r="O31" s="100">
        <f>IF(SER_hh_fec_in!O31=0,0,1000000/0.086*SER_hh_fec_in!O31/SER_hh_num_in!O31)</f>
        <v>15721.650487982562</v>
      </c>
      <c r="P31" s="100">
        <f>IF(SER_hh_fec_in!P31=0,0,1000000/0.086*SER_hh_fec_in!P31/SER_hh_num_in!P31)</f>
        <v>15553.938854307578</v>
      </c>
      <c r="Q31" s="100">
        <f>IF(SER_hh_fec_in!Q31=0,0,1000000/0.086*SER_hh_fec_in!Q31/SER_hh_num_in!Q31)</f>
        <v>15615.012275669738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11449.846320409541</v>
      </c>
      <c r="D33" s="18">
        <f>IF(SER_hh_fec_in!D33=0,0,1000000/0.086*SER_hh_fec_in!D33/SER_hh_num_in!D33)</f>
        <v>0</v>
      </c>
      <c r="E33" s="18">
        <f>IF(SER_hh_fec_in!E33=0,0,1000000/0.086*SER_hh_fec_in!E33/SER_hh_num_in!E33)</f>
        <v>11243.576515487912</v>
      </c>
      <c r="F33" s="18">
        <f>IF(SER_hh_fec_in!F33=0,0,1000000/0.086*SER_hh_fec_in!F33/SER_hh_num_in!F33)</f>
        <v>11099.669232965649</v>
      </c>
      <c r="G33" s="18">
        <f>IF(SER_hh_fec_in!G33=0,0,1000000/0.086*SER_hh_fec_in!G33/SER_hh_num_in!G33)</f>
        <v>11367.987454552764</v>
      </c>
      <c r="H33" s="18">
        <f>IF(SER_hh_fec_in!H33=0,0,1000000/0.086*SER_hh_fec_in!H33/SER_hh_num_in!H33)</f>
        <v>11495.672384928319</v>
      </c>
      <c r="I33" s="18">
        <f>IF(SER_hh_fec_in!I33=0,0,1000000/0.086*SER_hh_fec_in!I33/SER_hh_num_in!I33)</f>
        <v>11518.068911259366</v>
      </c>
      <c r="J33" s="18">
        <f>IF(SER_hh_fec_in!J33=0,0,1000000/0.086*SER_hh_fec_in!J33/SER_hh_num_in!J33)</f>
        <v>11318.846843198895</v>
      </c>
      <c r="K33" s="18">
        <f>IF(SER_hh_fec_in!K33=0,0,1000000/0.086*SER_hh_fec_in!K33/SER_hh_num_in!K33)</f>
        <v>11458.507413797675</v>
      </c>
      <c r="L33" s="18">
        <f>IF(SER_hh_fec_in!L33=0,0,1000000/0.086*SER_hh_fec_in!L33/SER_hh_num_in!L33)</f>
        <v>11425.899567341319</v>
      </c>
      <c r="M33" s="18">
        <f>IF(SER_hh_fec_in!M33=0,0,1000000/0.086*SER_hh_fec_in!M33/SER_hh_num_in!M33)</f>
        <v>11468.324675563395</v>
      </c>
      <c r="N33" s="18">
        <f>IF(SER_hh_fec_in!N33=0,0,1000000/0.086*SER_hh_fec_in!N33/SER_hh_num_in!N33)</f>
        <v>11728.766190528007</v>
      </c>
      <c r="O33" s="18">
        <f>IF(SER_hh_fec_in!O33=0,0,1000000/0.086*SER_hh_fec_in!O33/SER_hh_num_in!O33)</f>
        <v>12036.050570943775</v>
      </c>
      <c r="P33" s="18">
        <f>IF(SER_hh_fec_in!P33=0,0,1000000/0.086*SER_hh_fec_in!P33/SER_hh_num_in!P33)</f>
        <v>12129.986610006363</v>
      </c>
      <c r="Q33" s="18">
        <f>IF(SER_hh_fec_in!Q33=0,0,1000000/0.086*SER_hh_fec_in!Q33/SER_hh_num_in!Q33)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86524.031443190834</v>
      </c>
      <c r="D3" s="106">
        <f>IF(SER_hh_tes_in!D3=0,0,1000000/0.086*SER_hh_tes_in!D3/SER_hh_num_in!D3)</f>
        <v>82360.952060641357</v>
      </c>
      <c r="E3" s="106">
        <f>IF(SER_hh_tes_in!E3=0,0,1000000/0.086*SER_hh_tes_in!E3/SER_hh_num_in!E3)</f>
        <v>78449.154572943924</v>
      </c>
      <c r="F3" s="106">
        <f>IF(SER_hh_tes_in!F3=0,0,1000000/0.086*SER_hh_tes_in!F3/SER_hh_num_in!F3)</f>
        <v>85959.383792017165</v>
      </c>
      <c r="G3" s="106">
        <f>IF(SER_hh_tes_in!G3=0,0,1000000/0.086*SER_hh_tes_in!G3/SER_hh_num_in!G3)</f>
        <v>102555.18194311208</v>
      </c>
      <c r="H3" s="106">
        <f>IF(SER_hh_tes_in!H3=0,0,1000000/0.086*SER_hh_tes_in!H3/SER_hh_num_in!H3)</f>
        <v>98266.667791082175</v>
      </c>
      <c r="I3" s="106">
        <f>IF(SER_hh_tes_in!I3=0,0,1000000/0.086*SER_hh_tes_in!I3/SER_hh_num_in!I3)</f>
        <v>99995.125607692826</v>
      </c>
      <c r="J3" s="106">
        <f>IF(SER_hh_tes_in!J3=0,0,1000000/0.086*SER_hh_tes_in!J3/SER_hh_num_in!J3)</f>
        <v>95080.986350657593</v>
      </c>
      <c r="K3" s="106">
        <f>IF(SER_hh_tes_in!K3=0,0,1000000/0.086*SER_hh_tes_in!K3/SER_hh_num_in!K3)</f>
        <v>93847.476569418373</v>
      </c>
      <c r="L3" s="106">
        <f>IF(SER_hh_tes_in!L3=0,0,1000000/0.086*SER_hh_tes_in!L3/SER_hh_num_in!L3)</f>
        <v>98761.364046779243</v>
      </c>
      <c r="M3" s="106">
        <f>IF(SER_hh_tes_in!M3=0,0,1000000/0.086*SER_hh_tes_in!M3/SER_hh_num_in!M3)</f>
        <v>83792.083247310409</v>
      </c>
      <c r="N3" s="106">
        <f>IF(SER_hh_tes_in!N3=0,0,1000000/0.086*SER_hh_tes_in!N3/SER_hh_num_in!N3)</f>
        <v>81758.469401740265</v>
      </c>
      <c r="O3" s="106">
        <f>IF(SER_hh_tes_in!O3=0,0,1000000/0.086*SER_hh_tes_in!O3/SER_hh_num_in!O3)</f>
        <v>81582.347560711816</v>
      </c>
      <c r="P3" s="106">
        <f>IF(SER_hh_tes_in!P3=0,0,1000000/0.086*SER_hh_tes_in!P3/SER_hh_num_in!P3)</f>
        <v>82555.539741807748</v>
      </c>
      <c r="Q3" s="106">
        <f>IF(SER_hh_tes_in!Q3=0,0,1000000/0.086*SER_hh_tes_in!Q3/SER_hh_num_in!Q3)</f>
        <v>94436.239750684297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49672.720965201188</v>
      </c>
      <c r="D4" s="101">
        <f>IF(SER_hh_tes_in!D4=0,0,1000000/0.086*SER_hh_tes_in!D4/SER_hh_num_in!D4)</f>
        <v>44635.875115674149</v>
      </c>
      <c r="E4" s="101">
        <f>IF(SER_hh_tes_in!E4=0,0,1000000/0.086*SER_hh_tes_in!E4/SER_hh_num_in!E4)</f>
        <v>52212.153139978545</v>
      </c>
      <c r="F4" s="101">
        <f>IF(SER_hh_tes_in!F4=0,0,1000000/0.086*SER_hh_tes_in!F4/SER_hh_num_in!F4)</f>
        <v>52473.112663014843</v>
      </c>
      <c r="G4" s="101">
        <f>IF(SER_hh_tes_in!G4=0,0,1000000/0.086*SER_hh_tes_in!G4/SER_hh_num_in!G4)</f>
        <v>68245.307189044746</v>
      </c>
      <c r="H4" s="101">
        <f>IF(SER_hh_tes_in!H4=0,0,1000000/0.086*SER_hh_tes_in!H4/SER_hh_num_in!H4)</f>
        <v>59980.396273315535</v>
      </c>
      <c r="I4" s="101">
        <f>IF(SER_hh_tes_in!I4=0,0,1000000/0.086*SER_hh_tes_in!I4/SER_hh_num_in!I4)</f>
        <v>61438.139216201322</v>
      </c>
      <c r="J4" s="101">
        <f>IF(SER_hh_tes_in!J4=0,0,1000000/0.086*SER_hh_tes_in!J4/SER_hh_num_in!J4)</f>
        <v>59870.284982590834</v>
      </c>
      <c r="K4" s="101">
        <f>IF(SER_hh_tes_in!K4=0,0,1000000/0.086*SER_hh_tes_in!K4/SER_hh_num_in!K4)</f>
        <v>56086.774911531131</v>
      </c>
      <c r="L4" s="101">
        <f>IF(SER_hh_tes_in!L4=0,0,1000000/0.086*SER_hh_tes_in!L4/SER_hh_num_in!L4)</f>
        <v>63573.37808196363</v>
      </c>
      <c r="M4" s="101">
        <f>IF(SER_hh_tes_in!M4=0,0,1000000/0.086*SER_hh_tes_in!M4/SER_hh_num_in!M4)</f>
        <v>51137.63869970003</v>
      </c>
      <c r="N4" s="101">
        <f>IF(SER_hh_tes_in!N4=0,0,1000000/0.086*SER_hh_tes_in!N4/SER_hh_num_in!N4)</f>
        <v>57817.900184806174</v>
      </c>
      <c r="O4" s="101">
        <f>IF(SER_hh_tes_in!O4=0,0,1000000/0.086*SER_hh_tes_in!O4/SER_hh_num_in!O4)</f>
        <v>55091.018963975155</v>
      </c>
      <c r="P4" s="101">
        <f>IF(SER_hh_tes_in!P4=0,0,1000000/0.086*SER_hh_tes_in!P4/SER_hh_num_in!P4)</f>
        <v>46966.091495302942</v>
      </c>
      <c r="Q4" s="101">
        <f>IF(SER_hh_tes_in!Q4=0,0,1000000/0.086*SER_hh_tes_in!Q4/SER_hh_num_in!Q4)</f>
        <v>52052.623814686289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51601.438409700117</v>
      </c>
      <c r="F5" s="100">
        <f>IF(SER_hh_tes_in!F5=0,0,1000000/0.086*SER_hh_tes_in!F5/SER_hh_num_in!F5)</f>
        <v>52417.480475195385</v>
      </c>
      <c r="G5" s="100">
        <f>IF(SER_hh_tes_in!G5=0,0,1000000/0.086*SER_hh_tes_in!G5/SER_hh_num_in!G5)</f>
        <v>69882.220167611711</v>
      </c>
      <c r="H5" s="100">
        <f>IF(SER_hh_tes_in!H5=0,0,1000000/0.086*SER_hh_tes_in!H5/SER_hh_num_in!H5)</f>
        <v>67151.990316987241</v>
      </c>
      <c r="I5" s="100">
        <f>IF(SER_hh_tes_in!I5=0,0,1000000/0.086*SER_hh_tes_in!I5/SER_hh_num_in!I5)</f>
        <v>59726.08370898437</v>
      </c>
      <c r="J5" s="100">
        <f>IF(SER_hh_tes_in!J5=0,0,1000000/0.086*SER_hh_tes_in!J5/SER_hh_num_in!J5)</f>
        <v>58626.547466032651</v>
      </c>
      <c r="K5" s="100">
        <f>IF(SER_hh_tes_in!K5=0,0,1000000/0.086*SER_hh_tes_in!K5/SER_hh_num_in!K5)</f>
        <v>56714.59749423404</v>
      </c>
      <c r="L5" s="100">
        <f>IF(SER_hh_tes_in!L5=0,0,1000000/0.086*SER_hh_tes_in!L5/SER_hh_num_in!L5)</f>
        <v>63406.346437785076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48599.525930942204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50105.96930499369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57283.359892275752</v>
      </c>
      <c r="I7" s="100">
        <f>IF(SER_hh_tes_in!I7=0,0,1000000/0.086*SER_hh_tes_in!I7/SER_hh_num_in!I7)</f>
        <v>52830.748062227744</v>
      </c>
      <c r="J7" s="100">
        <f>IF(SER_hh_tes_in!J7=0,0,1000000/0.086*SER_hh_tes_in!J7/SER_hh_num_in!J7)</f>
        <v>63157.448931080202</v>
      </c>
      <c r="K7" s="100">
        <f>IF(SER_hh_tes_in!K7=0,0,1000000/0.086*SER_hh_tes_in!K7/SER_hh_num_in!K7)</f>
        <v>61817.942153617485</v>
      </c>
      <c r="L7" s="100">
        <f>IF(SER_hh_tes_in!L7=0,0,1000000/0.086*SER_hh_tes_in!L7/SER_hh_num_in!L7)</f>
        <v>57466.104892751027</v>
      </c>
      <c r="M7" s="100">
        <f>IF(SER_hh_tes_in!M7=0,0,1000000/0.086*SER_hh_tes_in!M7/SER_hh_num_in!M7)</f>
        <v>51494.414484753128</v>
      </c>
      <c r="N7" s="100">
        <f>IF(SER_hh_tes_in!N7=0,0,1000000/0.086*SER_hh_tes_in!N7/SER_hh_num_in!N7)</f>
        <v>51365.021443604586</v>
      </c>
      <c r="O7" s="100">
        <f>IF(SER_hh_tes_in!O7=0,0,1000000/0.086*SER_hh_tes_in!O7/SER_hh_num_in!O7)</f>
        <v>50899.48704991705</v>
      </c>
      <c r="P7" s="100">
        <f>IF(SER_hh_tes_in!P7=0,0,1000000/0.086*SER_hh_tes_in!P7/SER_hh_num_in!P7)</f>
        <v>43521.008245763842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50005.77841077005</v>
      </c>
      <c r="D8" s="100">
        <f>IF(SER_hh_tes_in!D8=0,0,1000000/0.086*SER_hh_tes_in!D8/SER_hh_num_in!D8)</f>
        <v>44916.266943933297</v>
      </c>
      <c r="E8" s="100">
        <f>IF(SER_hh_tes_in!E8=0,0,1000000/0.086*SER_hh_tes_in!E8/SER_hh_num_in!E8)</f>
        <v>51805.413998116099</v>
      </c>
      <c r="F8" s="100">
        <f>IF(SER_hh_tes_in!F8=0,0,1000000/0.086*SER_hh_tes_in!F8/SER_hh_num_in!F8)</f>
        <v>52715.787302780729</v>
      </c>
      <c r="G8" s="100">
        <f>IF(SER_hh_tes_in!G8=0,0,1000000/0.086*SER_hh_tes_in!G8/SER_hh_num_in!G8)</f>
        <v>65167.182450807348</v>
      </c>
      <c r="H8" s="100">
        <f>IF(SER_hh_tes_in!H8=0,0,1000000/0.086*SER_hh_tes_in!H8/SER_hh_num_in!H8)</f>
        <v>60511.058140613561</v>
      </c>
      <c r="I8" s="100">
        <f>IF(SER_hh_tes_in!I8=0,0,1000000/0.086*SER_hh_tes_in!I8/SER_hh_num_in!I8)</f>
        <v>60214.852104708298</v>
      </c>
      <c r="J8" s="100">
        <f>IF(SER_hh_tes_in!J8=0,0,1000000/0.086*SER_hh_tes_in!J8/SER_hh_num_in!J8)</f>
        <v>59008.893463807304</v>
      </c>
      <c r="K8" s="100">
        <f>IF(SER_hh_tes_in!K8=0,0,1000000/0.086*SER_hh_tes_in!K8/SER_hh_num_in!K8)</f>
        <v>55826.442930566518</v>
      </c>
      <c r="L8" s="100">
        <f>IF(SER_hh_tes_in!L8=0,0,1000000/0.086*SER_hh_tes_in!L8/SER_hh_num_in!L8)</f>
        <v>62807.424885009146</v>
      </c>
      <c r="M8" s="100">
        <f>IF(SER_hh_tes_in!M8=0,0,1000000/0.086*SER_hh_tes_in!M8/SER_hh_num_in!M8)</f>
        <v>48706.844920804353</v>
      </c>
      <c r="N8" s="100">
        <f>IF(SER_hh_tes_in!N8=0,0,1000000/0.086*SER_hh_tes_in!N8/SER_hh_num_in!N8)</f>
        <v>53408.349310450016</v>
      </c>
      <c r="O8" s="100">
        <f>IF(SER_hh_tes_in!O8=0,0,1000000/0.086*SER_hh_tes_in!O8/SER_hh_num_in!O8)</f>
        <v>52656.968117846409</v>
      </c>
      <c r="P8" s="100">
        <f>IF(SER_hh_tes_in!P8=0,0,1000000/0.086*SER_hh_tes_in!P8/SER_hh_num_in!P8)</f>
        <v>45117.12039379507</v>
      </c>
      <c r="Q8" s="100">
        <f>IF(SER_hh_tes_in!Q8=0,0,1000000/0.086*SER_hh_tes_in!Q8/SER_hh_num_in!Q8)</f>
        <v>47939.785514384443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48654.96367258083</v>
      </c>
      <c r="D9" s="100">
        <f>IF(SER_hh_tes_in!D9=0,0,1000000/0.086*SER_hh_tes_in!D9/SER_hh_num_in!D9)</f>
        <v>43459.090694497783</v>
      </c>
      <c r="E9" s="100">
        <f>IF(SER_hh_tes_in!E9=0,0,1000000/0.086*SER_hh_tes_in!E9/SER_hh_num_in!E9)</f>
        <v>51380.346082883028</v>
      </c>
      <c r="F9" s="100">
        <f>IF(SER_hh_tes_in!F9=0,0,1000000/0.086*SER_hh_tes_in!F9/SER_hh_num_in!F9)</f>
        <v>52559.917086952541</v>
      </c>
      <c r="G9" s="100">
        <f>IF(SER_hh_tes_in!G9=0,0,1000000/0.086*SER_hh_tes_in!G9/SER_hh_num_in!G9)</f>
        <v>67018.062473333179</v>
      </c>
      <c r="H9" s="100">
        <f>IF(SER_hh_tes_in!H9=0,0,1000000/0.086*SER_hh_tes_in!H9/SER_hh_num_in!H9)</f>
        <v>62167.699535678868</v>
      </c>
      <c r="I9" s="100">
        <f>IF(SER_hh_tes_in!I9=0,0,1000000/0.086*SER_hh_tes_in!I9/SER_hh_num_in!I9)</f>
        <v>64267.348886445274</v>
      </c>
      <c r="J9" s="100">
        <f>IF(SER_hh_tes_in!J9=0,0,1000000/0.086*SER_hh_tes_in!J9/SER_hh_num_in!J9)</f>
        <v>59875.183393934742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67524.838004348712</v>
      </c>
      <c r="M9" s="100">
        <f>IF(SER_hh_tes_in!M9=0,0,1000000/0.086*SER_hh_tes_in!M9/SER_hh_num_in!M9)</f>
        <v>48394.710989829131</v>
      </c>
      <c r="N9" s="100">
        <f>IF(SER_hh_tes_in!N9=0,0,1000000/0.086*SER_hh_tes_in!N9/SER_hh_num_in!N9)</f>
        <v>56244.737167752886</v>
      </c>
      <c r="O9" s="100">
        <f>IF(SER_hh_tes_in!O9=0,0,1000000/0.086*SER_hh_tes_in!O9/SER_hh_num_in!O9)</f>
        <v>55376.292363695407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49957.796962067077</v>
      </c>
      <c r="D10" s="100">
        <f>IF(SER_hh_tes_in!D10=0,0,1000000/0.086*SER_hh_tes_in!D10/SER_hh_num_in!D10)</f>
        <v>46020.296479223747</v>
      </c>
      <c r="E10" s="100">
        <f>IF(SER_hh_tes_in!E10=0,0,1000000/0.086*SER_hh_tes_in!E10/SER_hh_num_in!E10)</f>
        <v>52961.450256192664</v>
      </c>
      <c r="F10" s="100">
        <f>IF(SER_hh_tes_in!F10=0,0,1000000/0.086*SER_hh_tes_in!F10/SER_hh_num_in!F10)</f>
        <v>54156.394495161796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65589.110060062216</v>
      </c>
      <c r="J10" s="100">
        <f>IF(SER_hh_tes_in!J10=0,0,1000000/0.086*SER_hh_tes_in!J10/SER_hh_num_in!J10)</f>
        <v>64358.876920163806</v>
      </c>
      <c r="K10" s="100">
        <f>IF(SER_hh_tes_in!K10=0,0,1000000/0.086*SER_hh_tes_in!K10/SER_hh_num_in!K10)</f>
        <v>71316.201834794978</v>
      </c>
      <c r="L10" s="100">
        <f>IF(SER_hh_tes_in!L10=0,0,1000000/0.086*SER_hh_tes_in!L10/SER_hh_num_in!L10)</f>
        <v>57096.935118157191</v>
      </c>
      <c r="M10" s="100">
        <f>IF(SER_hh_tes_in!M10=0,0,1000000/0.086*SER_hh_tes_in!M10/SER_hh_num_in!M10)</f>
        <v>52391.65060871678</v>
      </c>
      <c r="N10" s="100">
        <f>IF(SER_hh_tes_in!N10=0,0,1000000/0.086*SER_hh_tes_in!N10/SER_hh_num_in!N10)</f>
        <v>57153.53610352971</v>
      </c>
      <c r="O10" s="100">
        <f>IF(SER_hh_tes_in!O10=0,0,1000000/0.086*SER_hh_tes_in!O10/SER_hh_num_in!O10)</f>
        <v>55756.289396722888</v>
      </c>
      <c r="P10" s="100">
        <f>IF(SER_hh_tes_in!P10=0,0,1000000/0.086*SER_hh_tes_in!P10/SER_hh_num_in!P10)</f>
        <v>47412.748397847077</v>
      </c>
      <c r="Q10" s="100">
        <f>IF(SER_hh_tes_in!Q10=0,0,1000000/0.086*SER_hh_tes_in!Q10/SER_hh_num_in!Q10)</f>
        <v>49817.694194970754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49486.790475127011</v>
      </c>
      <c r="D12" s="100">
        <f>IF(SER_hh_tes_in!D12=0,0,1000000/0.086*SER_hh_tes_in!D12/SER_hh_num_in!D12)</f>
        <v>44302.138174173328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51470.076093131021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59041.437565972541</v>
      </c>
      <c r="I12" s="100">
        <f>IF(SER_hh_tes_in!I12=0,0,1000000/0.086*SER_hh_tes_in!I12/SER_hh_num_in!I12)</f>
        <v>58177.395203846463</v>
      </c>
      <c r="J12" s="100">
        <f>IF(SER_hh_tes_in!J12=0,0,1000000/0.086*SER_hh_tes_in!J12/SER_hh_num_in!J12)</f>
        <v>58076.768924927746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62015.562510498072</v>
      </c>
      <c r="M12" s="100">
        <f>IF(SER_hh_tes_in!M12=0,0,1000000/0.086*SER_hh_tes_in!M12/SER_hh_num_in!M12)</f>
        <v>47761.188854970402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52202.721239476356</v>
      </c>
      <c r="P12" s="100">
        <f>IF(SER_hh_tes_in!P12=0,0,1000000/0.086*SER_hh_tes_in!P12/SER_hh_num_in!P12)</f>
        <v>45566.399325809616</v>
      </c>
      <c r="Q12" s="100">
        <f>IF(SER_hh_tes_in!Q12=0,0,1000000/0.086*SER_hh_tes_in!Q12/SER_hh_num_in!Q12)</f>
        <v>47726.054161139757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49812.866126073823</v>
      </c>
      <c r="D13" s="100">
        <f>IF(SER_hh_tes_in!D13=0,0,1000000/0.086*SER_hh_tes_in!D13/SER_hh_num_in!D13)</f>
        <v>44716.585831547003</v>
      </c>
      <c r="E13" s="100">
        <f>IF(SER_hh_tes_in!E13=0,0,1000000/0.086*SER_hh_tes_in!E13/SER_hh_num_in!E13)</f>
        <v>51363.928492271691</v>
      </c>
      <c r="F13" s="100">
        <f>IF(SER_hh_tes_in!F13=0,0,1000000/0.086*SER_hh_tes_in!F13/SER_hh_num_in!F13)</f>
        <v>52216.082372590601</v>
      </c>
      <c r="G13" s="100">
        <f>IF(SER_hh_tes_in!G13=0,0,1000000/0.086*SER_hh_tes_in!G13/SER_hh_num_in!G13)</f>
        <v>64270.041562473714</v>
      </c>
      <c r="H13" s="100">
        <f>IF(SER_hh_tes_in!H13=0,0,1000000/0.086*SER_hh_tes_in!H13/SER_hh_num_in!H13)</f>
        <v>59714.315308818004</v>
      </c>
      <c r="I13" s="100">
        <f>IF(SER_hh_tes_in!I13=0,0,1000000/0.086*SER_hh_tes_in!I13/SER_hh_num_in!I13)</f>
        <v>59337.718318597734</v>
      </c>
      <c r="J13" s="100">
        <f>IF(SER_hh_tes_in!J13=0,0,1000000/0.086*SER_hh_tes_in!J13/SER_hh_num_in!J13)</f>
        <v>58169.92117007808</v>
      </c>
      <c r="K13" s="100">
        <f>IF(SER_hh_tes_in!K13=0,0,1000000/0.086*SER_hh_tes_in!K13/SER_hh_num_in!K13)</f>
        <v>55142.816626325766</v>
      </c>
      <c r="L13" s="100">
        <f>IF(SER_hh_tes_in!L13=0,0,1000000/0.086*SER_hh_tes_in!L13/SER_hh_num_in!L13)</f>
        <v>64851.769292973033</v>
      </c>
      <c r="M13" s="100">
        <f>IF(SER_hh_tes_in!M13=0,0,1000000/0.086*SER_hh_tes_in!M13/SER_hh_num_in!M13)</f>
        <v>55224.142913124546</v>
      </c>
      <c r="N13" s="100">
        <f>IF(SER_hh_tes_in!N13=0,0,1000000/0.086*SER_hh_tes_in!N13/SER_hh_num_in!N13)</f>
        <v>61637.246428344653</v>
      </c>
      <c r="O13" s="100">
        <f>IF(SER_hh_tes_in!O13=0,0,1000000/0.086*SER_hh_tes_in!O13/SER_hh_num_in!O13)</f>
        <v>60769.15511236836</v>
      </c>
      <c r="P13" s="100">
        <f>IF(SER_hh_tes_in!P13=0,0,1000000/0.086*SER_hh_tes_in!P13/SER_hh_num_in!P13)</f>
        <v>52140.012595183478</v>
      </c>
      <c r="Q13" s="100">
        <f>IF(SER_hh_tes_in!Q13=0,0,1000000/0.086*SER_hh_tes_in!Q13/SER_hh_num_in!Q13)</f>
        <v>55224.717957132139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49514.139196511089</v>
      </c>
      <c r="D14" s="22">
        <f>IF(SER_hh_tes_in!D14=0,0,1000000/0.086*SER_hh_tes_in!D14/SER_hh_num_in!D14)</f>
        <v>44269.145577693467</v>
      </c>
      <c r="E14" s="22">
        <f>IF(SER_hh_tes_in!E14=0,0,1000000/0.086*SER_hh_tes_in!E14/SER_hh_num_in!E14)</f>
        <v>50692.17689715614</v>
      </c>
      <c r="F14" s="22">
        <f>IF(SER_hh_tes_in!F14=0,0,1000000/0.086*SER_hh_tes_in!F14/SER_hh_num_in!F14)</f>
        <v>51506.367990321756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59199.139150047871</v>
      </c>
      <c r="I14" s="22">
        <f>IF(SER_hh_tes_in!I14=0,0,1000000/0.086*SER_hh_tes_in!I14/SER_hh_num_in!I14)</f>
        <v>58834.569502467501</v>
      </c>
      <c r="J14" s="22">
        <f>IF(SER_hh_tes_in!J14=0,0,1000000/0.086*SER_hh_tes_in!J14/SER_hh_num_in!J14)</f>
        <v>52822.516921111295</v>
      </c>
      <c r="K14" s="22">
        <f>IF(SER_hh_tes_in!K14=0,0,1000000/0.086*SER_hh_tes_in!K14/SER_hh_num_in!K14)</f>
        <v>51830.564347438216</v>
      </c>
      <c r="L14" s="22">
        <f>IF(SER_hh_tes_in!L14=0,0,1000000/0.086*SER_hh_tes_in!L14/SER_hh_num_in!L14)</f>
        <v>62277.402487378393</v>
      </c>
      <c r="M14" s="22">
        <f>IF(SER_hh_tes_in!M14=0,0,1000000/0.086*SER_hh_tes_in!M14/SER_hh_num_in!M14)</f>
        <v>47960.337447367929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44665.603110295087</v>
      </c>
      <c r="Q14" s="22">
        <f>IF(SER_hh_tes_in!Q14=0,0,1000000/0.086*SER_hh_tes_in!Q14/SER_hh_num_in!Q14)</f>
        <v>47388.737263313997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719.66451296125365</v>
      </c>
      <c r="D15" s="104">
        <f>IF(SER_hh_tes_in!D15=0,0,1000000/0.086*SER_hh_tes_in!D15/SER_hh_num_in!D15)</f>
        <v>402.61672332965372</v>
      </c>
      <c r="E15" s="104">
        <f>IF(SER_hh_tes_in!E15=0,0,1000000/0.086*SER_hh_tes_in!E15/SER_hh_num_in!E15)</f>
        <v>1021.2631055429886</v>
      </c>
      <c r="F15" s="104">
        <f>IF(SER_hh_tes_in!F15=0,0,1000000/0.086*SER_hh_tes_in!F15/SER_hh_num_in!F15)</f>
        <v>931.34800426260313</v>
      </c>
      <c r="G15" s="104">
        <f>IF(SER_hh_tes_in!G15=0,0,1000000/0.086*SER_hh_tes_in!G15/SER_hh_num_in!G15)</f>
        <v>1321.4324330075581</v>
      </c>
      <c r="H15" s="104">
        <f>IF(SER_hh_tes_in!H15=0,0,1000000/0.086*SER_hh_tes_in!H15/SER_hh_num_in!H15)</f>
        <v>1058.3937896785581</v>
      </c>
      <c r="I15" s="104">
        <f>IF(SER_hh_tes_in!I15=0,0,1000000/0.086*SER_hh_tes_in!I15/SER_hh_num_in!I15)</f>
        <v>1070.1183151310627</v>
      </c>
      <c r="J15" s="104">
        <f>IF(SER_hh_tes_in!J15=0,0,1000000/0.086*SER_hh_tes_in!J15/SER_hh_num_in!J15)</f>
        <v>1089.9314215888996</v>
      </c>
      <c r="K15" s="104">
        <f>IF(SER_hh_tes_in!K15=0,0,1000000/0.086*SER_hh_tes_in!K15/SER_hh_num_in!K15)</f>
        <v>1047.6424968704025</v>
      </c>
      <c r="L15" s="104">
        <f>IF(SER_hh_tes_in!L15=0,0,1000000/0.086*SER_hh_tes_in!L15/SER_hh_num_in!L15)</f>
        <v>1036.7619079947199</v>
      </c>
      <c r="M15" s="104">
        <f>IF(SER_hh_tes_in!M15=0,0,1000000/0.086*SER_hh_tes_in!M15/SER_hh_num_in!M15)</f>
        <v>760.98194058510182</v>
      </c>
      <c r="N15" s="104">
        <f>IF(SER_hh_tes_in!N15=0,0,1000000/0.086*SER_hh_tes_in!N15/SER_hh_num_in!N15)</f>
        <v>1086.695279417811</v>
      </c>
      <c r="O15" s="104">
        <f>IF(SER_hh_tes_in!O15=0,0,1000000/0.086*SER_hh_tes_in!O15/SER_hh_num_in!O15)</f>
        <v>935.81021940277458</v>
      </c>
      <c r="P15" s="104">
        <f>IF(SER_hh_tes_in!P15=0,0,1000000/0.086*SER_hh_tes_in!P15/SER_hh_num_in!P15)</f>
        <v>522.14589756932946</v>
      </c>
      <c r="Q15" s="104">
        <f>IF(SER_hh_tes_in!Q15=0,0,1000000/0.086*SER_hh_tes_in!Q15/SER_hh_num_in!Q15)</f>
        <v>340.57076852526421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22280.108276620846</v>
      </c>
      <c r="D16" s="101">
        <f>IF(SER_hh_tes_in!D16=0,0,1000000/0.086*SER_hh_tes_in!D16/SER_hh_num_in!D16)</f>
        <v>22346.228217559932</v>
      </c>
      <c r="E16" s="101">
        <f>IF(SER_hh_tes_in!E16=0,0,1000000/0.086*SER_hh_tes_in!E16/SER_hh_num_in!E16)</f>
        <v>22451.448303618057</v>
      </c>
      <c r="F16" s="101">
        <f>IF(SER_hh_tes_in!F16=0,0,1000000/0.086*SER_hh_tes_in!F16/SER_hh_num_in!F16)</f>
        <v>22598.95105086709</v>
      </c>
      <c r="G16" s="101">
        <f>IF(SER_hh_tes_in!G16=0,0,1000000/0.086*SER_hh_tes_in!G16/SER_hh_num_in!G16)</f>
        <v>22764.919065363465</v>
      </c>
      <c r="H16" s="101">
        <f>IF(SER_hh_tes_in!H16=0,0,1000000/0.086*SER_hh_tes_in!H16/SER_hh_num_in!H16)</f>
        <v>22915.663781259704</v>
      </c>
      <c r="I16" s="101">
        <f>IF(SER_hh_tes_in!I16=0,0,1000000/0.086*SER_hh_tes_in!I16/SER_hh_num_in!I16)</f>
        <v>22917.622563590157</v>
      </c>
      <c r="J16" s="101">
        <f>IF(SER_hh_tes_in!J16=0,0,1000000/0.086*SER_hh_tes_in!J16/SER_hh_num_in!J16)</f>
        <v>22966.00440182443</v>
      </c>
      <c r="K16" s="101">
        <f>IF(SER_hh_tes_in!K16=0,0,1000000/0.086*SER_hh_tes_in!K16/SER_hh_num_in!K16)</f>
        <v>22962.033944521736</v>
      </c>
      <c r="L16" s="101">
        <f>IF(SER_hh_tes_in!L16=0,0,1000000/0.086*SER_hh_tes_in!L16/SER_hh_num_in!L16)</f>
        <v>22970.562909054315</v>
      </c>
      <c r="M16" s="101">
        <f>IF(SER_hh_tes_in!M16=0,0,1000000/0.086*SER_hh_tes_in!M16/SER_hh_num_in!M16)</f>
        <v>23049.927684577269</v>
      </c>
      <c r="N16" s="101">
        <f>IF(SER_hh_tes_in!N16=0,0,1000000/0.086*SER_hh_tes_in!N16/SER_hh_num_in!N16)</f>
        <v>22774.16575014457</v>
      </c>
      <c r="O16" s="101">
        <f>IF(SER_hh_tes_in!O16=0,0,1000000/0.086*SER_hh_tes_in!O16/SER_hh_num_in!O16)</f>
        <v>23275.436634438523</v>
      </c>
      <c r="P16" s="101">
        <f>IF(SER_hh_tes_in!P16=0,0,1000000/0.086*SER_hh_tes_in!P16/SER_hh_num_in!P16)</f>
        <v>24573.505264503656</v>
      </c>
      <c r="Q16" s="101">
        <f>IF(SER_hh_tes_in!Q16=0,0,1000000/0.086*SER_hh_tes_in!Q16/SER_hh_num_in!Q16)</f>
        <v>25638.13893444632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9231.2445013330635</v>
      </c>
      <c r="D17" s="103">
        <f>IF(SER_hh_tes_in!D17=0,0,1000000/0.086*SER_hh_tes_in!D17/SER_hh_num_in!D17)</f>
        <v>10573.202102002095</v>
      </c>
      <c r="E17" s="103">
        <f>IF(SER_hh_tes_in!E17=0,0,1000000/0.086*SER_hh_tes_in!E17/SER_hh_num_in!E17)</f>
        <v>10923.401957075726</v>
      </c>
      <c r="F17" s="103">
        <f>IF(SER_hh_tes_in!F17=0,0,1000000/0.086*SER_hh_tes_in!F17/SER_hh_num_in!F17)</f>
        <v>11622.849993148251</v>
      </c>
      <c r="G17" s="103">
        <f>IF(SER_hh_tes_in!G17=0,0,1000000/0.086*SER_hh_tes_in!G17/SER_hh_num_in!G17)</f>
        <v>12324.400152518951</v>
      </c>
      <c r="H17" s="103">
        <f>IF(SER_hh_tes_in!H17=0,0,1000000/0.086*SER_hh_tes_in!H17/SER_hh_num_in!H17)</f>
        <v>13655.687348042591</v>
      </c>
      <c r="I17" s="103">
        <f>IF(SER_hh_tes_in!I17=0,0,1000000/0.086*SER_hh_tes_in!I17/SER_hh_num_in!I17)</f>
        <v>14895.626758397082</v>
      </c>
      <c r="J17" s="103">
        <f>IF(SER_hh_tes_in!J17=0,0,1000000/0.086*SER_hh_tes_in!J17/SER_hh_num_in!J17)</f>
        <v>15759.445201749721</v>
      </c>
      <c r="K17" s="103">
        <f>IF(SER_hh_tes_in!K17=0,0,1000000/0.086*SER_hh_tes_in!K17/SER_hh_num_in!K17)</f>
        <v>16511.448682815364</v>
      </c>
      <c r="L17" s="103">
        <f>IF(SER_hh_tes_in!L17=0,0,1000000/0.086*SER_hh_tes_in!L17/SER_hh_num_in!L17)</f>
        <v>17089.564652597372</v>
      </c>
      <c r="M17" s="103">
        <f>IF(SER_hh_tes_in!M17=0,0,1000000/0.086*SER_hh_tes_in!M17/SER_hh_num_in!M17)</f>
        <v>18384.231673819373</v>
      </c>
      <c r="N17" s="103">
        <f>IF(SER_hh_tes_in!N17=0,0,1000000/0.086*SER_hh_tes_in!N17/SER_hh_num_in!N17)</f>
        <v>20009.707361018714</v>
      </c>
      <c r="O17" s="103">
        <f>IF(SER_hh_tes_in!O17=0,0,1000000/0.086*SER_hh_tes_in!O17/SER_hh_num_in!O17)</f>
        <v>21632.081626752111</v>
      </c>
      <c r="P17" s="103">
        <f>IF(SER_hh_tes_in!P17=0,0,1000000/0.086*SER_hh_tes_in!P17/SER_hh_num_in!P17)</f>
        <v>24359.447791005536</v>
      </c>
      <c r="Q17" s="103">
        <f>IF(SER_hh_tes_in!Q17=0,0,1000000/0.086*SER_hh_tes_in!Q17/SER_hh_num_in!Q17)</f>
        <v>26605.757602156464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22398.760221400811</v>
      </c>
      <c r="D18" s="103">
        <f>IF(SER_hh_tes_in!D18=0,0,1000000/0.086*SER_hh_tes_in!D18/SER_hh_num_in!D18)</f>
        <v>22467.121308935461</v>
      </c>
      <c r="E18" s="103">
        <f>IF(SER_hh_tes_in!E18=0,0,1000000/0.086*SER_hh_tes_in!E18/SER_hh_num_in!E18)</f>
        <v>22527.186412168878</v>
      </c>
      <c r="F18" s="103">
        <f>IF(SER_hh_tes_in!F18=0,0,1000000/0.086*SER_hh_tes_in!F18/SER_hh_num_in!F18)</f>
        <v>22664.989835952194</v>
      </c>
      <c r="G18" s="103">
        <f>IF(SER_hh_tes_in!G18=0,0,1000000/0.086*SER_hh_tes_in!G18/SER_hh_num_in!G18)</f>
        <v>22796.132065744692</v>
      </c>
      <c r="H18" s="103">
        <f>IF(SER_hh_tes_in!H18=0,0,1000000/0.086*SER_hh_tes_in!H18/SER_hh_num_in!H18)</f>
        <v>22966.427621435039</v>
      </c>
      <c r="I18" s="103">
        <f>IF(SER_hh_tes_in!I18=0,0,1000000/0.086*SER_hh_tes_in!I18/SER_hh_num_in!I18)</f>
        <v>23076.475387329163</v>
      </c>
      <c r="J18" s="103">
        <f>IF(SER_hh_tes_in!J18=0,0,1000000/0.086*SER_hh_tes_in!J18/SER_hh_num_in!J18)</f>
        <v>23135.62336032902</v>
      </c>
      <c r="K18" s="103">
        <f>IF(SER_hh_tes_in!K18=0,0,1000000/0.086*SER_hh_tes_in!K18/SER_hh_num_in!K18)</f>
        <v>23084.024479544409</v>
      </c>
      <c r="L18" s="103">
        <f>IF(SER_hh_tes_in!L18=0,0,1000000/0.086*SER_hh_tes_in!L18/SER_hh_num_in!L18)</f>
        <v>23124.833305260963</v>
      </c>
      <c r="M18" s="103">
        <f>IF(SER_hh_tes_in!M18=0,0,1000000/0.086*SER_hh_tes_in!M18/SER_hh_num_in!M18)</f>
        <v>23417.096811398977</v>
      </c>
      <c r="N18" s="103">
        <f>IF(SER_hh_tes_in!N18=0,0,1000000/0.086*SER_hh_tes_in!N18/SER_hh_num_in!N18)</f>
        <v>24079.953724774532</v>
      </c>
      <c r="O18" s="103">
        <f>IF(SER_hh_tes_in!O18=0,0,1000000/0.086*SER_hh_tes_in!O18/SER_hh_num_in!O18)</f>
        <v>24267.254992439201</v>
      </c>
      <c r="P18" s="103">
        <f>IF(SER_hh_tes_in!P18=0,0,1000000/0.086*SER_hh_tes_in!P18/SER_hh_num_in!P18)</f>
        <v>24761.912510396873</v>
      </c>
      <c r="Q18" s="103">
        <f>IF(SER_hh_tes_in!Q18=0,0,1000000/0.086*SER_hh_tes_in!Q18/SER_hh_num_in!Q18)</f>
        <v>25169.059338835752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7686.8225949962816</v>
      </c>
      <c r="D19" s="101">
        <f>IF(SER_hh_tes_in!D19=0,0,1000000/0.086*SER_hh_tes_in!D19/SER_hh_num_in!D19)</f>
        <v>7608.6617560702225</v>
      </c>
      <c r="E19" s="101">
        <f>IF(SER_hh_tes_in!E19=0,0,1000000/0.086*SER_hh_tes_in!E19/SER_hh_num_in!E19)</f>
        <v>7705.4250906790694</v>
      </c>
      <c r="F19" s="101">
        <f>IF(SER_hh_tes_in!F19=0,0,1000000/0.086*SER_hh_tes_in!F19/SER_hh_num_in!F19)</f>
        <v>7785.8269968564018</v>
      </c>
      <c r="G19" s="101">
        <f>IF(SER_hh_tes_in!G19=0,0,1000000/0.086*SER_hh_tes_in!G19/SER_hh_num_in!G19)</f>
        <v>7752.268332689091</v>
      </c>
      <c r="H19" s="101">
        <f>IF(SER_hh_tes_in!H19=0,0,1000000/0.086*SER_hh_tes_in!H19/SER_hh_num_in!H19)</f>
        <v>7676.1172965325322</v>
      </c>
      <c r="I19" s="101">
        <f>IF(SER_hh_tes_in!I19=0,0,1000000/0.086*SER_hh_tes_in!I19/SER_hh_num_in!I19)</f>
        <v>7742.7821818972507</v>
      </c>
      <c r="J19" s="101">
        <f>IF(SER_hh_tes_in!J19=0,0,1000000/0.086*SER_hh_tes_in!J19/SER_hh_num_in!J19)</f>
        <v>7801.6216953216463</v>
      </c>
      <c r="K19" s="101">
        <f>IF(SER_hh_tes_in!K19=0,0,1000000/0.086*SER_hh_tes_in!K19/SER_hh_num_in!K19)</f>
        <v>7844.0151661695336</v>
      </c>
      <c r="L19" s="101">
        <f>IF(SER_hh_tes_in!L19=0,0,1000000/0.086*SER_hh_tes_in!L19/SER_hh_num_in!L19)</f>
        <v>7887.4149131640397</v>
      </c>
      <c r="M19" s="101">
        <f>IF(SER_hh_tes_in!M19=0,0,1000000/0.086*SER_hh_tes_in!M19/SER_hh_num_in!M19)</f>
        <v>7978.8394113285849</v>
      </c>
      <c r="N19" s="101">
        <f>IF(SER_hh_tes_in!N19=0,0,1000000/0.086*SER_hh_tes_in!N19/SER_hh_num_in!N19)</f>
        <v>8122.2014483977291</v>
      </c>
      <c r="O19" s="101">
        <f>IF(SER_hh_tes_in!O19=0,0,1000000/0.086*SER_hh_tes_in!O19/SER_hh_num_in!O19)</f>
        <v>8213.5862417297903</v>
      </c>
      <c r="P19" s="101">
        <f>IF(SER_hh_tes_in!P19=0,0,1000000/0.086*SER_hh_tes_in!P19/SER_hh_num_in!P19)</f>
        <v>8370.0601031213846</v>
      </c>
      <c r="Q19" s="101">
        <f>IF(SER_hh_tes_in!Q19=0,0,1000000/0.086*SER_hh_tes_in!Q19/SER_hh_num_in!Q19)</f>
        <v>8461.6910917493842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7739.6563658528776</v>
      </c>
      <c r="D21" s="100">
        <f>IF(SER_hh_tes_in!D21=0,0,1000000/0.086*SER_hh_tes_in!D21/SER_hh_num_in!D21)</f>
        <v>7739.1597159373423</v>
      </c>
      <c r="E21" s="100">
        <f>IF(SER_hh_tes_in!E21=0,0,1000000/0.086*SER_hh_tes_in!E21/SER_hh_num_in!E21)</f>
        <v>7888.1775112244104</v>
      </c>
      <c r="F21" s="100">
        <f>IF(SER_hh_tes_in!F21=0,0,1000000/0.086*SER_hh_tes_in!F21/SER_hh_num_in!F21)</f>
        <v>8028.5873229452864</v>
      </c>
      <c r="G21" s="100">
        <f>IF(SER_hh_tes_in!G21=0,0,1000000/0.086*SER_hh_tes_in!G21/SER_hh_num_in!G21)</f>
        <v>7691.4302576466935</v>
      </c>
      <c r="H21" s="100">
        <f>IF(SER_hh_tes_in!H21=0,0,1000000/0.086*SER_hh_tes_in!H21/SER_hh_num_in!H21)</f>
        <v>7898.218935160713</v>
      </c>
      <c r="I21" s="100">
        <f>IF(SER_hh_tes_in!I21=0,0,1000000/0.086*SER_hh_tes_in!I21/SER_hh_num_in!I21)</f>
        <v>7960.9844666611434</v>
      </c>
      <c r="J21" s="100">
        <f>IF(SER_hh_tes_in!J21=0,0,1000000/0.086*SER_hh_tes_in!J21/SER_hh_num_in!J21)</f>
        <v>8024.7558100214992</v>
      </c>
      <c r="K21" s="100">
        <f>IF(SER_hh_tes_in!K21=0,0,1000000/0.086*SER_hh_tes_in!K21/SER_hh_num_in!K21)</f>
        <v>7928.899123851972</v>
      </c>
      <c r="L21" s="100">
        <f>IF(SER_hh_tes_in!L21=0,0,1000000/0.086*SER_hh_tes_in!L21/SER_hh_num_in!L21)</f>
        <v>5038.3558558572277</v>
      </c>
      <c r="M21" s="100">
        <f>IF(SER_hh_tes_in!M21=0,0,1000000/0.086*SER_hh_tes_in!M21/SER_hh_num_in!M21)</f>
        <v>5099.2036686335614</v>
      </c>
      <c r="N21" s="100">
        <f>IF(SER_hh_tes_in!N21=0,0,1000000/0.086*SER_hh_tes_in!N21/SER_hh_num_in!N21)</f>
        <v>5357.6947687157781</v>
      </c>
      <c r="O21" s="100">
        <f>IF(SER_hh_tes_in!O21=0,0,1000000/0.086*SER_hh_tes_in!O21/SER_hh_num_in!O21)</f>
        <v>8199.3831968592112</v>
      </c>
      <c r="P21" s="100">
        <f>IF(SER_hh_tes_in!P21=0,0,1000000/0.086*SER_hh_tes_in!P21/SER_hh_num_in!P21)</f>
        <v>8307.4476301024515</v>
      </c>
      <c r="Q21" s="100">
        <f>IF(SER_hh_tes_in!Q21=0,0,1000000/0.086*SER_hh_tes_in!Q21/SER_hh_num_in!Q21)</f>
        <v>8332.9444146506394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7705.6488331296769</v>
      </c>
      <c r="D22" s="100">
        <f>IF(SER_hh_tes_in!D22=0,0,1000000/0.086*SER_hh_tes_in!D22/SER_hh_num_in!D22)</f>
        <v>7636.1195869418589</v>
      </c>
      <c r="E22" s="100">
        <f>IF(SER_hh_tes_in!E22=0,0,1000000/0.086*SER_hh_tes_in!E22/SER_hh_num_in!E22)</f>
        <v>7730.3501231414502</v>
      </c>
      <c r="F22" s="100">
        <f>IF(SER_hh_tes_in!F22=0,0,1000000/0.086*SER_hh_tes_in!F22/SER_hh_num_in!F22)</f>
        <v>7825.3391521387202</v>
      </c>
      <c r="G22" s="100">
        <f>IF(SER_hh_tes_in!G22=0,0,1000000/0.086*SER_hh_tes_in!G22/SER_hh_num_in!G22)</f>
        <v>7617.6518746296897</v>
      </c>
      <c r="H22" s="100">
        <f>IF(SER_hh_tes_in!H22=0,0,1000000/0.086*SER_hh_tes_in!H22/SER_hh_num_in!H22)</f>
        <v>7712.4639323385172</v>
      </c>
      <c r="I22" s="100">
        <f>IF(SER_hh_tes_in!I22=0,0,1000000/0.086*SER_hh_tes_in!I22/SER_hh_num_in!I22)</f>
        <v>7734.883346064079</v>
      </c>
      <c r="J22" s="100">
        <f>IF(SER_hh_tes_in!J22=0,0,1000000/0.086*SER_hh_tes_in!J22/SER_hh_num_in!J22)</f>
        <v>7809.3605414250515</v>
      </c>
      <c r="K22" s="100">
        <f>IF(SER_hh_tes_in!K22=0,0,1000000/0.086*SER_hh_tes_in!K22/SER_hh_num_in!K22)</f>
        <v>7866.9530224083464</v>
      </c>
      <c r="L22" s="100">
        <f>IF(SER_hh_tes_in!L22=0,0,1000000/0.086*SER_hh_tes_in!L22/SER_hh_num_in!L22)</f>
        <v>7806.9204652009248</v>
      </c>
      <c r="M22" s="100">
        <f>IF(SER_hh_tes_in!M22=0,0,1000000/0.086*SER_hh_tes_in!M22/SER_hh_num_in!M22)</f>
        <v>7955.7860617195747</v>
      </c>
      <c r="N22" s="100">
        <f>IF(SER_hh_tes_in!N22=0,0,1000000/0.086*SER_hh_tes_in!N22/SER_hh_num_in!N22)</f>
        <v>7622.1619289004348</v>
      </c>
      <c r="O22" s="100">
        <f>IF(SER_hh_tes_in!O22=0,0,1000000/0.086*SER_hh_tes_in!O22/SER_hh_num_in!O22)</f>
        <v>8116.9854923654693</v>
      </c>
      <c r="P22" s="100">
        <f>IF(SER_hh_tes_in!P22=0,0,1000000/0.086*SER_hh_tes_in!P22/SER_hh_num_in!P22)</f>
        <v>8206.4031906012551</v>
      </c>
      <c r="Q22" s="100">
        <f>IF(SER_hh_tes_in!Q22=0,0,1000000/0.086*SER_hh_tes_in!Q22/SER_hh_num_in!Q22)</f>
        <v>8257.4062287654087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7674.3315642421967</v>
      </c>
      <c r="D23" s="100">
        <f>IF(SER_hh_tes_in!D23=0,0,1000000/0.086*SER_hh_tes_in!D23/SER_hh_num_in!D23)</f>
        <v>7582.8364487351027</v>
      </c>
      <c r="E23" s="100">
        <f>IF(SER_hh_tes_in!E23=0,0,1000000/0.086*SER_hh_tes_in!E23/SER_hh_num_in!E23)</f>
        <v>7669.9452422663198</v>
      </c>
      <c r="F23" s="100">
        <f>IF(SER_hh_tes_in!F23=0,0,1000000/0.086*SER_hh_tes_in!F23/SER_hh_num_in!F23)</f>
        <v>7742.785792295791</v>
      </c>
      <c r="G23" s="100">
        <f>IF(SER_hh_tes_in!G23=0,0,1000000/0.086*SER_hh_tes_in!G23/SER_hh_num_in!G23)</f>
        <v>7548.789221781065</v>
      </c>
      <c r="H23" s="100">
        <f>IF(SER_hh_tes_in!H23=0,0,1000000/0.086*SER_hh_tes_in!H23/SER_hh_num_in!H23)</f>
        <v>7617.4862787806924</v>
      </c>
      <c r="I23" s="100">
        <f>IF(SER_hh_tes_in!I23=0,0,1000000/0.086*SER_hh_tes_in!I23/SER_hh_num_in!I23)</f>
        <v>7647.9179069196825</v>
      </c>
      <c r="J23" s="100">
        <f>IF(SER_hh_tes_in!J23=0,0,1000000/0.086*SER_hh_tes_in!J23/SER_hh_num_in!J23)</f>
        <v>7690.4295577248749</v>
      </c>
      <c r="K23" s="100">
        <f>IF(SER_hh_tes_in!K23=0,0,1000000/0.086*SER_hh_tes_in!K23/SER_hh_num_in!K23)</f>
        <v>7730.9120361762161</v>
      </c>
      <c r="L23" s="100">
        <f>IF(SER_hh_tes_in!L23=0,0,1000000/0.086*SER_hh_tes_in!L23/SER_hh_num_in!L23)</f>
        <v>7762.3381951665751</v>
      </c>
      <c r="M23" s="100">
        <f>IF(SER_hh_tes_in!M23=0,0,1000000/0.086*SER_hh_tes_in!M23/SER_hh_num_in!M23)</f>
        <v>7807.0506804356073</v>
      </c>
      <c r="N23" s="100">
        <f>IF(SER_hh_tes_in!N23=0,0,1000000/0.086*SER_hh_tes_in!N23/SER_hh_num_in!N23)</f>
        <v>7549.0926709797504</v>
      </c>
      <c r="O23" s="100">
        <f>IF(SER_hh_tes_in!O23=0,0,1000000/0.086*SER_hh_tes_in!O23/SER_hh_num_in!O23)</f>
        <v>7947.1383828432581</v>
      </c>
      <c r="P23" s="100">
        <f>IF(SER_hh_tes_in!P23=0,0,1000000/0.086*SER_hh_tes_in!P23/SER_hh_num_in!P23)</f>
        <v>8020.2136622979933</v>
      </c>
      <c r="Q23" s="100">
        <f>IF(SER_hh_tes_in!Q23=0,0,1000000/0.086*SER_hh_tes_in!Q23/SER_hh_num_in!Q23)</f>
        <v>8060.9386622558104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7732.6042769526166</v>
      </c>
      <c r="D24" s="100">
        <f>IF(SER_hh_tes_in!D24=0,0,1000000/0.086*SER_hh_tes_in!D24/SER_hh_num_in!D24)</f>
        <v>7702.7448528745244</v>
      </c>
      <c r="E24" s="100">
        <f>IF(SER_hh_tes_in!E24=0,0,1000000/0.086*SER_hh_tes_in!E24/SER_hh_num_in!E24)</f>
        <v>7836.2776647706296</v>
      </c>
      <c r="F24" s="100">
        <f>IF(SER_hh_tes_in!F24=0,0,1000000/0.086*SER_hh_tes_in!F24/SER_hh_num_in!F24)</f>
        <v>7991.7846419489124</v>
      </c>
      <c r="G24" s="100">
        <f>IF(SER_hh_tes_in!G24=0,0,1000000/0.086*SER_hh_tes_in!G24/SER_hh_num_in!G24)</f>
        <v>7841.8242972950757</v>
      </c>
      <c r="H24" s="100">
        <f>IF(SER_hh_tes_in!H24=0,0,1000000/0.086*SER_hh_tes_in!H24/SER_hh_num_in!H24)</f>
        <v>7950.6081738695275</v>
      </c>
      <c r="I24" s="100">
        <f>IF(SER_hh_tes_in!I24=0,0,1000000/0.086*SER_hh_tes_in!I24/SER_hh_num_in!I24)</f>
        <v>8029.3664504576927</v>
      </c>
      <c r="J24" s="100">
        <f>IF(SER_hh_tes_in!J24=0,0,1000000/0.086*SER_hh_tes_in!J24/SER_hh_num_in!J24)</f>
        <v>8125.705024135782</v>
      </c>
      <c r="K24" s="100">
        <f>IF(SER_hh_tes_in!K24=0,0,1000000/0.086*SER_hh_tes_in!K24/SER_hh_num_in!K24)</f>
        <v>8212.252234118756</v>
      </c>
      <c r="L24" s="100">
        <f>IF(SER_hh_tes_in!L24=0,0,1000000/0.086*SER_hh_tes_in!L24/SER_hh_num_in!L24)</f>
        <v>8295.592294762133</v>
      </c>
      <c r="M24" s="100">
        <f>IF(SER_hh_tes_in!M24=0,0,1000000/0.086*SER_hh_tes_in!M24/SER_hh_num_in!M24)</f>
        <v>8351.5274767003848</v>
      </c>
      <c r="N24" s="100">
        <f>IF(SER_hh_tes_in!N24=0,0,1000000/0.086*SER_hh_tes_in!N24/SER_hh_num_in!N24)</f>
        <v>8045.6443888840231</v>
      </c>
      <c r="O24" s="100">
        <f>IF(SER_hh_tes_in!O24=0,0,1000000/0.086*SER_hh_tes_in!O24/SER_hh_num_in!O24)</f>
        <v>8475.1573710729917</v>
      </c>
      <c r="P24" s="100">
        <f>IF(SER_hh_tes_in!P24=0,0,1000000/0.086*SER_hh_tes_in!P24/SER_hh_num_in!P24)</f>
        <v>8548.0766347492645</v>
      </c>
      <c r="Q24" s="100">
        <f>IF(SER_hh_tes_in!Q24=0,0,1000000/0.086*SER_hh_tes_in!Q24/SER_hh_num_in!Q24)</f>
        <v>8578.743258982593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7681.5727112951654</v>
      </c>
      <c r="D25" s="100">
        <f>IF(SER_hh_tes_in!D25=0,0,1000000/0.086*SER_hh_tes_in!D25/SER_hh_num_in!D25)</f>
        <v>7586.39141247923</v>
      </c>
      <c r="E25" s="100">
        <f>IF(SER_hh_tes_in!E25=0,0,1000000/0.086*SER_hh_tes_in!E25/SER_hh_num_in!E25)</f>
        <v>7673.9095200019683</v>
      </c>
      <c r="F25" s="100">
        <f>IF(SER_hh_tes_in!F25=0,0,1000000/0.086*SER_hh_tes_in!F25/SER_hh_num_in!F25)</f>
        <v>7761.1502195738494</v>
      </c>
      <c r="G25" s="100">
        <f>IF(SER_hh_tes_in!G25=0,0,1000000/0.086*SER_hh_tes_in!G25/SER_hh_num_in!G25)</f>
        <v>7535.8705055468517</v>
      </c>
      <c r="H25" s="100">
        <f>IF(SER_hh_tes_in!H25=0,0,1000000/0.086*SER_hh_tes_in!H25/SER_hh_num_in!H25)</f>
        <v>7615.4989745263847</v>
      </c>
      <c r="I25" s="100">
        <f>IF(SER_hh_tes_in!I25=0,0,1000000/0.086*SER_hh_tes_in!I25/SER_hh_num_in!I25)</f>
        <v>7640.4273961687941</v>
      </c>
      <c r="J25" s="100">
        <f>IF(SER_hh_tes_in!J25=0,0,1000000/0.086*SER_hh_tes_in!J25/SER_hh_num_in!J25)</f>
        <v>7686.6882094724788</v>
      </c>
      <c r="K25" s="100">
        <f>IF(SER_hh_tes_in!K25=0,0,1000000/0.086*SER_hh_tes_in!K25/SER_hh_num_in!K25)</f>
        <v>7723.2365142314175</v>
      </c>
      <c r="L25" s="100">
        <f>IF(SER_hh_tes_in!L25=0,0,1000000/0.086*SER_hh_tes_in!L25/SER_hh_num_in!L25)</f>
        <v>7707.1997388672962</v>
      </c>
      <c r="M25" s="100">
        <f>IF(SER_hh_tes_in!M25=0,0,1000000/0.086*SER_hh_tes_in!M25/SER_hh_num_in!M25)</f>
        <v>7689.8812432976647</v>
      </c>
      <c r="N25" s="100">
        <f>IF(SER_hh_tes_in!N25=0,0,1000000/0.086*SER_hh_tes_in!N25/SER_hh_num_in!N25)</f>
        <v>6601.8505608109681</v>
      </c>
      <c r="O25" s="100">
        <f>IF(SER_hh_tes_in!O25=0,0,1000000/0.086*SER_hh_tes_in!O25/SER_hh_num_in!O25)</f>
        <v>7898.4966336096168</v>
      </c>
      <c r="P25" s="100">
        <f>IF(SER_hh_tes_in!P25=0,0,1000000/0.086*SER_hh_tes_in!P25/SER_hh_num_in!P25)</f>
        <v>7989.2196678553328</v>
      </c>
      <c r="Q25" s="100">
        <f>IF(SER_hh_tes_in!Q25=0,0,1000000/0.086*SER_hh_tes_in!Q25/SER_hh_num_in!Q25)</f>
        <v>8047.2733463453396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7679.8690657786701</v>
      </c>
      <c r="D26" s="22">
        <f>IF(SER_hh_tes_in!D26=0,0,1000000/0.086*SER_hh_tes_in!D26/SER_hh_num_in!D26)</f>
        <v>7596.9389614577149</v>
      </c>
      <c r="E26" s="22">
        <f>IF(SER_hh_tes_in!E26=0,0,1000000/0.086*SER_hh_tes_in!E26/SER_hh_num_in!E26)</f>
        <v>7699.4048894453836</v>
      </c>
      <c r="F26" s="22">
        <f>IF(SER_hh_tes_in!F26=0,0,1000000/0.086*SER_hh_tes_in!F26/SER_hh_num_in!F26)</f>
        <v>7777.4971937448818</v>
      </c>
      <c r="G26" s="22">
        <f>IF(SER_hh_tes_in!G26=0,0,1000000/0.086*SER_hh_tes_in!G26/SER_hh_num_in!G26)</f>
        <v>7626.373434547063</v>
      </c>
      <c r="H26" s="22">
        <f>IF(SER_hh_tes_in!H26=0,0,1000000/0.086*SER_hh_tes_in!H26/SER_hh_num_in!H26)</f>
        <v>7679.8787973845665</v>
      </c>
      <c r="I26" s="22">
        <f>IF(SER_hh_tes_in!I26=0,0,1000000/0.086*SER_hh_tes_in!I26/SER_hh_num_in!I26)</f>
        <v>7735.0135583367346</v>
      </c>
      <c r="J26" s="22">
        <f>IF(SER_hh_tes_in!J26=0,0,1000000/0.086*SER_hh_tes_in!J26/SER_hh_num_in!J26)</f>
        <v>7784.1295614876617</v>
      </c>
      <c r="K26" s="22">
        <f>IF(SER_hh_tes_in!K26=0,0,1000000/0.086*SER_hh_tes_in!K26/SER_hh_num_in!K26)</f>
        <v>7831.2607959950819</v>
      </c>
      <c r="L26" s="22">
        <f>IF(SER_hh_tes_in!L26=0,0,1000000/0.086*SER_hh_tes_in!L26/SER_hh_num_in!L26)</f>
        <v>7882.4518828680975</v>
      </c>
      <c r="M26" s="22">
        <f>IF(SER_hh_tes_in!M26=0,0,1000000/0.086*SER_hh_tes_in!M26/SER_hh_num_in!M26)</f>
        <v>7966.3055622992706</v>
      </c>
      <c r="N26" s="22">
        <f>IF(SER_hh_tes_in!N26=0,0,1000000/0.086*SER_hh_tes_in!N26/SER_hh_num_in!N26)</f>
        <v>7795.1227423054625</v>
      </c>
      <c r="O26" s="22">
        <f>IF(SER_hh_tes_in!O26=0,0,1000000/0.086*SER_hh_tes_in!O26/SER_hh_num_in!O26)</f>
        <v>8248.4996063559029</v>
      </c>
      <c r="P26" s="22">
        <f>IF(SER_hh_tes_in!P26=0,0,1000000/0.086*SER_hh_tes_in!P26/SER_hh_num_in!P26)</f>
        <v>8474.7635974847362</v>
      </c>
      <c r="Q26" s="22">
        <f>IF(SER_hh_tes_in!Q26=0,0,1000000/0.086*SER_hh_tes_in!Q26/SER_hh_num_in!Q26)</f>
        <v>8689.1443521249876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149.24820165974506</v>
      </c>
      <c r="H27" s="116">
        <f>IF(SER_hh_tes_in!H27=0,0,1000000/0.086*SER_hh_tes_in!H27/SER_hh_num_in!H19)</f>
        <v>4.228982354776015</v>
      </c>
      <c r="I27" s="116">
        <f>IF(SER_hh_tes_in!I27=0,0,1000000/0.086*SER_hh_tes_in!I27/SER_hh_num_in!I19)</f>
        <v>22.151642412196015</v>
      </c>
      <c r="J27" s="116">
        <f>IF(SER_hh_tes_in!J27=0,0,1000000/0.086*SER_hh_tes_in!J27/SER_hh_num_in!J19)</f>
        <v>31.445438795344067</v>
      </c>
      <c r="K27" s="116">
        <f>IF(SER_hh_tes_in!K27=0,0,1000000/0.086*SER_hh_tes_in!K27/SER_hh_num_in!K19)</f>
        <v>35.268248906701196</v>
      </c>
      <c r="L27" s="116">
        <f>IF(SER_hh_tes_in!L27=0,0,1000000/0.086*SER_hh_tes_in!L27/SER_hh_num_in!L19)</f>
        <v>36.061318304211333</v>
      </c>
      <c r="M27" s="116">
        <f>IF(SER_hh_tes_in!M27=0,0,1000000/0.086*SER_hh_tes_in!M27/SER_hh_num_in!M19)</f>
        <v>52.699304602477426</v>
      </c>
      <c r="N27" s="116">
        <f>IF(SER_hh_tes_in!N27=0,0,1000000/0.086*SER_hh_tes_in!N27/SER_hh_num_in!N19)</f>
        <v>438.81414191615255</v>
      </c>
      <c r="O27" s="116">
        <f>IF(SER_hh_tes_in!O27=0,0,1000000/0.086*SER_hh_tes_in!O27/SER_hh_num_in!O19)</f>
        <v>78.083904193873224</v>
      </c>
      <c r="P27" s="116">
        <f>IF(SER_hh_tes_in!P27=0,0,1000000/0.086*SER_hh_tes_in!P27/SER_hh_num_in!P19)</f>
        <v>66.824140910022578</v>
      </c>
      <c r="Q27" s="116">
        <f>IF(SER_hh_tes_in!Q27=0,0,1000000/0.086*SER_hh_tes_in!Q27/SER_hh_num_in!Q19)</f>
        <v>69.904561451960348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2910.6905257405742</v>
      </c>
      <c r="H28" s="117">
        <f>IF(SER_hh_tes_in!H27=0,0,1000000/0.086*SER_hh_tes_in!H27/SER_hh_num_in!H27)</f>
        <v>2893.187455444041</v>
      </c>
      <c r="I28" s="117">
        <f>IF(SER_hh_tes_in!I27=0,0,1000000/0.086*SER_hh_tes_in!I27/SER_hh_num_in!I27)</f>
        <v>2923.6890108794278</v>
      </c>
      <c r="J28" s="117">
        <f>IF(SER_hh_tes_in!J27=0,0,1000000/0.086*SER_hh_tes_in!J27/SER_hh_num_in!J27)</f>
        <v>2953.9498652700054</v>
      </c>
      <c r="K28" s="117">
        <f>IF(SER_hh_tes_in!K27=0,0,1000000/0.086*SER_hh_tes_in!K27/SER_hh_num_in!K27)</f>
        <v>2979.8778072109362</v>
      </c>
      <c r="L28" s="117">
        <f>IF(SER_hh_tes_in!L27=0,0,1000000/0.086*SER_hh_tes_in!L27/SER_hh_num_in!L27)</f>
        <v>3000.461890617315</v>
      </c>
      <c r="M28" s="117">
        <f>IF(SER_hh_tes_in!M27=0,0,1000000/0.086*SER_hh_tes_in!M27/SER_hh_num_in!M27)</f>
        <v>3010.6491805006181</v>
      </c>
      <c r="N28" s="117">
        <f>IF(SER_hh_tes_in!N27=0,0,1000000/0.086*SER_hh_tes_in!N27/SER_hh_num_in!N27)</f>
        <v>2862.9884797709706</v>
      </c>
      <c r="O28" s="117">
        <f>IF(SER_hh_tes_in!O27=0,0,1000000/0.086*SER_hh_tes_in!O27/SER_hh_num_in!O27)</f>
        <v>3049.786427209332</v>
      </c>
      <c r="P28" s="117">
        <f>IF(SER_hh_tes_in!P27=0,0,1000000/0.086*SER_hh_tes_in!P27/SER_hh_num_in!P27)</f>
        <v>3071.2115101815857</v>
      </c>
      <c r="Q28" s="117">
        <f>IF(SER_hh_tes_in!Q27=0,0,1000000/0.086*SER_hh_tes_in!Q27/SER_hh_num_in!Q27)</f>
        <v>3071.7207324644514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7397.8169127808387</v>
      </c>
      <c r="D29" s="101">
        <f>IF(SER_hh_tes_in!D29=0,0,1000000/0.086*SER_hh_tes_in!D29/SER_hh_num_in!D29)</f>
        <v>7770.1869713370425</v>
      </c>
      <c r="E29" s="101">
        <f>IF(SER_hh_tes_in!E29=0,0,1000000/0.086*SER_hh_tes_in!E29/SER_hh_num_in!E29)</f>
        <v>7608.329099397045</v>
      </c>
      <c r="F29" s="101">
        <f>IF(SER_hh_tes_in!F29=0,0,1000000/0.086*SER_hh_tes_in!F29/SER_hh_num_in!F29)</f>
        <v>7591.4037232111286</v>
      </c>
      <c r="G29" s="101">
        <f>IF(SER_hh_tes_in!G29=0,0,1000000/0.086*SER_hh_tes_in!G29/SER_hh_num_in!G29)</f>
        <v>7557.8884315090118</v>
      </c>
      <c r="H29" s="101">
        <f>IF(SER_hh_tes_in!H29=0,0,1000000/0.086*SER_hh_tes_in!H29/SER_hh_num_in!H29)</f>
        <v>7694.4904399744273</v>
      </c>
      <c r="I29" s="101">
        <f>IF(SER_hh_tes_in!I29=0,0,1000000/0.086*SER_hh_tes_in!I29/SER_hh_num_in!I29)</f>
        <v>7896.581646004096</v>
      </c>
      <c r="J29" s="101">
        <f>IF(SER_hh_tes_in!J29=0,0,1000000/0.086*SER_hh_tes_in!J29/SER_hh_num_in!J29)</f>
        <v>7879.8012529375101</v>
      </c>
      <c r="K29" s="101">
        <f>IF(SER_hh_tes_in!K29=0,0,1000000/0.086*SER_hh_tes_in!K29/SER_hh_num_in!K29)</f>
        <v>7844.5756022866344</v>
      </c>
      <c r="L29" s="101">
        <f>IF(SER_hh_tes_in!L29=0,0,1000000/0.086*SER_hh_tes_in!L29/SER_hh_num_in!L29)</f>
        <v>7972.8085158615395</v>
      </c>
      <c r="M29" s="101">
        <f>IF(SER_hh_tes_in!M29=0,0,1000000/0.086*SER_hh_tes_in!M29/SER_hh_num_in!M29)</f>
        <v>7910.0134888060602</v>
      </c>
      <c r="N29" s="101">
        <f>IF(SER_hh_tes_in!N29=0,0,1000000/0.086*SER_hh_tes_in!N29/SER_hh_num_in!N29)</f>
        <v>8081.3202572140472</v>
      </c>
      <c r="O29" s="101">
        <f>IF(SER_hh_tes_in!O29=0,0,1000000/0.086*SER_hh_tes_in!O29/SER_hh_num_in!O29)</f>
        <v>8249.3454972698619</v>
      </c>
      <c r="P29" s="101">
        <f>IF(SER_hh_tes_in!P29=0,0,1000000/0.086*SER_hh_tes_in!P29/SER_hh_num_in!P29)</f>
        <v>8270.1041360538147</v>
      </c>
      <c r="Q29" s="101">
        <f>IF(SER_hh_tes_in!Q29=0,0,1000000/0.086*SER_hh_tes_in!Q29/SER_hh_num_in!Q29)</f>
        <v>8283.7859098023036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7850.6432694034347</v>
      </c>
      <c r="E30" s="100">
        <f>IF(SER_hh_tes_in!E30=0,0,1000000/0.086*SER_hh_tes_in!E30/SER_hh_num_in!E30)</f>
        <v>7926.3777111491863</v>
      </c>
      <c r="F30" s="100">
        <f>IF(SER_hh_tes_in!F30=0,0,1000000/0.086*SER_hh_tes_in!F30/SER_hh_num_in!F30)</f>
        <v>7905.1800386138466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8230.003491068077</v>
      </c>
      <c r="J30" s="100">
        <f>IF(SER_hh_tes_in!J30=0,0,1000000/0.086*SER_hh_tes_in!J30/SER_hh_num_in!J30)</f>
        <v>8137.4343572773332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8225.0662467918009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8168.5084232933395</v>
      </c>
      <c r="Q30" s="100">
        <f>IF(SER_hh_tes_in!Q30=0,0,1000000/0.086*SER_hh_tes_in!Q30/SER_hh_num_in!Q30)</f>
        <v>8283.2173795482213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7422.6277228065164</v>
      </c>
      <c r="D31" s="100">
        <f>IF(SER_hh_tes_in!D31=0,0,1000000/0.086*SER_hh_tes_in!D31/SER_hh_num_in!D31)</f>
        <v>7418.486831957267</v>
      </c>
      <c r="E31" s="100">
        <f>IF(SER_hh_tes_in!E31=0,0,1000000/0.086*SER_hh_tes_in!E31/SER_hh_num_in!E31)</f>
        <v>7492.488732827549</v>
      </c>
      <c r="F31" s="100">
        <f>IF(SER_hh_tes_in!F31=0,0,1000000/0.086*SER_hh_tes_in!F31/SER_hh_num_in!F31)</f>
        <v>7490.8294617329339</v>
      </c>
      <c r="G31" s="100">
        <f>IF(SER_hh_tes_in!G31=0,0,1000000/0.086*SER_hh_tes_in!G31/SER_hh_num_in!G31)</f>
        <v>7715.0891252409519</v>
      </c>
      <c r="H31" s="100">
        <f>IF(SER_hh_tes_in!H31=0,0,1000000/0.086*SER_hh_tes_in!H31/SER_hh_num_in!H31)</f>
        <v>7858.7718250701828</v>
      </c>
      <c r="I31" s="100">
        <f>IF(SER_hh_tes_in!I31=0,0,1000000/0.086*SER_hh_tes_in!I31/SER_hh_num_in!I31)</f>
        <v>7960.8715400295614</v>
      </c>
      <c r="J31" s="100">
        <f>IF(SER_hh_tes_in!J31=0,0,1000000/0.086*SER_hh_tes_in!J31/SER_hh_num_in!J31)</f>
        <v>7912.068299180416</v>
      </c>
      <c r="K31" s="100">
        <f>IF(SER_hh_tes_in!K31=0,0,1000000/0.086*SER_hh_tes_in!K31/SER_hh_num_in!K31)</f>
        <v>8082.3269611619553</v>
      </c>
      <c r="L31" s="100">
        <f>IF(SER_hh_tes_in!L31=0,0,1000000/0.086*SER_hh_tes_in!L31/SER_hh_num_in!L31)</f>
        <v>8140.2350832673119</v>
      </c>
      <c r="M31" s="100">
        <f>IF(SER_hh_tes_in!M31=0,0,1000000/0.086*SER_hh_tes_in!M31/SER_hh_num_in!M31)</f>
        <v>8165.5180042465572</v>
      </c>
      <c r="N31" s="100">
        <f>IF(SER_hh_tes_in!N31=0,0,1000000/0.086*SER_hh_tes_in!N31/SER_hh_num_in!N31)</f>
        <v>8296.2829291755806</v>
      </c>
      <c r="O31" s="100">
        <f>IF(SER_hh_tes_in!O31=0,0,1000000/0.086*SER_hh_tes_in!O31/SER_hh_num_in!O31)</f>
        <v>8338.3312665195299</v>
      </c>
      <c r="P31" s="100">
        <f>IF(SER_hh_tes_in!P31=0,0,1000000/0.086*SER_hh_tes_in!P31/SER_hh_num_in!P31)</f>
        <v>8251.7201011073939</v>
      </c>
      <c r="Q31" s="100">
        <f>IF(SER_hh_tes_in!Q31=0,0,1000000/0.086*SER_hh_tes_in!Q31/SER_hh_num_in!Q31)</f>
        <v>8285.0085717573602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7393.0395955761478</v>
      </c>
      <c r="D33" s="18">
        <f>IF(SER_hh_tes_in!D33=0,0,1000000/0.086*SER_hh_tes_in!D33/SER_hh_num_in!D33)</f>
        <v>0</v>
      </c>
      <c r="E33" s="18">
        <f>IF(SER_hh_tes_in!E33=0,0,1000000/0.086*SER_hh_tes_in!E33/SER_hh_num_in!E33)</f>
        <v>7348.4663358912539</v>
      </c>
      <c r="F33" s="18">
        <f>IF(SER_hh_tes_in!F33=0,0,1000000/0.086*SER_hh_tes_in!F33/SER_hh_num_in!F33)</f>
        <v>7298.6712454067756</v>
      </c>
      <c r="G33" s="18">
        <f>IF(SER_hh_tes_in!G33=0,0,1000000/0.086*SER_hh_tes_in!G33/SER_hh_num_in!G33)</f>
        <v>7521.6683424930916</v>
      </c>
      <c r="H33" s="18">
        <f>IF(SER_hh_tes_in!H33=0,0,1000000/0.086*SER_hh_tes_in!H33/SER_hh_num_in!H33)</f>
        <v>7653.2634755129175</v>
      </c>
      <c r="I33" s="18">
        <f>IF(SER_hh_tes_in!I33=0,0,1000000/0.086*SER_hh_tes_in!I33/SER_hh_num_in!I33)</f>
        <v>7714.5436472812371</v>
      </c>
      <c r="J33" s="18">
        <f>IF(SER_hh_tes_in!J33=0,0,1000000/0.086*SER_hh_tes_in!J33/SER_hh_num_in!J33)</f>
        <v>7626.3338148255734</v>
      </c>
      <c r="K33" s="18">
        <f>IF(SER_hh_tes_in!K33=0,0,1000000/0.086*SER_hh_tes_in!K33/SER_hh_num_in!K33)</f>
        <v>7766.0896545197647</v>
      </c>
      <c r="L33" s="18">
        <f>IF(SER_hh_tes_in!L33=0,0,1000000/0.086*SER_hh_tes_in!L33/SER_hh_num_in!L33)</f>
        <v>7785.9459024731514</v>
      </c>
      <c r="M33" s="18">
        <f>IF(SER_hh_tes_in!M33=0,0,1000000/0.086*SER_hh_tes_in!M33/SER_hh_num_in!M33)</f>
        <v>7834.6789036435594</v>
      </c>
      <c r="N33" s="18">
        <f>IF(SER_hh_tes_in!N33=0,0,1000000/0.086*SER_hh_tes_in!N33/SER_hh_num_in!N33)</f>
        <v>8022.885382107007</v>
      </c>
      <c r="O33" s="18">
        <f>IF(SER_hh_tes_in!O33=0,0,1000000/0.086*SER_hh_tes_in!O33/SER_hh_num_in!O33)</f>
        <v>8237.108129975768</v>
      </c>
      <c r="P33" s="18">
        <f>IF(SER_hh_tes_in!P33=0,0,1000000/0.086*SER_hh_tes_in!P33/SER_hh_num_in!P33)</f>
        <v>8304.2701848975776</v>
      </c>
      <c r="Q33" s="18">
        <f>IF(SER_hh_tes_in!Q33=0,0,1000000/0.086*SER_hh_tes_in!Q33/SER_hh_num_in!Q33)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12370.807939718965</v>
      </c>
      <c r="D3" s="106">
        <f>IF(SER_hh_emi_in!D3=0,0,1000000*SER_hh_emi_in!D3/SER_hh_num_in!D3)</f>
        <v>7797.4590662142346</v>
      </c>
      <c r="E3" s="106">
        <f>IF(SER_hh_emi_in!E3=0,0,1000000*SER_hh_emi_in!E3/SER_hh_num_in!E3)</f>
        <v>15740.755773312507</v>
      </c>
      <c r="F3" s="106">
        <f>IF(SER_hh_emi_in!F3=0,0,1000000*SER_hh_emi_in!F3/SER_hh_num_in!F3)</f>
        <v>13678.33909035254</v>
      </c>
      <c r="G3" s="106">
        <f>IF(SER_hh_emi_in!G3=0,0,1000000*SER_hh_emi_in!G3/SER_hh_num_in!G3)</f>
        <v>19411.129655813849</v>
      </c>
      <c r="H3" s="106">
        <f>IF(SER_hh_emi_in!H3=0,0,1000000*SER_hh_emi_in!H3/SER_hh_num_in!H3)</f>
        <v>11853.435207091823</v>
      </c>
      <c r="I3" s="106">
        <f>IF(SER_hh_emi_in!I3=0,0,1000000*SER_hh_emi_in!I3/SER_hh_num_in!I3)</f>
        <v>15092.641228291604</v>
      </c>
      <c r="J3" s="106">
        <f>IF(SER_hh_emi_in!J3=0,0,1000000*SER_hh_emi_in!J3/SER_hh_num_in!J3)</f>
        <v>15850.547941081941</v>
      </c>
      <c r="K3" s="106">
        <f>IF(SER_hh_emi_in!K3=0,0,1000000*SER_hh_emi_in!K3/SER_hh_num_in!K3)</f>
        <v>11432.759590217185</v>
      </c>
      <c r="L3" s="106">
        <f>IF(SER_hh_emi_in!L3=0,0,1000000*SER_hh_emi_in!L3/SER_hh_num_in!L3)</f>
        <v>14305.689459154639</v>
      </c>
      <c r="M3" s="106">
        <f>IF(SER_hh_emi_in!M3=0,0,1000000*SER_hh_emi_in!M3/SER_hh_num_in!M3)</f>
        <v>8958.8483107096181</v>
      </c>
      <c r="N3" s="106">
        <f>IF(SER_hh_emi_in!N3=0,0,1000000*SER_hh_emi_in!N3/SER_hh_num_in!N3)</f>
        <v>14541.124416612975</v>
      </c>
      <c r="O3" s="106">
        <f>IF(SER_hh_emi_in!O3=0,0,1000000*SER_hh_emi_in!O3/SER_hh_num_in!O3)</f>
        <v>14998.045886008631</v>
      </c>
      <c r="P3" s="106">
        <f>IF(SER_hh_emi_in!P3=0,0,1000000*SER_hh_emi_in!P3/SER_hh_num_in!P3)</f>
        <v>7544.9469045994392</v>
      </c>
      <c r="Q3" s="106">
        <f>IF(SER_hh_emi_in!Q3=0,0,1000000*SER_hh_emi_in!Q3/SER_hh_num_in!Q3)</f>
        <v>6740.8569931203274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10357.692864876137</v>
      </c>
      <c r="D4" s="101">
        <f>IF(SER_hh_emi_in!D4=0,0,1000000*SER_hh_emi_in!D4/SER_hh_num_in!D4)</f>
        <v>2694.3123398182402</v>
      </c>
      <c r="E4" s="101">
        <f>IF(SER_hh_emi_in!E4=0,0,1000000*SER_hh_emi_in!E4/SER_hh_num_in!E4)</f>
        <v>12165.518653134366</v>
      </c>
      <c r="F4" s="101">
        <f>IF(SER_hh_emi_in!F4=0,0,1000000*SER_hh_emi_in!F4/SER_hh_num_in!F4)</f>
        <v>10047.099983199068</v>
      </c>
      <c r="G4" s="101">
        <f>IF(SER_hh_emi_in!G4=0,0,1000000*SER_hh_emi_in!G4/SER_hh_num_in!G4)</f>
        <v>17638.801112947338</v>
      </c>
      <c r="H4" s="101">
        <f>IF(SER_hh_emi_in!H4=0,0,1000000*SER_hh_emi_in!H4/SER_hh_num_in!H4)</f>
        <v>10246.917660790397</v>
      </c>
      <c r="I4" s="101">
        <f>IF(SER_hh_emi_in!I4=0,0,1000000*SER_hh_emi_in!I4/SER_hh_num_in!I4)</f>
        <v>12439.036028697306</v>
      </c>
      <c r="J4" s="101">
        <f>IF(SER_hh_emi_in!J4=0,0,1000000*SER_hh_emi_in!J4/SER_hh_num_in!J4)</f>
        <v>12489.913400148278</v>
      </c>
      <c r="K4" s="101">
        <f>IF(SER_hh_emi_in!K4=0,0,1000000*SER_hh_emi_in!K4/SER_hh_num_in!K4)</f>
        <v>9476.2470222884713</v>
      </c>
      <c r="L4" s="101">
        <f>IF(SER_hh_emi_in!L4=0,0,1000000*SER_hh_emi_in!L4/SER_hh_num_in!L4)</f>
        <v>11933.328419839552</v>
      </c>
      <c r="M4" s="101">
        <f>IF(SER_hh_emi_in!M4=0,0,1000000*SER_hh_emi_in!M4/SER_hh_num_in!M4)</f>
        <v>7093.6890940592211</v>
      </c>
      <c r="N4" s="101">
        <f>IF(SER_hh_emi_in!N4=0,0,1000000*SER_hh_emi_in!N4/SER_hh_num_in!N4)</f>
        <v>12628.099882232817</v>
      </c>
      <c r="O4" s="101">
        <f>IF(SER_hh_emi_in!O4=0,0,1000000*SER_hh_emi_in!O4/SER_hh_num_in!O4)</f>
        <v>13127.872057712828</v>
      </c>
      <c r="P4" s="101">
        <f>IF(SER_hh_emi_in!P4=0,0,1000000*SER_hh_emi_in!P4/SER_hh_num_in!P4)</f>
        <v>3816.1363767662297</v>
      </c>
      <c r="Q4" s="101">
        <f>IF(SER_hh_emi_in!Q4=0,0,1000000*SER_hh_emi_in!Q4/SER_hh_num_in!Q4)</f>
        <v>1261.9952601411428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31203.858098282584</v>
      </c>
      <c r="F5" s="100">
        <f>IF(SER_hh_emi_in!F5=0,0,1000000*SER_hh_emi_in!F5/SER_hh_num_in!F5)</f>
        <v>31586.257481621982</v>
      </c>
      <c r="G5" s="100">
        <f>IF(SER_hh_emi_in!G5=0,0,1000000*SER_hh_emi_in!G5/SER_hh_num_in!G5)</f>
        <v>41962.40190980833</v>
      </c>
      <c r="H5" s="100">
        <f>IF(SER_hh_emi_in!H5=0,0,1000000*SER_hh_emi_in!H5/SER_hh_num_in!H5)</f>
        <v>40181.675940621717</v>
      </c>
      <c r="I5" s="100">
        <f>IF(SER_hh_emi_in!I5=0,0,1000000*SER_hh_emi_in!I5/SER_hh_num_in!I5)</f>
        <v>35612.999460836523</v>
      </c>
      <c r="J5" s="100">
        <f>IF(SER_hh_emi_in!J5=0,0,1000000*SER_hh_emi_in!J5/SER_hh_num_in!J5)</f>
        <v>34834.794139831451</v>
      </c>
      <c r="K5" s="100">
        <f>IF(SER_hh_emi_in!K5=0,0,1000000*SER_hh_emi_in!K5/SER_hh_num_in!K5)</f>
        <v>32848.063672751487</v>
      </c>
      <c r="L5" s="100">
        <f>IF(SER_hh_emi_in!L5=0,0,1000000*SER_hh_emi_in!L5/SER_hh_num_in!L5)</f>
        <v>36523.42308856202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21021.929597461287</v>
      </c>
      <c r="D7" s="100">
        <f>IF(SER_hh_emi_in!D7=0,0,1000000*SER_hh_emi_in!D7/SER_hh_num_in!D7)</f>
        <v>0</v>
      </c>
      <c r="E7" s="100">
        <f>IF(SER_hh_emi_in!E7=0,0,1000000*SER_hh_emi_in!E7/SER_hh_num_in!E7)</f>
        <v>0</v>
      </c>
      <c r="F7" s="100">
        <f>IF(SER_hh_emi_in!F7=0,0,1000000*SER_hh_emi_in!F7/SER_hh_num_in!F7)</f>
        <v>21257.098805208909</v>
      </c>
      <c r="G7" s="100">
        <f>IF(SER_hh_emi_in!G7=0,0,1000000*SER_hh_emi_in!G7/SER_hh_num_in!G7)</f>
        <v>0</v>
      </c>
      <c r="H7" s="100">
        <f>IF(SER_hh_emi_in!H7=0,0,1000000*SER_hh_emi_in!H7/SER_hh_num_in!H7)</f>
        <v>23949.653201249515</v>
      </c>
      <c r="I7" s="100">
        <f>IF(SER_hh_emi_in!I7=0,0,1000000*SER_hh_emi_in!I7/SER_hh_num_in!I7)</f>
        <v>21939.538114736162</v>
      </c>
      <c r="J7" s="100">
        <f>IF(SER_hh_emi_in!J7=0,0,1000000*SER_hh_emi_in!J7/SER_hh_num_in!J7)</f>
        <v>26046.172872514915</v>
      </c>
      <c r="K7" s="100">
        <f>IF(SER_hh_emi_in!K7=0,0,1000000*SER_hh_emi_in!K7/SER_hh_num_in!K7)</f>
        <v>25327.216325300909</v>
      </c>
      <c r="L7" s="100">
        <f>IF(SER_hh_emi_in!L7=0,0,1000000*SER_hh_emi_in!L7/SER_hh_num_in!L7)</f>
        <v>23388.533307463313</v>
      </c>
      <c r="M7" s="100">
        <f>IF(SER_hh_emi_in!M7=0,0,1000000*SER_hh_emi_in!M7/SER_hh_num_in!M7)</f>
        <v>20797.681624889072</v>
      </c>
      <c r="N7" s="100">
        <f>IF(SER_hh_emi_in!N7=0,0,1000000*SER_hh_emi_in!N7/SER_hh_num_in!N7)</f>
        <v>20632.942468866811</v>
      </c>
      <c r="O7" s="100">
        <f>IF(SER_hh_emi_in!O7=0,0,1000000*SER_hh_emi_in!O7/SER_hh_num_in!O7)</f>
        <v>20347.732468215498</v>
      </c>
      <c r="P7" s="100">
        <f>IF(SER_hh_emi_in!P7=0,0,1000000*SER_hh_emi_in!P7/SER_hh_num_in!P7)</f>
        <v>17324.133654231588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9873.3369025547272</v>
      </c>
      <c r="D8" s="100">
        <f>IF(SER_hh_emi_in!D8=0,0,1000000*SER_hh_emi_in!D8/SER_hh_num_in!D8)</f>
        <v>8790.6674819667151</v>
      </c>
      <c r="E8" s="100">
        <f>IF(SER_hh_emi_in!E8=0,0,1000000*SER_hh_emi_in!E8/SER_hh_num_in!E8)</f>
        <v>10119.91395359369</v>
      </c>
      <c r="F8" s="100">
        <f>IF(SER_hh_emi_in!F8=0,0,1000000*SER_hh_emi_in!F8/SER_hh_num_in!F8)</f>
        <v>10242.002667113831</v>
      </c>
      <c r="G8" s="100">
        <f>IF(SER_hh_emi_in!G8=0,0,1000000*SER_hh_emi_in!G8/SER_hh_num_in!G8)</f>
        <v>12697.467954296246</v>
      </c>
      <c r="H8" s="100">
        <f>IF(SER_hh_emi_in!H8=0,0,1000000*SER_hh_emi_in!H8/SER_hh_num_in!H8)</f>
        <v>11707.431534942703</v>
      </c>
      <c r="I8" s="100">
        <f>IF(SER_hh_emi_in!I8=0,0,1000000*SER_hh_emi_in!I8/SER_hh_num_in!I8)</f>
        <v>11582.085837447301</v>
      </c>
      <c r="J8" s="100">
        <f>IF(SER_hh_emi_in!J8=0,0,1000000*SER_hh_emi_in!J8/SER_hh_num_in!J8)</f>
        <v>11280.911013372273</v>
      </c>
      <c r="K8" s="100">
        <f>IF(SER_hh_emi_in!K8=0,0,1000000*SER_hh_emi_in!K8/SER_hh_num_in!K8)</f>
        <v>10604.279086656919</v>
      </c>
      <c r="L8" s="100">
        <f>IF(SER_hh_emi_in!L8=0,0,1000000*SER_hh_emi_in!L8/SER_hh_num_in!L8)</f>
        <v>11869.170978064054</v>
      </c>
      <c r="M8" s="100">
        <f>IF(SER_hh_emi_in!M8=0,0,1000000*SER_hh_emi_in!M8/SER_hh_num_in!M8)</f>
        <v>9105.1869430326642</v>
      </c>
      <c r="N8" s="100">
        <f>IF(SER_hh_emi_in!N8=0,0,1000000*SER_hh_emi_in!N8/SER_hh_num_in!N8)</f>
        <v>9907.6730340906488</v>
      </c>
      <c r="O8" s="100">
        <f>IF(SER_hh_emi_in!O8=0,0,1000000*SER_hh_emi_in!O8/SER_hh_num_in!O8)</f>
        <v>9639.6906415037593</v>
      </c>
      <c r="P8" s="100">
        <f>IF(SER_hh_emi_in!P8=0,0,1000000*SER_hh_emi_in!P8/SER_hh_num_in!P8)</f>
        <v>8109.4055337591844</v>
      </c>
      <c r="Q8" s="100">
        <f>IF(SER_hh_emi_in!Q8=0,0,1000000*SER_hh_emi_in!Q8/SER_hh_num_in!Q8)</f>
        <v>8431.0154878577596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13348.583418968314</v>
      </c>
      <c r="D9" s="100">
        <f>IF(SER_hh_emi_in!D9=0,0,1000000*SER_hh_emi_in!D9/SER_hh_num_in!D9)</f>
        <v>11810.59185073564</v>
      </c>
      <c r="E9" s="100">
        <f>IF(SER_hh_emi_in!E9=0,0,1000000*SER_hh_emi_in!E9/SER_hh_num_in!E9)</f>
        <v>13874.522659738996</v>
      </c>
      <c r="F9" s="100">
        <f>IF(SER_hh_emi_in!F9=0,0,1000000*SER_hh_emi_in!F9/SER_hh_num_in!F9)</f>
        <v>14099.248124637395</v>
      </c>
      <c r="G9" s="100">
        <f>IF(SER_hh_emi_in!G9=0,0,1000000*SER_hh_emi_in!G9/SER_hh_num_in!G9)</f>
        <v>17986.051047910041</v>
      </c>
      <c r="H9" s="100">
        <f>IF(SER_hh_emi_in!H9=0,0,1000000*SER_hh_emi_in!H9/SER_hh_num_in!H9)</f>
        <v>16564.918677467864</v>
      </c>
      <c r="I9" s="100">
        <f>IF(SER_hh_emi_in!I9=0,0,1000000*SER_hh_emi_in!I9/SER_hh_num_in!I9)</f>
        <v>17021.988577817585</v>
      </c>
      <c r="J9" s="100">
        <f>IF(SER_hh_emi_in!J9=0,0,1000000*SER_hh_emi_in!J9/SER_hh_num_in!J9)</f>
        <v>15761.47634014412</v>
      </c>
      <c r="K9" s="100">
        <f>IF(SER_hh_emi_in!K9=0,0,1000000*SER_hh_emi_in!K9/SER_hh_num_in!K9)</f>
        <v>0</v>
      </c>
      <c r="L9" s="100">
        <f>IF(SER_hh_emi_in!L9=0,0,1000000*SER_hh_emi_in!L9/SER_hh_num_in!L9)</f>
        <v>17574.683955900506</v>
      </c>
      <c r="M9" s="100">
        <f>IF(SER_hh_emi_in!M9=0,0,1000000*SER_hh_emi_in!M9/SER_hh_num_in!M9)</f>
        <v>12483.01368510361</v>
      </c>
      <c r="N9" s="100">
        <f>IF(SER_hh_emi_in!N9=0,0,1000000*SER_hh_emi_in!N9/SER_hh_num_in!N9)</f>
        <v>14449.989548478798</v>
      </c>
      <c r="O9" s="100">
        <f>IF(SER_hh_emi_in!O9=0,0,1000000*SER_hh_emi_in!O9/SER_hh_num_in!O9)</f>
        <v>14135.774161293675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14615.839790132879</v>
      </c>
      <c r="D10" s="100">
        <f>IF(SER_hh_emi_in!D10=0,0,1000000*SER_hh_emi_in!D10/SER_hh_num_in!D10)</f>
        <v>13338.722616177252</v>
      </c>
      <c r="E10" s="100">
        <f>IF(SER_hh_emi_in!E10=0,0,1000000*SER_hh_emi_in!E10/SER_hh_num_in!E10)</f>
        <v>15252.252402112059</v>
      </c>
      <c r="F10" s="100">
        <f>IF(SER_hh_emi_in!F10=0,0,1000000*SER_hh_emi_in!F10/SER_hh_num_in!F10)</f>
        <v>15495.31794894049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9548.7097665171113</v>
      </c>
      <c r="J10" s="100">
        <f>IF(SER_hh_emi_in!J10=0,0,1000000*SER_hh_emi_in!J10/SER_hh_num_in!J10)</f>
        <v>10600.353447325291</v>
      </c>
      <c r="K10" s="100">
        <f>IF(SER_hh_emi_in!K10=0,0,1000000*SER_hh_emi_in!K10/SER_hh_num_in!K10)</f>
        <v>12055.167818144893</v>
      </c>
      <c r="L10" s="100">
        <f>IF(SER_hh_emi_in!L10=0,0,1000000*SER_hh_emi_in!L10/SER_hh_num_in!L10)</f>
        <v>9407.8933798183698</v>
      </c>
      <c r="M10" s="100">
        <f>IF(SER_hh_emi_in!M10=0,0,1000000*SER_hh_emi_in!M10/SER_hh_num_in!M10)</f>
        <v>9351.8366800187032</v>
      </c>
      <c r="N10" s="100">
        <f>IF(SER_hh_emi_in!N10=0,0,1000000*SER_hh_emi_in!N10/SER_hh_num_in!N10)</f>
        <v>9556.4445189649759</v>
      </c>
      <c r="O10" s="100">
        <f>IF(SER_hh_emi_in!O10=0,0,1000000*SER_hh_emi_in!O10/SER_hh_num_in!O10)</f>
        <v>8510.2269525893971</v>
      </c>
      <c r="P10" s="100">
        <f>IF(SER_hh_emi_in!P10=0,0,1000000*SER_hh_emi_in!P10/SER_hh_num_in!P10)</f>
        <v>6847.4274779090501</v>
      </c>
      <c r="Q10" s="100">
        <f>IF(SER_hh_emi_in!Q10=0,0,1000000*SER_hh_emi_in!Q10/SER_hh_num_in!Q10)</f>
        <v>6256.6098293613213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8.5272204673738674</v>
      </c>
      <c r="D16" s="101">
        <f>IF(SER_hh_emi_in!D16=0,0,1000000*SER_hh_emi_in!D16/SER_hh_num_in!D16)</f>
        <v>10.881366938550228</v>
      </c>
      <c r="E16" s="101">
        <f>IF(SER_hh_emi_in!E16=0,0,1000000*SER_hh_emi_in!E16/SER_hh_num_in!E16)</f>
        <v>7.1793366726604937</v>
      </c>
      <c r="F16" s="101">
        <f>IF(SER_hh_emi_in!F16=0,0,1000000*SER_hh_emi_in!F16/SER_hh_num_in!F16)</f>
        <v>6.9256944831270504</v>
      </c>
      <c r="G16" s="101">
        <f>IF(SER_hh_emi_in!G16=0,0,1000000*SER_hh_emi_in!G16/SER_hh_num_in!G16)</f>
        <v>3.6446504260529506</v>
      </c>
      <c r="H16" s="101">
        <f>IF(SER_hh_emi_in!H16=0,0,1000000*SER_hh_emi_in!H16/SER_hh_num_in!H16)</f>
        <v>7.267195103370458</v>
      </c>
      <c r="I16" s="101">
        <f>IF(SER_hh_emi_in!I16=0,0,1000000*SER_hh_emi_in!I16/SER_hh_num_in!I16)</f>
        <v>27.734220959773388</v>
      </c>
      <c r="J16" s="101">
        <f>IF(SER_hh_emi_in!J16=0,0,1000000*SER_hh_emi_in!J16/SER_hh_num_in!J16)</f>
        <v>34.019123225565316</v>
      </c>
      <c r="K16" s="101">
        <f>IF(SER_hh_emi_in!K16=0,0,1000000*SER_hh_emi_in!K16/SER_hh_num_in!K16)</f>
        <v>28.045132925940344</v>
      </c>
      <c r="L16" s="101">
        <f>IF(SER_hh_emi_in!L16=0,0,1000000*SER_hh_emi_in!L16/SER_hh_num_in!L16)</f>
        <v>38.827119121618551</v>
      </c>
      <c r="M16" s="101">
        <f>IF(SER_hh_emi_in!M16=0,0,1000000*SER_hh_emi_in!M16/SER_hh_num_in!M16)</f>
        <v>114.07993544182024</v>
      </c>
      <c r="N16" s="101">
        <f>IF(SER_hh_emi_in!N16=0,0,1000000*SER_hh_emi_in!N16/SER_hh_num_in!N16)</f>
        <v>519.63244071341535</v>
      </c>
      <c r="O16" s="101">
        <f>IF(SER_hh_emi_in!O16=0,0,1000000*SER_hh_emi_in!O16/SER_hh_num_in!O16)</f>
        <v>615.28493145896527</v>
      </c>
      <c r="P16" s="101">
        <f>IF(SER_hh_emi_in!P16=0,0,1000000*SER_hh_emi_in!P16/SER_hh_num_in!P16)</f>
        <v>786.31578287357684</v>
      </c>
      <c r="Q16" s="101">
        <f>IF(SER_hh_emi_in!Q16=0,0,1000000*SER_hh_emi_in!Q16/SER_hh_num_in!Q16)</f>
        <v>532.8057439986427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946.31663864298184</v>
      </c>
      <c r="D17" s="103">
        <f>IF(SER_hh_emi_in!D17=0,0,1000000*SER_hh_emi_in!D17/SER_hh_num_in!D17)</f>
        <v>1070.5500021178595</v>
      </c>
      <c r="E17" s="103">
        <f>IF(SER_hh_emi_in!E17=0,0,1000000*SER_hh_emi_in!E17/SER_hh_num_in!E17)</f>
        <v>1099.9413224611576</v>
      </c>
      <c r="F17" s="103">
        <f>IF(SER_hh_emi_in!F17=0,0,1000000*SER_hh_emi_in!F17/SER_hh_num_in!F17)</f>
        <v>1158.0238323989297</v>
      </c>
      <c r="G17" s="103">
        <f>IF(SER_hh_emi_in!G17=0,0,1000000*SER_hh_emi_in!G17/SER_hh_num_in!G17)</f>
        <v>1222.7533948324094</v>
      </c>
      <c r="H17" s="103">
        <f>IF(SER_hh_emi_in!H17=0,0,1000000*SER_hh_emi_in!H17/SER_hh_num_in!H17)</f>
        <v>1332.8969181576722</v>
      </c>
      <c r="I17" s="103">
        <f>IF(SER_hh_emi_in!I17=0,0,1000000*SER_hh_emi_in!I17/SER_hh_num_in!I17)</f>
        <v>1428.2998449309309</v>
      </c>
      <c r="J17" s="103">
        <f>IF(SER_hh_emi_in!J17=0,0,1000000*SER_hh_emi_in!J17/SER_hh_num_in!J17)</f>
        <v>1479.3812904094634</v>
      </c>
      <c r="K17" s="103">
        <f>IF(SER_hh_emi_in!K17=0,0,1000000*SER_hh_emi_in!K17/SER_hh_num_in!K17)</f>
        <v>1511.0087176093039</v>
      </c>
      <c r="L17" s="103">
        <f>IF(SER_hh_emi_in!L17=0,0,1000000*SER_hh_emi_in!L17/SER_hh_num_in!L17)</f>
        <v>1518.9699428401257</v>
      </c>
      <c r="M17" s="103">
        <f>IF(SER_hh_emi_in!M17=0,0,1000000*SER_hh_emi_in!M17/SER_hh_num_in!M17)</f>
        <v>1563.7178837785646</v>
      </c>
      <c r="N17" s="103">
        <f>IF(SER_hh_emi_in!N17=0,0,1000000*SER_hh_emi_in!N17/SER_hh_num_in!N17)</f>
        <v>1619.7362002071584</v>
      </c>
      <c r="O17" s="103">
        <f>IF(SER_hh_emi_in!O17=0,0,1000000*SER_hh_emi_in!O17/SER_hh_num_in!O17)</f>
        <v>1634.7574640155688</v>
      </c>
      <c r="P17" s="103">
        <f>IF(SER_hh_emi_in!P17=0,0,1000000*SER_hh_emi_in!P17/SER_hh_num_in!P17)</f>
        <v>1679.6825377222974</v>
      </c>
      <c r="Q17" s="103">
        <f>IF(SER_hh_emi_in!Q17=0,0,1000000*SER_hh_emi_in!Q17/SER_hh_num_in!Q17)</f>
        <v>1631.8788842089316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1527.766612170816</v>
      </c>
      <c r="D19" s="101">
        <f>IF(SER_hh_emi_in!D19=0,0,1000000*SER_hh_emi_in!D19/SER_hh_num_in!D19)</f>
        <v>1410.8955557729721</v>
      </c>
      <c r="E19" s="101">
        <f>IF(SER_hh_emi_in!E19=0,0,1000000*SER_hh_emi_in!E19/SER_hh_num_in!E19)</f>
        <v>1329.6365902828168</v>
      </c>
      <c r="F19" s="101">
        <f>IF(SER_hh_emi_in!F19=0,0,1000000*SER_hh_emi_in!F19/SER_hh_num_in!F19)</f>
        <v>1329.9592983574103</v>
      </c>
      <c r="G19" s="101">
        <f>IF(SER_hh_emi_in!G19=0,0,1000000*SER_hh_emi_in!G19/SER_hh_num_in!G19)</f>
        <v>1203.1352517741177</v>
      </c>
      <c r="H19" s="101">
        <f>IF(SER_hh_emi_in!H19=0,0,1000000*SER_hh_emi_in!H19/SER_hh_num_in!H19)</f>
        <v>985.94373492475108</v>
      </c>
      <c r="I19" s="101">
        <f>IF(SER_hh_emi_in!I19=0,0,1000000*SER_hh_emi_in!I19/SER_hh_num_in!I19)</f>
        <v>946.91715226068516</v>
      </c>
      <c r="J19" s="101">
        <f>IF(SER_hh_emi_in!J19=0,0,1000000*SER_hh_emi_in!J19/SER_hh_num_in!J19)</f>
        <v>1204.7191373164947</v>
      </c>
      <c r="K19" s="101">
        <f>IF(SER_hh_emi_in!K19=0,0,1000000*SER_hh_emi_in!K19/SER_hh_num_in!K19)</f>
        <v>1163.1533800927646</v>
      </c>
      <c r="L19" s="101">
        <f>IF(SER_hh_emi_in!L19=0,0,1000000*SER_hh_emi_in!L19/SER_hh_num_in!L19)</f>
        <v>702.6476549830702</v>
      </c>
      <c r="M19" s="101">
        <f>IF(SER_hh_emi_in!M19=0,0,1000000*SER_hh_emi_in!M19/SER_hh_num_in!M19)</f>
        <v>1078.7925288772794</v>
      </c>
      <c r="N19" s="101">
        <f>IF(SER_hh_emi_in!N19=0,0,1000000*SER_hh_emi_in!N19/SER_hh_num_in!N19)</f>
        <v>1064.6519408011834</v>
      </c>
      <c r="O19" s="101">
        <f>IF(SER_hh_emi_in!O19=0,0,1000000*SER_hh_emi_in!O19/SER_hh_num_in!O19)</f>
        <v>1223.7004217536125</v>
      </c>
      <c r="P19" s="101">
        <f>IF(SER_hh_emi_in!P19=0,0,1000000*SER_hh_emi_in!P19/SER_hh_num_in!P19)</f>
        <v>1161.9739262675059</v>
      </c>
      <c r="Q19" s="101">
        <f>IF(SER_hh_emi_in!Q19=0,0,1000000*SER_hh_emi_in!Q19/SER_hh_num_in!Q19)</f>
        <v>1317.7200663628303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2921.6577397979454</v>
      </c>
      <c r="D21" s="100">
        <f>IF(SER_hh_emi_in!D21=0,0,1000000*SER_hh_emi_in!D21/SER_hh_num_in!D21)</f>
        <v>2901.5068933166931</v>
      </c>
      <c r="E21" s="100">
        <f>IF(SER_hh_emi_in!E21=0,0,1000000*SER_hh_emi_in!E21/SER_hh_num_in!E21)</f>
        <v>2938.4502335003167</v>
      </c>
      <c r="F21" s="100">
        <f>IF(SER_hh_emi_in!F21=0,0,1000000*SER_hh_emi_in!F21/SER_hh_num_in!F21)</f>
        <v>2972.3379934437162</v>
      </c>
      <c r="G21" s="100">
        <f>IF(SER_hh_emi_in!G21=0,0,1000000*SER_hh_emi_in!G21/SER_hh_num_in!G21)</f>
        <v>2830.7165602828572</v>
      </c>
      <c r="H21" s="100">
        <f>IF(SER_hh_emi_in!H21=0,0,1000000*SER_hh_emi_in!H21/SER_hh_num_in!H21)</f>
        <v>2888.5471694991679</v>
      </c>
      <c r="I21" s="100">
        <f>IF(SER_hh_emi_in!I21=0,0,1000000*SER_hh_emi_in!I21/SER_hh_num_in!I21)</f>
        <v>2893.7973351414348</v>
      </c>
      <c r="J21" s="100">
        <f>IF(SER_hh_emi_in!J21=0,0,1000000*SER_hh_emi_in!J21/SER_hh_num_in!J21)</f>
        <v>2899.5072340311945</v>
      </c>
      <c r="K21" s="100">
        <f>IF(SER_hh_emi_in!K21=0,0,1000000*SER_hh_emi_in!K21/SER_hh_num_in!K21)</f>
        <v>2848.2994612832053</v>
      </c>
      <c r="L21" s="100">
        <f>IF(SER_hh_emi_in!L21=0,0,1000000*SER_hh_emi_in!L21/SER_hh_num_in!L21)</f>
        <v>1804.2408844113741</v>
      </c>
      <c r="M21" s="100">
        <f>IF(SER_hh_emi_in!M21=0,0,1000000*SER_hh_emi_in!M21/SER_hh_num_in!M21)</f>
        <v>1820.8804646020717</v>
      </c>
      <c r="N21" s="100">
        <f>IF(SER_hh_emi_in!N21=0,0,1000000*SER_hh_emi_in!N21/SER_hh_num_in!N21)</f>
        <v>1910.379248470023</v>
      </c>
      <c r="O21" s="100">
        <f>IF(SER_hh_emi_in!O21=0,0,1000000*SER_hh_emi_in!O21/SER_hh_num_in!O21)</f>
        <v>2918.6261346615415</v>
      </c>
      <c r="P21" s="100">
        <f>IF(SER_hh_emi_in!P21=0,0,1000000*SER_hh_emi_in!P21/SER_hh_num_in!P21)</f>
        <v>2957.4309576052046</v>
      </c>
      <c r="Q21" s="100">
        <f>IF(SER_hh_emi_in!Q21=0,0,1000000*SER_hh_emi_in!Q21/SER_hh_num_in!Q21)</f>
        <v>2967.2438310510024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3573.1871045652847</v>
      </c>
      <c r="D22" s="100">
        <f>IF(SER_hh_emi_in!D22=0,0,1000000*SER_hh_emi_in!D22/SER_hh_num_in!D22)</f>
        <v>3515.6532567418653</v>
      </c>
      <c r="E22" s="100">
        <f>IF(SER_hh_emi_in!E22=0,0,1000000*SER_hh_emi_in!E22/SER_hh_num_in!E22)</f>
        <v>3536.6099471072525</v>
      </c>
      <c r="F22" s="100">
        <f>IF(SER_hh_emi_in!F22=0,0,1000000*SER_hh_emi_in!F22/SER_hh_num_in!F22)</f>
        <v>3557.9010733949945</v>
      </c>
      <c r="G22" s="100">
        <f>IF(SER_hh_emi_in!G22=0,0,1000000*SER_hh_emi_in!G22/SER_hh_num_in!G22)</f>
        <v>3440.9579378271546</v>
      </c>
      <c r="H22" s="100">
        <f>IF(SER_hh_emi_in!H22=0,0,1000000*SER_hh_emi_in!H22/SER_hh_num_in!H22)</f>
        <v>3458.9968576962756</v>
      </c>
      <c r="I22" s="100">
        <f>IF(SER_hh_emi_in!I22=0,0,1000000*SER_hh_emi_in!I22/SER_hh_num_in!I22)</f>
        <v>3447.7681377421413</v>
      </c>
      <c r="J22" s="100">
        <f>IF(SER_hh_emi_in!J22=0,0,1000000*SER_hh_emi_in!J22/SER_hh_num_in!J22)</f>
        <v>3459.3230213349743</v>
      </c>
      <c r="K22" s="100">
        <f>IF(SER_hh_emi_in!K22=0,0,1000000*SER_hh_emi_in!K22/SER_hh_num_in!K22)</f>
        <v>3464.764292867214</v>
      </c>
      <c r="L22" s="100">
        <f>IF(SER_hh_emi_in!L22=0,0,1000000*SER_hh_emi_in!L22/SER_hh_num_in!L22)</f>
        <v>3418.7094171830049</v>
      </c>
      <c r="M22" s="100">
        <f>IF(SER_hh_emi_in!M22=0,0,1000000*SER_hh_emi_in!M22/SER_hh_num_in!M22)</f>
        <v>3467.2480755432689</v>
      </c>
      <c r="N22" s="100">
        <f>IF(SER_hh_emi_in!N22=0,0,1000000*SER_hh_emi_in!N22/SER_hh_num_in!N22)</f>
        <v>3316.9559600242114</v>
      </c>
      <c r="O22" s="100">
        <f>IF(SER_hh_emi_in!O22=0,0,1000000*SER_hh_emi_in!O22/SER_hh_num_in!O22)</f>
        <v>3529.7520291959004</v>
      </c>
      <c r="P22" s="100">
        <f>IF(SER_hh_emi_in!P22=0,0,1000000*SER_hh_emi_in!P22/SER_hh_num_in!P22)</f>
        <v>3567.4453073510508</v>
      </c>
      <c r="Q22" s="100">
        <f>IF(SER_hh_emi_in!Q22=0,0,1000000*SER_hh_emi_in!Q22/SER_hh_num_in!Q22)</f>
        <v>3591.0333156836577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2577.3094860592405</v>
      </c>
      <c r="D23" s="100">
        <f>IF(SER_hh_emi_in!D23=0,0,1000000*SER_hh_emi_in!D23/SER_hh_num_in!D23)</f>
        <v>2524.0725837703458</v>
      </c>
      <c r="E23" s="100">
        <f>IF(SER_hh_emi_in!E23=0,0,1000000*SER_hh_emi_in!E23/SER_hh_num_in!E23)</f>
        <v>2547.9072867482996</v>
      </c>
      <c r="F23" s="100">
        <f>IF(SER_hh_emi_in!F23=0,0,1000000*SER_hh_emi_in!F23/SER_hh_num_in!F23)</f>
        <v>2557.8250075203619</v>
      </c>
      <c r="G23" s="100">
        <f>IF(SER_hh_emi_in!G23=0,0,1000000*SER_hh_emi_in!G23/SER_hh_num_in!G23)</f>
        <v>2500.57693412767</v>
      </c>
      <c r="H23" s="100">
        <f>IF(SER_hh_emi_in!H23=0,0,1000000*SER_hh_emi_in!H23/SER_hh_num_in!H23)</f>
        <v>2505.2418421421207</v>
      </c>
      <c r="I23" s="100">
        <f>IF(SER_hh_emi_in!I23=0,0,1000000*SER_hh_emi_in!I23/SER_hh_num_in!I23)</f>
        <v>2500.3115706278063</v>
      </c>
      <c r="J23" s="100">
        <f>IF(SER_hh_emi_in!J23=0,0,1000000*SER_hh_emi_in!J23/SER_hh_num_in!J23)</f>
        <v>2498.6325967372882</v>
      </c>
      <c r="K23" s="100">
        <f>IF(SER_hh_emi_in!K23=0,0,1000000*SER_hh_emi_in!K23/SER_hh_num_in!K23)</f>
        <v>2495.5071623336516</v>
      </c>
      <c r="L23" s="100">
        <f>IF(SER_hh_emi_in!L23=0,0,1000000*SER_hh_emi_in!L23/SER_hh_num_in!L23)</f>
        <v>2492.7417487735725</v>
      </c>
      <c r="M23" s="100">
        <f>IF(SER_hh_emi_in!M23=0,0,1000000*SER_hh_emi_in!M23/SER_hh_num_in!M23)</f>
        <v>2491.4043519280726</v>
      </c>
      <c r="N23" s="100">
        <f>IF(SER_hh_emi_in!N23=0,0,1000000*SER_hh_emi_in!N23/SER_hh_num_in!N23)</f>
        <v>2410.2245379838055</v>
      </c>
      <c r="O23" s="100">
        <f>IF(SER_hh_emi_in!O23=0,0,1000000*SER_hh_emi_in!O23/SER_hh_num_in!O23)</f>
        <v>2533.4050032472128</v>
      </c>
      <c r="P23" s="100">
        <f>IF(SER_hh_emi_in!P23=0,0,1000000*SER_hh_emi_in!P23/SER_hh_num_in!P23)</f>
        <v>2550.5822162323966</v>
      </c>
      <c r="Q23" s="100">
        <f>IF(SER_hh_emi_in!Q23=0,0,1000000*SER_hh_emi_in!Q23/SER_hh_num_in!Q23)</f>
        <v>2561.5522411350744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2458.4797721688014</v>
      </c>
      <c r="D24" s="100">
        <f>IF(SER_hh_emi_in!D24=0,0,1000000*SER_hh_emi_in!D24/SER_hh_num_in!D24)</f>
        <v>2431.8029919084693</v>
      </c>
      <c r="E24" s="100">
        <f>IF(SER_hh_emi_in!E24=0,0,1000000*SER_hh_emi_in!E24/SER_hh_num_in!E24)</f>
        <v>2457.3811672775792</v>
      </c>
      <c r="F24" s="100">
        <f>IF(SER_hh_emi_in!F24=0,0,1000000*SER_hh_emi_in!F24/SER_hh_num_in!F24)</f>
        <v>2488.8840984721883</v>
      </c>
      <c r="G24" s="100">
        <f>IF(SER_hh_emi_in!G24=0,0,1000000*SER_hh_emi_in!G24/SER_hh_num_in!G24)</f>
        <v>1065.9379512533783</v>
      </c>
      <c r="H24" s="100">
        <f>IF(SER_hh_emi_in!H24=0,0,1000000*SER_hh_emi_in!H24/SER_hh_num_in!H24)</f>
        <v>1276.5537924724861</v>
      </c>
      <c r="I24" s="100">
        <f>IF(SER_hh_emi_in!I24=0,0,1000000*SER_hh_emi_in!I24/SER_hh_num_in!I24)</f>
        <v>1268.4166020859923</v>
      </c>
      <c r="J24" s="100">
        <f>IF(SER_hh_emi_in!J24=0,0,1000000*SER_hh_emi_in!J24/SER_hh_num_in!J24)</f>
        <v>1452.0687102025302</v>
      </c>
      <c r="K24" s="100">
        <f>IF(SER_hh_emi_in!K24=0,0,1000000*SER_hh_emi_in!K24/SER_hh_num_in!K24)</f>
        <v>1506.1896996572018</v>
      </c>
      <c r="L24" s="100">
        <f>IF(SER_hh_emi_in!L24=0,0,1000000*SER_hh_emi_in!L24/SER_hh_num_in!L24)</f>
        <v>1483.2838785364518</v>
      </c>
      <c r="M24" s="100">
        <f>IF(SER_hh_emi_in!M24=0,0,1000000*SER_hh_emi_in!M24/SER_hh_num_in!M24)</f>
        <v>1621.1661769342111</v>
      </c>
      <c r="N24" s="100">
        <f>IF(SER_hh_emi_in!N24=0,0,1000000*SER_hh_emi_in!N24/SER_hh_num_in!N24)</f>
        <v>1467.5621069136332</v>
      </c>
      <c r="O24" s="100">
        <f>IF(SER_hh_emi_in!O24=0,0,1000000*SER_hh_emi_in!O24/SER_hh_num_in!O24)</f>
        <v>1414.7558925191711</v>
      </c>
      <c r="P24" s="100">
        <f>IF(SER_hh_emi_in!P24=0,0,1000000*SER_hh_emi_in!P24/SER_hh_num_in!P24)</f>
        <v>1354.0386882705927</v>
      </c>
      <c r="Q24" s="100">
        <f>IF(SER_hh_emi_in!Q24=0,0,1000000*SER_hh_emi_in!Q24/SER_hh_num_in!Q24)</f>
        <v>1184.8780668167678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477.01774901930793</v>
      </c>
      <c r="D29" s="101">
        <f>IF(SER_hh_emi_in!D29=0,0,1000000*SER_hh_emi_in!D29/SER_hh_num_in!D29)</f>
        <v>3681.369803684473</v>
      </c>
      <c r="E29" s="101">
        <f>IF(SER_hh_emi_in!E29=0,0,1000000*SER_hh_emi_in!E29/SER_hh_num_in!E29)</f>
        <v>2242.1075850992938</v>
      </c>
      <c r="F29" s="101">
        <f>IF(SER_hh_emi_in!F29=0,0,1000000*SER_hh_emi_in!F29/SER_hh_num_in!F29)</f>
        <v>2295.7300962907048</v>
      </c>
      <c r="G29" s="101">
        <f>IF(SER_hh_emi_in!G29=0,0,1000000*SER_hh_emi_in!G29/SER_hh_num_in!G29)</f>
        <v>566.15144718916008</v>
      </c>
      <c r="H29" s="101">
        <f>IF(SER_hh_emi_in!H29=0,0,1000000*SER_hh_emi_in!H29/SER_hh_num_in!H29)</f>
        <v>613.30661627330358</v>
      </c>
      <c r="I29" s="101">
        <f>IF(SER_hh_emi_in!I29=0,0,1000000*SER_hh_emi_in!I29/SER_hh_num_in!I29)</f>
        <v>1678.9538263738391</v>
      </c>
      <c r="J29" s="101">
        <f>IF(SER_hh_emi_in!J29=0,0,1000000*SER_hh_emi_in!J29/SER_hh_num_in!J29)</f>
        <v>2126.9870398737107</v>
      </c>
      <c r="K29" s="101">
        <f>IF(SER_hh_emi_in!K29=0,0,1000000*SER_hh_emi_in!K29/SER_hh_num_in!K29)</f>
        <v>766.40097998094018</v>
      </c>
      <c r="L29" s="101">
        <f>IF(SER_hh_emi_in!L29=0,0,1000000*SER_hh_emi_in!L29/SER_hh_num_in!L29)</f>
        <v>1637.0436869762048</v>
      </c>
      <c r="M29" s="101">
        <f>IF(SER_hh_emi_in!M29=0,0,1000000*SER_hh_emi_in!M29/SER_hh_num_in!M29)</f>
        <v>703.38952450558588</v>
      </c>
      <c r="N29" s="101">
        <f>IF(SER_hh_emi_in!N29=0,0,1000000*SER_hh_emi_in!N29/SER_hh_num_in!N29)</f>
        <v>671.83831669998096</v>
      </c>
      <c r="O29" s="101">
        <f>IF(SER_hh_emi_in!O29=0,0,1000000*SER_hh_emi_in!O29/SER_hh_num_in!O29)</f>
        <v>381.37326813592188</v>
      </c>
      <c r="P29" s="101">
        <f>IF(SER_hh_emi_in!P29=0,0,1000000*SER_hh_emi_in!P29/SER_hh_num_in!P29)</f>
        <v>1960.4875712285352</v>
      </c>
      <c r="Q29" s="101">
        <f>IF(SER_hh_emi_in!Q29=0,0,1000000*SER_hh_emi_in!Q29/SER_hh_num_in!Q29)</f>
        <v>3628.3359226177117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3854.4361173588823</v>
      </c>
      <c r="E30" s="100">
        <f>IF(SER_hh_emi_in!E30=0,0,1000000*SER_hh_emi_in!E30/SER_hh_num_in!E30)</f>
        <v>3870.2806651162991</v>
      </c>
      <c r="F30" s="100">
        <f>IF(SER_hh_emi_in!F30=0,0,1000000*SER_hh_emi_in!F30/SER_hh_num_in!F30)</f>
        <v>3838.6368376127443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3926.8922709647745</v>
      </c>
      <c r="J30" s="100">
        <f>IF(SER_hh_emi_in!J30=0,0,1000000*SER_hh_emi_in!J30/SER_hh_num_in!J30)</f>
        <v>3859.1900775072149</v>
      </c>
      <c r="K30" s="100">
        <f>IF(SER_hh_emi_in!K30=0,0,1000000*SER_hh_emi_in!K30/SER_hh_num_in!K30)</f>
        <v>0</v>
      </c>
      <c r="L30" s="100">
        <f>IF(SER_hh_emi_in!L30=0,0,1000000*SER_hh_emi_in!L30/SER_hh_num_in!L30)</f>
        <v>3855.7710827764622</v>
      </c>
      <c r="M30" s="100">
        <f>IF(SER_hh_emi_in!M30=0,0,1000000*SER_hh_emi_in!M30/SER_hh_num_in!M30)</f>
        <v>0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3809.7513956538533</v>
      </c>
      <c r="Q30" s="100">
        <f>IF(SER_hh_emi_in!Q30=0,0,1000000*SER_hh_emi_in!Q30/SER_hh_num_in!Q30)</f>
        <v>3862.8803695927072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2954.3907687908436</v>
      </c>
      <c r="D31" s="100">
        <f>IF(SER_hh_emi_in!D31=0,0,1000000*SER_hh_emi_in!D31/SER_hh_num_in!D31)</f>
        <v>2924.8417492740268</v>
      </c>
      <c r="E31" s="100">
        <f>IF(SER_hh_emi_in!E31=0,0,1000000*SER_hh_emi_in!E31/SER_hh_num_in!E31)</f>
        <v>2946.5083682805293</v>
      </c>
      <c r="F31" s="100">
        <f>IF(SER_hh_emi_in!F31=0,0,1000000*SER_hh_emi_in!F31/SER_hh_num_in!F31)</f>
        <v>2928.2824553070482</v>
      </c>
      <c r="G31" s="100">
        <f>IF(SER_hh_emi_in!G31=0,0,1000000*SER_hh_emi_in!G31/SER_hh_num_in!G31)</f>
        <v>3023.3348134795833</v>
      </c>
      <c r="H31" s="100">
        <f>IF(SER_hh_emi_in!H31=0,0,1000000*SER_hh_emi_in!H31/SER_hh_num_in!H31)</f>
        <v>3057.213455542013</v>
      </c>
      <c r="I31" s="100">
        <f>IF(SER_hh_emi_in!I31=0,0,1000000*SER_hh_emi_in!I31/SER_hh_num_in!I31)</f>
        <v>3078.6010142847631</v>
      </c>
      <c r="J31" s="100">
        <f>IF(SER_hh_emi_in!J31=0,0,1000000*SER_hh_emi_in!J31/SER_hh_num_in!J31)</f>
        <v>3041.416488547723</v>
      </c>
      <c r="K31" s="100">
        <f>IF(SER_hh_emi_in!K31=0,0,1000000*SER_hh_emi_in!K31/SER_hh_num_in!K31)</f>
        <v>3087.9996816374487</v>
      </c>
      <c r="L31" s="100">
        <f>IF(SER_hh_emi_in!L31=0,0,1000000*SER_hh_emi_in!L31/SER_hh_num_in!L31)</f>
        <v>3096.0925197028846</v>
      </c>
      <c r="M31" s="100">
        <f>IF(SER_hh_emi_in!M31=0,0,1000000*SER_hh_emi_in!M31/SER_hh_num_in!M31)</f>
        <v>3089.0029746501414</v>
      </c>
      <c r="N31" s="100">
        <f>IF(SER_hh_emi_in!N31=0,0,1000000*SER_hh_emi_in!N31/SER_hh_num_in!N31)</f>
        <v>3143.3103514979907</v>
      </c>
      <c r="O31" s="100">
        <f>IF(SER_hh_emi_in!O31=0,0,1000000*SER_hh_emi_in!O31/SER_hh_num_in!O31)</f>
        <v>3154.5836181035852</v>
      </c>
      <c r="P31" s="100">
        <f>IF(SER_hh_emi_in!P31=0,0,1000000*SER_hh_emi_in!P31/SER_hh_num_in!P31)</f>
        <v>3114.1606216309901</v>
      </c>
      <c r="Q31" s="100">
        <f>IF(SER_hh_emi_in!Q31=0,0,1000000*SER_hh_emi_in!Q31/SER_hh_num_in!Q31)</f>
        <v>3123.9325596901881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241.79695167277248</v>
      </c>
      <c r="D3" s="106">
        <f>IF(SER_hh_fech_in!D3=0,0,SER_hh_fech_in!D3/SER_summary!D$27)</f>
        <v>223.7926238960336</v>
      </c>
      <c r="E3" s="106">
        <f>IF(SER_hh_fech_in!E3=0,0,SER_hh_fech_in!E3/SER_summary!E$27)</f>
        <v>226.57230500004513</v>
      </c>
      <c r="F3" s="106">
        <f>IF(SER_hh_fech_in!F3=0,0,SER_hh_fech_in!F3/SER_summary!F$27)</f>
        <v>237.94356713544818</v>
      </c>
      <c r="G3" s="106">
        <f>IF(SER_hh_fech_in!G3=0,0,SER_hh_fech_in!G3/SER_summary!G$27)</f>
        <v>274.49874699365682</v>
      </c>
      <c r="H3" s="106">
        <f>IF(SER_hh_fech_in!H3=0,0,SER_hh_fech_in!H3/SER_summary!H$27)</f>
        <v>255.32709611556524</v>
      </c>
      <c r="I3" s="106">
        <f>IF(SER_hh_fech_in!I3=0,0,SER_hh_fech_in!I3/SER_summary!I$27)</f>
        <v>262.37528788220811</v>
      </c>
      <c r="J3" s="106">
        <f>IF(SER_hh_fech_in!J3=0,0,SER_hh_fech_in!J3/SER_summary!J$27)</f>
        <v>255.66257725387837</v>
      </c>
      <c r="K3" s="106">
        <f>IF(SER_hh_fech_in!K3=0,0,SER_hh_fech_in!K3/SER_summary!K$27)</f>
        <v>242.14788961329938</v>
      </c>
      <c r="L3" s="106">
        <f>IF(SER_hh_fech_in!L3=0,0,SER_hh_fech_in!L3/SER_summary!L$27)</f>
        <v>251.99074814367376</v>
      </c>
      <c r="M3" s="106">
        <f>IF(SER_hh_fech_in!M3=0,0,SER_hh_fech_in!M3/SER_summary!M$27)</f>
        <v>195.49904212601945</v>
      </c>
      <c r="N3" s="106">
        <f>IF(SER_hh_fech_in!N3=0,0,SER_hh_fech_in!N3/SER_summary!N$27)</f>
        <v>209.83636454589424</v>
      </c>
      <c r="O3" s="106">
        <f>IF(SER_hh_fech_in!O3=0,0,SER_hh_fech_in!O3/SER_summary!O$27)</f>
        <v>202.20340099506086</v>
      </c>
      <c r="P3" s="106">
        <f>IF(SER_hh_fech_in!P3=0,0,SER_hh_fech_in!P3/SER_summary!P$27)</f>
        <v>180.13464117579312</v>
      </c>
      <c r="Q3" s="106">
        <f>IF(SER_hh_fech_in!Q3=0,0,SER_hh_fech_in!Q3/SER_summary!Q$27)</f>
        <v>160.33893638057586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157.22084245111776</v>
      </c>
      <c r="D4" s="101">
        <f>IF(SER_hh_fech_in!D4=0,0,SER_hh_fech_in!D4/SER_summary!D$27)</f>
        <v>130.74554540055848</v>
      </c>
      <c r="E4" s="101">
        <f>IF(SER_hh_fech_in!E4=0,0,SER_hh_fech_in!E4/SER_summary!E$27)</f>
        <v>154.55834559042728</v>
      </c>
      <c r="F4" s="101">
        <f>IF(SER_hh_fech_in!F4=0,0,SER_hh_fech_in!F4/SER_summary!F$27)</f>
        <v>157.23106135291633</v>
      </c>
      <c r="G4" s="101">
        <f>IF(SER_hh_fech_in!G4=0,0,SER_hh_fech_in!G4/SER_summary!G$27)</f>
        <v>199.16567353976089</v>
      </c>
      <c r="H4" s="101">
        <f>IF(SER_hh_fech_in!H4=0,0,SER_hh_fech_in!H4/SER_summary!H$27)</f>
        <v>176.44848338011752</v>
      </c>
      <c r="I4" s="101">
        <f>IF(SER_hh_fech_in!I4=0,0,SER_hh_fech_in!I4/SER_summary!I$27)</f>
        <v>180.95531497238684</v>
      </c>
      <c r="J4" s="101">
        <f>IF(SER_hh_fech_in!J4=0,0,SER_hh_fech_in!J4/SER_summary!J$27)</f>
        <v>177.21926626433418</v>
      </c>
      <c r="K4" s="101">
        <f>IF(SER_hh_fech_in!K4=0,0,SER_hh_fech_in!K4/SER_summary!K$27)</f>
        <v>165.78668345249423</v>
      </c>
      <c r="L4" s="101">
        <f>IF(SER_hh_fech_in!L4=0,0,SER_hh_fech_in!L4/SER_summary!L$27)</f>
        <v>177.33432636491122</v>
      </c>
      <c r="M4" s="101">
        <f>IF(SER_hh_fech_in!M4=0,0,SER_hh_fech_in!M4/SER_summary!M$27)</f>
        <v>126.22888094856746</v>
      </c>
      <c r="N4" s="101">
        <f>IF(SER_hh_fech_in!N4=0,0,SER_hh_fech_in!N4/SER_summary!N$27)</f>
        <v>149.59367917832699</v>
      </c>
      <c r="O4" s="101">
        <f>IF(SER_hh_fech_in!O4=0,0,SER_hh_fech_in!O4/SER_summary!O$27)</f>
        <v>139.76931354823219</v>
      </c>
      <c r="P4" s="101">
        <f>IF(SER_hh_fech_in!P4=0,0,SER_hh_fech_in!P4/SER_summary!P$27)</f>
        <v>106.93800225538973</v>
      </c>
      <c r="Q4" s="101">
        <f>IF(SER_hh_fech_in!Q4=0,0,SER_hh_fech_in!Q4/SER_summary!Q$27)</f>
        <v>78.022059359953687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197.51973671825226</v>
      </c>
      <c r="F5" s="100">
        <f>IF(SER_hh_fech_in!F5=0,0,SER_hh_fech_in!F5/SER_summary!F$27)</f>
        <v>199.9403164196635</v>
      </c>
      <c r="G5" s="100">
        <f>IF(SER_hh_fech_in!G5=0,0,SER_hh_fech_in!G5/SER_summary!G$27)</f>
        <v>265.62108285407851</v>
      </c>
      <c r="H5" s="100">
        <f>IF(SER_hh_fech_in!H5=0,0,SER_hh_fech_in!H5/SER_summary!H$27)</f>
        <v>254.3491265628642</v>
      </c>
      <c r="I5" s="100">
        <f>IF(SER_hh_fech_in!I5=0,0,SER_hh_fech_in!I5/SER_summary!I$27)</f>
        <v>225.42950474572393</v>
      </c>
      <c r="J5" s="100">
        <f>IF(SER_hh_fech_in!J5=0,0,SER_hh_fech_in!J5/SER_summary!J$27)</f>
        <v>220.50348214834113</v>
      </c>
      <c r="K5" s="100">
        <f>IF(SER_hh_fech_in!K5=0,0,SER_hh_fech_in!K5/SER_summary!K$27)</f>
        <v>212.55219535669795</v>
      </c>
      <c r="L5" s="100">
        <f>IF(SER_hh_fech_in!L5=0,0,SER_hh_fech_in!L5/SER_summary!L$27)</f>
        <v>236.79885831542072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175.26553465561315</v>
      </c>
      <c r="D7" s="100">
        <f>IF(SER_hh_fech_in!D7=0,0,SER_hh_fech_in!D7/SER_summary!D$27)</f>
        <v>0</v>
      </c>
      <c r="E7" s="100">
        <f>IF(SER_hh_fech_in!E7=0,0,SER_hh_fech_in!E7/SER_summary!E$27)</f>
        <v>0</v>
      </c>
      <c r="F7" s="100">
        <f>IF(SER_hh_fech_in!F7=0,0,SER_hh_fech_in!F7/SER_summary!F$27)</f>
        <v>177.38704432970977</v>
      </c>
      <c r="G7" s="100">
        <f>IF(SER_hh_fech_in!G7=0,0,SER_hh_fech_in!G7/SER_summary!G$27)</f>
        <v>0</v>
      </c>
      <c r="H7" s="100">
        <f>IF(SER_hh_fech_in!H7=0,0,SER_hh_fech_in!H7/SER_summary!H$27)</f>
        <v>200.11508908485618</v>
      </c>
      <c r="I7" s="100">
        <f>IF(SER_hh_fech_in!I7=0,0,SER_hh_fech_in!I7/SER_summary!I$27)</f>
        <v>183.31532379456849</v>
      </c>
      <c r="J7" s="100">
        <f>IF(SER_hh_fech_in!J7=0,0,SER_hh_fech_in!J7/SER_summary!J$27)</f>
        <v>217.62810131596743</v>
      </c>
      <c r="K7" s="100">
        <f>IF(SER_hh_fech_in!K7=0,0,SER_hh_fech_in!K7/SER_summary!K$27)</f>
        <v>211.5436270395287</v>
      </c>
      <c r="L7" s="100">
        <f>IF(SER_hh_fech_in!L7=0,0,SER_hh_fech_in!L7/SER_summary!L$27)</f>
        <v>195.38702603446458</v>
      </c>
      <c r="M7" s="100">
        <f>IF(SER_hh_fech_in!M7=0,0,SER_hh_fech_in!M7/SER_summary!M$27)</f>
        <v>174.07191455260781</v>
      </c>
      <c r="N7" s="100">
        <f>IF(SER_hh_fech_in!N7=0,0,SER_hh_fech_in!N7/SER_summary!N$27)</f>
        <v>172.75928012370468</v>
      </c>
      <c r="O7" s="100">
        <f>IF(SER_hh_fech_in!O7=0,0,SER_hh_fech_in!O7/SER_summary!O$27)</f>
        <v>170.37054423894014</v>
      </c>
      <c r="P7" s="100">
        <f>IF(SER_hh_fech_in!P7=0,0,SER_hh_fech_in!P7/SER_summary!P$27)</f>
        <v>145.10174745313185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110.12830918913507</v>
      </c>
      <c r="D8" s="100">
        <f>IF(SER_hh_fech_in!D8=0,0,SER_hh_fech_in!D8/SER_summary!D$27)</f>
        <v>98.325932189437992</v>
      </c>
      <c r="E8" s="100">
        <f>IF(SER_hh_fech_in!E8=0,0,SER_hh_fech_in!E8/SER_summary!E$27)</f>
        <v>112.7359830299559</v>
      </c>
      <c r="F8" s="100">
        <f>IF(SER_hh_fech_in!F8=0,0,SER_hh_fech_in!F8/SER_summary!F$27)</f>
        <v>114.03911251958394</v>
      </c>
      <c r="G8" s="100">
        <f>IF(SER_hh_fech_in!G8=0,0,SER_hh_fech_in!G8/SER_summary!G$27)</f>
        <v>140.14516342636637</v>
      </c>
      <c r="H8" s="100">
        <f>IF(SER_hh_fech_in!H8=0,0,SER_hh_fech_in!H8/SER_summary!H$27)</f>
        <v>129.34883956225556</v>
      </c>
      <c r="I8" s="100">
        <f>IF(SER_hh_fech_in!I8=0,0,SER_hh_fech_in!I8/SER_summary!I$27)</f>
        <v>127.94207621847139</v>
      </c>
      <c r="J8" s="100">
        <f>IF(SER_hh_fech_in!J8=0,0,SER_hh_fech_in!J8/SER_summary!J$27)</f>
        <v>124.62921540788074</v>
      </c>
      <c r="K8" s="100">
        <f>IF(SER_hh_fech_in!K8=0,0,SER_hh_fech_in!K8/SER_summary!K$27)</f>
        <v>117.20529256458011</v>
      </c>
      <c r="L8" s="100">
        <f>IF(SER_hh_fech_in!L8=0,0,SER_hh_fech_in!L8/SER_summary!L$27)</f>
        <v>131.12070327840448</v>
      </c>
      <c r="M8" s="100">
        <f>IF(SER_hh_fech_in!M8=0,0,SER_hh_fech_in!M8/SER_summary!M$27)</f>
        <v>100.93464445767837</v>
      </c>
      <c r="N8" s="100">
        <f>IF(SER_hh_fech_in!N8=0,0,SER_hh_fech_in!N8/SER_summary!N$27)</f>
        <v>109.6358599853005</v>
      </c>
      <c r="O8" s="100">
        <f>IF(SER_hh_fech_in!O8=0,0,SER_hh_fech_in!O8/SER_summary!O$27)</f>
        <v>106.75953569999595</v>
      </c>
      <c r="P8" s="100">
        <f>IF(SER_hh_fech_in!P8=0,0,SER_hh_fech_in!P8/SER_summary!P$27)</f>
        <v>90.006916535283963</v>
      </c>
      <c r="Q8" s="100">
        <f>IF(SER_hh_fech_in!Q8=0,0,SER_hh_fech_in!Q8/SER_summary!Q$27)</f>
        <v>93.650058645822057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148.89159931539731</v>
      </c>
      <c r="D9" s="100">
        <f>IF(SER_hh_fech_in!D9=0,0,SER_hh_fech_in!D9/SER_summary!D$27)</f>
        <v>132.10458202574958</v>
      </c>
      <c r="E9" s="100">
        <f>IF(SER_hh_fech_in!E9=0,0,SER_hh_fech_in!E9/SER_summary!E$27)</f>
        <v>154.56237654685046</v>
      </c>
      <c r="F9" s="100">
        <f>IF(SER_hh_fech_in!F9=0,0,SER_hh_fech_in!F9/SER_summary!F$27)</f>
        <v>156.98743649909133</v>
      </c>
      <c r="G9" s="100">
        <f>IF(SER_hh_fech_in!G9=0,0,SER_hh_fech_in!G9/SER_summary!G$27)</f>
        <v>198.51659185731162</v>
      </c>
      <c r="H9" s="100">
        <f>IF(SER_hh_fech_in!H9=0,0,SER_hh_fech_in!H9/SER_summary!H$27)</f>
        <v>183.01648845679861</v>
      </c>
      <c r="I9" s="100">
        <f>IF(SER_hh_fech_in!I9=0,0,SER_hh_fech_in!I9/SER_summary!I$27)</f>
        <v>188.03422721766685</v>
      </c>
      <c r="J9" s="100">
        <f>IF(SER_hh_fech_in!J9=0,0,SER_hh_fech_in!J9/SER_summary!J$27)</f>
        <v>174.12959180455624</v>
      </c>
      <c r="K9" s="100">
        <f>IF(SER_hh_fech_in!K9=0,0,SER_hh_fech_in!K9/SER_summary!K$27)</f>
        <v>0</v>
      </c>
      <c r="L9" s="100">
        <f>IF(SER_hh_fech_in!L9=0,0,SER_hh_fech_in!L9/SER_summary!L$27)</f>
        <v>194.15045283720653</v>
      </c>
      <c r="M9" s="100">
        <f>IF(SER_hh_fech_in!M9=0,0,SER_hh_fech_in!M9/SER_summary!M$27)</f>
        <v>138.37920692341206</v>
      </c>
      <c r="N9" s="100">
        <f>IF(SER_hh_fech_in!N9=0,0,SER_hh_fech_in!N9/SER_summary!N$27)</f>
        <v>159.90001138259024</v>
      </c>
      <c r="O9" s="100">
        <f>IF(SER_hh_fech_in!O9=0,0,SER_hh_fech_in!O9/SER_summary!O$27)</f>
        <v>156.55364288581507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196.73935404411003</v>
      </c>
      <c r="D10" s="100">
        <f>IF(SER_hh_fech_in!D10=0,0,SER_hh_fech_in!D10/SER_summary!D$27)</f>
        <v>179.54847500845722</v>
      </c>
      <c r="E10" s="100">
        <f>IF(SER_hh_fech_in!E10=0,0,SER_hh_fech_in!E10/SER_summary!E$27)</f>
        <v>205.3070489754804</v>
      </c>
      <c r="F10" s="100">
        <f>IF(SER_hh_fech_in!F10=0,0,SER_hh_fech_in!F10/SER_summary!F$27)</f>
        <v>208.57889091189259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248.58035442324237</v>
      </c>
      <c r="J10" s="100">
        <f>IF(SER_hh_fech_in!J10=0,0,SER_hh_fech_in!J10/SER_summary!J$27)</f>
        <v>242.44916101104224</v>
      </c>
      <c r="K10" s="100">
        <f>IF(SER_hh_fech_in!K10=0,0,SER_hh_fech_in!K10/SER_summary!K$27)</f>
        <v>267.04688794555352</v>
      </c>
      <c r="L10" s="100">
        <f>IF(SER_hh_fech_in!L10=0,0,SER_hh_fech_in!L10/SER_summary!L$27)</f>
        <v>212.61055233310265</v>
      </c>
      <c r="M10" s="100">
        <f>IF(SER_hh_fech_in!M10=0,0,SER_hh_fech_in!M10/SER_summary!M$27)</f>
        <v>194.19997774127199</v>
      </c>
      <c r="N10" s="100">
        <f>IF(SER_hh_fech_in!N10=0,0,SER_hh_fech_in!N10/SER_summary!N$27)</f>
        <v>211.08475986157589</v>
      </c>
      <c r="O10" s="100">
        <f>IF(SER_hh_fech_in!O10=0,0,SER_hh_fech_in!O10/SER_summary!O$27)</f>
        <v>205.32421944682409</v>
      </c>
      <c r="P10" s="100">
        <f>IF(SER_hh_fech_in!P10=0,0,SER_hh_fech_in!P10/SER_summary!P$27)</f>
        <v>174.1876837464186</v>
      </c>
      <c r="Q10" s="100">
        <f>IF(SER_hh_fech_in!Q10=0,0,SER_hh_fech_in!Q10/SER_summary!Q$27)</f>
        <v>182.68738113569302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139.64354552023755</v>
      </c>
      <c r="D12" s="100">
        <f>IF(SER_hh_fech_in!D12=0,0,SER_hh_fech_in!D12/SER_summary!D$27)</f>
        <v>124.22490734887552</v>
      </c>
      <c r="E12" s="100">
        <f>IF(SER_hh_fech_in!E12=0,0,SER_hh_fech_in!E12/SER_summary!E$27)</f>
        <v>0</v>
      </c>
      <c r="F12" s="100">
        <f>IF(SER_hh_fech_in!F12=0,0,SER_hh_fech_in!F12/SER_summary!F$27)</f>
        <v>142.58368528922117</v>
      </c>
      <c r="G12" s="100">
        <f>IF(SER_hh_fech_in!G12=0,0,SER_hh_fech_in!G12/SER_summary!G$27)</f>
        <v>0</v>
      </c>
      <c r="H12" s="100">
        <f>IF(SER_hh_fech_in!H12=0,0,SER_hh_fech_in!H12/SER_summary!H$27)</f>
        <v>161.57351560258019</v>
      </c>
      <c r="I12" s="100">
        <f>IF(SER_hh_fech_in!I12=0,0,SER_hh_fech_in!I12/SER_summary!I$27)</f>
        <v>158.23119278459646</v>
      </c>
      <c r="J12" s="100">
        <f>IF(SER_hh_fech_in!J12=0,0,SER_hh_fech_in!J12/SER_summary!J$27)</f>
        <v>156.99247090518966</v>
      </c>
      <c r="K12" s="100">
        <f>IF(SER_hh_fech_in!K12=0,0,SER_hh_fech_in!K12/SER_summary!K$27)</f>
        <v>0</v>
      </c>
      <c r="L12" s="100">
        <f>IF(SER_hh_fech_in!L12=0,0,SER_hh_fech_in!L12/SER_summary!L$27)</f>
        <v>165.68505499936015</v>
      </c>
      <c r="M12" s="100">
        <f>IF(SER_hh_fech_in!M12=0,0,SER_hh_fech_in!M12/SER_summary!M$27)</f>
        <v>127.02207661136799</v>
      </c>
      <c r="N12" s="100">
        <f>IF(SER_hh_fech_in!N12=0,0,SER_hh_fech_in!N12/SER_summary!N$27)</f>
        <v>0</v>
      </c>
      <c r="O12" s="100">
        <f>IF(SER_hh_fech_in!O12=0,0,SER_hh_fech_in!O12/SER_summary!O$27)</f>
        <v>137.95321630297761</v>
      </c>
      <c r="P12" s="100">
        <f>IF(SER_hh_fech_in!P12=0,0,SER_hh_fech_in!P12/SER_summary!P$27)</f>
        <v>120.12637487056129</v>
      </c>
      <c r="Q12" s="100">
        <f>IF(SER_hh_fech_in!Q12=0,0,SER_hh_fech_in!Q12/SER_summary!Q$27)</f>
        <v>125.58999682877362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87.617340915507711</v>
      </c>
      <c r="D13" s="100">
        <f>IF(SER_hh_fech_in!D13=0,0,SER_hh_fech_in!D13/SER_summary!D$27)</f>
        <v>78.635764369635638</v>
      </c>
      <c r="E13" s="100">
        <f>IF(SER_hh_fech_in!E13=0,0,SER_hh_fech_in!E13/SER_summary!E$27)</f>
        <v>90.320529658690859</v>
      </c>
      <c r="F13" s="100">
        <f>IF(SER_hh_fech_in!F13=0,0,SER_hh_fech_in!F13/SER_summary!F$27)</f>
        <v>91.818859334246142</v>
      </c>
      <c r="G13" s="100">
        <f>IF(SER_hh_fech_in!G13=0,0,SER_hh_fech_in!G13/SER_summary!G$27)</f>
        <v>113.01837682925613</v>
      </c>
      <c r="H13" s="100">
        <f>IF(SER_hh_fech_in!H13=0,0,SER_hh_fech_in!H13/SER_summary!H$27)</f>
        <v>105.01346174899379</v>
      </c>
      <c r="I13" s="100">
        <f>IF(SER_hh_fech_in!I13=0,0,SER_hh_fech_in!I13/SER_summary!I$27)</f>
        <v>104.35753082395053</v>
      </c>
      <c r="J13" s="100">
        <f>IF(SER_hh_fech_in!J13=0,0,SER_hh_fech_in!J13/SER_summary!J$27)</f>
        <v>102.31040615011545</v>
      </c>
      <c r="K13" s="100">
        <f>IF(SER_hh_fech_in!K13=0,0,SER_hh_fech_in!K13/SER_summary!K$27)</f>
        <v>96.994321637348023</v>
      </c>
      <c r="L13" s="100">
        <f>IF(SER_hh_fech_in!L13=0,0,SER_hh_fech_in!L13/SER_summary!L$27)</f>
        <v>78.824528811379892</v>
      </c>
      <c r="M13" s="100">
        <f>IF(SER_hh_fech_in!M13=0,0,SER_hh_fech_in!M13/SER_summary!M$27)</f>
        <v>51.753736675305284</v>
      </c>
      <c r="N13" s="100">
        <f>IF(SER_hh_fech_in!N13=0,0,SER_hh_fech_in!N13/SER_summary!N$27)</f>
        <v>49.506517064675634</v>
      </c>
      <c r="O13" s="100">
        <f>IF(SER_hh_fech_in!O13=0,0,SER_hh_fech_in!O13/SER_summary!O$27)</f>
        <v>44.202982259078013</v>
      </c>
      <c r="P13" s="100">
        <f>IF(SER_hh_fech_in!P13=0,0,SER_hh_fech_in!P13/SER_summary!P$27)</f>
        <v>35.456700956568426</v>
      </c>
      <c r="Q13" s="100">
        <f>IF(SER_hh_fech_in!Q13=0,0,SER_hh_fech_in!Q13/SER_summary!Q$27)</f>
        <v>36.425407996764008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146.94499420057437</v>
      </c>
      <c r="D14" s="22">
        <f>IF(SER_hh_fech_in!D14=0,0,SER_hh_fech_in!D14/SER_summary!D$27)</f>
        <v>130.57398456382248</v>
      </c>
      <c r="E14" s="22">
        <f>IF(SER_hh_fech_in!E14=0,0,SER_hh_fech_in!E14/SER_summary!E$27)</f>
        <v>148.61935131394662</v>
      </c>
      <c r="F14" s="22">
        <f>IF(SER_hh_fech_in!F14=0,0,SER_hh_fech_in!F14/SER_summary!F$27)</f>
        <v>150.09286704219662</v>
      </c>
      <c r="G14" s="22">
        <f>IF(SER_hh_fech_in!G14=0,0,SER_hh_fech_in!G14/SER_summary!G$27)</f>
        <v>0</v>
      </c>
      <c r="H14" s="22">
        <f>IF(SER_hh_fech_in!H14=0,0,SER_hh_fech_in!H14/SER_summary!H$27)</f>
        <v>170.41763422032355</v>
      </c>
      <c r="I14" s="22">
        <f>IF(SER_hh_fech_in!I14=0,0,SER_hh_fech_in!I14/SER_summary!I$27)</f>
        <v>168.34147595050572</v>
      </c>
      <c r="J14" s="22">
        <f>IF(SER_hh_fech_in!J14=0,0,SER_hh_fech_in!J14/SER_summary!J$27)</f>
        <v>150.22502897089058</v>
      </c>
      <c r="K14" s="22">
        <f>IF(SER_hh_fech_in!K14=0,0,SER_hh_fech_in!K14/SER_summary!K$27)</f>
        <v>146.50915593046449</v>
      </c>
      <c r="L14" s="22">
        <f>IF(SER_hh_fech_in!L14=0,0,SER_hh_fech_in!L14/SER_summary!L$27)</f>
        <v>175.06808369713633</v>
      </c>
      <c r="M14" s="22">
        <f>IF(SER_hh_fech_in!M14=0,0,SER_hh_fech_in!M14/SER_summary!M$27)</f>
        <v>134.11600186732244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123.15423116661806</v>
      </c>
      <c r="Q14" s="22">
        <f>IF(SER_hh_fech_in!Q14=0,0,SER_hh_fech_in!Q14/SER_summary!Q$27)</f>
        <v>130.09243907989924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1.5341782165138078</v>
      </c>
      <c r="D15" s="104">
        <f>IF(SER_hh_fech_in!D15=0,0,SER_hh_fech_in!D15/SER_summary!D$27)</f>
        <v>0.8279530123631279</v>
      </c>
      <c r="E15" s="104">
        <f>IF(SER_hh_fech_in!E15=0,0,SER_hh_fech_in!E15/SER_summary!E$27)</f>
        <v>2.0599712620383497</v>
      </c>
      <c r="F15" s="104">
        <f>IF(SER_hh_fech_in!F15=0,0,SER_hh_fech_in!F15/SER_summary!F$27)</f>
        <v>1.9202881842874224</v>
      </c>
      <c r="G15" s="104">
        <f>IF(SER_hh_fech_in!G15=0,0,SER_hh_fech_in!G15/SER_summary!G$27)</f>
        <v>2.7540693744811025</v>
      </c>
      <c r="H15" s="104">
        <f>IF(SER_hh_fech_in!H15=0,0,SER_hh_fech_in!H15/SER_summary!H$27)</f>
        <v>2.2316084000360754</v>
      </c>
      <c r="I15" s="104">
        <f>IF(SER_hh_fech_in!I15=0,0,SER_hh_fech_in!I15/SER_summary!I$27)</f>
        <v>2.2486442973388781</v>
      </c>
      <c r="J15" s="104">
        <f>IF(SER_hh_fech_in!J15=0,0,SER_hh_fech_in!J15/SER_summary!J$27)</f>
        <v>2.2977007671387524</v>
      </c>
      <c r="K15" s="104">
        <f>IF(SER_hh_fech_in!K15=0,0,SER_hh_fech_in!K15/SER_summary!K$27)</f>
        <v>2.2406096572080632</v>
      </c>
      <c r="L15" s="104">
        <f>IF(SER_hh_fech_in!L15=0,0,SER_hh_fech_in!L15/SER_summary!L$27)</f>
        <v>2.1866134080629953</v>
      </c>
      <c r="M15" s="104">
        <f>IF(SER_hh_fech_in!M15=0,0,SER_hh_fech_in!M15/SER_summary!M$27)</f>
        <v>1.6168176648756647</v>
      </c>
      <c r="N15" s="104">
        <f>IF(SER_hh_fech_in!N15=0,0,SER_hh_fech_in!N15/SER_summary!N$27)</f>
        <v>2.2897569544904393</v>
      </c>
      <c r="O15" s="104">
        <f>IF(SER_hh_fech_in!O15=0,0,SER_hh_fech_in!O15/SER_summary!O$27)</f>
        <v>2.0009847076864413</v>
      </c>
      <c r="P15" s="104">
        <f>IF(SER_hh_fech_in!P15=0,0,SER_hh_fech_in!P15/SER_summary!P$27)</f>
        <v>1.1280476735786225</v>
      </c>
      <c r="Q15" s="104">
        <f>IF(SER_hh_fech_in!Q15=0,0,SER_hh_fech_in!Q15/SER_summary!Q$27)</f>
        <v>0.73501111596207791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32.474570569717407</v>
      </c>
      <c r="D16" s="101">
        <f>IF(SER_hh_fech_in!D16=0,0,SER_hh_fech_in!D16/SER_summary!D$27)</f>
        <v>30.649901828200388</v>
      </c>
      <c r="E16" s="101">
        <f>IF(SER_hh_fech_in!E16=0,0,SER_hh_fech_in!E16/SER_summary!E$27)</f>
        <v>29.735149687546464</v>
      </c>
      <c r="F16" s="101">
        <f>IF(SER_hh_fech_in!F16=0,0,SER_hh_fech_in!F16/SER_summary!F$27)</f>
        <v>28.8293878991315</v>
      </c>
      <c r="G16" s="101">
        <f>IF(SER_hh_fech_in!G16=0,0,SER_hh_fech_in!G16/SER_summary!G$27)</f>
        <v>28.050381036487025</v>
      </c>
      <c r="H16" s="101">
        <f>IF(SER_hh_fech_in!H16=0,0,SER_hh_fech_in!H16/SER_summary!H$27)</f>
        <v>27.203798228990969</v>
      </c>
      <c r="I16" s="101">
        <f>IF(SER_hh_fech_in!I16=0,0,SER_hh_fech_in!I16/SER_summary!I$27)</f>
        <v>26.316478660566034</v>
      </c>
      <c r="J16" s="101">
        <f>IF(SER_hh_fech_in!J16=0,0,SER_hh_fech_in!J16/SER_summary!J$27)</f>
        <v>25.595617947206424</v>
      </c>
      <c r="K16" s="101">
        <f>IF(SER_hh_fech_in!K16=0,0,SER_hh_fech_in!K16/SER_summary!K$27)</f>
        <v>24.84499240827094</v>
      </c>
      <c r="L16" s="101">
        <f>IF(SER_hh_fech_in!L16=0,0,SER_hh_fech_in!L16/SER_summary!L$27)</f>
        <v>24.101908067471037</v>
      </c>
      <c r="M16" s="101">
        <f>IF(SER_hh_fech_in!M16=0,0,SER_hh_fech_in!M16/SER_summary!M$27)</f>
        <v>23.23398512795271</v>
      </c>
      <c r="N16" s="101">
        <f>IF(SER_hh_fech_in!N16=0,0,SER_hh_fech_in!N16/SER_summary!N$27)</f>
        <v>21.476717701954946</v>
      </c>
      <c r="O16" s="101">
        <f>IF(SER_hh_fech_in!O16=0,0,SER_hh_fech_in!O16/SER_summary!O$27)</f>
        <v>20.66528521838249</v>
      </c>
      <c r="P16" s="101">
        <f>IF(SER_hh_fech_in!P16=0,0,SER_hh_fech_in!P16/SER_summary!P$27)</f>
        <v>19.88909452320085</v>
      </c>
      <c r="Q16" s="101">
        <f>IF(SER_hh_fech_in!Q16=0,0,SER_hh_fech_in!Q16/SER_summary!Q$27)</f>
        <v>18.826607236446058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10.555322116510716</v>
      </c>
      <c r="D17" s="103">
        <f>IF(SER_hh_fech_in!D17=0,0,SER_hh_fech_in!D17/SER_summary!D$27)</f>
        <v>11.974383871256745</v>
      </c>
      <c r="E17" s="103">
        <f>IF(SER_hh_fech_in!E17=0,0,SER_hh_fech_in!E17/SER_summary!E$27)</f>
        <v>12.253361721410048</v>
      </c>
      <c r="F17" s="103">
        <f>IF(SER_hh_fech_in!F17=0,0,SER_hh_fech_in!F17/SER_summary!F$27)</f>
        <v>12.893963652961581</v>
      </c>
      <c r="G17" s="103">
        <f>IF(SER_hh_fech_in!G17=0,0,SER_hh_fech_in!G17/SER_summary!G$27)</f>
        <v>13.495838301442683</v>
      </c>
      <c r="H17" s="103">
        <f>IF(SER_hh_fech_in!H17=0,0,SER_hh_fech_in!H17/SER_summary!H$27)</f>
        <v>14.726429883892157</v>
      </c>
      <c r="I17" s="103">
        <f>IF(SER_hh_fech_in!I17=0,0,SER_hh_fech_in!I17/SER_summary!I$27)</f>
        <v>15.777783914547461</v>
      </c>
      <c r="J17" s="103">
        <f>IF(SER_hh_fech_in!J17=0,0,SER_hh_fech_in!J17/SER_summary!J$27)</f>
        <v>16.343904255097339</v>
      </c>
      <c r="K17" s="103">
        <f>IF(SER_hh_fech_in!K17=0,0,SER_hh_fech_in!K17/SER_summary!K$27)</f>
        <v>16.700637296303093</v>
      </c>
      <c r="L17" s="103">
        <f>IF(SER_hh_fech_in!L17=0,0,SER_hh_fech_in!L17/SER_summary!L$27)</f>
        <v>16.780313261309249</v>
      </c>
      <c r="M17" s="103">
        <f>IF(SER_hh_fech_in!M17=0,0,SER_hh_fech_in!M17/SER_summary!M$27)</f>
        <v>17.33443910803803</v>
      </c>
      <c r="N17" s="103">
        <f>IF(SER_hh_fech_in!N17=0,0,SER_hh_fech_in!N17/SER_summary!N$27)</f>
        <v>17.923600289190766</v>
      </c>
      <c r="O17" s="103">
        <f>IF(SER_hh_fech_in!O17=0,0,SER_hh_fech_in!O17/SER_summary!O$27)</f>
        <v>18.104932443473057</v>
      </c>
      <c r="P17" s="103">
        <f>IF(SER_hh_fech_in!P17=0,0,SER_hh_fech_in!P17/SER_summary!P$27)</f>
        <v>18.642925840762906</v>
      </c>
      <c r="Q17" s="103">
        <f>IF(SER_hh_fech_in!Q17=0,0,SER_hh_fech_in!Q17/SER_summary!Q$27)</f>
        <v>18.126589072116225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32.673879988673384</v>
      </c>
      <c r="D18" s="103">
        <f>IF(SER_hh_fech_in!D18=0,0,SER_hh_fech_in!D18/SER_summary!D$27)</f>
        <v>30.841674196382826</v>
      </c>
      <c r="E18" s="103">
        <f>IF(SER_hh_fech_in!E18=0,0,SER_hh_fech_in!E18/SER_summary!E$27)</f>
        <v>29.8500032815415</v>
      </c>
      <c r="F18" s="103">
        <f>IF(SER_hh_fech_in!F18=0,0,SER_hh_fech_in!F18/SER_summary!F$27)</f>
        <v>28.925264937024906</v>
      </c>
      <c r="G18" s="103">
        <f>IF(SER_hh_fech_in!G18=0,0,SER_hh_fech_in!G18/SER_summary!G$27)</f>
        <v>28.093893332353716</v>
      </c>
      <c r="H18" s="103">
        <f>IF(SER_hh_fech_in!H18=0,0,SER_hh_fech_in!H18/SER_summary!H$27)</f>
        <v>27.272200037251217</v>
      </c>
      <c r="I18" s="103">
        <f>IF(SER_hh_fech_in!I18=0,0,SER_hh_fech_in!I18/SER_summary!I$27)</f>
        <v>26.52516755290436</v>
      </c>
      <c r="J18" s="103">
        <f>IF(SER_hh_fech_in!J18=0,0,SER_hh_fech_in!J18/SER_summary!J$27)</f>
        <v>25.813373188962004</v>
      </c>
      <c r="K18" s="103">
        <f>IF(SER_hh_fech_in!K18=0,0,SER_hh_fech_in!K18/SER_summary!K$27)</f>
        <v>24.999014748448609</v>
      </c>
      <c r="L18" s="103">
        <f>IF(SER_hh_fech_in!L18=0,0,SER_hh_fech_in!L18/SER_summary!L$27)</f>
        <v>24.293968204603541</v>
      </c>
      <c r="M18" s="103">
        <f>IF(SER_hh_fech_in!M18=0,0,SER_hh_fech_in!M18/SER_summary!M$27)</f>
        <v>23.69825265755216</v>
      </c>
      <c r="N18" s="103">
        <f>IF(SER_hh_fech_in!N18=0,0,SER_hh_fech_in!N18/SER_summary!N$27)</f>
        <v>23.155027640815302</v>
      </c>
      <c r="O18" s="103">
        <f>IF(SER_hh_fech_in!O18=0,0,SER_hh_fech_in!O18/SER_summary!O$27)</f>
        <v>22.210541643948275</v>
      </c>
      <c r="P18" s="103">
        <f>IF(SER_hh_fech_in!P18=0,0,SER_hh_fech_in!P18/SER_summary!P$27)</f>
        <v>20.985936439250946</v>
      </c>
      <c r="Q18" s="103">
        <f>IF(SER_hh_fech_in!Q18=0,0,SER_hh_fech_in!Q18/SER_summary!Q$27)</f>
        <v>19.165960174128582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26.193311768357816</v>
      </c>
      <c r="D19" s="101">
        <f>IF(SER_hh_fech_in!D19=0,0,SER_hh_fech_in!D19/SER_summary!D$27)</f>
        <v>25.62544533033839</v>
      </c>
      <c r="E19" s="101">
        <f>IF(SER_hh_fech_in!E19=0,0,SER_hh_fech_in!E19/SER_summary!E$27)</f>
        <v>25.602053656455599</v>
      </c>
      <c r="F19" s="101">
        <f>IF(SER_hh_fech_in!F19=0,0,SER_hh_fech_in!F19/SER_summary!F$27)</f>
        <v>25.73038353274319</v>
      </c>
      <c r="G19" s="101">
        <f>IF(SER_hh_fech_in!G19=0,0,SER_hh_fech_in!G19/SER_summary!G$27)</f>
        <v>25.141744172643371</v>
      </c>
      <c r="H19" s="101">
        <f>IF(SER_hh_fech_in!H19=0,0,SER_hh_fech_in!H19/SER_summary!H$27)</f>
        <v>24.47755792537377</v>
      </c>
      <c r="I19" s="101">
        <f>IF(SER_hh_fech_in!I19=0,0,SER_hh_fech_in!I19/SER_summary!I$27)</f>
        <v>24.42649395179917</v>
      </c>
      <c r="J19" s="101">
        <f>IF(SER_hh_fech_in!J19=0,0,SER_hh_fech_in!J19/SER_summary!J$27)</f>
        <v>24.940241345170794</v>
      </c>
      <c r="K19" s="101">
        <f>IF(SER_hh_fech_in!K19=0,0,SER_hh_fech_in!K19/SER_summary!K$27)</f>
        <v>24.864677500043669</v>
      </c>
      <c r="L19" s="101">
        <f>IF(SER_hh_fech_in!L19=0,0,SER_hh_fech_in!L19/SER_summary!L$27)</f>
        <v>24.027352747170056</v>
      </c>
      <c r="M19" s="101">
        <f>IF(SER_hh_fech_in!M19=0,0,SER_hh_fech_in!M19/SER_summary!M$27)</f>
        <v>24.891339518648195</v>
      </c>
      <c r="N19" s="101">
        <f>IF(SER_hh_fech_in!N19=0,0,SER_hh_fech_in!N19/SER_summary!N$27)</f>
        <v>25.01889404511607</v>
      </c>
      <c r="O19" s="101">
        <f>IF(SER_hh_fech_in!O19=0,0,SER_hh_fech_in!O19/SER_summary!O$27)</f>
        <v>25.793358317238042</v>
      </c>
      <c r="P19" s="101">
        <f>IF(SER_hh_fech_in!P19=0,0,SER_hh_fech_in!P19/SER_summary!P$27)</f>
        <v>26.098928020938192</v>
      </c>
      <c r="Q19" s="101">
        <f>IF(SER_hh_fech_in!Q19=0,0,SER_hh_fech_in!Q19/SER_summary!Q$27)</f>
        <v>26.686273804235828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28.576352801250767</v>
      </c>
      <c r="D21" s="100">
        <f>IF(SER_hh_fech_in!D21=0,0,SER_hh_fech_in!D21/SER_summary!D$27)</f>
        <v>28.379260003402408</v>
      </c>
      <c r="E21" s="100">
        <f>IF(SER_hh_fech_in!E21=0,0,SER_hh_fech_in!E21/SER_summary!E$27)</f>
        <v>28.740597989150462</v>
      </c>
      <c r="F21" s="100">
        <f>IF(SER_hh_fech_in!F21=0,0,SER_hh_fech_in!F21/SER_summary!F$27)</f>
        <v>29.07204974361013</v>
      </c>
      <c r="G21" s="100">
        <f>IF(SER_hh_fech_in!G21=0,0,SER_hh_fech_in!G21/SER_summary!G$27)</f>
        <v>27.686869000809189</v>
      </c>
      <c r="H21" s="100">
        <f>IF(SER_hh_fech_in!H21=0,0,SER_hh_fech_in!H21/SER_summary!H$27)</f>
        <v>28.252502637208643</v>
      </c>
      <c r="I21" s="100">
        <f>IF(SER_hh_fech_in!I21=0,0,SER_hh_fech_in!I21/SER_summary!I$27)</f>
        <v>28.303853821714185</v>
      </c>
      <c r="J21" s="100">
        <f>IF(SER_hh_fech_in!J21=0,0,SER_hh_fech_in!J21/SER_summary!J$27)</f>
        <v>28.359701597074945</v>
      </c>
      <c r="K21" s="100">
        <f>IF(SER_hh_fech_in!K21=0,0,SER_hh_fech_in!K21/SER_summary!K$27)</f>
        <v>27.85884505926775</v>
      </c>
      <c r="L21" s="100">
        <f>IF(SER_hh_fech_in!L21=0,0,SER_hh_fech_in!L21/SER_summary!L$27)</f>
        <v>17.647044466935334</v>
      </c>
      <c r="M21" s="100">
        <f>IF(SER_hh_fech_in!M21=0,0,SER_hh_fech_in!M21/SER_summary!M$27)</f>
        <v>17.809794027746982</v>
      </c>
      <c r="N21" s="100">
        <f>IF(SER_hh_fech_in!N21=0,0,SER_hh_fech_in!N21/SER_summary!N$27)</f>
        <v>18.685169944732511</v>
      </c>
      <c r="O21" s="100">
        <f>IF(SER_hh_fech_in!O21=0,0,SER_hh_fech_in!O21/SER_summary!O$27)</f>
        <v>28.546701067321806</v>
      </c>
      <c r="P21" s="100">
        <f>IF(SER_hh_fech_in!P21=0,0,SER_hh_fech_in!P21/SER_summary!P$27)</f>
        <v>28.926245972846878</v>
      </c>
      <c r="Q21" s="100">
        <f>IF(SER_hh_fech_in!Q21=0,0,SER_hh_fech_in!Q21/SER_summary!Q$27)</f>
        <v>29.022224406515328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29.790631036163617</v>
      </c>
      <c r="D22" s="100">
        <f>IF(SER_hh_fech_in!D22=0,0,SER_hh_fech_in!D22/SER_summary!D$27)</f>
        <v>29.336475303353346</v>
      </c>
      <c r="E22" s="100">
        <f>IF(SER_hh_fech_in!E22=0,0,SER_hh_fech_in!E22/SER_summary!E$27)</f>
        <v>29.513251195243654</v>
      </c>
      <c r="F22" s="100">
        <f>IF(SER_hh_fech_in!F22=0,0,SER_hh_fech_in!F22/SER_summary!F$27)</f>
        <v>29.690107818118001</v>
      </c>
      <c r="G22" s="100">
        <f>IF(SER_hh_fech_in!G22=0,0,SER_hh_fech_in!G22/SER_summary!G$27)</f>
        <v>28.725874968365222</v>
      </c>
      <c r="H22" s="100">
        <f>IF(SER_hh_fech_in!H22=0,0,SER_hh_fech_in!H22/SER_summary!H$27)</f>
        <v>28.902191547642715</v>
      </c>
      <c r="I22" s="100">
        <f>IF(SER_hh_fech_in!I22=0,0,SER_hh_fech_in!I22/SER_summary!I$27)</f>
        <v>28.807750155609771</v>
      </c>
      <c r="J22" s="100">
        <f>IF(SER_hh_fech_in!J22=0,0,SER_hh_fech_in!J22/SER_summary!J$27)</f>
        <v>28.904281049527349</v>
      </c>
      <c r="K22" s="100">
        <f>IF(SER_hh_fech_in!K22=0,0,SER_hh_fech_in!K22/SER_summary!K$27)</f>
        <v>28.939177363048419</v>
      </c>
      <c r="L22" s="100">
        <f>IF(SER_hh_fech_in!L22=0,0,SER_hh_fech_in!L22/SER_summary!L$27)</f>
        <v>28.559784280541191</v>
      </c>
      <c r="M22" s="100">
        <f>IF(SER_hh_fech_in!M22=0,0,SER_hh_fech_in!M22/SER_summary!M$27)</f>
        <v>29.020086066534386</v>
      </c>
      <c r="N22" s="100">
        <f>IF(SER_hh_fech_in!N22=0,0,SER_hh_fech_in!N22/SER_summary!N$27)</f>
        <v>27.772816442466738</v>
      </c>
      <c r="O22" s="100">
        <f>IF(SER_hh_fech_in!O22=0,0,SER_hh_fech_in!O22/SER_summary!O$27)</f>
        <v>29.554436848527569</v>
      </c>
      <c r="P22" s="100">
        <f>IF(SER_hh_fech_in!P22=0,0,SER_hh_fech_in!P22/SER_summary!P$27)</f>
        <v>29.879851908997093</v>
      </c>
      <c r="Q22" s="100">
        <f>IF(SER_hh_fech_in!Q22=0,0,SER_hh_fech_in!Q22/SER_summary!Q$27)</f>
        <v>30.075841828159476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28.747599596584276</v>
      </c>
      <c r="D23" s="100">
        <f>IF(SER_hh_fech_in!D23=0,0,SER_hh_fech_in!D23/SER_summary!D$27)</f>
        <v>28.232416960617126</v>
      </c>
      <c r="E23" s="100">
        <f>IF(SER_hh_fech_in!E23=0,0,SER_hh_fech_in!E23/SER_summary!E$27)</f>
        <v>28.383722821947025</v>
      </c>
      <c r="F23" s="100">
        <f>IF(SER_hh_fech_in!F23=0,0,SER_hh_fech_in!F23/SER_summary!F$27)</f>
        <v>28.479986123672646</v>
      </c>
      <c r="G23" s="100">
        <f>IF(SER_hh_fech_in!G23=0,0,SER_hh_fech_in!G23/SER_summary!G$27)</f>
        <v>27.599499707731123</v>
      </c>
      <c r="H23" s="100">
        <f>IF(SER_hh_fech_in!H23=0,0,SER_hh_fech_in!H23/SER_summary!H$27)</f>
        <v>27.679010903178153</v>
      </c>
      <c r="I23" s="100">
        <f>IF(SER_hh_fech_in!I23=0,0,SER_hh_fech_in!I23/SER_summary!I$27)</f>
        <v>27.619813738981389</v>
      </c>
      <c r="J23" s="100">
        <f>IF(SER_hh_fech_in!J23=0,0,SER_hh_fech_in!J23/SER_summary!J$27)</f>
        <v>27.604385829725135</v>
      </c>
      <c r="K23" s="100">
        <f>IF(SER_hh_fech_in!K23=0,0,SER_hh_fech_in!K23/SER_summary!K$27)</f>
        <v>27.581945426761614</v>
      </c>
      <c r="L23" s="100">
        <f>IF(SER_hh_fech_in!L23=0,0,SER_hh_fech_in!L23/SER_summary!L$27)</f>
        <v>27.537732146136982</v>
      </c>
      <c r="M23" s="100">
        <f>IF(SER_hh_fech_in!M23=0,0,SER_hh_fech_in!M23/SER_summary!M$27)</f>
        <v>27.618215203653566</v>
      </c>
      <c r="N23" s="100">
        <f>IF(SER_hh_fech_in!N23=0,0,SER_hh_fech_in!N23/SER_summary!N$27)</f>
        <v>26.67094877579207</v>
      </c>
      <c r="O23" s="100">
        <f>IF(SER_hh_fech_in!O23=0,0,SER_hh_fech_in!O23/SER_summary!O$27)</f>
        <v>28.057450383545472</v>
      </c>
      <c r="P23" s="100">
        <f>IF(SER_hh_fech_in!P23=0,0,SER_hh_fech_in!P23/SER_summary!P$27)</f>
        <v>28.309108441687442</v>
      </c>
      <c r="Q23" s="100">
        <f>IF(SER_hh_fech_in!Q23=0,0,SER_hh_fech_in!Q23/SER_summary!Q$27)</f>
        <v>28.453217521913281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33.092845108601416</v>
      </c>
      <c r="D24" s="100">
        <f>IF(SER_hh_fech_in!D24=0,0,SER_hh_fech_in!D24/SER_summary!D$27)</f>
        <v>32.733758042814912</v>
      </c>
      <c r="E24" s="100">
        <f>IF(SER_hh_fech_in!E24=0,0,SER_hh_fech_in!E24/SER_summary!E$27)</f>
        <v>33.07824066639612</v>
      </c>
      <c r="F24" s="100">
        <f>IF(SER_hh_fech_in!F24=0,0,SER_hh_fech_in!F24/SER_summary!F$27)</f>
        <v>33.502293181603967</v>
      </c>
      <c r="G24" s="100">
        <f>IF(SER_hh_fech_in!G24=0,0,SER_hh_fech_in!G24/SER_summary!G$27)</f>
        <v>32.667154053173952</v>
      </c>
      <c r="H24" s="100">
        <f>IF(SER_hh_fech_in!H24=0,0,SER_hh_fech_in!H24/SER_summary!H$27)</f>
        <v>32.903152215410103</v>
      </c>
      <c r="I24" s="100">
        <f>IF(SER_hh_fech_in!I24=0,0,SER_hh_fech_in!I24/SER_summary!I$27)</f>
        <v>33.020529078020942</v>
      </c>
      <c r="J24" s="100">
        <f>IF(SER_hh_fech_in!J24=0,0,SER_hh_fech_in!J24/SER_summary!J$27)</f>
        <v>33.211424719788042</v>
      </c>
      <c r="K24" s="100">
        <f>IF(SER_hh_fech_in!K24=0,0,SER_hh_fech_in!K24/SER_summary!K$27)</f>
        <v>33.365215484076082</v>
      </c>
      <c r="L24" s="100">
        <f>IF(SER_hh_fech_in!L24=0,0,SER_hh_fech_in!L24/SER_summary!L$27)</f>
        <v>33.520979878335964</v>
      </c>
      <c r="M24" s="100">
        <f>IF(SER_hh_fech_in!M24=0,0,SER_hh_fech_in!M24/SER_summary!M$27)</f>
        <v>33.665091280753323</v>
      </c>
      <c r="N24" s="100">
        <f>IF(SER_hh_fech_in!N24=0,0,SER_hh_fech_in!N24/SER_summary!N$27)</f>
        <v>32.415820999645561</v>
      </c>
      <c r="O24" s="100">
        <f>IF(SER_hh_fech_in!O24=0,0,SER_hh_fech_in!O24/SER_summary!O$27)</f>
        <v>34.133478573201707</v>
      </c>
      <c r="P24" s="100">
        <f>IF(SER_hh_fech_in!P24=0,0,SER_hh_fech_in!P24/SER_summary!P$27)</f>
        <v>34.444594495349882</v>
      </c>
      <c r="Q24" s="100">
        <f>IF(SER_hh_fech_in!Q24=0,0,SER_hh_fech_in!Q24/SER_summary!Q$27)</f>
        <v>34.597374120414763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22.713571757246658</v>
      </c>
      <c r="D25" s="100">
        <f>IF(SER_hh_fech_in!D25=0,0,SER_hh_fech_in!D25/SER_summary!D$27)</f>
        <v>22.2964783947581</v>
      </c>
      <c r="E25" s="100">
        <f>IF(SER_hh_fech_in!E25=0,0,SER_hh_fech_in!E25/SER_summary!E$27)</f>
        <v>22.417237743321486</v>
      </c>
      <c r="F25" s="100">
        <f>IF(SER_hh_fech_in!F25=0,0,SER_hh_fech_in!F25/SER_summary!F$27)</f>
        <v>22.53517006651564</v>
      </c>
      <c r="G25" s="100">
        <f>IF(SER_hh_fech_in!G25=0,0,SER_hh_fech_in!G25/SER_summary!G$27)</f>
        <v>21.749891212307443</v>
      </c>
      <c r="H25" s="100">
        <f>IF(SER_hh_fech_in!H25=0,0,SER_hh_fech_in!H25/SER_summary!H$27)</f>
        <v>21.844947724687756</v>
      </c>
      <c r="I25" s="100">
        <f>IF(SER_hh_fech_in!I25=0,0,SER_hh_fech_in!I25/SER_summary!I$27)</f>
        <v>21.782919077098025</v>
      </c>
      <c r="J25" s="100">
        <f>IF(SER_hh_fech_in!J25=0,0,SER_hh_fech_in!J25/SER_summary!J$27)</f>
        <v>21.781407102972238</v>
      </c>
      <c r="K25" s="100">
        <f>IF(SER_hh_fech_in!K25=0,0,SER_hh_fech_in!K25/SER_summary!K$27)</f>
        <v>21.752821088271389</v>
      </c>
      <c r="L25" s="100">
        <f>IF(SER_hh_fech_in!L25=0,0,SER_hh_fech_in!L25/SER_summary!L$27)</f>
        <v>21.586531443133108</v>
      </c>
      <c r="M25" s="100">
        <f>IF(SER_hh_fech_in!M25=0,0,SER_hh_fech_in!M25/SER_summary!M$27)</f>
        <v>21.478283055774018</v>
      </c>
      <c r="N25" s="100">
        <f>IF(SER_hh_fech_in!N25=0,0,SER_hh_fech_in!N25/SER_summary!N$27)</f>
        <v>18.418220789275427</v>
      </c>
      <c r="O25" s="100">
        <f>IF(SER_hh_fech_in!O25=0,0,SER_hh_fech_in!O25/SER_summary!O$27)</f>
        <v>22.015652132458065</v>
      </c>
      <c r="P25" s="100">
        <f>IF(SER_hh_fech_in!P25=0,0,SER_hh_fech_in!P25/SER_summary!P$27)</f>
        <v>22.2619374380888</v>
      </c>
      <c r="Q25" s="100">
        <f>IF(SER_hh_fech_in!Q25=0,0,SER_hh_fech_in!Q25/SER_summary!Q$27)</f>
        <v>22.422546756999783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23.140658793171575</v>
      </c>
      <c r="D26" s="22">
        <f>IF(SER_hh_fech_in!D26=0,0,SER_hh_fech_in!D26/SER_summary!D$27)</f>
        <v>22.749900654273546</v>
      </c>
      <c r="E26" s="22">
        <f>IF(SER_hh_fech_in!E26=0,0,SER_hh_fech_in!E26/SER_summary!E$27)</f>
        <v>22.915160563283916</v>
      </c>
      <c r="F26" s="22">
        <f>IF(SER_hh_fech_in!F26=0,0,SER_hh_fech_in!F26/SER_summary!F$27)</f>
        <v>23.006040462007661</v>
      </c>
      <c r="G26" s="22">
        <f>IF(SER_hh_fech_in!G26=0,0,SER_hh_fech_in!G26/SER_summary!G$27)</f>
        <v>22.422281888903285</v>
      </c>
      <c r="H26" s="22">
        <f>IF(SER_hh_fech_in!H26=0,0,SER_hh_fech_in!H26/SER_summary!H$27)</f>
        <v>22.439031583376774</v>
      </c>
      <c r="I26" s="22">
        <f>IF(SER_hh_fech_in!I26=0,0,SER_hh_fech_in!I26/SER_summary!I$27)</f>
        <v>22.461168950135697</v>
      </c>
      <c r="J26" s="22">
        <f>IF(SER_hh_fech_in!J26=0,0,SER_hh_fech_in!J26/SER_summary!J$27)</f>
        <v>22.466685710984081</v>
      </c>
      <c r="K26" s="22">
        <f>IF(SER_hh_fech_in!K26=0,0,SER_hh_fech_in!K26/SER_summary!K$27)</f>
        <v>22.466891201164071</v>
      </c>
      <c r="L26" s="22">
        <f>IF(SER_hh_fech_in!L26=0,0,SER_hh_fech_in!L26/SER_summary!L$27)</f>
        <v>22.486695773668423</v>
      </c>
      <c r="M26" s="22">
        <f>IF(SER_hh_fech_in!M26=0,0,SER_hh_fech_in!M26/SER_summary!M$27)</f>
        <v>22.663333095031778</v>
      </c>
      <c r="N26" s="22">
        <f>IF(SER_hh_fech_in!N26=0,0,SER_hh_fech_in!N26/SER_summary!N$27)</f>
        <v>22.149682285221452</v>
      </c>
      <c r="O26" s="22">
        <f>IF(SER_hh_fech_in!O26=0,0,SER_hh_fech_in!O26/SER_summary!O$27)</f>
        <v>23.423099093174166</v>
      </c>
      <c r="P26" s="22">
        <f>IF(SER_hh_fech_in!P26=0,0,SER_hh_fech_in!P26/SER_summary!P$27)</f>
        <v>24.061990779682322</v>
      </c>
      <c r="Q26" s="22">
        <f>IF(SER_hh_fech_in!Q26=0,0,SER_hh_fech_in!Q26/SER_summary!Q$27)</f>
        <v>24.672491551204349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0.33166267035498903</v>
      </c>
      <c r="H27" s="116">
        <f>IF(SER_hh_fech_in!H27=0,0,SER_hh_fech_in!H27/SER_summary!H$27)</f>
        <v>9.3433749013812437E-3</v>
      </c>
      <c r="I27" s="116">
        <f>IF(SER_hh_fech_in!I27=0,0,SER_hh_fech_in!I27/SER_summary!I$27)</f>
        <v>4.8724029278817561E-2</v>
      </c>
      <c r="J27" s="116">
        <f>IF(SER_hh_fech_in!J27=0,0,SER_hh_fech_in!J27/SER_summary!J$27)</f>
        <v>6.8919377272618473E-2</v>
      </c>
      <c r="K27" s="116">
        <f>IF(SER_hh_fech_in!K27=0,0,SER_hh_fech_in!K27/SER_summary!K$27)</f>
        <v>7.7035559297345374E-2</v>
      </c>
      <c r="L27" s="116">
        <f>IF(SER_hh_fech_in!L27=0,0,SER_hh_fech_in!L27/SER_summary!L$27)</f>
        <v>7.8578893068091321E-2</v>
      </c>
      <c r="M27" s="116">
        <f>IF(SER_hh_fech_in!M27=0,0,SER_hh_fech_in!M27/SER_summary!M$27)</f>
        <v>0.11490741621767704</v>
      </c>
      <c r="N27" s="116">
        <f>IF(SER_hh_fech_in!N27=0,0,SER_hh_fech_in!N27/SER_summary!N$27)</f>
        <v>0.96630104291521723</v>
      </c>
      <c r="O27" s="116">
        <f>IF(SER_hh_fech_in!O27=0,0,SER_hh_fech_in!O27/SER_summary!O$27)</f>
        <v>0.1719832014758543</v>
      </c>
      <c r="P27" s="116">
        <f>IF(SER_hh_fech_in!P27=0,0,SER_hh_fech_in!P27/SER_summary!P$27)</f>
        <v>0.14723477360152223</v>
      </c>
      <c r="Q27" s="116">
        <f>IF(SER_hh_fech_in!Q27=0,0,SER_hh_fech_in!Q27/SER_summary!Q$27)</f>
        <v>0.15406405838835846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6.4682011683123868</v>
      </c>
      <c r="H28" s="117">
        <f>IF(SER_hh_fech_in!H28=0,0,SER_hh_fech_in!H28/SER_summary!H$27)</f>
        <v>6.3921134657036562</v>
      </c>
      <c r="I28" s="117">
        <f>IF(SER_hh_fech_in!I28=0,0,SER_hh_fech_in!I28/SER_summary!I$27)</f>
        <v>6.4308508740559862</v>
      </c>
      <c r="J28" s="117">
        <f>IF(SER_hh_fech_in!J28=0,0,SER_hh_fech_in!J28/SER_summary!J$27)</f>
        <v>6.4742103468146697</v>
      </c>
      <c r="K28" s="117">
        <f>IF(SER_hh_fech_in!K28=0,0,SER_hh_fech_in!K28/SER_summary!K$27)</f>
        <v>6.5088730127631704</v>
      </c>
      <c r="L28" s="117">
        <f>IF(SER_hh_fech_in!L28=0,0,SER_hh_fech_in!L28/SER_summary!L$27)</f>
        <v>6.5381130015473383</v>
      </c>
      <c r="M28" s="117">
        <f>IF(SER_hh_fech_in!M28=0,0,SER_hh_fech_in!M28/SER_summary!M$27)</f>
        <v>6.564525302159864</v>
      </c>
      <c r="N28" s="117">
        <f>IF(SER_hh_fech_in!N28=0,0,SER_hh_fech_in!N28/SER_summary!N$27)</f>
        <v>6.3045113855641386</v>
      </c>
      <c r="O28" s="117">
        <f>IF(SER_hh_fech_in!O28=0,0,SER_hh_fech_in!O28/SER_summary!O$27)</f>
        <v>6.7172874996973277</v>
      </c>
      <c r="P28" s="117">
        <f>IF(SER_hh_fech_in!P28=0,0,SER_hh_fech_in!P28/SER_summary!P$27)</f>
        <v>6.7668528951661191</v>
      </c>
      <c r="Q28" s="117">
        <f>IF(SER_hh_fech_in!Q28=0,0,SER_hh_fech_in!Q28/SER_summary!Q$27)</f>
        <v>6.7698266386286488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26.656592009685198</v>
      </c>
      <c r="D29" s="101">
        <f>IF(SER_hh_fech_in!D29=0,0,SER_hh_fech_in!D29/SER_summary!D$27)</f>
        <v>36.77173133693632</v>
      </c>
      <c r="E29" s="101">
        <f>IF(SER_hh_fech_in!E29=0,0,SER_hh_fech_in!E29/SER_summary!E$27)</f>
        <v>31.944937411122226</v>
      </c>
      <c r="F29" s="101">
        <f>IF(SER_hh_fech_in!F29=0,0,SER_hh_fech_in!F29/SER_summary!F$27)</f>
        <v>31.880494689504363</v>
      </c>
      <c r="G29" s="101">
        <f>IF(SER_hh_fech_in!G29=0,0,SER_hh_fech_in!G29/SER_summary!G$27)</f>
        <v>26.780337673006386</v>
      </c>
      <c r="H29" s="101">
        <f>IF(SER_hh_fech_in!H29=0,0,SER_hh_fech_in!H29/SER_summary!H$27)</f>
        <v>27.197256581082947</v>
      </c>
      <c r="I29" s="101">
        <f>IF(SER_hh_fech_in!I29=0,0,SER_hh_fech_in!I29/SER_summary!I$27)</f>
        <v>30.677000297456054</v>
      </c>
      <c r="J29" s="101">
        <f>IF(SER_hh_fech_in!J29=0,0,SER_hh_fech_in!J29/SER_summary!J$27)</f>
        <v>31.73768370818021</v>
      </c>
      <c r="K29" s="101">
        <f>IF(SER_hh_fech_in!K29=0,0,SER_hh_fech_in!K29/SER_summary!K$27)</f>
        <v>27.614435776160434</v>
      </c>
      <c r="L29" s="101">
        <f>IF(SER_hh_fech_in!L29=0,0,SER_hh_fech_in!L29/SER_summary!L$27)</f>
        <v>30.349376381835821</v>
      </c>
      <c r="M29" s="101">
        <f>IF(SER_hh_fech_in!M29=0,0,SER_hh_fech_in!M29/SER_summary!M$27)</f>
        <v>27.479354019284258</v>
      </c>
      <c r="N29" s="101">
        <f>IF(SER_hh_fech_in!N29=0,0,SER_hh_fech_in!N29/SER_summary!N$27)</f>
        <v>27.927524707450026</v>
      </c>
      <c r="O29" s="101">
        <f>IF(SER_hh_fech_in!O29=0,0,SER_hh_fech_in!O29/SER_summary!O$27)</f>
        <v>27.736935632473902</v>
      </c>
      <c r="P29" s="101">
        <f>IF(SER_hh_fech_in!P29=0,0,SER_hh_fech_in!P29/SER_summary!P$27)</f>
        <v>31.760700704457982</v>
      </c>
      <c r="Q29" s="101">
        <f>IF(SER_hh_fech_in!Q29=0,0,SER_hh_fech_in!Q29/SER_summary!Q$27)</f>
        <v>36.803995979940282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37.699736296677933</v>
      </c>
      <c r="E30" s="100">
        <f>IF(SER_hh_fech_in!E30=0,0,SER_hh_fech_in!E30/SER_summary!E$27)</f>
        <v>37.854709749086332</v>
      </c>
      <c r="F30" s="100">
        <f>IF(SER_hh_fech_in!F30=0,0,SER_hh_fech_in!F30/SER_summary!F$27)</f>
        <v>37.545205604776108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38.408420472739842</v>
      </c>
      <c r="J30" s="100">
        <f>IF(SER_hh_fech_in!J30=0,0,SER_hh_fech_in!J30/SER_summary!J$27)</f>
        <v>37.746234160048893</v>
      </c>
      <c r="K30" s="100">
        <f>IF(SER_hh_fech_in!K30=0,0,SER_hh_fech_in!K30/SER_summary!K$27)</f>
        <v>0</v>
      </c>
      <c r="L30" s="100">
        <f>IF(SER_hh_fech_in!L30=0,0,SER_hh_fech_in!L30/SER_summary!L$27)</f>
        <v>37.71279341908847</v>
      </c>
      <c r="M30" s="100">
        <f>IF(SER_hh_fech_in!M30=0,0,SER_hh_fech_in!M30/SER_summary!M$27)</f>
        <v>0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37.262680869248946</v>
      </c>
      <c r="Q30" s="100">
        <f>IF(SER_hh_fech_in!Q30=0,0,SER_hh_fech_in!Q30/SER_summary!Q$27)</f>
        <v>37.782328425006156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32.953606593403798</v>
      </c>
      <c r="D31" s="100">
        <f>IF(SER_hh_fech_in!D31=0,0,SER_hh_fech_in!D31/SER_summary!D$27)</f>
        <v>32.715125682312113</v>
      </c>
      <c r="E31" s="100">
        <f>IF(SER_hh_fech_in!E31=0,0,SER_hh_fech_in!E31/SER_summary!E$27)</f>
        <v>32.824144447012515</v>
      </c>
      <c r="F31" s="100">
        <f>IF(SER_hh_fech_in!F31=0,0,SER_hh_fech_in!F31/SER_summary!F$27)</f>
        <v>32.604827714225436</v>
      </c>
      <c r="G31" s="100">
        <f>IF(SER_hh_fech_in!G31=0,0,SER_hh_fech_in!G31/SER_summary!G$27)</f>
        <v>33.369310562769044</v>
      </c>
      <c r="H31" s="100">
        <f>IF(SER_hh_fech_in!H31=0,0,SER_hh_fech_in!H31/SER_summary!H$27)</f>
        <v>33.777435433912032</v>
      </c>
      <c r="I31" s="100">
        <f>IF(SER_hh_fech_in!I31=0,0,SER_hh_fech_in!I31/SER_summary!I$27)</f>
        <v>34.007916289342269</v>
      </c>
      <c r="J31" s="100">
        <f>IF(SER_hh_fech_in!J31=0,0,SER_hh_fech_in!J31/SER_summary!J$27)</f>
        <v>33.600952108120801</v>
      </c>
      <c r="K31" s="100">
        <f>IF(SER_hh_fech_in!K31=0,0,SER_hh_fech_in!K31/SER_summary!K$27)</f>
        <v>34.130552691795337</v>
      </c>
      <c r="L31" s="100">
        <f>IF(SER_hh_fech_in!L31=0,0,SER_hh_fech_in!L31/SER_summary!L$27)</f>
        <v>34.203048329889739</v>
      </c>
      <c r="M31" s="100">
        <f>IF(SER_hh_fech_in!M31=0,0,SER_hh_fech_in!M31/SER_summary!M$27)</f>
        <v>34.242835311976137</v>
      </c>
      <c r="N31" s="100">
        <f>IF(SER_hh_fech_in!N31=0,0,SER_hh_fech_in!N31/SER_summary!N$27)</f>
        <v>34.783095122477405</v>
      </c>
      <c r="O31" s="100">
        <f>IF(SER_hh_fech_in!O31=0,0,SER_hh_fech_in!O31/SER_summary!O$27)</f>
        <v>34.937001084405694</v>
      </c>
      <c r="P31" s="100">
        <f>IF(SER_hh_fech_in!P31=0,0,SER_hh_fech_in!P31/SER_summary!P$27)</f>
        <v>34.564308565127952</v>
      </c>
      <c r="Q31" s="100">
        <f>IF(SER_hh_fech_in!Q31=0,0,SER_hh_fech_in!Q31/SER_summary!Q$27)</f>
        <v>34.700027279266088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25.444102934243425</v>
      </c>
      <c r="D33" s="18">
        <f>IF(SER_hh_fech_in!D33=0,0,SER_hh_fech_in!D33/SER_summary!D$27)</f>
        <v>0</v>
      </c>
      <c r="E33" s="18">
        <f>IF(SER_hh_fech_in!E33=0,0,SER_hh_fech_in!E33/SER_summary!E$27)</f>
        <v>24.985725589973136</v>
      </c>
      <c r="F33" s="18">
        <f>IF(SER_hh_fech_in!F33=0,0,SER_hh_fech_in!F33/SER_summary!F$27)</f>
        <v>24.665931628812555</v>
      </c>
      <c r="G33" s="18">
        <f>IF(SER_hh_fech_in!G33=0,0,SER_hh_fech_in!G33/SER_summary!G$27)</f>
        <v>25.262194343450584</v>
      </c>
      <c r="H33" s="18">
        <f>IF(SER_hh_fech_in!H33=0,0,SER_hh_fech_in!H33/SER_summary!H$27)</f>
        <v>25.545938633174039</v>
      </c>
      <c r="I33" s="18">
        <f>IF(SER_hh_fech_in!I33=0,0,SER_hh_fech_in!I33/SER_summary!I$27)</f>
        <v>25.595708691687481</v>
      </c>
      <c r="J33" s="18">
        <f>IF(SER_hh_fech_in!J33=0,0,SER_hh_fech_in!J33/SER_summary!J$27)</f>
        <v>25.152992984886431</v>
      </c>
      <c r="K33" s="18">
        <f>IF(SER_hh_fech_in!K33=0,0,SER_hh_fech_in!K33/SER_summary!K$27)</f>
        <v>25.463349808439279</v>
      </c>
      <c r="L33" s="18">
        <f>IF(SER_hh_fech_in!L33=0,0,SER_hh_fech_in!L33/SER_summary!L$27)</f>
        <v>25.390887927425155</v>
      </c>
      <c r="M33" s="18">
        <f>IF(SER_hh_fech_in!M33=0,0,SER_hh_fech_in!M33/SER_summary!M$27)</f>
        <v>25.48516594569643</v>
      </c>
      <c r="N33" s="18">
        <f>IF(SER_hh_fech_in!N33=0,0,SER_hh_fech_in!N33/SER_summary!N$27)</f>
        <v>26.063924867840019</v>
      </c>
      <c r="O33" s="18">
        <f>IF(SER_hh_fech_in!O33=0,0,SER_hh_fech_in!O33/SER_summary!O$27)</f>
        <v>26.746779046541718</v>
      </c>
      <c r="P33" s="18">
        <f>IF(SER_hh_fech_in!P33=0,0,SER_hh_fech_in!P33/SER_summary!P$27)</f>
        <v>26.95552580001414</v>
      </c>
      <c r="Q33" s="18">
        <f>IF(SER_hh_fech_in!Q33=0,0,SER_hh_fech_in!Q33/SER_summary!Q$27)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192.27562542931295</v>
      </c>
      <c r="D3" s="106">
        <f>IF(SER_hh_tesh_in!D3=0,0,SER_hh_tesh_in!D3/SER_summary!D$27)</f>
        <v>183.02433791253637</v>
      </c>
      <c r="E3" s="106">
        <f>IF(SER_hh_tesh_in!E3=0,0,SER_hh_tesh_in!E3/SER_summary!E$27)</f>
        <v>174.33145460654205</v>
      </c>
      <c r="F3" s="106">
        <f>IF(SER_hh_tesh_in!F3=0,0,SER_hh_tesh_in!F3/SER_summary!F$27)</f>
        <v>191.02085287114926</v>
      </c>
      <c r="G3" s="106">
        <f>IF(SER_hh_tesh_in!G3=0,0,SER_hh_tesh_in!G3/SER_summary!G$27)</f>
        <v>227.90040431802686</v>
      </c>
      <c r="H3" s="106">
        <f>IF(SER_hh_tesh_in!H3=0,0,SER_hh_tesh_in!H3/SER_summary!H$27)</f>
        <v>218.37037286907147</v>
      </c>
      <c r="I3" s="106">
        <f>IF(SER_hh_tesh_in!I3=0,0,SER_hh_tesh_in!I3/SER_summary!I$27)</f>
        <v>222.21139023931738</v>
      </c>
      <c r="J3" s="106">
        <f>IF(SER_hh_tesh_in!J3=0,0,SER_hh_tesh_in!J3/SER_summary!J$27)</f>
        <v>211.29108077923908</v>
      </c>
      <c r="K3" s="106">
        <f>IF(SER_hh_tesh_in!K3=0,0,SER_hh_tesh_in!K3/SER_summary!K$27)</f>
        <v>208.54994793204082</v>
      </c>
      <c r="L3" s="106">
        <f>IF(SER_hh_tesh_in!L3=0,0,SER_hh_tesh_in!L3/SER_summary!L$27)</f>
        <v>219.46969788173166</v>
      </c>
      <c r="M3" s="106">
        <f>IF(SER_hh_tesh_in!M3=0,0,SER_hh_tesh_in!M3/SER_summary!M$27)</f>
        <v>186.20462943846755</v>
      </c>
      <c r="N3" s="106">
        <f>IF(SER_hh_tesh_in!N3=0,0,SER_hh_tesh_in!N3/SER_summary!N$27)</f>
        <v>181.68548755942282</v>
      </c>
      <c r="O3" s="106">
        <f>IF(SER_hh_tesh_in!O3=0,0,SER_hh_tesh_in!O3/SER_summary!O$27)</f>
        <v>181.29410569047067</v>
      </c>
      <c r="P3" s="106">
        <f>IF(SER_hh_tesh_in!P3=0,0,SER_hh_tesh_in!P3/SER_summary!P$27)</f>
        <v>183.456754981795</v>
      </c>
      <c r="Q3" s="106">
        <f>IF(SER_hh_tesh_in!Q3=0,0,SER_hh_tesh_in!Q3/SER_summary!Q$27)</f>
        <v>209.85831055707621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110.38382436711375</v>
      </c>
      <c r="D4" s="101">
        <f>IF(SER_hh_tesh_in!D4=0,0,SER_hh_tesh_in!D4/SER_summary!D$27)</f>
        <v>99.190833590387015</v>
      </c>
      <c r="E4" s="101">
        <f>IF(SER_hh_tesh_in!E4=0,0,SER_hh_tesh_in!E4/SER_summary!E$27)</f>
        <v>116.0270069777301</v>
      </c>
      <c r="F4" s="101">
        <f>IF(SER_hh_tesh_in!F4=0,0,SER_hh_tesh_in!F4/SER_summary!F$27)</f>
        <v>116.60691702892187</v>
      </c>
      <c r="G4" s="101">
        <f>IF(SER_hh_tesh_in!G4=0,0,SER_hh_tesh_in!G4/SER_summary!G$27)</f>
        <v>151.6562381978772</v>
      </c>
      <c r="H4" s="101">
        <f>IF(SER_hh_tesh_in!H4=0,0,SER_hh_tesh_in!H4/SER_summary!H$27)</f>
        <v>133.28976949625672</v>
      </c>
      <c r="I4" s="101">
        <f>IF(SER_hh_tesh_in!I4=0,0,SER_hh_tesh_in!I4/SER_summary!I$27)</f>
        <v>136.52919825822516</v>
      </c>
      <c r="J4" s="101">
        <f>IF(SER_hh_tesh_in!J4=0,0,SER_hh_tesh_in!J4/SER_summary!J$27)</f>
        <v>133.04507773909071</v>
      </c>
      <c r="K4" s="101">
        <f>IF(SER_hh_tesh_in!K4=0,0,SER_hh_tesh_in!K4/SER_summary!K$27)</f>
        <v>124.63727758118029</v>
      </c>
      <c r="L4" s="101">
        <f>IF(SER_hh_tesh_in!L4=0,0,SER_hh_tesh_in!L4/SER_summary!L$27)</f>
        <v>141.27417351547473</v>
      </c>
      <c r="M4" s="101">
        <f>IF(SER_hh_tesh_in!M4=0,0,SER_hh_tesh_in!M4/SER_summary!M$27)</f>
        <v>113.6391971104445</v>
      </c>
      <c r="N4" s="101">
        <f>IF(SER_hh_tesh_in!N4=0,0,SER_hh_tesh_in!N4/SER_summary!N$27)</f>
        <v>128.48422263290263</v>
      </c>
      <c r="O4" s="101">
        <f>IF(SER_hh_tesh_in!O4=0,0,SER_hh_tesh_in!O4/SER_summary!O$27)</f>
        <v>122.42448658661144</v>
      </c>
      <c r="P4" s="101">
        <f>IF(SER_hh_tesh_in!P4=0,0,SER_hh_tesh_in!P4/SER_summary!P$27)</f>
        <v>104.36909221178432</v>
      </c>
      <c r="Q4" s="101">
        <f>IF(SER_hh_tesh_in!Q4=0,0,SER_hh_tesh_in!Q4/SER_summary!Q$27)</f>
        <v>115.67249736596953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114.66986313266693</v>
      </c>
      <c r="F5" s="100">
        <f>IF(SER_hh_tesh_in!F5=0,0,SER_hh_tesh_in!F5/SER_summary!F$27)</f>
        <v>116.48328994487863</v>
      </c>
      <c r="G5" s="100">
        <f>IF(SER_hh_tesh_in!G5=0,0,SER_hh_tesh_in!G5/SER_summary!G$27)</f>
        <v>155.2938225946927</v>
      </c>
      <c r="H5" s="100">
        <f>IF(SER_hh_tesh_in!H5=0,0,SER_hh_tesh_in!H5/SER_summary!H$27)</f>
        <v>149.22664514886051</v>
      </c>
      <c r="I5" s="100">
        <f>IF(SER_hh_tesh_in!I5=0,0,SER_hh_tesh_in!I5/SER_summary!I$27)</f>
        <v>132.7246304644097</v>
      </c>
      <c r="J5" s="100">
        <f>IF(SER_hh_tesh_in!J5=0,0,SER_hh_tesh_in!J5/SER_summary!J$27)</f>
        <v>130.28121659118366</v>
      </c>
      <c r="K5" s="100">
        <f>IF(SER_hh_tesh_in!K5=0,0,SER_hh_tesh_in!K5/SER_summary!K$27)</f>
        <v>126.03243887607564</v>
      </c>
      <c r="L5" s="100">
        <f>IF(SER_hh_tesh_in!L5=0,0,SER_hh_tesh_in!L5/SER_summary!L$27)</f>
        <v>140.90299208396684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107.9989465132049</v>
      </c>
      <c r="D7" s="100">
        <f>IF(SER_hh_tesh_in!D7=0,0,SER_hh_tesh_in!D7/SER_summary!D$27)</f>
        <v>0</v>
      </c>
      <c r="E7" s="100">
        <f>IF(SER_hh_tesh_in!E7=0,0,SER_hh_tesh_in!E7/SER_summary!E$27)</f>
        <v>0</v>
      </c>
      <c r="F7" s="100">
        <f>IF(SER_hh_tesh_in!F7=0,0,SER_hh_tesh_in!F7/SER_summary!F$27)</f>
        <v>111.34659845554154</v>
      </c>
      <c r="G7" s="100">
        <f>IF(SER_hh_tesh_in!G7=0,0,SER_hh_tesh_in!G7/SER_summary!G$27)</f>
        <v>0</v>
      </c>
      <c r="H7" s="100">
        <f>IF(SER_hh_tesh_in!H7=0,0,SER_hh_tesh_in!H7/SER_summary!H$27)</f>
        <v>127.29635531616832</v>
      </c>
      <c r="I7" s="100">
        <f>IF(SER_hh_tesh_in!I7=0,0,SER_hh_tesh_in!I7/SER_summary!I$27)</f>
        <v>117.40166236050609</v>
      </c>
      <c r="J7" s="100">
        <f>IF(SER_hh_tesh_in!J7=0,0,SER_hh_tesh_in!J7/SER_summary!J$27)</f>
        <v>140.34988651351154</v>
      </c>
      <c r="K7" s="100">
        <f>IF(SER_hh_tesh_in!K7=0,0,SER_hh_tesh_in!K7/SER_summary!K$27)</f>
        <v>137.37320478581663</v>
      </c>
      <c r="L7" s="100">
        <f>IF(SER_hh_tesh_in!L7=0,0,SER_hh_tesh_in!L7/SER_summary!L$27)</f>
        <v>127.7024553172245</v>
      </c>
      <c r="M7" s="100">
        <f>IF(SER_hh_tesh_in!M7=0,0,SER_hh_tesh_in!M7/SER_summary!M$27)</f>
        <v>114.43203218834027</v>
      </c>
      <c r="N7" s="100">
        <f>IF(SER_hh_tesh_in!N7=0,0,SER_hh_tesh_in!N7/SER_summary!N$27)</f>
        <v>114.1444920968991</v>
      </c>
      <c r="O7" s="100">
        <f>IF(SER_hh_tesh_in!O7=0,0,SER_hh_tesh_in!O7/SER_summary!O$27)</f>
        <v>113.10997122203787</v>
      </c>
      <c r="P7" s="100">
        <f>IF(SER_hh_tesh_in!P7=0,0,SER_hh_tesh_in!P7/SER_summary!P$27)</f>
        <v>96.713351657252986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111.12395202393344</v>
      </c>
      <c r="D8" s="100">
        <f>IF(SER_hh_tesh_in!D8=0,0,SER_hh_tesh_in!D8/SER_summary!D$27)</f>
        <v>99.813926542074</v>
      </c>
      <c r="E8" s="100">
        <f>IF(SER_hh_tesh_in!E8=0,0,SER_hh_tesh_in!E8/SER_summary!E$27)</f>
        <v>115.12314221803578</v>
      </c>
      <c r="F8" s="100">
        <f>IF(SER_hh_tesh_in!F8=0,0,SER_hh_tesh_in!F8/SER_summary!F$27)</f>
        <v>117.1461940061794</v>
      </c>
      <c r="G8" s="100">
        <f>IF(SER_hh_tesh_in!G8=0,0,SER_hh_tesh_in!G8/SER_summary!G$27)</f>
        <v>144.81596100179411</v>
      </c>
      <c r="H8" s="100">
        <f>IF(SER_hh_tesh_in!H8=0,0,SER_hh_tesh_in!H8/SER_summary!H$27)</f>
        <v>134.46901809025235</v>
      </c>
      <c r="I8" s="100">
        <f>IF(SER_hh_tesh_in!I8=0,0,SER_hh_tesh_in!I8/SER_summary!I$27)</f>
        <v>133.81078245490733</v>
      </c>
      <c r="J8" s="100">
        <f>IF(SER_hh_tesh_in!J8=0,0,SER_hh_tesh_in!J8/SER_summary!J$27)</f>
        <v>131.13087436401622</v>
      </c>
      <c r="K8" s="100">
        <f>IF(SER_hh_tesh_in!K8=0,0,SER_hh_tesh_in!K8/SER_summary!K$27)</f>
        <v>124.0587620679256</v>
      </c>
      <c r="L8" s="100">
        <f>IF(SER_hh_tesh_in!L8=0,0,SER_hh_tesh_in!L8/SER_summary!L$27)</f>
        <v>139.57205530002034</v>
      </c>
      <c r="M8" s="100">
        <f>IF(SER_hh_tesh_in!M8=0,0,SER_hh_tesh_in!M8/SER_summary!M$27)</f>
        <v>108.23743315734299</v>
      </c>
      <c r="N8" s="100">
        <f>IF(SER_hh_tesh_in!N8=0,0,SER_hh_tesh_in!N8/SER_summary!N$27)</f>
        <v>118.68522068988894</v>
      </c>
      <c r="O8" s="100">
        <f>IF(SER_hh_tesh_in!O8=0,0,SER_hh_tesh_in!O8/SER_summary!O$27)</f>
        <v>117.01548470632534</v>
      </c>
      <c r="P8" s="100">
        <f>IF(SER_hh_tesh_in!P8=0,0,SER_hh_tesh_in!P8/SER_summary!P$27)</f>
        <v>100.26026754176682</v>
      </c>
      <c r="Q8" s="100">
        <f>IF(SER_hh_tesh_in!Q8=0,0,SER_hh_tesh_in!Q8/SER_summary!Q$27)</f>
        <v>106.53285669863209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108.12214149462407</v>
      </c>
      <c r="D9" s="100">
        <f>IF(SER_hh_tesh_in!D9=0,0,SER_hh_tesh_in!D9/SER_summary!D$27)</f>
        <v>96.575757098883969</v>
      </c>
      <c r="E9" s="100">
        <f>IF(SER_hh_tesh_in!E9=0,0,SER_hh_tesh_in!E9/SER_summary!E$27)</f>
        <v>114.17854685085118</v>
      </c>
      <c r="F9" s="100">
        <f>IF(SER_hh_tesh_in!F9=0,0,SER_hh_tesh_in!F9/SER_summary!F$27)</f>
        <v>116.79981574878343</v>
      </c>
      <c r="G9" s="100">
        <f>IF(SER_hh_tesh_in!G9=0,0,SER_hh_tesh_in!G9/SER_summary!G$27)</f>
        <v>148.92902771851817</v>
      </c>
      <c r="H9" s="100">
        <f>IF(SER_hh_tesh_in!H9=0,0,SER_hh_tesh_in!H9/SER_summary!H$27)</f>
        <v>138.15044341261969</v>
      </c>
      <c r="I9" s="100">
        <f>IF(SER_hh_tesh_in!I9=0,0,SER_hh_tesh_in!I9/SER_summary!I$27)</f>
        <v>142.81633085876729</v>
      </c>
      <c r="J9" s="100">
        <f>IF(SER_hh_tesh_in!J9=0,0,SER_hh_tesh_in!J9/SER_summary!J$27)</f>
        <v>133.05596309763274</v>
      </c>
      <c r="K9" s="100">
        <f>IF(SER_hh_tesh_in!K9=0,0,SER_hh_tesh_in!K9/SER_summary!K$27)</f>
        <v>0</v>
      </c>
      <c r="L9" s="100">
        <f>IF(SER_hh_tesh_in!L9=0,0,SER_hh_tesh_in!L9/SER_summary!L$27)</f>
        <v>150.05519556521935</v>
      </c>
      <c r="M9" s="100">
        <f>IF(SER_hh_tesh_in!M9=0,0,SER_hh_tesh_in!M9/SER_summary!M$27)</f>
        <v>107.54380219962027</v>
      </c>
      <c r="N9" s="100">
        <f>IF(SER_hh_tesh_in!N9=0,0,SER_hh_tesh_in!N9/SER_summary!N$27)</f>
        <v>124.98830481722865</v>
      </c>
      <c r="O9" s="100">
        <f>IF(SER_hh_tesh_in!O9=0,0,SER_hh_tesh_in!O9/SER_summary!O$27)</f>
        <v>123.05842747487867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111.01732658237128</v>
      </c>
      <c r="D10" s="100">
        <f>IF(SER_hh_tesh_in!D10=0,0,SER_hh_tesh_in!D10/SER_summary!D$27)</f>
        <v>102.26732550938611</v>
      </c>
      <c r="E10" s="100">
        <f>IF(SER_hh_tesh_in!E10=0,0,SER_hh_tesh_in!E10/SER_summary!E$27)</f>
        <v>117.69211168042814</v>
      </c>
      <c r="F10" s="100">
        <f>IF(SER_hh_tesh_in!F10=0,0,SER_hh_tesh_in!F10/SER_summary!F$27)</f>
        <v>120.34754332258177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145.75357791124938</v>
      </c>
      <c r="J10" s="100">
        <f>IF(SER_hh_tesh_in!J10=0,0,SER_hh_tesh_in!J10/SER_summary!J$27)</f>
        <v>143.01972648925289</v>
      </c>
      <c r="K10" s="100">
        <f>IF(SER_hh_tesh_in!K10=0,0,SER_hh_tesh_in!K10/SER_summary!K$27)</f>
        <v>158.48044852176662</v>
      </c>
      <c r="L10" s="100">
        <f>IF(SER_hh_tesh_in!L10=0,0,SER_hh_tesh_in!L10/SER_summary!L$27)</f>
        <v>126.88207804034931</v>
      </c>
      <c r="M10" s="100">
        <f>IF(SER_hh_tesh_in!M10=0,0,SER_hh_tesh_in!M10/SER_summary!M$27)</f>
        <v>116.42589024159282</v>
      </c>
      <c r="N10" s="100">
        <f>IF(SER_hh_tesh_in!N10=0,0,SER_hh_tesh_in!N10/SER_summary!N$27)</f>
        <v>127.00785800784382</v>
      </c>
      <c r="O10" s="100">
        <f>IF(SER_hh_tesh_in!O10=0,0,SER_hh_tesh_in!O10/SER_summary!O$27)</f>
        <v>123.90286532605084</v>
      </c>
      <c r="P10" s="100">
        <f>IF(SER_hh_tesh_in!P10=0,0,SER_hh_tesh_in!P10/SER_summary!P$27)</f>
        <v>105.36166310632684</v>
      </c>
      <c r="Q10" s="100">
        <f>IF(SER_hh_tesh_in!Q10=0,0,SER_hh_tesh_in!Q10/SER_summary!Q$27)</f>
        <v>110.70598709993502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109.97064550028225</v>
      </c>
      <c r="D12" s="100">
        <f>IF(SER_hh_tesh_in!D12=0,0,SER_hh_tesh_in!D12/SER_summary!D$27)</f>
        <v>98.449195942607403</v>
      </c>
      <c r="E12" s="100">
        <f>IF(SER_hh_tesh_in!E12=0,0,SER_hh_tesh_in!E12/SER_summary!E$27)</f>
        <v>0</v>
      </c>
      <c r="F12" s="100">
        <f>IF(SER_hh_tesh_in!F12=0,0,SER_hh_tesh_in!F12/SER_summary!F$27)</f>
        <v>114.3779468736245</v>
      </c>
      <c r="G12" s="100">
        <f>IF(SER_hh_tesh_in!G12=0,0,SER_hh_tesh_in!G12/SER_summary!G$27)</f>
        <v>0</v>
      </c>
      <c r="H12" s="100">
        <f>IF(SER_hh_tesh_in!H12=0,0,SER_hh_tesh_in!H12/SER_summary!H$27)</f>
        <v>131.20319459105008</v>
      </c>
      <c r="I12" s="100">
        <f>IF(SER_hh_tesh_in!I12=0,0,SER_hh_tesh_in!I12/SER_summary!I$27)</f>
        <v>129.28310045299213</v>
      </c>
      <c r="J12" s="100">
        <f>IF(SER_hh_tesh_in!J12=0,0,SER_hh_tesh_in!J12/SER_summary!J$27)</f>
        <v>129.05948649983941</v>
      </c>
      <c r="K12" s="100">
        <f>IF(SER_hh_tesh_in!K12=0,0,SER_hh_tesh_in!K12/SER_summary!K$27)</f>
        <v>0</v>
      </c>
      <c r="L12" s="100">
        <f>IF(SER_hh_tesh_in!L12=0,0,SER_hh_tesh_in!L12/SER_summary!L$27)</f>
        <v>137.81236113444015</v>
      </c>
      <c r="M12" s="100">
        <f>IF(SER_hh_tesh_in!M12=0,0,SER_hh_tesh_in!M12/SER_summary!M$27)</f>
        <v>106.13597523326754</v>
      </c>
      <c r="N12" s="100">
        <f>IF(SER_hh_tesh_in!N12=0,0,SER_hh_tesh_in!N12/SER_summary!N$27)</f>
        <v>0</v>
      </c>
      <c r="O12" s="100">
        <f>IF(SER_hh_tesh_in!O12=0,0,SER_hh_tesh_in!O12/SER_summary!O$27)</f>
        <v>116.00604719883633</v>
      </c>
      <c r="P12" s="100">
        <f>IF(SER_hh_tesh_in!P12=0,0,SER_hh_tesh_in!P12/SER_summary!P$27)</f>
        <v>101.25866516846581</v>
      </c>
      <c r="Q12" s="100">
        <f>IF(SER_hh_tesh_in!Q12=0,0,SER_hh_tesh_in!Q12/SER_summary!Q$27)</f>
        <v>106.05789813586613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110.69525805794183</v>
      </c>
      <c r="D13" s="100">
        <f>IF(SER_hh_tesh_in!D13=0,0,SER_hh_tesh_in!D13/SER_summary!D$27)</f>
        <v>99.370190736771136</v>
      </c>
      <c r="E13" s="100">
        <f>IF(SER_hh_tesh_in!E13=0,0,SER_hh_tesh_in!E13/SER_summary!E$27)</f>
        <v>114.14206331615931</v>
      </c>
      <c r="F13" s="100">
        <f>IF(SER_hh_tesh_in!F13=0,0,SER_hh_tesh_in!F13/SER_summary!F$27)</f>
        <v>116.03573860575689</v>
      </c>
      <c r="G13" s="100">
        <f>IF(SER_hh_tesh_in!G13=0,0,SER_hh_tesh_in!G13/SER_summary!G$27)</f>
        <v>142.82231458327493</v>
      </c>
      <c r="H13" s="100">
        <f>IF(SER_hh_tesh_in!H13=0,0,SER_hh_tesh_in!H13/SER_summary!H$27)</f>
        <v>132.69847846403999</v>
      </c>
      <c r="I13" s="100">
        <f>IF(SER_hh_tesh_in!I13=0,0,SER_hh_tesh_in!I13/SER_summary!I$27)</f>
        <v>131.86159626355052</v>
      </c>
      <c r="J13" s="100">
        <f>IF(SER_hh_tesh_in!J13=0,0,SER_hh_tesh_in!J13/SER_summary!J$27)</f>
        <v>129.26649148906239</v>
      </c>
      <c r="K13" s="100">
        <f>IF(SER_hh_tesh_in!K13=0,0,SER_hh_tesh_in!K13/SER_summary!K$27)</f>
        <v>122.53959250294615</v>
      </c>
      <c r="L13" s="100">
        <f>IF(SER_hh_tesh_in!L13=0,0,SER_hh_tesh_in!L13/SER_summary!L$27)</f>
        <v>144.11504287327341</v>
      </c>
      <c r="M13" s="100">
        <f>IF(SER_hh_tesh_in!M13=0,0,SER_hh_tesh_in!M13/SER_summary!M$27)</f>
        <v>122.7203175847212</v>
      </c>
      <c r="N13" s="100">
        <f>IF(SER_hh_tesh_in!N13=0,0,SER_hh_tesh_in!N13/SER_summary!N$27)</f>
        <v>136.97165872965479</v>
      </c>
      <c r="O13" s="100">
        <f>IF(SER_hh_tesh_in!O13=0,0,SER_hh_tesh_in!O13/SER_summary!O$27)</f>
        <v>135.04256691637411</v>
      </c>
      <c r="P13" s="100">
        <f>IF(SER_hh_tesh_in!P13=0,0,SER_hh_tesh_in!P13/SER_summary!P$27)</f>
        <v>115.86669465596329</v>
      </c>
      <c r="Q13" s="100">
        <f>IF(SER_hh_tesh_in!Q13=0,0,SER_hh_tesh_in!Q13/SER_summary!Q$27)</f>
        <v>122.72159546029364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110.03142043669131</v>
      </c>
      <c r="D14" s="22">
        <f>IF(SER_hh_tesh_in!D14=0,0,SER_hh_tesh_in!D14/SER_summary!D$27)</f>
        <v>98.375879061541056</v>
      </c>
      <c r="E14" s="22">
        <f>IF(SER_hh_tesh_in!E14=0,0,SER_hh_tesh_in!E14/SER_summary!E$27)</f>
        <v>112.6492819936803</v>
      </c>
      <c r="F14" s="22">
        <f>IF(SER_hh_tesh_in!F14=0,0,SER_hh_tesh_in!F14/SER_summary!F$27)</f>
        <v>114.45859553404834</v>
      </c>
      <c r="G14" s="22">
        <f>IF(SER_hh_tesh_in!G14=0,0,SER_hh_tesh_in!G14/SER_summary!G$27)</f>
        <v>0</v>
      </c>
      <c r="H14" s="22">
        <f>IF(SER_hh_tesh_in!H14=0,0,SER_hh_tesh_in!H14/SER_summary!H$27)</f>
        <v>131.55364255566192</v>
      </c>
      <c r="I14" s="22">
        <f>IF(SER_hh_tesh_in!I14=0,0,SER_hh_tesh_in!I14/SER_summary!I$27)</f>
        <v>130.74348778326112</v>
      </c>
      <c r="J14" s="22">
        <f>IF(SER_hh_tesh_in!J14=0,0,SER_hh_tesh_in!J14/SER_summary!J$27)</f>
        <v>117.38337093580286</v>
      </c>
      <c r="K14" s="22">
        <f>IF(SER_hh_tesh_in!K14=0,0,SER_hh_tesh_in!K14/SER_summary!K$27)</f>
        <v>115.17903188319603</v>
      </c>
      <c r="L14" s="22">
        <f>IF(SER_hh_tesh_in!L14=0,0,SER_hh_tesh_in!L14/SER_summary!L$27)</f>
        <v>138.39422774972977</v>
      </c>
      <c r="M14" s="22">
        <f>IF(SER_hh_tesh_in!M14=0,0,SER_hh_tesh_in!M14/SER_summary!M$27)</f>
        <v>106.5785276608176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99.256895800655755</v>
      </c>
      <c r="Q14" s="22">
        <f>IF(SER_hh_tesh_in!Q14=0,0,SER_hh_tesh_in!Q14/SER_summary!Q$27)</f>
        <v>105.30830502958666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1.5992544732472302</v>
      </c>
      <c r="D15" s="104">
        <f>IF(SER_hh_tesh_in!D15=0,0,SER_hh_tesh_in!D15/SER_summary!D$27)</f>
        <v>0.89470382962145278</v>
      </c>
      <c r="E15" s="104">
        <f>IF(SER_hh_tesh_in!E15=0,0,SER_hh_tesh_in!E15/SER_summary!E$27)</f>
        <v>2.269473567873308</v>
      </c>
      <c r="F15" s="104">
        <f>IF(SER_hh_tesh_in!F15=0,0,SER_hh_tesh_in!F15/SER_summary!F$27)</f>
        <v>2.0696622316946738</v>
      </c>
      <c r="G15" s="104">
        <f>IF(SER_hh_tesh_in!G15=0,0,SER_hh_tesh_in!G15/SER_summary!G$27)</f>
        <v>2.9365165177945736</v>
      </c>
      <c r="H15" s="104">
        <f>IF(SER_hh_tesh_in!H15=0,0,SER_hh_tesh_in!H15/SER_summary!H$27)</f>
        <v>2.3519861992856841</v>
      </c>
      <c r="I15" s="104">
        <f>IF(SER_hh_tesh_in!I15=0,0,SER_hh_tesh_in!I15/SER_summary!I$27)</f>
        <v>2.3780407002912503</v>
      </c>
      <c r="J15" s="104">
        <f>IF(SER_hh_tesh_in!J15=0,0,SER_hh_tesh_in!J15/SER_summary!J$27)</f>
        <v>2.4220698257531099</v>
      </c>
      <c r="K15" s="104">
        <f>IF(SER_hh_tesh_in!K15=0,0,SER_hh_tesh_in!K15/SER_summary!K$27)</f>
        <v>2.3280944374897832</v>
      </c>
      <c r="L15" s="104">
        <f>IF(SER_hh_tesh_in!L15=0,0,SER_hh_tesh_in!L15/SER_summary!L$27)</f>
        <v>2.3039153510993775</v>
      </c>
      <c r="M15" s="104">
        <f>IF(SER_hh_tesh_in!M15=0,0,SER_hh_tesh_in!M15/SER_summary!M$27)</f>
        <v>1.6910709790780039</v>
      </c>
      <c r="N15" s="104">
        <f>IF(SER_hh_tesh_in!N15=0,0,SER_hh_tesh_in!N15/SER_summary!N$27)</f>
        <v>2.414878398706247</v>
      </c>
      <c r="O15" s="104">
        <f>IF(SER_hh_tesh_in!O15=0,0,SER_hh_tesh_in!O15/SER_summary!O$27)</f>
        <v>2.079578265339499</v>
      </c>
      <c r="P15" s="104">
        <f>IF(SER_hh_tesh_in!P15=0,0,SER_hh_tesh_in!P15/SER_summary!P$27)</f>
        <v>1.1603242168207322</v>
      </c>
      <c r="Q15" s="104">
        <f>IF(SER_hh_tesh_in!Q15=0,0,SER_hh_tesh_in!Q15/SER_summary!Q$27)</f>
        <v>0.75682393005614268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49.511351725824099</v>
      </c>
      <c r="D16" s="101">
        <f>IF(SER_hh_tesh_in!D16=0,0,SER_hh_tesh_in!D16/SER_summary!D$27)</f>
        <v>49.658284927910969</v>
      </c>
      <c r="E16" s="101">
        <f>IF(SER_hh_tesh_in!E16=0,0,SER_hh_tesh_in!E16/SER_summary!E$27)</f>
        <v>49.89210734137346</v>
      </c>
      <c r="F16" s="101">
        <f>IF(SER_hh_tesh_in!F16=0,0,SER_hh_tesh_in!F16/SER_summary!F$27)</f>
        <v>50.219891224149087</v>
      </c>
      <c r="G16" s="101">
        <f>IF(SER_hh_tesh_in!G16=0,0,SER_hh_tesh_in!G16/SER_summary!G$27)</f>
        <v>50.588709034141033</v>
      </c>
      <c r="H16" s="101">
        <f>IF(SER_hh_tesh_in!H16=0,0,SER_hh_tesh_in!H16/SER_summary!H$27)</f>
        <v>50.923697291688221</v>
      </c>
      <c r="I16" s="101">
        <f>IF(SER_hh_tesh_in!I16=0,0,SER_hh_tesh_in!I16/SER_summary!I$27)</f>
        <v>50.928050141311459</v>
      </c>
      <c r="J16" s="101">
        <f>IF(SER_hh_tesh_in!J16=0,0,SER_hh_tesh_in!J16/SER_summary!J$27)</f>
        <v>51.035565337387617</v>
      </c>
      <c r="K16" s="101">
        <f>IF(SER_hh_tesh_in!K16=0,0,SER_hh_tesh_in!K16/SER_summary!K$27)</f>
        <v>51.026742098937191</v>
      </c>
      <c r="L16" s="101">
        <f>IF(SER_hh_tesh_in!L16=0,0,SER_hh_tesh_in!L16/SER_summary!L$27)</f>
        <v>51.045695353454036</v>
      </c>
      <c r="M16" s="101">
        <f>IF(SER_hh_tesh_in!M16=0,0,SER_hh_tesh_in!M16/SER_summary!M$27)</f>
        <v>51.222061521282811</v>
      </c>
      <c r="N16" s="101">
        <f>IF(SER_hh_tesh_in!N16=0,0,SER_hh_tesh_in!N16/SER_summary!N$27)</f>
        <v>50.609257222543498</v>
      </c>
      <c r="O16" s="101">
        <f>IF(SER_hh_tesh_in!O16=0,0,SER_hh_tesh_in!O16/SER_summary!O$27)</f>
        <v>51.723192520974493</v>
      </c>
      <c r="P16" s="101">
        <f>IF(SER_hh_tesh_in!P16=0,0,SER_hh_tesh_in!P16/SER_summary!P$27)</f>
        <v>54.607789476674789</v>
      </c>
      <c r="Q16" s="101">
        <f>IF(SER_hh_tesh_in!Q16=0,0,SER_hh_tesh_in!Q16/SER_summary!Q$27)</f>
        <v>56.973642076547378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20.513876669629031</v>
      </c>
      <c r="D17" s="103">
        <f>IF(SER_hh_tesh_in!D17=0,0,SER_hh_tesh_in!D17/SER_summary!D$27)</f>
        <v>23.49600467111577</v>
      </c>
      <c r="E17" s="103">
        <f>IF(SER_hh_tesh_in!E17=0,0,SER_hh_tesh_in!E17/SER_summary!E$27)</f>
        <v>24.274226571279392</v>
      </c>
      <c r="F17" s="103">
        <f>IF(SER_hh_tesh_in!F17=0,0,SER_hh_tesh_in!F17/SER_summary!F$27)</f>
        <v>25.828555540329447</v>
      </c>
      <c r="G17" s="103">
        <f>IF(SER_hh_tesh_in!G17=0,0,SER_hh_tesh_in!G17/SER_summary!G$27)</f>
        <v>27.387555894486557</v>
      </c>
      <c r="H17" s="103">
        <f>IF(SER_hh_tesh_in!H17=0,0,SER_hh_tesh_in!H17/SER_summary!H$27)</f>
        <v>30.345971884539086</v>
      </c>
      <c r="I17" s="103">
        <f>IF(SER_hh_tesh_in!I17=0,0,SER_hh_tesh_in!I17/SER_summary!I$27)</f>
        <v>33.101392796437963</v>
      </c>
      <c r="J17" s="103">
        <f>IF(SER_hh_tesh_in!J17=0,0,SER_hh_tesh_in!J17/SER_summary!J$27)</f>
        <v>35.0209893372216</v>
      </c>
      <c r="K17" s="103">
        <f>IF(SER_hh_tesh_in!K17=0,0,SER_hh_tesh_in!K17/SER_summary!K$27)</f>
        <v>36.69210818403414</v>
      </c>
      <c r="L17" s="103">
        <f>IF(SER_hh_tesh_in!L17=0,0,SER_hh_tesh_in!L17/SER_summary!L$27)</f>
        <v>37.97681033910527</v>
      </c>
      <c r="M17" s="103">
        <f>IF(SER_hh_tesh_in!M17=0,0,SER_hh_tesh_in!M17/SER_summary!M$27)</f>
        <v>40.853848164043043</v>
      </c>
      <c r="N17" s="103">
        <f>IF(SER_hh_tesh_in!N17=0,0,SER_hh_tesh_in!N17/SER_summary!N$27)</f>
        <v>44.46601635781937</v>
      </c>
      <c r="O17" s="103">
        <f>IF(SER_hh_tesh_in!O17=0,0,SER_hh_tesh_in!O17/SER_summary!O$27)</f>
        <v>48.071292503893574</v>
      </c>
      <c r="P17" s="103">
        <f>IF(SER_hh_tesh_in!P17=0,0,SER_hh_tesh_in!P17/SER_summary!P$27)</f>
        <v>54.132106202234525</v>
      </c>
      <c r="Q17" s="103">
        <f>IF(SER_hh_tesh_in!Q17=0,0,SER_hh_tesh_in!Q17/SER_summary!Q$27)</f>
        <v>59.123905782569921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49.775022714224022</v>
      </c>
      <c r="D18" s="103">
        <f>IF(SER_hh_tesh_in!D18=0,0,SER_hh_tesh_in!D18/SER_summary!D$27)</f>
        <v>49.92693624207881</v>
      </c>
      <c r="E18" s="103">
        <f>IF(SER_hh_tesh_in!E18=0,0,SER_hh_tesh_in!E18/SER_summary!E$27)</f>
        <v>50.06041424926417</v>
      </c>
      <c r="F18" s="103">
        <f>IF(SER_hh_tesh_in!F18=0,0,SER_hh_tesh_in!F18/SER_summary!F$27)</f>
        <v>50.366644079893767</v>
      </c>
      <c r="G18" s="103">
        <f>IF(SER_hh_tesh_in!G18=0,0,SER_hh_tesh_in!G18/SER_summary!G$27)</f>
        <v>50.65807125721043</v>
      </c>
      <c r="H18" s="103">
        <f>IF(SER_hh_tesh_in!H18=0,0,SER_hh_tesh_in!H18/SER_summary!H$27)</f>
        <v>51.03650582541119</v>
      </c>
      <c r="I18" s="103">
        <f>IF(SER_hh_tesh_in!I18=0,0,SER_hh_tesh_in!I18/SER_summary!I$27)</f>
        <v>51.281056416287029</v>
      </c>
      <c r="J18" s="103">
        <f>IF(SER_hh_tesh_in!J18=0,0,SER_hh_tesh_in!J18/SER_summary!J$27)</f>
        <v>51.412496356286702</v>
      </c>
      <c r="K18" s="103">
        <f>IF(SER_hh_tesh_in!K18=0,0,SER_hh_tesh_in!K18/SER_summary!K$27)</f>
        <v>51.297832176765354</v>
      </c>
      <c r="L18" s="103">
        <f>IF(SER_hh_tesh_in!L18=0,0,SER_hh_tesh_in!L18/SER_summary!L$27)</f>
        <v>51.388518456135472</v>
      </c>
      <c r="M18" s="103">
        <f>IF(SER_hh_tesh_in!M18=0,0,SER_hh_tesh_in!M18/SER_summary!M$27)</f>
        <v>52.037992914219942</v>
      </c>
      <c r="N18" s="103">
        <f>IF(SER_hh_tesh_in!N18=0,0,SER_hh_tesh_in!N18/SER_summary!N$27)</f>
        <v>53.511008277276744</v>
      </c>
      <c r="O18" s="103">
        <f>IF(SER_hh_tesh_in!O18=0,0,SER_hh_tesh_in!O18/SER_summary!O$27)</f>
        <v>53.927233316531549</v>
      </c>
      <c r="P18" s="103">
        <f>IF(SER_hh_tesh_in!P18=0,0,SER_hh_tesh_in!P18/SER_summary!P$27)</f>
        <v>55.026472245326381</v>
      </c>
      <c r="Q18" s="103">
        <f>IF(SER_hh_tesh_in!Q18=0,0,SER_hh_tesh_in!Q18/SER_summary!Q$27)</f>
        <v>55.931242975190557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17.081827988880626</v>
      </c>
      <c r="D19" s="101">
        <f>IF(SER_hh_tesh_in!D19=0,0,SER_hh_tesh_in!D19/SER_summary!D$27)</f>
        <v>16.908137235711607</v>
      </c>
      <c r="E19" s="101">
        <f>IF(SER_hh_tesh_in!E19=0,0,SER_hh_tesh_in!E19/SER_summary!E$27)</f>
        <v>17.123166868175709</v>
      </c>
      <c r="F19" s="101">
        <f>IF(SER_hh_tesh_in!F19=0,0,SER_hh_tesh_in!F19/SER_summary!F$27)</f>
        <v>17.301837770792005</v>
      </c>
      <c r="G19" s="101">
        <f>IF(SER_hh_tesh_in!G19=0,0,SER_hh_tesh_in!G19/SER_summary!G$27)</f>
        <v>17.227262961531313</v>
      </c>
      <c r="H19" s="101">
        <f>IF(SER_hh_tesh_in!H19=0,0,SER_hh_tesh_in!H19/SER_summary!H$27)</f>
        <v>17.058038436738958</v>
      </c>
      <c r="I19" s="101">
        <f>IF(SER_hh_tesh_in!I19=0,0,SER_hh_tesh_in!I19/SER_summary!I$27)</f>
        <v>17.206182626438334</v>
      </c>
      <c r="J19" s="101">
        <f>IF(SER_hh_tesh_in!J19=0,0,SER_hh_tesh_in!J19/SER_summary!J$27)</f>
        <v>17.336937100714767</v>
      </c>
      <c r="K19" s="101">
        <f>IF(SER_hh_tesh_in!K19=0,0,SER_hh_tesh_in!K19/SER_summary!K$27)</f>
        <v>17.431144813710073</v>
      </c>
      <c r="L19" s="101">
        <f>IF(SER_hh_tesh_in!L19=0,0,SER_hh_tesh_in!L19/SER_summary!L$27)</f>
        <v>17.527588695920088</v>
      </c>
      <c r="M19" s="101">
        <f>IF(SER_hh_tesh_in!M19=0,0,SER_hh_tesh_in!M19/SER_summary!M$27)</f>
        <v>17.730754247396852</v>
      </c>
      <c r="N19" s="101">
        <f>IF(SER_hh_tesh_in!N19=0,0,SER_hh_tesh_in!N19/SER_summary!N$27)</f>
        <v>18.049336551994955</v>
      </c>
      <c r="O19" s="101">
        <f>IF(SER_hh_tesh_in!O19=0,0,SER_hh_tesh_in!O19/SER_summary!O$27)</f>
        <v>18.252413870510644</v>
      </c>
      <c r="P19" s="101">
        <f>IF(SER_hh_tesh_in!P19=0,0,SER_hh_tesh_in!P19/SER_summary!P$27)</f>
        <v>18.600133562491965</v>
      </c>
      <c r="Q19" s="101">
        <f>IF(SER_hh_tesh_in!Q19=0,0,SER_hh_tesh_in!Q19/SER_summary!Q$27)</f>
        <v>18.803757981665299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17.199236368561952</v>
      </c>
      <c r="D21" s="100">
        <f>IF(SER_hh_tesh_in!D21=0,0,SER_hh_tesh_in!D21/SER_summary!D$27)</f>
        <v>17.198132702082987</v>
      </c>
      <c r="E21" s="100">
        <f>IF(SER_hh_tesh_in!E21=0,0,SER_hh_tesh_in!E21/SER_summary!E$27)</f>
        <v>17.529283358276469</v>
      </c>
      <c r="F21" s="100">
        <f>IF(SER_hh_tesh_in!F21=0,0,SER_hh_tesh_in!F21/SER_summary!F$27)</f>
        <v>17.841305162100635</v>
      </c>
      <c r="G21" s="100">
        <f>IF(SER_hh_tesh_in!G21=0,0,SER_hh_tesh_in!G21/SER_summary!G$27)</f>
        <v>17.092067239214874</v>
      </c>
      <c r="H21" s="100">
        <f>IF(SER_hh_tesh_in!H21=0,0,SER_hh_tesh_in!H21/SER_summary!H$27)</f>
        <v>17.55159763369047</v>
      </c>
      <c r="I21" s="100">
        <f>IF(SER_hh_tesh_in!I21=0,0,SER_hh_tesh_in!I21/SER_summary!I$27)</f>
        <v>17.69107659258032</v>
      </c>
      <c r="J21" s="100">
        <f>IF(SER_hh_tesh_in!J21=0,0,SER_hh_tesh_in!J21/SER_summary!J$27)</f>
        <v>17.832790688936662</v>
      </c>
      <c r="K21" s="100">
        <f>IF(SER_hh_tesh_in!K21=0,0,SER_hh_tesh_in!K21/SER_summary!K$27)</f>
        <v>17.61977583078216</v>
      </c>
      <c r="L21" s="100">
        <f>IF(SER_hh_tesh_in!L21=0,0,SER_hh_tesh_in!L21/SER_summary!L$27)</f>
        <v>11.196346346349396</v>
      </c>
      <c r="M21" s="100">
        <f>IF(SER_hh_tesh_in!M21=0,0,SER_hh_tesh_in!M21/SER_summary!M$27)</f>
        <v>11.331563708074579</v>
      </c>
      <c r="N21" s="100">
        <f>IF(SER_hh_tesh_in!N21=0,0,SER_hh_tesh_in!N21/SER_summary!N$27)</f>
        <v>11.905988374923952</v>
      </c>
      <c r="O21" s="100">
        <f>IF(SER_hh_tesh_in!O21=0,0,SER_hh_tesh_in!O21/SER_summary!O$27)</f>
        <v>18.220851548576022</v>
      </c>
      <c r="P21" s="100">
        <f>IF(SER_hh_tesh_in!P21=0,0,SER_hh_tesh_in!P21/SER_summary!P$27)</f>
        <v>18.460994733561002</v>
      </c>
      <c r="Q21" s="100">
        <f>IF(SER_hh_tesh_in!Q21=0,0,SER_hh_tesh_in!Q21/SER_summary!Q$27)</f>
        <v>18.517654254779199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17.123664073621505</v>
      </c>
      <c r="D22" s="100">
        <f>IF(SER_hh_tesh_in!D22=0,0,SER_hh_tesh_in!D22/SER_summary!D$27)</f>
        <v>16.969154637648579</v>
      </c>
      <c r="E22" s="100">
        <f>IF(SER_hh_tesh_in!E22=0,0,SER_hh_tesh_in!E22/SER_summary!E$27)</f>
        <v>17.178555829203223</v>
      </c>
      <c r="F22" s="100">
        <f>IF(SER_hh_tesh_in!F22=0,0,SER_hh_tesh_in!F22/SER_summary!F$27)</f>
        <v>17.389642560308268</v>
      </c>
      <c r="G22" s="100">
        <f>IF(SER_hh_tesh_in!G22=0,0,SER_hh_tesh_in!G22/SER_summary!G$27)</f>
        <v>16.928115276954866</v>
      </c>
      <c r="H22" s="100">
        <f>IF(SER_hh_tesh_in!H22=0,0,SER_hh_tesh_in!H22/SER_summary!H$27)</f>
        <v>17.138808738530035</v>
      </c>
      <c r="I22" s="100">
        <f>IF(SER_hh_tesh_in!I22=0,0,SER_hh_tesh_in!I22/SER_summary!I$27)</f>
        <v>17.188629657920174</v>
      </c>
      <c r="J22" s="100">
        <f>IF(SER_hh_tesh_in!J22=0,0,SER_hh_tesh_in!J22/SER_summary!J$27)</f>
        <v>17.354134536500112</v>
      </c>
      <c r="K22" s="100">
        <f>IF(SER_hh_tesh_in!K22=0,0,SER_hh_tesh_in!K22/SER_summary!K$27)</f>
        <v>17.482117827574104</v>
      </c>
      <c r="L22" s="100">
        <f>IF(SER_hh_tesh_in!L22=0,0,SER_hh_tesh_in!L22/SER_summary!L$27)</f>
        <v>17.348712144890943</v>
      </c>
      <c r="M22" s="100">
        <f>IF(SER_hh_tesh_in!M22=0,0,SER_hh_tesh_in!M22/SER_summary!M$27)</f>
        <v>17.679524581599054</v>
      </c>
      <c r="N22" s="100">
        <f>IF(SER_hh_tesh_in!N22=0,0,SER_hh_tesh_in!N22/SER_summary!N$27)</f>
        <v>16.938137619778747</v>
      </c>
      <c r="O22" s="100">
        <f>IF(SER_hh_tesh_in!O22=0,0,SER_hh_tesh_in!O22/SER_summary!O$27)</f>
        <v>18.037745538589931</v>
      </c>
      <c r="P22" s="100">
        <f>IF(SER_hh_tesh_in!P22=0,0,SER_hh_tesh_in!P22/SER_summary!P$27)</f>
        <v>18.236451534669456</v>
      </c>
      <c r="Q22" s="100">
        <f>IF(SER_hh_tesh_in!Q22=0,0,SER_hh_tesh_in!Q22/SER_summary!Q$27)</f>
        <v>18.349791619478687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17.054070142760438</v>
      </c>
      <c r="D23" s="100">
        <f>IF(SER_hh_tesh_in!D23=0,0,SER_hh_tesh_in!D23/SER_summary!D$27)</f>
        <v>16.850747663855785</v>
      </c>
      <c r="E23" s="100">
        <f>IF(SER_hh_tesh_in!E23=0,0,SER_hh_tesh_in!E23/SER_summary!E$27)</f>
        <v>17.044322760591822</v>
      </c>
      <c r="F23" s="100">
        <f>IF(SER_hh_tesh_in!F23=0,0,SER_hh_tesh_in!F23/SER_summary!F$27)</f>
        <v>17.206190649546201</v>
      </c>
      <c r="G23" s="100">
        <f>IF(SER_hh_tesh_in!G23=0,0,SER_hh_tesh_in!G23/SER_summary!G$27)</f>
        <v>16.775087159513479</v>
      </c>
      <c r="H23" s="100">
        <f>IF(SER_hh_tesh_in!H23=0,0,SER_hh_tesh_in!H23/SER_summary!H$27)</f>
        <v>16.927747286179315</v>
      </c>
      <c r="I23" s="100">
        <f>IF(SER_hh_tesh_in!I23=0,0,SER_hh_tesh_in!I23/SER_summary!I$27)</f>
        <v>16.995373126488182</v>
      </c>
      <c r="J23" s="100">
        <f>IF(SER_hh_tesh_in!J23=0,0,SER_hh_tesh_in!J23/SER_summary!J$27)</f>
        <v>17.08984346161083</v>
      </c>
      <c r="K23" s="100">
        <f>IF(SER_hh_tesh_in!K23=0,0,SER_hh_tesh_in!K23/SER_summary!K$27)</f>
        <v>17.179804524836037</v>
      </c>
      <c r="L23" s="100">
        <f>IF(SER_hh_tesh_in!L23=0,0,SER_hh_tesh_in!L23/SER_summary!L$27)</f>
        <v>17.249640433703501</v>
      </c>
      <c r="M23" s="100">
        <f>IF(SER_hh_tesh_in!M23=0,0,SER_hh_tesh_in!M23/SER_summary!M$27)</f>
        <v>17.349001512079123</v>
      </c>
      <c r="N23" s="100">
        <f>IF(SER_hh_tesh_in!N23=0,0,SER_hh_tesh_in!N23/SER_summary!N$27)</f>
        <v>16.775761491066113</v>
      </c>
      <c r="O23" s="100">
        <f>IF(SER_hh_tesh_in!O23=0,0,SER_hh_tesh_in!O23/SER_summary!O$27)</f>
        <v>17.660307517429459</v>
      </c>
      <c r="P23" s="100">
        <f>IF(SER_hh_tesh_in!P23=0,0,SER_hh_tesh_in!P23/SER_summary!P$27)</f>
        <v>17.822697027328875</v>
      </c>
      <c r="Q23" s="100">
        <f>IF(SER_hh_tesh_in!Q23=0,0,SER_hh_tesh_in!Q23/SER_summary!Q$27)</f>
        <v>17.913197027235135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17.183565059894704</v>
      </c>
      <c r="D24" s="100">
        <f>IF(SER_hh_tesh_in!D24=0,0,SER_hh_tesh_in!D24/SER_summary!D$27)</f>
        <v>17.117210784165611</v>
      </c>
      <c r="E24" s="100">
        <f>IF(SER_hh_tesh_in!E24=0,0,SER_hh_tesh_in!E24/SER_summary!E$27)</f>
        <v>17.413950366156953</v>
      </c>
      <c r="F24" s="100">
        <f>IF(SER_hh_tesh_in!F24=0,0,SER_hh_tesh_in!F24/SER_summary!F$27)</f>
        <v>17.759521426553139</v>
      </c>
      <c r="G24" s="100">
        <f>IF(SER_hh_tesh_in!G24=0,0,SER_hh_tesh_in!G24/SER_summary!G$27)</f>
        <v>17.426276216211278</v>
      </c>
      <c r="H24" s="100">
        <f>IF(SER_hh_tesh_in!H24=0,0,SER_hh_tesh_in!H24/SER_summary!H$27)</f>
        <v>17.668018164154503</v>
      </c>
      <c r="I24" s="100">
        <f>IF(SER_hh_tesh_in!I24=0,0,SER_hh_tesh_in!I24/SER_summary!I$27)</f>
        <v>17.843036556572649</v>
      </c>
      <c r="J24" s="100">
        <f>IF(SER_hh_tesh_in!J24=0,0,SER_hh_tesh_in!J24/SER_summary!J$27)</f>
        <v>18.057122275857292</v>
      </c>
      <c r="K24" s="100">
        <f>IF(SER_hh_tesh_in!K24=0,0,SER_hh_tesh_in!K24/SER_summary!K$27)</f>
        <v>18.249449409152792</v>
      </c>
      <c r="L24" s="100">
        <f>IF(SER_hh_tesh_in!L24=0,0,SER_hh_tesh_in!L24/SER_summary!L$27)</f>
        <v>18.43464954391585</v>
      </c>
      <c r="M24" s="100">
        <f>IF(SER_hh_tesh_in!M24=0,0,SER_hh_tesh_in!M24/SER_summary!M$27)</f>
        <v>18.558949948223074</v>
      </c>
      <c r="N24" s="100">
        <f>IF(SER_hh_tesh_in!N24=0,0,SER_hh_tesh_in!N24/SER_summary!N$27)</f>
        <v>17.87920975307561</v>
      </c>
      <c r="O24" s="100">
        <f>IF(SER_hh_tesh_in!O24=0,0,SER_hh_tesh_in!O24/SER_summary!O$27)</f>
        <v>18.833683046828867</v>
      </c>
      <c r="P24" s="100">
        <f>IF(SER_hh_tesh_in!P24=0,0,SER_hh_tesh_in!P24/SER_summary!P$27)</f>
        <v>18.995725854998366</v>
      </c>
      <c r="Q24" s="100">
        <f>IF(SER_hh_tesh_in!Q24=0,0,SER_hh_tesh_in!Q24/SER_summary!Q$27)</f>
        <v>19.063873908850208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17.070161580655924</v>
      </c>
      <c r="D25" s="100">
        <f>IF(SER_hh_tesh_in!D25=0,0,SER_hh_tesh_in!D25/SER_summary!D$27)</f>
        <v>16.85864758328718</v>
      </c>
      <c r="E25" s="100">
        <f>IF(SER_hh_tesh_in!E25=0,0,SER_hh_tesh_in!E25/SER_summary!E$27)</f>
        <v>17.053132266671042</v>
      </c>
      <c r="F25" s="100">
        <f>IF(SER_hh_tesh_in!F25=0,0,SER_hh_tesh_in!F25/SER_summary!F$27)</f>
        <v>17.247000487941886</v>
      </c>
      <c r="G25" s="100">
        <f>IF(SER_hh_tesh_in!G25=0,0,SER_hh_tesh_in!G25/SER_summary!G$27)</f>
        <v>16.746378901215227</v>
      </c>
      <c r="H25" s="100">
        <f>IF(SER_hh_tesh_in!H25=0,0,SER_hh_tesh_in!H25/SER_summary!H$27)</f>
        <v>16.923331054503073</v>
      </c>
      <c r="I25" s="100">
        <f>IF(SER_hh_tesh_in!I25=0,0,SER_hh_tesh_in!I25/SER_summary!I$27)</f>
        <v>16.978727547041764</v>
      </c>
      <c r="J25" s="100">
        <f>IF(SER_hh_tesh_in!J25=0,0,SER_hh_tesh_in!J25/SER_summary!J$27)</f>
        <v>17.081529354383285</v>
      </c>
      <c r="K25" s="100">
        <f>IF(SER_hh_tesh_in!K25=0,0,SER_hh_tesh_in!K25/SER_summary!K$27)</f>
        <v>17.16274780940315</v>
      </c>
      <c r="L25" s="100">
        <f>IF(SER_hh_tesh_in!L25=0,0,SER_hh_tesh_in!L25/SER_summary!L$27)</f>
        <v>17.127110530816214</v>
      </c>
      <c r="M25" s="100">
        <f>IF(SER_hh_tesh_in!M25=0,0,SER_hh_tesh_in!M25/SER_summary!M$27)</f>
        <v>17.08862498510592</v>
      </c>
      <c r="N25" s="100">
        <f>IF(SER_hh_tesh_in!N25=0,0,SER_hh_tesh_in!N25/SER_summary!N$27)</f>
        <v>14.670779024024375</v>
      </c>
      <c r="O25" s="100">
        <f>IF(SER_hh_tesh_in!O25=0,0,SER_hh_tesh_in!O25/SER_summary!O$27)</f>
        <v>17.552214741354703</v>
      </c>
      <c r="P25" s="100">
        <f>IF(SER_hh_tesh_in!P25=0,0,SER_hh_tesh_in!P25/SER_summary!P$27)</f>
        <v>17.753821484122962</v>
      </c>
      <c r="Q25" s="100">
        <f>IF(SER_hh_tesh_in!Q25=0,0,SER_hh_tesh_in!Q25/SER_summary!Q$27)</f>
        <v>17.882829658545198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17.066375701730379</v>
      </c>
      <c r="D26" s="22">
        <f>IF(SER_hh_tesh_in!D26=0,0,SER_hh_tesh_in!D26/SER_summary!D$27)</f>
        <v>16.882086581017145</v>
      </c>
      <c r="E26" s="22">
        <f>IF(SER_hh_tesh_in!E26=0,0,SER_hh_tesh_in!E26/SER_summary!E$27)</f>
        <v>17.109788643211964</v>
      </c>
      <c r="F26" s="22">
        <f>IF(SER_hh_tesh_in!F26=0,0,SER_hh_tesh_in!F26/SER_summary!F$27)</f>
        <v>17.283327097210847</v>
      </c>
      <c r="G26" s="22">
        <f>IF(SER_hh_tesh_in!G26=0,0,SER_hh_tesh_in!G26/SER_summary!G$27)</f>
        <v>16.947496521215694</v>
      </c>
      <c r="H26" s="22">
        <f>IF(SER_hh_tesh_in!H26=0,0,SER_hh_tesh_in!H26/SER_summary!H$27)</f>
        <v>17.066397327521258</v>
      </c>
      <c r="I26" s="22">
        <f>IF(SER_hh_tesh_in!I26=0,0,SER_hh_tesh_in!I26/SER_summary!I$27)</f>
        <v>17.188919018526075</v>
      </c>
      <c r="J26" s="22">
        <f>IF(SER_hh_tesh_in!J26=0,0,SER_hh_tesh_in!J26/SER_summary!J$27)</f>
        <v>17.2980656921948</v>
      </c>
      <c r="K26" s="22">
        <f>IF(SER_hh_tesh_in!K26=0,0,SER_hh_tesh_in!K26/SER_summary!K$27)</f>
        <v>17.402801768877961</v>
      </c>
      <c r="L26" s="22">
        <f>IF(SER_hh_tesh_in!L26=0,0,SER_hh_tesh_in!L26/SER_summary!L$27)</f>
        <v>17.516559739706885</v>
      </c>
      <c r="M26" s="22">
        <f>IF(SER_hh_tesh_in!M26=0,0,SER_hh_tesh_in!M26/SER_summary!M$27)</f>
        <v>17.702901249553932</v>
      </c>
      <c r="N26" s="22">
        <f>IF(SER_hh_tesh_in!N26=0,0,SER_hh_tesh_in!N26/SER_summary!N$27)</f>
        <v>17.322494982901031</v>
      </c>
      <c r="O26" s="22">
        <f>IF(SER_hh_tesh_in!O26=0,0,SER_hh_tesh_in!O26/SER_summary!O$27)</f>
        <v>18.329999125235336</v>
      </c>
      <c r="P26" s="22">
        <f>IF(SER_hh_tesh_in!P26=0,0,SER_hh_tesh_in!P26/SER_summary!P$27)</f>
        <v>18.832807994410526</v>
      </c>
      <c r="Q26" s="22">
        <f>IF(SER_hh_tesh_in!Q26=0,0,SER_hh_tesh_in!Q26/SER_summary!Q$27)</f>
        <v>19.30920967138886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0.33166267035498903</v>
      </c>
      <c r="H27" s="116">
        <f>IF(SER_hh_tesh_in!H27=0,0,SER_hh_tesh_in!H27/SER_summary!H$27)</f>
        <v>9.3977385661689217E-3</v>
      </c>
      <c r="I27" s="116">
        <f>IF(SER_hh_tesh_in!I27=0,0,SER_hh_tesh_in!I27/SER_summary!I$27)</f>
        <v>4.9225872027102255E-2</v>
      </c>
      <c r="J27" s="116">
        <f>IF(SER_hh_tesh_in!J27=0,0,SER_hh_tesh_in!J27/SER_summary!J$27)</f>
        <v>6.9878752878542366E-2</v>
      </c>
      <c r="K27" s="116">
        <f>IF(SER_hh_tesh_in!K27=0,0,SER_hh_tesh_in!K27/SER_summary!K$27)</f>
        <v>7.837388645933599E-2</v>
      </c>
      <c r="L27" s="116">
        <f>IF(SER_hh_tesh_in!L27=0,0,SER_hh_tesh_in!L27/SER_summary!L$27)</f>
        <v>8.0136262898247407E-2</v>
      </c>
      <c r="M27" s="116">
        <f>IF(SER_hh_tesh_in!M27=0,0,SER_hh_tesh_in!M27/SER_summary!M$27)</f>
        <v>0.11710956578328316</v>
      </c>
      <c r="N27" s="116">
        <f>IF(SER_hh_tesh_in!N27=0,0,SER_hh_tesh_in!N27/SER_summary!N$27)</f>
        <v>0.9751425375914502</v>
      </c>
      <c r="O27" s="116">
        <f>IF(SER_hh_tesh_in!O27=0,0,SER_hh_tesh_in!O27/SER_summary!O$27)</f>
        <v>0.17351978709749602</v>
      </c>
      <c r="P27" s="116">
        <f>IF(SER_hh_tesh_in!P27=0,0,SER_hh_tesh_in!P27/SER_summary!P$27)</f>
        <v>0.14849809091116128</v>
      </c>
      <c r="Q27" s="116">
        <f>IF(SER_hh_tesh_in!Q27=0,0,SER_hh_tesh_in!Q27/SER_summary!Q$27)</f>
        <v>0.15534346989324521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6.4682011683123868</v>
      </c>
      <c r="H28" s="117">
        <f>IF(SER_hh_tesh_in!H28=0,0,SER_hh_tesh_in!H28/SER_summary!H$27)</f>
        <v>6.4293054565423127</v>
      </c>
      <c r="I28" s="117">
        <f>IF(SER_hh_tesh_in!I28=0,0,SER_hh_tesh_in!I28/SER_summary!I$27)</f>
        <v>6.4970866908431733</v>
      </c>
      <c r="J28" s="117">
        <f>IF(SER_hh_tesh_in!J28=0,0,SER_hh_tesh_in!J28/SER_summary!J$27)</f>
        <v>6.5643330339333446</v>
      </c>
      <c r="K28" s="117">
        <f>IF(SER_hh_tesh_in!K28=0,0,SER_hh_tesh_in!K28/SER_summary!K$27)</f>
        <v>6.6219506826909695</v>
      </c>
      <c r="L28" s="117">
        <f>IF(SER_hh_tesh_in!L28=0,0,SER_hh_tesh_in!L28/SER_summary!L$27)</f>
        <v>6.6676930902607001</v>
      </c>
      <c r="M28" s="117">
        <f>IF(SER_hh_tesh_in!M28=0,0,SER_hh_tesh_in!M28/SER_summary!M$27)</f>
        <v>6.6903315122235947</v>
      </c>
      <c r="N28" s="117">
        <f>IF(SER_hh_tesh_in!N28=0,0,SER_hh_tesh_in!N28/SER_summary!N$27)</f>
        <v>6.3621966217132684</v>
      </c>
      <c r="O28" s="117">
        <f>IF(SER_hh_tesh_in!O28=0,0,SER_hh_tesh_in!O28/SER_summary!O$27)</f>
        <v>6.7773031715762926</v>
      </c>
      <c r="P28" s="117">
        <f>IF(SER_hh_tesh_in!P28=0,0,SER_hh_tesh_in!P28/SER_summary!P$27)</f>
        <v>6.8249144670701902</v>
      </c>
      <c r="Q28" s="117">
        <f>IF(SER_hh_tesh_in!Q28=0,0,SER_hh_tesh_in!Q28/SER_summary!Q$27)</f>
        <v>6.8260460721432255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16.439593139512976</v>
      </c>
      <c r="D29" s="101">
        <f>IF(SER_hh_tesh_in!D29=0,0,SER_hh_tesh_in!D29/SER_summary!D$27)</f>
        <v>17.267082158526762</v>
      </c>
      <c r="E29" s="101">
        <f>IF(SER_hh_tesh_in!E29=0,0,SER_hh_tesh_in!E29/SER_summary!E$27)</f>
        <v>16.907397998660098</v>
      </c>
      <c r="F29" s="101">
        <f>IF(SER_hh_tesh_in!F29=0,0,SER_hh_tesh_in!F29/SER_summary!F$27)</f>
        <v>16.869786051580284</v>
      </c>
      <c r="G29" s="101">
        <f>IF(SER_hh_tesh_in!G29=0,0,SER_hh_tesh_in!G29/SER_summary!G$27)</f>
        <v>16.795307625575582</v>
      </c>
      <c r="H29" s="101">
        <f>IF(SER_hh_tesh_in!H29=0,0,SER_hh_tesh_in!H29/SER_summary!H$27)</f>
        <v>17.098867644387614</v>
      </c>
      <c r="I29" s="101">
        <f>IF(SER_hh_tesh_in!I29=0,0,SER_hh_tesh_in!I29/SER_summary!I$27)</f>
        <v>17.547959213342434</v>
      </c>
      <c r="J29" s="101">
        <f>IF(SER_hh_tesh_in!J29=0,0,SER_hh_tesh_in!J29/SER_summary!J$27)</f>
        <v>17.510669450972241</v>
      </c>
      <c r="K29" s="101">
        <f>IF(SER_hh_tesh_in!K29=0,0,SER_hh_tesh_in!K29/SER_summary!K$27)</f>
        <v>17.432390227303632</v>
      </c>
      <c r="L29" s="101">
        <f>IF(SER_hh_tesh_in!L29=0,0,SER_hh_tesh_in!L29/SER_summary!L$27)</f>
        <v>17.717352257470086</v>
      </c>
      <c r="M29" s="101">
        <f>IF(SER_hh_tesh_in!M29=0,0,SER_hh_tesh_in!M29/SER_summary!M$27)</f>
        <v>17.577807752902356</v>
      </c>
      <c r="N29" s="101">
        <f>IF(SER_hh_tesh_in!N29=0,0,SER_hh_tesh_in!N29/SER_summary!N$27)</f>
        <v>17.958489460475661</v>
      </c>
      <c r="O29" s="101">
        <f>IF(SER_hh_tesh_in!O29=0,0,SER_hh_tesh_in!O29/SER_summary!O$27)</f>
        <v>18.331878882821911</v>
      </c>
      <c r="P29" s="101">
        <f>IF(SER_hh_tesh_in!P29=0,0,SER_hh_tesh_in!P29/SER_summary!P$27)</f>
        <v>18.378009191230699</v>
      </c>
      <c r="Q29" s="101">
        <f>IF(SER_hh_tesh_in!Q29=0,0,SER_hh_tesh_in!Q29/SER_summary!Q$27)</f>
        <v>18.408413132894008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17.445873932007636</v>
      </c>
      <c r="E30" s="100">
        <f>IF(SER_hh_tesh_in!E30=0,0,SER_hh_tesh_in!E30/SER_summary!E$27)</f>
        <v>17.614172691442636</v>
      </c>
      <c r="F30" s="100">
        <f>IF(SER_hh_tesh_in!F30=0,0,SER_hh_tesh_in!F30/SER_summary!F$27)</f>
        <v>17.567066752475213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18.28889664681795</v>
      </c>
      <c r="J30" s="100">
        <f>IF(SER_hh_tesh_in!J30=0,0,SER_hh_tesh_in!J30/SER_summary!J$27)</f>
        <v>18.083187460616294</v>
      </c>
      <c r="K30" s="100">
        <f>IF(SER_hh_tesh_in!K30=0,0,SER_hh_tesh_in!K30/SER_summary!K$27)</f>
        <v>0</v>
      </c>
      <c r="L30" s="100">
        <f>IF(SER_hh_tesh_in!L30=0,0,SER_hh_tesh_in!L30/SER_summary!L$27)</f>
        <v>18.27792499287067</v>
      </c>
      <c r="M30" s="100">
        <f>IF(SER_hh_tesh_in!M30=0,0,SER_hh_tesh_in!M30/SER_summary!M$27)</f>
        <v>0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18.152240940651865</v>
      </c>
      <c r="Q30" s="100">
        <f>IF(SER_hh_tesh_in!Q30=0,0,SER_hh_tesh_in!Q30/SER_summary!Q$27)</f>
        <v>18.40714973232938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16.49472827290337</v>
      </c>
      <c r="D31" s="100">
        <f>IF(SER_hh_tesh_in!D31=0,0,SER_hh_tesh_in!D31/SER_summary!D$27)</f>
        <v>16.485526293238372</v>
      </c>
      <c r="E31" s="100">
        <f>IF(SER_hh_tesh_in!E31=0,0,SER_hh_tesh_in!E31/SER_summary!E$27)</f>
        <v>16.649974961838996</v>
      </c>
      <c r="F31" s="100">
        <f>IF(SER_hh_tesh_in!F31=0,0,SER_hh_tesh_in!F31/SER_summary!F$27)</f>
        <v>16.646287692739854</v>
      </c>
      <c r="G31" s="100">
        <f>IF(SER_hh_tesh_in!G31=0,0,SER_hh_tesh_in!G31/SER_summary!G$27)</f>
        <v>17.144642500535447</v>
      </c>
      <c r="H31" s="100">
        <f>IF(SER_hh_tesh_in!H31=0,0,SER_hh_tesh_in!H31/SER_summary!H$27)</f>
        <v>17.463937389044847</v>
      </c>
      <c r="I31" s="100">
        <f>IF(SER_hh_tesh_in!I31=0,0,SER_hh_tesh_in!I31/SER_summary!I$27)</f>
        <v>17.690825644510138</v>
      </c>
      <c r="J31" s="100">
        <f>IF(SER_hh_tesh_in!J31=0,0,SER_hh_tesh_in!J31/SER_summary!J$27)</f>
        <v>17.582373998178699</v>
      </c>
      <c r="K31" s="100">
        <f>IF(SER_hh_tesh_in!K31=0,0,SER_hh_tesh_in!K31/SER_summary!K$27)</f>
        <v>17.9607265803599</v>
      </c>
      <c r="L31" s="100">
        <f>IF(SER_hh_tesh_in!L31=0,0,SER_hh_tesh_in!L31/SER_summary!L$27)</f>
        <v>18.089411296149581</v>
      </c>
      <c r="M31" s="100">
        <f>IF(SER_hh_tesh_in!M31=0,0,SER_hh_tesh_in!M31/SER_summary!M$27)</f>
        <v>18.145595564992348</v>
      </c>
      <c r="N31" s="100">
        <f>IF(SER_hh_tesh_in!N31=0,0,SER_hh_tesh_in!N31/SER_summary!N$27)</f>
        <v>18.436184287056847</v>
      </c>
      <c r="O31" s="100">
        <f>IF(SER_hh_tesh_in!O31=0,0,SER_hh_tesh_in!O31/SER_summary!O$27)</f>
        <v>18.529625036710065</v>
      </c>
      <c r="P31" s="100">
        <f>IF(SER_hh_tesh_in!P31=0,0,SER_hh_tesh_in!P31/SER_summary!P$27)</f>
        <v>18.337155780238653</v>
      </c>
      <c r="Q31" s="100">
        <f>IF(SER_hh_tesh_in!Q31=0,0,SER_hh_tesh_in!Q31/SER_summary!Q$27)</f>
        <v>18.4111301594608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16.428976879058105</v>
      </c>
      <c r="D33" s="18">
        <f>IF(SER_hh_tesh_in!D33=0,0,SER_hh_tesh_in!D33/SER_summary!D$27)</f>
        <v>0</v>
      </c>
      <c r="E33" s="18">
        <f>IF(SER_hh_tesh_in!E33=0,0,SER_hh_tesh_in!E33/SER_summary!E$27)</f>
        <v>16.329925190869453</v>
      </c>
      <c r="F33" s="18">
        <f>IF(SER_hh_tesh_in!F33=0,0,SER_hh_tesh_in!F33/SER_summary!F$27)</f>
        <v>16.21926943423728</v>
      </c>
      <c r="G33" s="18">
        <f>IF(SER_hh_tesh_in!G33=0,0,SER_hh_tesh_in!G33/SER_summary!G$27)</f>
        <v>16.714818538873537</v>
      </c>
      <c r="H33" s="18">
        <f>IF(SER_hh_tesh_in!H33=0,0,SER_hh_tesh_in!H33/SER_summary!H$27)</f>
        <v>17.007252167806481</v>
      </c>
      <c r="I33" s="18">
        <f>IF(SER_hh_tesh_in!I33=0,0,SER_hh_tesh_in!I33/SER_summary!I$27)</f>
        <v>17.14343032729164</v>
      </c>
      <c r="J33" s="18">
        <f>IF(SER_hh_tesh_in!J33=0,0,SER_hh_tesh_in!J33/SER_summary!J$27)</f>
        <v>16.947408477390162</v>
      </c>
      <c r="K33" s="18">
        <f>IF(SER_hh_tesh_in!K33=0,0,SER_hh_tesh_in!K33/SER_summary!K$27)</f>
        <v>17.257977010043923</v>
      </c>
      <c r="L33" s="18">
        <f>IF(SER_hh_tesh_in!L33=0,0,SER_hh_tesh_in!L33/SER_summary!L$27)</f>
        <v>17.302102005495893</v>
      </c>
      <c r="M33" s="18">
        <f>IF(SER_hh_tesh_in!M33=0,0,SER_hh_tesh_in!M33/SER_summary!M$27)</f>
        <v>17.410397563652353</v>
      </c>
      <c r="N33" s="18">
        <f>IF(SER_hh_tesh_in!N33=0,0,SER_hh_tesh_in!N33/SER_summary!N$27)</f>
        <v>17.828634182460018</v>
      </c>
      <c r="O33" s="18">
        <f>IF(SER_hh_tesh_in!O33=0,0,SER_hh_tesh_in!O33/SER_summary!O$27)</f>
        <v>18.304684733279483</v>
      </c>
      <c r="P33" s="18">
        <f>IF(SER_hh_tesh_in!P33=0,0,SER_hh_tesh_in!P33/SER_summary!P$27)</f>
        <v>18.45393374421684</v>
      </c>
      <c r="Q33" s="18">
        <f>IF(SER_hh_tesh_in!Q33=0,0,SER_hh_tesh_in!Q33/SER_summary!Q$27)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27.490684310486589</v>
      </c>
      <c r="D3" s="106">
        <f>IF(SER_hh_emih_in!D3=0,0,SER_hh_emih_in!D3/SER_summary!D$27)</f>
        <v>17.327686813809411</v>
      </c>
      <c r="E3" s="106">
        <f>IF(SER_hh_emih_in!E3=0,0,SER_hh_emih_in!E3/SER_summary!E$27)</f>
        <v>34.979457274027794</v>
      </c>
      <c r="F3" s="106">
        <f>IF(SER_hh_emih_in!F3=0,0,SER_hh_emih_in!F3/SER_summary!F$27)</f>
        <v>30.396309089672311</v>
      </c>
      <c r="G3" s="106">
        <f>IF(SER_hh_emih_in!G3=0,0,SER_hh_emih_in!G3/SER_summary!G$27)</f>
        <v>43.13584367958633</v>
      </c>
      <c r="H3" s="106">
        <f>IF(SER_hh_emih_in!H3=0,0,SER_hh_emih_in!H3/SER_summary!H$27)</f>
        <v>26.340967126870716</v>
      </c>
      <c r="I3" s="106">
        <f>IF(SER_hh_emih_in!I3=0,0,SER_hh_emih_in!I3/SER_summary!I$27)</f>
        <v>33.539202729536896</v>
      </c>
      <c r="J3" s="106">
        <f>IF(SER_hh_emih_in!J3=0,0,SER_hh_emih_in!J3/SER_summary!J$27)</f>
        <v>35.223439869070972</v>
      </c>
      <c r="K3" s="106">
        <f>IF(SER_hh_emih_in!K3=0,0,SER_hh_emih_in!K3/SER_summary!K$27)</f>
        <v>25.406132422704857</v>
      </c>
      <c r="L3" s="106">
        <f>IF(SER_hh_emih_in!L3=0,0,SER_hh_emih_in!L3/SER_summary!L$27)</f>
        <v>31.790421020343643</v>
      </c>
      <c r="M3" s="106">
        <f>IF(SER_hh_emih_in!M3=0,0,SER_hh_emih_in!M3/SER_summary!M$27)</f>
        <v>19.908551801576927</v>
      </c>
      <c r="N3" s="106">
        <f>IF(SER_hh_emih_in!N3=0,0,SER_hh_emih_in!N3/SER_summary!N$27)</f>
        <v>32.313609814695504</v>
      </c>
      <c r="O3" s="106">
        <f>IF(SER_hh_emih_in!O3=0,0,SER_hh_emih_in!O3/SER_summary!O$27)</f>
        <v>33.328990857796953</v>
      </c>
      <c r="P3" s="106">
        <f>IF(SER_hh_emih_in!P3=0,0,SER_hh_emih_in!P3/SER_summary!P$27)</f>
        <v>16.766548676887641</v>
      </c>
      <c r="Q3" s="106">
        <f>IF(SER_hh_emih_in!Q3=0,0,SER_hh_emih_in!Q3/SER_summary!Q$27)</f>
        <v>14.979682206934061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23.017095255280303</v>
      </c>
      <c r="D4" s="101">
        <f>IF(SER_hh_emih_in!D4=0,0,SER_hh_emih_in!D4/SER_summary!D$27)</f>
        <v>5.9873607551516459</v>
      </c>
      <c r="E4" s="101">
        <f>IF(SER_hh_emih_in!E4=0,0,SER_hh_emih_in!E4/SER_summary!E$27)</f>
        <v>27.034485895854147</v>
      </c>
      <c r="F4" s="101">
        <f>IF(SER_hh_emih_in!F4=0,0,SER_hh_emih_in!F4/SER_summary!F$27)</f>
        <v>22.326888851553484</v>
      </c>
      <c r="G4" s="101">
        <f>IF(SER_hh_emih_in!G4=0,0,SER_hh_emih_in!G4/SER_summary!G$27)</f>
        <v>39.197335806549638</v>
      </c>
      <c r="H4" s="101">
        <f>IF(SER_hh_emih_in!H4=0,0,SER_hh_emih_in!H4/SER_summary!H$27)</f>
        <v>22.770928135089768</v>
      </c>
      <c r="I4" s="101">
        <f>IF(SER_hh_emih_in!I4=0,0,SER_hh_emih_in!I4/SER_summary!I$27)</f>
        <v>27.642302285994013</v>
      </c>
      <c r="J4" s="101">
        <f>IF(SER_hh_emih_in!J4=0,0,SER_hh_emih_in!J4/SER_summary!J$27)</f>
        <v>27.755363111440616</v>
      </c>
      <c r="K4" s="101">
        <f>IF(SER_hh_emih_in!K4=0,0,SER_hh_emih_in!K4/SER_summary!K$27)</f>
        <v>21.058326716196603</v>
      </c>
      <c r="L4" s="101">
        <f>IF(SER_hh_emih_in!L4=0,0,SER_hh_emih_in!L4/SER_summary!L$27)</f>
        <v>26.518507599643449</v>
      </c>
      <c r="M4" s="101">
        <f>IF(SER_hh_emih_in!M4=0,0,SER_hh_emih_in!M4/SER_summary!M$27)</f>
        <v>15.763753542353824</v>
      </c>
      <c r="N4" s="101">
        <f>IF(SER_hh_emih_in!N4=0,0,SER_hh_emih_in!N4/SER_summary!N$27)</f>
        <v>28.062444182739597</v>
      </c>
      <c r="O4" s="101">
        <f>IF(SER_hh_emih_in!O4=0,0,SER_hh_emih_in!O4/SER_summary!O$27)</f>
        <v>29.173049017139615</v>
      </c>
      <c r="P4" s="101">
        <f>IF(SER_hh_emih_in!P4=0,0,SER_hh_emih_in!P4/SER_summary!P$27)</f>
        <v>8.4803030594805104</v>
      </c>
      <c r="Q4" s="101">
        <f>IF(SER_hh_emih_in!Q4=0,0,SER_hh_emih_in!Q4/SER_summary!Q$27)</f>
        <v>2.8044339114247618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69.341906885072405</v>
      </c>
      <c r="F5" s="100">
        <f>IF(SER_hh_emih_in!F5=0,0,SER_hh_emih_in!F5/SER_summary!F$27)</f>
        <v>70.191683292493295</v>
      </c>
      <c r="G5" s="100">
        <f>IF(SER_hh_emih_in!G5=0,0,SER_hh_emih_in!G5/SER_summary!G$27)</f>
        <v>93.249782021796292</v>
      </c>
      <c r="H5" s="100">
        <f>IF(SER_hh_emih_in!H5=0,0,SER_hh_emih_in!H5/SER_summary!H$27)</f>
        <v>89.292613201381585</v>
      </c>
      <c r="I5" s="100">
        <f>IF(SER_hh_emih_in!I5=0,0,SER_hh_emih_in!I5/SER_summary!I$27)</f>
        <v>79.139998801858937</v>
      </c>
      <c r="J5" s="100">
        <f>IF(SER_hh_emih_in!J5=0,0,SER_hh_emih_in!J5/SER_summary!J$27)</f>
        <v>77.410653644069882</v>
      </c>
      <c r="K5" s="100">
        <f>IF(SER_hh_emih_in!K5=0,0,SER_hh_emih_in!K5/SER_summary!K$27)</f>
        <v>72.99569705055886</v>
      </c>
      <c r="L5" s="100">
        <f>IF(SER_hh_emih_in!L5=0,0,SER_hh_emih_in!L5/SER_summary!L$27)</f>
        <v>81.163162419026705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46.71539910546953</v>
      </c>
      <c r="D7" s="100">
        <f>IF(SER_hh_emih_in!D7=0,0,SER_hh_emih_in!D7/SER_summary!D$27)</f>
        <v>0</v>
      </c>
      <c r="E7" s="100">
        <f>IF(SER_hh_emih_in!E7=0,0,SER_hh_emih_in!E7/SER_summary!E$27)</f>
        <v>0</v>
      </c>
      <c r="F7" s="100">
        <f>IF(SER_hh_emih_in!F7=0,0,SER_hh_emih_in!F7/SER_summary!F$27)</f>
        <v>47.237997344908685</v>
      </c>
      <c r="G7" s="100">
        <f>IF(SER_hh_emih_in!G7=0,0,SER_hh_emih_in!G7/SER_summary!G$27)</f>
        <v>0</v>
      </c>
      <c r="H7" s="100">
        <f>IF(SER_hh_emih_in!H7=0,0,SER_hh_emih_in!H7/SER_summary!H$27)</f>
        <v>53.221451558332248</v>
      </c>
      <c r="I7" s="100">
        <f>IF(SER_hh_emih_in!I7=0,0,SER_hh_emih_in!I7/SER_summary!I$27)</f>
        <v>48.754529143858136</v>
      </c>
      <c r="J7" s="100">
        <f>IF(SER_hh_emih_in!J7=0,0,SER_hh_emih_in!J7/SER_summary!J$27)</f>
        <v>57.880384161144249</v>
      </c>
      <c r="K7" s="100">
        <f>IF(SER_hh_emih_in!K7=0,0,SER_hh_emih_in!K7/SER_summary!K$27)</f>
        <v>56.28270294511313</v>
      </c>
      <c r="L7" s="100">
        <f>IF(SER_hh_emih_in!L7=0,0,SER_hh_emih_in!L7/SER_summary!L$27)</f>
        <v>51.974518461029582</v>
      </c>
      <c r="M7" s="100">
        <f>IF(SER_hh_emih_in!M7=0,0,SER_hh_emih_in!M7/SER_summary!M$27)</f>
        <v>46.217070277531263</v>
      </c>
      <c r="N7" s="100">
        <f>IF(SER_hh_emih_in!N7=0,0,SER_hh_emih_in!N7/SER_summary!N$27)</f>
        <v>45.850983264148475</v>
      </c>
      <c r="O7" s="100">
        <f>IF(SER_hh_emih_in!O7=0,0,SER_hh_emih_in!O7/SER_summary!O$27)</f>
        <v>45.217183262701099</v>
      </c>
      <c r="P7" s="100">
        <f>IF(SER_hh_emih_in!P7=0,0,SER_hh_emih_in!P7/SER_summary!P$27)</f>
        <v>38.498074787181302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21.940748672343837</v>
      </c>
      <c r="D8" s="100">
        <f>IF(SER_hh_emih_in!D8=0,0,SER_hh_emih_in!D8/SER_summary!D$27)</f>
        <v>19.534816626592704</v>
      </c>
      <c r="E8" s="100">
        <f>IF(SER_hh_emih_in!E8=0,0,SER_hh_emih_in!E8/SER_summary!E$27)</f>
        <v>22.488697674652645</v>
      </c>
      <c r="F8" s="100">
        <f>IF(SER_hh_emih_in!F8=0,0,SER_hh_emih_in!F8/SER_summary!F$27)</f>
        <v>22.760005926919625</v>
      </c>
      <c r="G8" s="100">
        <f>IF(SER_hh_emih_in!G8=0,0,SER_hh_emih_in!G8/SER_summary!G$27)</f>
        <v>28.216595453991658</v>
      </c>
      <c r="H8" s="100">
        <f>IF(SER_hh_emih_in!H8=0,0,SER_hh_emih_in!H8/SER_summary!H$27)</f>
        <v>26.016514522094894</v>
      </c>
      <c r="I8" s="100">
        <f>IF(SER_hh_emih_in!I8=0,0,SER_hh_emih_in!I8/SER_summary!I$27)</f>
        <v>25.737968527660669</v>
      </c>
      <c r="J8" s="100">
        <f>IF(SER_hh_emih_in!J8=0,0,SER_hh_emih_in!J8/SER_summary!J$27)</f>
        <v>25.068691140827269</v>
      </c>
      <c r="K8" s="100">
        <f>IF(SER_hh_emih_in!K8=0,0,SER_hh_emih_in!K8/SER_summary!K$27)</f>
        <v>23.565064637015375</v>
      </c>
      <c r="L8" s="100">
        <f>IF(SER_hh_emih_in!L8=0,0,SER_hh_emih_in!L8/SER_summary!L$27)</f>
        <v>26.375935506809007</v>
      </c>
      <c r="M8" s="100">
        <f>IF(SER_hh_emih_in!M8=0,0,SER_hh_emih_in!M8/SER_summary!M$27)</f>
        <v>20.233748762294805</v>
      </c>
      <c r="N8" s="100">
        <f>IF(SER_hh_emih_in!N8=0,0,SER_hh_emih_in!N8/SER_summary!N$27)</f>
        <v>22.017051186868112</v>
      </c>
      <c r="O8" s="100">
        <f>IF(SER_hh_emih_in!O8=0,0,SER_hh_emih_in!O8/SER_summary!O$27)</f>
        <v>21.421534758897241</v>
      </c>
      <c r="P8" s="100">
        <f>IF(SER_hh_emih_in!P8=0,0,SER_hh_emih_in!P8/SER_summary!P$27)</f>
        <v>18.020901186131521</v>
      </c>
      <c r="Q8" s="100">
        <f>IF(SER_hh_emih_in!Q8=0,0,SER_hh_emih_in!Q8/SER_summary!Q$27)</f>
        <v>18.735589973017245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29.663518708818476</v>
      </c>
      <c r="D9" s="100">
        <f>IF(SER_hh_emih_in!D9=0,0,SER_hh_emih_in!D9/SER_summary!D$27)</f>
        <v>26.245759668301424</v>
      </c>
      <c r="E9" s="100">
        <f>IF(SER_hh_emih_in!E9=0,0,SER_hh_emih_in!E9/SER_summary!E$27)</f>
        <v>30.832272577197767</v>
      </c>
      <c r="F9" s="100">
        <f>IF(SER_hh_emih_in!F9=0,0,SER_hh_emih_in!F9/SER_summary!F$27)</f>
        <v>31.331662499194213</v>
      </c>
      <c r="G9" s="100">
        <f>IF(SER_hh_emih_in!G9=0,0,SER_hh_emih_in!G9/SER_summary!G$27)</f>
        <v>39.96900232868898</v>
      </c>
      <c r="H9" s="100">
        <f>IF(SER_hh_emih_in!H9=0,0,SER_hh_emih_in!H9/SER_summary!H$27)</f>
        <v>36.810930394373024</v>
      </c>
      <c r="I9" s="100">
        <f>IF(SER_hh_emih_in!I9=0,0,SER_hh_emih_in!I9/SER_summary!I$27)</f>
        <v>37.826641284039077</v>
      </c>
      <c r="J9" s="100">
        <f>IF(SER_hh_emih_in!J9=0,0,SER_hh_emih_in!J9/SER_summary!J$27)</f>
        <v>35.025502978098039</v>
      </c>
      <c r="K9" s="100">
        <f>IF(SER_hh_emih_in!K9=0,0,SER_hh_emih_in!K9/SER_summary!K$27)</f>
        <v>0</v>
      </c>
      <c r="L9" s="100">
        <f>IF(SER_hh_emih_in!L9=0,0,SER_hh_emih_in!L9/SER_summary!L$27)</f>
        <v>39.054853235334456</v>
      </c>
      <c r="M9" s="100">
        <f>IF(SER_hh_emih_in!M9=0,0,SER_hh_emih_in!M9/SER_summary!M$27)</f>
        <v>27.740030411341351</v>
      </c>
      <c r="N9" s="100">
        <f>IF(SER_hh_emih_in!N9=0,0,SER_hh_emih_in!N9/SER_summary!N$27)</f>
        <v>32.111087885508447</v>
      </c>
      <c r="O9" s="100">
        <f>IF(SER_hh_emih_in!O9=0,0,SER_hh_emih_in!O9/SER_summary!O$27)</f>
        <v>31.412831469541498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32.479643978073064</v>
      </c>
      <c r="D10" s="100">
        <f>IF(SER_hh_emih_in!D10=0,0,SER_hh_emih_in!D10/SER_summary!D$27)</f>
        <v>29.641605813727232</v>
      </c>
      <c r="E10" s="100">
        <f>IF(SER_hh_emih_in!E10=0,0,SER_hh_emih_in!E10/SER_summary!E$27)</f>
        <v>33.893894226915684</v>
      </c>
      <c r="F10" s="100">
        <f>IF(SER_hh_emih_in!F10=0,0,SER_hh_emih_in!F10/SER_summary!F$27)</f>
        <v>34.434039886534421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21.219355036704691</v>
      </c>
      <c r="J10" s="100">
        <f>IF(SER_hh_emih_in!J10=0,0,SER_hh_emih_in!J10/SER_summary!J$27)</f>
        <v>23.5563409940562</v>
      </c>
      <c r="K10" s="100">
        <f>IF(SER_hh_emih_in!K10=0,0,SER_hh_emih_in!K10/SER_summary!K$27)</f>
        <v>26.789261818099764</v>
      </c>
      <c r="L10" s="100">
        <f>IF(SER_hh_emih_in!L10=0,0,SER_hh_emih_in!L10/SER_summary!L$27)</f>
        <v>20.906429732929709</v>
      </c>
      <c r="M10" s="100">
        <f>IF(SER_hh_emih_in!M10=0,0,SER_hh_emih_in!M10/SER_summary!M$27)</f>
        <v>20.781859288930448</v>
      </c>
      <c r="N10" s="100">
        <f>IF(SER_hh_emih_in!N10=0,0,SER_hh_emih_in!N10/SER_summary!N$27)</f>
        <v>21.236543375477726</v>
      </c>
      <c r="O10" s="100">
        <f>IF(SER_hh_emih_in!O10=0,0,SER_hh_emih_in!O10/SER_summary!O$27)</f>
        <v>18.911615450198656</v>
      </c>
      <c r="P10" s="100">
        <f>IF(SER_hh_emih_in!P10=0,0,SER_hh_emih_in!P10/SER_summary!P$27)</f>
        <v>15.216505506464555</v>
      </c>
      <c r="Q10" s="100">
        <f>IF(SER_hh_emih_in!Q10=0,0,SER_hh_emih_in!Q10/SER_summary!Q$27)</f>
        <v>13.903577398580714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1.8949378816386371E-2</v>
      </c>
      <c r="D16" s="101">
        <f>IF(SER_hh_emih_in!D16=0,0,SER_hh_emih_in!D16/SER_summary!D$27)</f>
        <v>2.4180815419000509E-2</v>
      </c>
      <c r="E16" s="101">
        <f>IF(SER_hh_emih_in!E16=0,0,SER_hh_emih_in!E16/SER_summary!E$27)</f>
        <v>1.5954081494801098E-2</v>
      </c>
      <c r="F16" s="101">
        <f>IF(SER_hh_emih_in!F16=0,0,SER_hh_emih_in!F16/SER_summary!F$27)</f>
        <v>1.5390432184726778E-2</v>
      </c>
      <c r="G16" s="101">
        <f>IF(SER_hh_emih_in!G16=0,0,SER_hh_emih_in!G16/SER_summary!G$27)</f>
        <v>8.0992231690065562E-3</v>
      </c>
      <c r="H16" s="101">
        <f>IF(SER_hh_emih_in!H16=0,0,SER_hh_emih_in!H16/SER_summary!H$27)</f>
        <v>1.6149322451934348E-2</v>
      </c>
      <c r="I16" s="101">
        <f>IF(SER_hh_emih_in!I16=0,0,SER_hh_emih_in!I16/SER_summary!I$27)</f>
        <v>6.1631602132829755E-2</v>
      </c>
      <c r="J16" s="101">
        <f>IF(SER_hh_emih_in!J16=0,0,SER_hh_emih_in!J16/SER_summary!J$27)</f>
        <v>7.5598051612367365E-2</v>
      </c>
      <c r="K16" s="101">
        <f>IF(SER_hh_emih_in!K16=0,0,SER_hh_emih_in!K16/SER_summary!K$27)</f>
        <v>6.2322517613200762E-2</v>
      </c>
      <c r="L16" s="101">
        <f>IF(SER_hh_emih_in!L16=0,0,SER_hh_emih_in!L16/SER_summary!L$27)</f>
        <v>8.6282486936930108E-2</v>
      </c>
      <c r="M16" s="101">
        <f>IF(SER_hh_emih_in!M16=0,0,SER_hh_emih_in!M16/SER_summary!M$27)</f>
        <v>0.2535109676484894</v>
      </c>
      <c r="N16" s="101">
        <f>IF(SER_hh_emih_in!N16=0,0,SER_hh_emih_in!N16/SER_summary!N$27)</f>
        <v>1.1547387571409231</v>
      </c>
      <c r="O16" s="101">
        <f>IF(SER_hh_emih_in!O16=0,0,SER_hh_emih_in!O16/SER_summary!O$27)</f>
        <v>1.3672998476865894</v>
      </c>
      <c r="P16" s="101">
        <f>IF(SER_hh_emih_in!P16=0,0,SER_hh_emih_in!P16/SER_summary!P$27)</f>
        <v>1.7473684063857262</v>
      </c>
      <c r="Q16" s="101">
        <f>IF(SER_hh_emih_in!Q16=0,0,SER_hh_emih_in!Q16/SER_summary!Q$27)</f>
        <v>1.1840127644414282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2.1029258636510706</v>
      </c>
      <c r="D17" s="103">
        <f>IF(SER_hh_emih_in!D17=0,0,SER_hh_emih_in!D17/SER_summary!D$27)</f>
        <v>2.3790000047063549</v>
      </c>
      <c r="E17" s="103">
        <f>IF(SER_hh_emih_in!E17=0,0,SER_hh_emih_in!E17/SER_summary!E$27)</f>
        <v>2.4443140499136837</v>
      </c>
      <c r="F17" s="103">
        <f>IF(SER_hh_emih_in!F17=0,0,SER_hh_emih_in!F17/SER_summary!F$27)</f>
        <v>2.5733862942198438</v>
      </c>
      <c r="G17" s="103">
        <f>IF(SER_hh_emih_in!G17=0,0,SER_hh_emih_in!G17/SER_summary!G$27)</f>
        <v>2.7172297662942433</v>
      </c>
      <c r="H17" s="103">
        <f>IF(SER_hh_emih_in!H17=0,0,SER_hh_emih_in!H17/SER_summary!H$27)</f>
        <v>2.9619931514614932</v>
      </c>
      <c r="I17" s="103">
        <f>IF(SER_hh_emih_in!I17=0,0,SER_hh_emih_in!I17/SER_summary!I$27)</f>
        <v>3.1739996554020689</v>
      </c>
      <c r="J17" s="103">
        <f>IF(SER_hh_emih_in!J17=0,0,SER_hh_emih_in!J17/SER_summary!J$27)</f>
        <v>3.2875139786876959</v>
      </c>
      <c r="K17" s="103">
        <f>IF(SER_hh_emih_in!K17=0,0,SER_hh_emih_in!K17/SER_summary!K$27)</f>
        <v>3.3577971502428974</v>
      </c>
      <c r="L17" s="103">
        <f>IF(SER_hh_emih_in!L17=0,0,SER_hh_emih_in!L17/SER_summary!L$27)</f>
        <v>3.3754887618669458</v>
      </c>
      <c r="M17" s="103">
        <f>IF(SER_hh_emih_in!M17=0,0,SER_hh_emih_in!M17/SER_summary!M$27)</f>
        <v>3.4749286306190319</v>
      </c>
      <c r="N17" s="103">
        <f>IF(SER_hh_emih_in!N17=0,0,SER_hh_emih_in!N17/SER_summary!N$27)</f>
        <v>3.5994137782381301</v>
      </c>
      <c r="O17" s="103">
        <f>IF(SER_hh_emih_in!O17=0,0,SER_hh_emih_in!O17/SER_summary!O$27)</f>
        <v>3.6327943644790412</v>
      </c>
      <c r="P17" s="103">
        <f>IF(SER_hh_emih_in!P17=0,0,SER_hh_emih_in!P17/SER_summary!P$27)</f>
        <v>3.7326278616051054</v>
      </c>
      <c r="Q17" s="103">
        <f>IF(SER_hh_emih_in!Q17=0,0,SER_hh_emih_in!Q17/SER_summary!Q$27)</f>
        <v>3.6263975204642924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3.3950369159351466</v>
      </c>
      <c r="D19" s="101">
        <f>IF(SER_hh_emih_in!D19=0,0,SER_hh_emih_in!D19/SER_summary!D$27)</f>
        <v>3.1353234572732718</v>
      </c>
      <c r="E19" s="101">
        <f>IF(SER_hh_emih_in!E19=0,0,SER_hh_emih_in!E19/SER_summary!E$27)</f>
        <v>2.9547479784062594</v>
      </c>
      <c r="F19" s="101">
        <f>IF(SER_hh_emih_in!F19=0,0,SER_hh_emih_in!F19/SER_summary!F$27)</f>
        <v>2.9554651074609115</v>
      </c>
      <c r="G19" s="101">
        <f>IF(SER_hh_emih_in!G19=0,0,SER_hh_emih_in!G19/SER_summary!G$27)</f>
        <v>2.6736338928313725</v>
      </c>
      <c r="H19" s="101">
        <f>IF(SER_hh_emih_in!H19=0,0,SER_hh_emih_in!H19/SER_summary!H$27)</f>
        <v>2.1909860776105576</v>
      </c>
      <c r="I19" s="101">
        <f>IF(SER_hh_emih_in!I19=0,0,SER_hh_emih_in!I19/SER_summary!I$27)</f>
        <v>2.1042603383570779</v>
      </c>
      <c r="J19" s="101">
        <f>IF(SER_hh_emih_in!J19=0,0,SER_hh_emih_in!J19/SER_summary!J$27)</f>
        <v>2.6771536384810988</v>
      </c>
      <c r="K19" s="101">
        <f>IF(SER_hh_emih_in!K19=0,0,SER_hh_emih_in!K19/SER_summary!K$27)</f>
        <v>2.5847852890950325</v>
      </c>
      <c r="L19" s="101">
        <f>IF(SER_hh_emih_in!L19=0,0,SER_hh_emih_in!L19/SER_summary!L$27)</f>
        <v>1.5614392332957117</v>
      </c>
      <c r="M19" s="101">
        <f>IF(SER_hh_emih_in!M19=0,0,SER_hh_emih_in!M19/SER_summary!M$27)</f>
        <v>2.3973167308383982</v>
      </c>
      <c r="N19" s="101">
        <f>IF(SER_hh_emih_in!N19=0,0,SER_hh_emih_in!N19/SER_summary!N$27)</f>
        <v>2.3658932017804077</v>
      </c>
      <c r="O19" s="101">
        <f>IF(SER_hh_emih_in!O19=0,0,SER_hh_emih_in!O19/SER_summary!O$27)</f>
        <v>2.719334270563583</v>
      </c>
      <c r="P19" s="101">
        <f>IF(SER_hh_emih_in!P19=0,0,SER_hh_emih_in!P19/SER_summary!P$27)</f>
        <v>2.5821642805944576</v>
      </c>
      <c r="Q19" s="101">
        <f>IF(SER_hh_emih_in!Q19=0,0,SER_hh_emih_in!Q19/SER_summary!Q$27)</f>
        <v>2.9282668141396226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6.4925727551065453</v>
      </c>
      <c r="D21" s="100">
        <f>IF(SER_hh_emih_in!D21=0,0,SER_hh_emih_in!D21/SER_summary!D$27)</f>
        <v>6.4477930962593186</v>
      </c>
      <c r="E21" s="100">
        <f>IF(SER_hh_emih_in!E21=0,0,SER_hh_emih_in!E21/SER_summary!E$27)</f>
        <v>6.5298894077784819</v>
      </c>
      <c r="F21" s="100">
        <f>IF(SER_hh_emih_in!F21=0,0,SER_hh_emih_in!F21/SER_summary!F$27)</f>
        <v>6.6051955409860357</v>
      </c>
      <c r="G21" s="100">
        <f>IF(SER_hh_emih_in!G21=0,0,SER_hh_emih_in!G21/SER_summary!G$27)</f>
        <v>6.2904812450730159</v>
      </c>
      <c r="H21" s="100">
        <f>IF(SER_hh_emih_in!H21=0,0,SER_hh_emih_in!H21/SER_summary!H$27)</f>
        <v>6.4189937099981504</v>
      </c>
      <c r="I21" s="100">
        <f>IF(SER_hh_emih_in!I21=0,0,SER_hh_emih_in!I21/SER_summary!I$27)</f>
        <v>6.4306607447587441</v>
      </c>
      <c r="J21" s="100">
        <f>IF(SER_hh_emih_in!J21=0,0,SER_hh_emih_in!J21/SER_summary!J$27)</f>
        <v>6.4433494089582091</v>
      </c>
      <c r="K21" s="100">
        <f>IF(SER_hh_emih_in!K21=0,0,SER_hh_emih_in!K21/SER_summary!K$27)</f>
        <v>6.3295543584071225</v>
      </c>
      <c r="L21" s="100">
        <f>IF(SER_hh_emih_in!L21=0,0,SER_hh_emih_in!L21/SER_summary!L$27)</f>
        <v>4.009424187580831</v>
      </c>
      <c r="M21" s="100">
        <f>IF(SER_hh_emih_in!M21=0,0,SER_hh_emih_in!M21/SER_summary!M$27)</f>
        <v>4.0464010324490474</v>
      </c>
      <c r="N21" s="100">
        <f>IF(SER_hh_emih_in!N21=0,0,SER_hh_emih_in!N21/SER_summary!N$27)</f>
        <v>4.2452872188222734</v>
      </c>
      <c r="O21" s="100">
        <f>IF(SER_hh_emih_in!O21=0,0,SER_hh_emih_in!O21/SER_summary!O$27)</f>
        <v>6.4858358548034252</v>
      </c>
      <c r="P21" s="100">
        <f>IF(SER_hh_emih_in!P21=0,0,SER_hh_emih_in!P21/SER_summary!P$27)</f>
        <v>6.5720687946782324</v>
      </c>
      <c r="Q21" s="100">
        <f>IF(SER_hh_emih_in!Q21=0,0,SER_hh_emih_in!Q21/SER_summary!Q$27)</f>
        <v>6.5938751801133391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7.9404157879228547</v>
      </c>
      <c r="D22" s="100">
        <f>IF(SER_hh_emih_in!D22=0,0,SER_hh_emih_in!D22/SER_summary!D$27)</f>
        <v>7.8125627927597021</v>
      </c>
      <c r="E22" s="100">
        <f>IF(SER_hh_emih_in!E22=0,0,SER_hh_emih_in!E22/SER_summary!E$27)</f>
        <v>7.8591332157938947</v>
      </c>
      <c r="F22" s="100">
        <f>IF(SER_hh_emih_in!F22=0,0,SER_hh_emih_in!F22/SER_summary!F$27)</f>
        <v>7.9064468297666544</v>
      </c>
      <c r="G22" s="100">
        <f>IF(SER_hh_emih_in!G22=0,0,SER_hh_emih_in!G22/SER_summary!G$27)</f>
        <v>7.6465731951714551</v>
      </c>
      <c r="H22" s="100">
        <f>IF(SER_hh_emih_in!H22=0,0,SER_hh_emih_in!H22/SER_summary!H$27)</f>
        <v>7.6866596837695003</v>
      </c>
      <c r="I22" s="100">
        <f>IF(SER_hh_emih_in!I22=0,0,SER_hh_emih_in!I22/SER_summary!I$27)</f>
        <v>7.6617069727603138</v>
      </c>
      <c r="J22" s="100">
        <f>IF(SER_hh_emih_in!J22=0,0,SER_hh_emih_in!J22/SER_summary!J$27)</f>
        <v>7.6873844918554974</v>
      </c>
      <c r="K22" s="100">
        <f>IF(SER_hh_emih_in!K22=0,0,SER_hh_emih_in!K22/SER_summary!K$27)</f>
        <v>7.6994762063715863</v>
      </c>
      <c r="L22" s="100">
        <f>IF(SER_hh_emih_in!L22=0,0,SER_hh_emih_in!L22/SER_summary!L$27)</f>
        <v>7.5971320381844549</v>
      </c>
      <c r="M22" s="100">
        <f>IF(SER_hh_emih_in!M22=0,0,SER_hh_emih_in!M22/SER_summary!M$27)</f>
        <v>7.7049957234294855</v>
      </c>
      <c r="N22" s="100">
        <f>IF(SER_hh_emih_in!N22=0,0,SER_hh_emih_in!N22/SER_summary!N$27)</f>
        <v>7.3710132444982488</v>
      </c>
      <c r="O22" s="100">
        <f>IF(SER_hh_emih_in!O22=0,0,SER_hh_emih_in!O22/SER_summary!O$27)</f>
        <v>7.8438933982131109</v>
      </c>
      <c r="P22" s="100">
        <f>IF(SER_hh_emih_in!P22=0,0,SER_hh_emih_in!P22/SER_summary!P$27)</f>
        <v>7.9276562385578906</v>
      </c>
      <c r="Q22" s="100">
        <f>IF(SER_hh_emih_in!Q22=0,0,SER_hh_emih_in!Q22/SER_summary!Q$27)</f>
        <v>7.9800740348525725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5.7273544134649788</v>
      </c>
      <c r="D23" s="100">
        <f>IF(SER_hh_emih_in!D23=0,0,SER_hh_emih_in!D23/SER_summary!D$27)</f>
        <v>5.6090501861563249</v>
      </c>
      <c r="E23" s="100">
        <f>IF(SER_hh_emih_in!E23=0,0,SER_hh_emih_in!E23/SER_summary!E$27)</f>
        <v>5.6620161927739989</v>
      </c>
      <c r="F23" s="100">
        <f>IF(SER_hh_emih_in!F23=0,0,SER_hh_emih_in!F23/SER_summary!F$27)</f>
        <v>5.6840555722674706</v>
      </c>
      <c r="G23" s="100">
        <f>IF(SER_hh_emih_in!G23=0,0,SER_hh_emih_in!G23/SER_summary!G$27)</f>
        <v>5.5568376313948225</v>
      </c>
      <c r="H23" s="100">
        <f>IF(SER_hh_emih_in!H23=0,0,SER_hh_emih_in!H23/SER_summary!H$27)</f>
        <v>5.5672040936491562</v>
      </c>
      <c r="I23" s="100">
        <f>IF(SER_hh_emih_in!I23=0,0,SER_hh_emih_in!I23/SER_summary!I$27)</f>
        <v>5.5562479347284581</v>
      </c>
      <c r="J23" s="100">
        <f>IF(SER_hh_emih_in!J23=0,0,SER_hh_emih_in!J23/SER_summary!J$27)</f>
        <v>5.5525168816384172</v>
      </c>
      <c r="K23" s="100">
        <f>IF(SER_hh_emih_in!K23=0,0,SER_hh_emih_in!K23/SER_summary!K$27)</f>
        <v>5.5455714718525595</v>
      </c>
      <c r="L23" s="100">
        <f>IF(SER_hh_emih_in!L23=0,0,SER_hh_emih_in!L23/SER_summary!L$27)</f>
        <v>5.5394261083857161</v>
      </c>
      <c r="M23" s="100">
        <f>IF(SER_hh_emih_in!M23=0,0,SER_hh_emih_in!M23/SER_summary!M$27)</f>
        <v>5.5364541153957161</v>
      </c>
      <c r="N23" s="100">
        <f>IF(SER_hh_emih_in!N23=0,0,SER_hh_emih_in!N23/SER_summary!N$27)</f>
        <v>5.3560545288529013</v>
      </c>
      <c r="O23" s="100">
        <f>IF(SER_hh_emih_in!O23=0,0,SER_hh_emih_in!O23/SER_summary!O$27)</f>
        <v>5.629788896104917</v>
      </c>
      <c r="P23" s="100">
        <f>IF(SER_hh_emih_in!P23=0,0,SER_hh_emih_in!P23/SER_summary!P$27)</f>
        <v>5.6679604805164372</v>
      </c>
      <c r="Q23" s="100">
        <f>IF(SER_hh_emih_in!Q23=0,0,SER_hh_emih_in!Q23/SER_summary!Q$27)</f>
        <v>5.6923383136334991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5.4632883825973364</v>
      </c>
      <c r="D24" s="100">
        <f>IF(SER_hh_emih_in!D24=0,0,SER_hh_emih_in!D24/SER_summary!D$27)</f>
        <v>5.4040066486854883</v>
      </c>
      <c r="E24" s="100">
        <f>IF(SER_hh_emih_in!E24=0,0,SER_hh_emih_in!E24/SER_summary!E$27)</f>
        <v>5.4608470383946202</v>
      </c>
      <c r="F24" s="100">
        <f>IF(SER_hh_emih_in!F24=0,0,SER_hh_emih_in!F24/SER_summary!F$27)</f>
        <v>5.5308535521604183</v>
      </c>
      <c r="G24" s="100">
        <f>IF(SER_hh_emih_in!G24=0,0,SER_hh_emih_in!G24/SER_summary!G$27)</f>
        <v>2.3687510027852849</v>
      </c>
      <c r="H24" s="100">
        <f>IF(SER_hh_emih_in!H24=0,0,SER_hh_emih_in!H24/SER_summary!H$27)</f>
        <v>2.8367862054944131</v>
      </c>
      <c r="I24" s="100">
        <f>IF(SER_hh_emih_in!I24=0,0,SER_hh_emih_in!I24/SER_summary!I$27)</f>
        <v>2.8187035601910941</v>
      </c>
      <c r="J24" s="100">
        <f>IF(SER_hh_emih_in!J24=0,0,SER_hh_emih_in!J24/SER_summary!J$27)</f>
        <v>3.2268193560056222</v>
      </c>
      <c r="K24" s="100">
        <f>IF(SER_hh_emih_in!K24=0,0,SER_hh_emih_in!K24/SER_summary!K$27)</f>
        <v>3.3470882214604485</v>
      </c>
      <c r="L24" s="100">
        <f>IF(SER_hh_emih_in!L24=0,0,SER_hh_emih_in!L24/SER_summary!L$27)</f>
        <v>3.2961863967476708</v>
      </c>
      <c r="M24" s="100">
        <f>IF(SER_hh_emih_in!M24=0,0,SER_hh_emih_in!M24/SER_summary!M$27)</f>
        <v>3.6025915042982466</v>
      </c>
      <c r="N24" s="100">
        <f>IF(SER_hh_emih_in!N24=0,0,SER_hh_emih_in!N24/SER_summary!N$27)</f>
        <v>3.2612491264747407</v>
      </c>
      <c r="O24" s="100">
        <f>IF(SER_hh_emih_in!O24=0,0,SER_hh_emih_in!O24/SER_summary!O$27)</f>
        <v>3.1439019833759354</v>
      </c>
      <c r="P24" s="100">
        <f>IF(SER_hh_emih_in!P24=0,0,SER_hh_emih_in!P24/SER_summary!P$27)</f>
        <v>3.0089748628235395</v>
      </c>
      <c r="Q24" s="100">
        <f>IF(SER_hh_emih_in!Q24=0,0,SER_hh_emih_in!Q24/SER_summary!Q$27)</f>
        <v>2.6330623707039287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1.0600394422651287</v>
      </c>
      <c r="D29" s="101">
        <f>IF(SER_hh_emih_in!D29=0,0,SER_hh_emih_in!D29/SER_summary!D$27)</f>
        <v>8.180821785965497</v>
      </c>
      <c r="E29" s="101">
        <f>IF(SER_hh_emih_in!E29=0,0,SER_hh_emih_in!E29/SER_summary!E$27)</f>
        <v>4.9824613002206526</v>
      </c>
      <c r="F29" s="101">
        <f>IF(SER_hh_emih_in!F29=0,0,SER_hh_emih_in!F29/SER_summary!F$27)</f>
        <v>5.1016224362015663</v>
      </c>
      <c r="G29" s="101">
        <f>IF(SER_hh_emih_in!G29=0,0,SER_hh_emih_in!G29/SER_summary!G$27)</f>
        <v>1.2581143270870223</v>
      </c>
      <c r="H29" s="101">
        <f>IF(SER_hh_emih_in!H29=0,0,SER_hh_emih_in!H29/SER_summary!H$27)</f>
        <v>1.3629035917184522</v>
      </c>
      <c r="I29" s="101">
        <f>IF(SER_hh_emih_in!I29=0,0,SER_hh_emih_in!I29/SER_summary!I$27)</f>
        <v>3.7310085030529758</v>
      </c>
      <c r="J29" s="101">
        <f>IF(SER_hh_emih_in!J29=0,0,SER_hh_emih_in!J29/SER_summary!J$27)</f>
        <v>4.7266378663860236</v>
      </c>
      <c r="K29" s="101">
        <f>IF(SER_hh_emih_in!K29=0,0,SER_hh_emih_in!K29/SER_summary!K$27)</f>
        <v>1.7031132888465337</v>
      </c>
      <c r="L29" s="101">
        <f>IF(SER_hh_emih_in!L29=0,0,SER_hh_emih_in!L29/SER_summary!L$27)</f>
        <v>3.6378748599471216</v>
      </c>
      <c r="M29" s="101">
        <f>IF(SER_hh_emih_in!M29=0,0,SER_hh_emih_in!M29/SER_summary!M$27)</f>
        <v>1.5630878322346351</v>
      </c>
      <c r="N29" s="101">
        <f>IF(SER_hh_emih_in!N29=0,0,SER_hh_emih_in!N29/SER_summary!N$27)</f>
        <v>1.4929740371110689</v>
      </c>
      <c r="O29" s="101">
        <f>IF(SER_hh_emih_in!O29=0,0,SER_hh_emih_in!O29/SER_summary!O$27)</f>
        <v>0.84749615141315959</v>
      </c>
      <c r="P29" s="101">
        <f>IF(SER_hh_emih_in!P29=0,0,SER_hh_emih_in!P29/SER_summary!P$27)</f>
        <v>4.3566390471745224</v>
      </c>
      <c r="Q29" s="101">
        <f>IF(SER_hh_emih_in!Q29=0,0,SER_hh_emih_in!Q29/SER_summary!Q$27)</f>
        <v>8.062968716928248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8.5654135941308507</v>
      </c>
      <c r="E30" s="100">
        <f>IF(SER_hh_emih_in!E30=0,0,SER_hh_emih_in!E30/SER_summary!E$27)</f>
        <v>8.600623700258442</v>
      </c>
      <c r="F30" s="100">
        <f>IF(SER_hh_emih_in!F30=0,0,SER_hh_emih_in!F30/SER_summary!F$27)</f>
        <v>8.5303040835838768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8.7264272688106104</v>
      </c>
      <c r="J30" s="100">
        <f>IF(SER_hh_emih_in!J30=0,0,SER_hh_emih_in!J30/SER_summary!J$27)</f>
        <v>8.575977950016032</v>
      </c>
      <c r="K30" s="100">
        <f>IF(SER_hh_emih_in!K30=0,0,SER_hh_emih_in!K30/SER_summary!K$27)</f>
        <v>0</v>
      </c>
      <c r="L30" s="100">
        <f>IF(SER_hh_emih_in!L30=0,0,SER_hh_emih_in!L30/SER_summary!L$27)</f>
        <v>8.5683801839476939</v>
      </c>
      <c r="M30" s="100">
        <f>IF(SER_hh_emih_in!M30=0,0,SER_hh_emih_in!M30/SER_summary!M$27)</f>
        <v>0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8.4661142125641184</v>
      </c>
      <c r="Q30" s="100">
        <f>IF(SER_hh_emih_in!Q30=0,0,SER_hh_emih_in!Q30/SER_summary!Q$27)</f>
        <v>8.5841785990949049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6.5653128195352082</v>
      </c>
      <c r="D31" s="100">
        <f>IF(SER_hh_emih_in!D31=0,0,SER_hh_emih_in!D31/SER_summary!D$27)</f>
        <v>6.4996483317200608</v>
      </c>
      <c r="E31" s="100">
        <f>IF(SER_hh_emih_in!E31=0,0,SER_hh_emih_in!E31/SER_summary!E$27)</f>
        <v>6.5477963739567322</v>
      </c>
      <c r="F31" s="100">
        <f>IF(SER_hh_emih_in!F31=0,0,SER_hh_emih_in!F31/SER_summary!F$27)</f>
        <v>6.5072943451267733</v>
      </c>
      <c r="G31" s="100">
        <f>IF(SER_hh_emih_in!G31=0,0,SER_hh_emih_in!G31/SER_summary!G$27)</f>
        <v>6.7185218077324071</v>
      </c>
      <c r="H31" s="100">
        <f>IF(SER_hh_emih_in!H31=0,0,SER_hh_emih_in!H31/SER_summary!H$27)</f>
        <v>6.7938076789822501</v>
      </c>
      <c r="I31" s="100">
        <f>IF(SER_hh_emih_in!I31=0,0,SER_hh_emih_in!I31/SER_summary!I$27)</f>
        <v>6.8413355872994739</v>
      </c>
      <c r="J31" s="100">
        <f>IF(SER_hh_emih_in!J31=0,0,SER_hh_emih_in!J31/SER_summary!J$27)</f>
        <v>6.7587033078838283</v>
      </c>
      <c r="K31" s="100">
        <f>IF(SER_hh_emih_in!K31=0,0,SER_hh_emih_in!K31/SER_summary!K$27)</f>
        <v>6.8622215147498862</v>
      </c>
      <c r="L31" s="100">
        <f>IF(SER_hh_emih_in!L31=0,0,SER_hh_emih_in!L31/SER_summary!L$27)</f>
        <v>6.8802055993397433</v>
      </c>
      <c r="M31" s="100">
        <f>IF(SER_hh_emih_in!M31=0,0,SER_hh_emih_in!M31/SER_summary!M$27)</f>
        <v>6.8644510547780913</v>
      </c>
      <c r="N31" s="100">
        <f>IF(SER_hh_emih_in!N31=0,0,SER_hh_emih_in!N31/SER_summary!N$27)</f>
        <v>6.9851341144399806</v>
      </c>
      <c r="O31" s="100">
        <f>IF(SER_hh_emih_in!O31=0,0,SER_hh_emih_in!O31/SER_summary!O$27)</f>
        <v>7.0101858180079661</v>
      </c>
      <c r="P31" s="100">
        <f>IF(SER_hh_emih_in!P31=0,0,SER_hh_emih_in!P31/SER_summary!P$27)</f>
        <v>6.9203569369577558</v>
      </c>
      <c r="Q31" s="100">
        <f>IF(SER_hh_emih_in!Q31=0,0,SER_hh_emih_in!Q31/SER_summary!Q$27)</f>
        <v>6.9420723548670846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4796.7109516607616</v>
      </c>
      <c r="C3" s="129">
        <f t="shared" ref="C3" si="1">SUM(C4:C9)</f>
        <v>4919.9114998640271</v>
      </c>
      <c r="D3" s="129">
        <f t="shared" ref="D3:Q3" si="2">SUM(D4:D9)</f>
        <v>5041.3718580710038</v>
      </c>
      <c r="E3" s="129">
        <f t="shared" si="2"/>
        <v>5166.1146755970422</v>
      </c>
      <c r="F3" s="129">
        <f t="shared" si="2"/>
        <v>5300.0016155564308</v>
      </c>
      <c r="G3" s="129">
        <f t="shared" si="2"/>
        <v>5428.5738720756053</v>
      </c>
      <c r="H3" s="129">
        <f t="shared" si="2"/>
        <v>5560.3373808919496</v>
      </c>
      <c r="I3" s="129">
        <f t="shared" si="2"/>
        <v>5691.902439636875</v>
      </c>
      <c r="J3" s="129">
        <f t="shared" si="2"/>
        <v>5785.2481820904632</v>
      </c>
      <c r="K3" s="129">
        <f t="shared" si="2"/>
        <v>5838.1198408656728</v>
      </c>
      <c r="L3" s="129">
        <f t="shared" si="2"/>
        <v>5889.257687304811</v>
      </c>
      <c r="M3" s="129">
        <f t="shared" si="2"/>
        <v>5920.3086516073627</v>
      </c>
      <c r="N3" s="129">
        <f t="shared" si="2"/>
        <v>5935.5780587112877</v>
      </c>
      <c r="O3" s="129">
        <f t="shared" si="2"/>
        <v>5936.5800695676744</v>
      </c>
      <c r="P3" s="129">
        <f t="shared" si="2"/>
        <v>5951.6499068866633</v>
      </c>
      <c r="Q3" s="129">
        <f t="shared" si="2"/>
        <v>5920.841456241661</v>
      </c>
    </row>
    <row r="4" spans="1:17" ht="12" customHeight="1" x14ac:dyDescent="0.25">
      <c r="A4" s="88" t="s">
        <v>9</v>
      </c>
      <c r="B4" s="128">
        <v>627.58444684535993</v>
      </c>
      <c r="C4" s="128">
        <v>641.82243595025011</v>
      </c>
      <c r="D4" s="128">
        <v>656.1485438950474</v>
      </c>
      <c r="E4" s="128">
        <v>669.32728326587858</v>
      </c>
      <c r="F4" s="128">
        <v>682.97568952321512</v>
      </c>
      <c r="G4" s="128">
        <v>698.75279871550254</v>
      </c>
      <c r="H4" s="128">
        <v>714.00296754056797</v>
      </c>
      <c r="I4" s="128">
        <v>732.58146809736093</v>
      </c>
      <c r="J4" s="128">
        <v>748.14768048923122</v>
      </c>
      <c r="K4" s="128">
        <v>759.57559284552087</v>
      </c>
      <c r="L4" s="128">
        <v>772.7052516270661</v>
      </c>
      <c r="M4" s="128">
        <v>788.02744853460638</v>
      </c>
      <c r="N4" s="128">
        <v>800.0820812214688</v>
      </c>
      <c r="O4" s="128">
        <v>809.88922943146292</v>
      </c>
      <c r="P4" s="128">
        <v>822.84426727671757</v>
      </c>
      <c r="Q4" s="128">
        <v>824.83529443344321</v>
      </c>
    </row>
    <row r="5" spans="1:17" ht="12" customHeight="1" x14ac:dyDescent="0.25">
      <c r="A5" s="88" t="s">
        <v>8</v>
      </c>
      <c r="B5" s="128">
        <v>572.97603982591488</v>
      </c>
      <c r="C5" s="128">
        <v>575.12799106518878</v>
      </c>
      <c r="D5" s="128">
        <v>577.22092023984794</v>
      </c>
      <c r="E5" s="128">
        <v>578.25544041315425</v>
      </c>
      <c r="F5" s="128">
        <v>575.89547202491337</v>
      </c>
      <c r="G5" s="128">
        <v>582.84352207413178</v>
      </c>
      <c r="H5" s="128">
        <v>589.88958645390676</v>
      </c>
      <c r="I5" s="128">
        <v>593.19785626386192</v>
      </c>
      <c r="J5" s="128">
        <v>593.50700473298014</v>
      </c>
      <c r="K5" s="128">
        <v>597.50548315821925</v>
      </c>
      <c r="L5" s="128">
        <v>600.36251521681027</v>
      </c>
      <c r="M5" s="128">
        <v>600.10638579533588</v>
      </c>
      <c r="N5" s="128">
        <v>599.20121588990662</v>
      </c>
      <c r="O5" s="128">
        <v>598.11421888114592</v>
      </c>
      <c r="P5" s="128">
        <v>598.80631285420054</v>
      </c>
      <c r="Q5" s="128">
        <v>596.29457730432785</v>
      </c>
    </row>
    <row r="6" spans="1:17" ht="12" customHeight="1" x14ac:dyDescent="0.25">
      <c r="A6" s="88" t="s">
        <v>7</v>
      </c>
      <c r="B6" s="128">
        <v>1796.7225505036165</v>
      </c>
      <c r="C6" s="128">
        <v>1816.1910369138018</v>
      </c>
      <c r="D6" s="128">
        <v>1829.1802613776231</v>
      </c>
      <c r="E6" s="128">
        <v>1828.7864177507427</v>
      </c>
      <c r="F6" s="128">
        <v>1825.7022333573652</v>
      </c>
      <c r="G6" s="128">
        <v>1831.5340987907548</v>
      </c>
      <c r="H6" s="128">
        <v>1845.4378388329392</v>
      </c>
      <c r="I6" s="128">
        <v>1863.8997848318934</v>
      </c>
      <c r="J6" s="128">
        <v>1865.912733013623</v>
      </c>
      <c r="K6" s="128">
        <v>1853.7873827682452</v>
      </c>
      <c r="L6" s="128">
        <v>1857.0201185015846</v>
      </c>
      <c r="M6" s="128">
        <v>1854.744416457421</v>
      </c>
      <c r="N6" s="128">
        <v>1846.1890879591067</v>
      </c>
      <c r="O6" s="128">
        <v>1826.7690450966945</v>
      </c>
      <c r="P6" s="128">
        <v>1815.8160398375637</v>
      </c>
      <c r="Q6" s="128">
        <v>1777.23093575087</v>
      </c>
    </row>
    <row r="7" spans="1:17" ht="12" customHeight="1" x14ac:dyDescent="0.25">
      <c r="A7" s="88" t="s">
        <v>39</v>
      </c>
      <c r="B7" s="128">
        <v>1057.6319312379769</v>
      </c>
      <c r="C7" s="128">
        <v>1094.323903288966</v>
      </c>
      <c r="D7" s="128">
        <v>1131.6128300878374</v>
      </c>
      <c r="E7" s="128">
        <v>1175.5992210459724</v>
      </c>
      <c r="F7" s="128">
        <v>1215.757811752221</v>
      </c>
      <c r="G7" s="128">
        <v>1246.0183742888526</v>
      </c>
      <c r="H7" s="128">
        <v>1268.9210534240503</v>
      </c>
      <c r="I7" s="128">
        <v>1284.9186500073336</v>
      </c>
      <c r="J7" s="128">
        <v>1301.1643484635226</v>
      </c>
      <c r="K7" s="128">
        <v>1306.4097648265524</v>
      </c>
      <c r="L7" s="128">
        <v>1305.7979754702885</v>
      </c>
      <c r="M7" s="128">
        <v>1304.0344273515411</v>
      </c>
      <c r="N7" s="128">
        <v>1302.4335063409046</v>
      </c>
      <c r="O7" s="128">
        <v>1301.9253270872678</v>
      </c>
      <c r="P7" s="128">
        <v>1301.3243139513374</v>
      </c>
      <c r="Q7" s="128">
        <v>1305.9806806986712</v>
      </c>
    </row>
    <row r="8" spans="1:17" ht="12" customHeight="1" x14ac:dyDescent="0.25">
      <c r="A8" s="51" t="s">
        <v>6</v>
      </c>
      <c r="B8" s="50">
        <v>450.14792816857499</v>
      </c>
      <c r="C8" s="50">
        <v>484.70412457774592</v>
      </c>
      <c r="D8" s="50">
        <v>513.75731865005002</v>
      </c>
      <c r="E8" s="50">
        <v>545.93094481182106</v>
      </c>
      <c r="F8" s="50">
        <v>577.56377184054884</v>
      </c>
      <c r="G8" s="50">
        <v>606.62473904102944</v>
      </c>
      <c r="H8" s="50">
        <v>633.79608420975478</v>
      </c>
      <c r="I8" s="50">
        <v>662.45578102349691</v>
      </c>
      <c r="J8" s="50">
        <v>687.06850785707559</v>
      </c>
      <c r="K8" s="50">
        <v>704.99154694535116</v>
      </c>
      <c r="L8" s="50">
        <v>726.61627044778868</v>
      </c>
      <c r="M8" s="50">
        <v>743.72882386105732</v>
      </c>
      <c r="N8" s="50">
        <v>755.31274868846265</v>
      </c>
      <c r="O8" s="50">
        <v>764.59432260206222</v>
      </c>
      <c r="P8" s="50">
        <v>774.98449640487104</v>
      </c>
      <c r="Q8" s="50">
        <v>773.7505063737766</v>
      </c>
    </row>
    <row r="9" spans="1:17" ht="12" customHeight="1" x14ac:dyDescent="0.25">
      <c r="A9" s="49" t="s">
        <v>5</v>
      </c>
      <c r="B9" s="48">
        <v>291.64805507931845</v>
      </c>
      <c r="C9" s="48">
        <v>307.74200806807448</v>
      </c>
      <c r="D9" s="48">
        <v>333.45198382059783</v>
      </c>
      <c r="E9" s="48">
        <v>368.21536830947286</v>
      </c>
      <c r="F9" s="48">
        <v>422.10663705816739</v>
      </c>
      <c r="G9" s="48">
        <v>462.80033916533455</v>
      </c>
      <c r="H9" s="48">
        <v>508.2898504307305</v>
      </c>
      <c r="I9" s="48">
        <v>554.84889941292795</v>
      </c>
      <c r="J9" s="48">
        <v>589.44790753403004</v>
      </c>
      <c r="K9" s="48">
        <v>615.85007032178396</v>
      </c>
      <c r="L9" s="48">
        <v>626.75555604127283</v>
      </c>
      <c r="M9" s="48">
        <v>629.66714960740148</v>
      </c>
      <c r="N9" s="48">
        <v>632.35941861143897</v>
      </c>
      <c r="O9" s="48">
        <v>635.28792646904094</v>
      </c>
      <c r="P9" s="48">
        <v>637.87447656197355</v>
      </c>
      <c r="Q9" s="48">
        <v>642.74946168057249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20509.656754018677</v>
      </c>
      <c r="C11" s="129">
        <f t="shared" ref="C11" si="4">SUM(C12:C17)</f>
        <v>21157.266357496595</v>
      </c>
      <c r="D11" s="129">
        <f t="shared" ref="D11" si="5">SUM(D12:D17)</f>
        <v>21754.089718329535</v>
      </c>
      <c r="E11" s="129">
        <f t="shared" ref="E11" si="6">SUM(E12:E17)</f>
        <v>22398.928480645711</v>
      </c>
      <c r="F11" s="129">
        <f t="shared" ref="F11" si="7">SUM(F12:F17)</f>
        <v>23106.563148023422</v>
      </c>
      <c r="G11" s="129">
        <f t="shared" ref="G11" si="8">SUM(G12:G17)</f>
        <v>23761.505080650699</v>
      </c>
      <c r="H11" s="129">
        <f t="shared" ref="H11" si="9">SUM(H12:H17)</f>
        <v>24430.859240056794</v>
      </c>
      <c r="I11" s="129">
        <f t="shared" ref="I11" si="10">SUM(I12:I17)</f>
        <v>25139.837159904768</v>
      </c>
      <c r="J11" s="129">
        <f t="shared" ref="J11" si="11">SUM(J12:J17)</f>
        <v>25646.900986198158</v>
      </c>
      <c r="K11" s="129">
        <f t="shared" ref="K11" si="12">SUM(K12:K17)</f>
        <v>25960.111237374203</v>
      </c>
      <c r="L11" s="129">
        <f t="shared" ref="L11" si="13">SUM(L12:L17)</f>
        <v>26266.771571789286</v>
      </c>
      <c r="M11" s="129">
        <f t="shared" ref="M11" si="14">SUM(M12:M17)</f>
        <v>26446.72717098258</v>
      </c>
      <c r="N11" s="129">
        <f t="shared" ref="N11" si="15">SUM(N12:N17)</f>
        <v>26531.211499050325</v>
      </c>
      <c r="O11" s="129">
        <f t="shared" ref="O11" si="16">SUM(O12:O17)</f>
        <v>26535.976845695222</v>
      </c>
      <c r="P11" s="129">
        <f t="shared" ref="P11" si="17">SUM(P12:P17)</f>
        <v>26597.679967671978</v>
      </c>
      <c r="Q11" s="129">
        <f t="shared" ref="Q11" si="18">SUM(Q12:Q17)</f>
        <v>26377.32477730653</v>
      </c>
    </row>
    <row r="12" spans="1:17" ht="12" customHeight="1" x14ac:dyDescent="0.25">
      <c r="A12" s="88" t="s">
        <v>9</v>
      </c>
      <c r="B12" s="128">
        <v>833.04721095539969</v>
      </c>
      <c r="C12" s="128">
        <v>851.94652749050942</v>
      </c>
      <c r="D12" s="128">
        <v>870.96281179654807</v>
      </c>
      <c r="E12" s="128">
        <v>888.45609438499355</v>
      </c>
      <c r="F12" s="128">
        <v>906.5728065243909</v>
      </c>
      <c r="G12" s="128">
        <v>927.515130502685</v>
      </c>
      <c r="H12" s="128">
        <v>947.75800087682921</v>
      </c>
      <c r="I12" s="128">
        <v>972.41885432908703</v>
      </c>
      <c r="J12" s="128">
        <v>993.08123671183944</v>
      </c>
      <c r="K12" s="128">
        <v>1008.2504949101636</v>
      </c>
      <c r="L12" s="128">
        <v>1025.6786285800492</v>
      </c>
      <c r="M12" s="128">
        <v>1046.0171080686609</v>
      </c>
      <c r="N12" s="128">
        <v>1062.0182664615443</v>
      </c>
      <c r="O12" s="128">
        <v>1075.036143983571</v>
      </c>
      <c r="P12" s="128">
        <v>1092.2324881553545</v>
      </c>
      <c r="Q12" s="128">
        <v>1094.8753510054205</v>
      </c>
    </row>
    <row r="13" spans="1:17" ht="12" customHeight="1" x14ac:dyDescent="0.25">
      <c r="A13" s="88" t="s">
        <v>8</v>
      </c>
      <c r="B13" s="128">
        <v>1652.2491442465123</v>
      </c>
      <c r="C13" s="128">
        <v>1664.3431782963628</v>
      </c>
      <c r="D13" s="128">
        <v>1677.0354299895305</v>
      </c>
      <c r="E13" s="128">
        <v>1686.6071071657882</v>
      </c>
      <c r="F13" s="128">
        <v>1682.4917610200391</v>
      </c>
      <c r="G13" s="128">
        <v>1707.2635405976368</v>
      </c>
      <c r="H13" s="128">
        <v>1730.677534111564</v>
      </c>
      <c r="I13" s="128">
        <v>1747.1521042411896</v>
      </c>
      <c r="J13" s="128">
        <v>1753.7331040516378</v>
      </c>
      <c r="K13" s="128">
        <v>1769.8106455134921</v>
      </c>
      <c r="L13" s="128">
        <v>1782.4939581743849</v>
      </c>
      <c r="M13" s="128">
        <v>1788.4856723556177</v>
      </c>
      <c r="N13" s="128">
        <v>1795.5373583235257</v>
      </c>
      <c r="O13" s="128">
        <v>1803.4681827716058</v>
      </c>
      <c r="P13" s="128">
        <v>1820.4692194061965</v>
      </c>
      <c r="Q13" s="128">
        <v>1827.3390703798175</v>
      </c>
    </row>
    <row r="14" spans="1:17" ht="12" customHeight="1" x14ac:dyDescent="0.25">
      <c r="A14" s="88" t="s">
        <v>7</v>
      </c>
      <c r="B14" s="128">
        <v>8406.8429731629549</v>
      </c>
      <c r="C14" s="128">
        <v>8441.214117119911</v>
      </c>
      <c r="D14" s="128">
        <v>8455.4532563905141</v>
      </c>
      <c r="E14" s="128">
        <v>8413.9069815369567</v>
      </c>
      <c r="F14" s="128">
        <v>8344.0985864531394</v>
      </c>
      <c r="G14" s="128">
        <v>8330.1747559230444</v>
      </c>
      <c r="H14" s="128">
        <v>8346.6060173465194</v>
      </c>
      <c r="I14" s="128">
        <v>8384.0201514352011</v>
      </c>
      <c r="J14" s="128">
        <v>8365.4027626592306</v>
      </c>
      <c r="K14" s="128">
        <v>8295.3339831098638</v>
      </c>
      <c r="L14" s="128">
        <v>8290.0115790737927</v>
      </c>
      <c r="M14" s="128">
        <v>8260.0508669941228</v>
      </c>
      <c r="N14" s="128">
        <v>8201.1100785238395</v>
      </c>
      <c r="O14" s="128">
        <v>8093.4250133009918</v>
      </c>
      <c r="P14" s="128">
        <v>8019.6399134024914</v>
      </c>
      <c r="Q14" s="128">
        <v>7823.4805002112407</v>
      </c>
    </row>
    <row r="15" spans="1:17" ht="12" customHeight="1" x14ac:dyDescent="0.25">
      <c r="A15" s="88" t="s">
        <v>39</v>
      </c>
      <c r="B15" s="128">
        <v>1403.8864968115868</v>
      </c>
      <c r="C15" s="128">
        <v>1452.5909303506508</v>
      </c>
      <c r="D15" s="128">
        <v>1502.0877536474432</v>
      </c>
      <c r="E15" s="128">
        <v>1560.4747013990293</v>
      </c>
      <c r="F15" s="128">
        <v>1613.7806782311527</v>
      </c>
      <c r="G15" s="128">
        <v>1653.9481446968953</v>
      </c>
      <c r="H15" s="128">
        <v>1684.3488550282079</v>
      </c>
      <c r="I15" s="128">
        <v>1705.5838510238575</v>
      </c>
      <c r="J15" s="128">
        <v>1727.1481741312559</v>
      </c>
      <c r="K15" s="128">
        <v>1734.1108697389727</v>
      </c>
      <c r="L15" s="128">
        <v>1733.298788720251</v>
      </c>
      <c r="M15" s="128">
        <v>1730.9578785063461</v>
      </c>
      <c r="N15" s="128">
        <v>1728.8328373432421</v>
      </c>
      <c r="O15" s="128">
        <v>1728.1582869906388</v>
      </c>
      <c r="P15" s="128">
        <v>1727.3605101828314</v>
      </c>
      <c r="Q15" s="128">
        <v>1733.5413091996804</v>
      </c>
    </row>
    <row r="16" spans="1:17" ht="12" customHeight="1" x14ac:dyDescent="0.25">
      <c r="A16" s="51" t="s">
        <v>6</v>
      </c>
      <c r="B16" s="50">
        <v>6196.2292498354391</v>
      </c>
      <c r="C16" s="50">
        <v>6640.1716023720046</v>
      </c>
      <c r="D16" s="50">
        <v>7007.6302907658464</v>
      </c>
      <c r="E16" s="50">
        <v>7416.73507377448</v>
      </c>
      <c r="F16" s="50">
        <v>7817.4617339037659</v>
      </c>
      <c r="G16" s="50">
        <v>8182.5332067597947</v>
      </c>
      <c r="H16" s="50">
        <v>8521.4946257521333</v>
      </c>
      <c r="I16" s="50">
        <v>8879.871276126707</v>
      </c>
      <c r="J16" s="50">
        <v>9183.5086531348315</v>
      </c>
      <c r="K16" s="50">
        <v>9397.6323679120251</v>
      </c>
      <c r="L16" s="50">
        <v>9661.0836072782422</v>
      </c>
      <c r="M16" s="50">
        <v>9872.5428056254823</v>
      </c>
      <c r="N16" s="50">
        <v>10010.776859338166</v>
      </c>
      <c r="O16" s="50">
        <v>10118.78876040415</v>
      </c>
      <c r="P16" s="50">
        <v>10241.75450970049</v>
      </c>
      <c r="Q16" s="50">
        <v>10211.542156957817</v>
      </c>
    </row>
    <row r="17" spans="1:17" ht="12" customHeight="1" x14ac:dyDescent="0.25">
      <c r="A17" s="49" t="s">
        <v>5</v>
      </c>
      <c r="B17" s="48">
        <v>2017.4016790067847</v>
      </c>
      <c r="C17" s="48">
        <v>2107.0000018671549</v>
      </c>
      <c r="D17" s="48">
        <v>2240.9201757396527</v>
      </c>
      <c r="E17" s="48">
        <v>2432.7485223844646</v>
      </c>
      <c r="F17" s="48">
        <v>2742.1575818909332</v>
      </c>
      <c r="G17" s="48">
        <v>2960.0703021706431</v>
      </c>
      <c r="H17" s="48">
        <v>3199.9742069415388</v>
      </c>
      <c r="I17" s="48">
        <v>3450.7909227487262</v>
      </c>
      <c r="J17" s="48">
        <v>3624.0270555093643</v>
      </c>
      <c r="K17" s="48">
        <v>3754.9728761896886</v>
      </c>
      <c r="L17" s="48">
        <v>3774.2050099625667</v>
      </c>
      <c r="M17" s="48">
        <v>3748.6728394323504</v>
      </c>
      <c r="N17" s="48">
        <v>3732.9360990600076</v>
      </c>
      <c r="O17" s="48">
        <v>3717.1004582442665</v>
      </c>
      <c r="P17" s="48">
        <v>3696.2233268246173</v>
      </c>
      <c r="Q17" s="48">
        <v>3686.5463895525518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409.69308750276645</v>
      </c>
      <c r="C20" s="140">
        <v>423.11408477160131</v>
      </c>
      <c r="D20" s="140">
        <v>436.84330457125986</v>
      </c>
      <c r="E20" s="140">
        <v>449.94383982267829</v>
      </c>
      <c r="F20" s="140">
        <v>463.63837378636146</v>
      </c>
      <c r="G20" s="140">
        <v>479.15949681314862</v>
      </c>
      <c r="H20" s="140">
        <v>494.51417779436326</v>
      </c>
      <c r="I20" s="140">
        <v>512.58244749647633</v>
      </c>
      <c r="J20" s="140">
        <v>528.62084916116123</v>
      </c>
      <c r="K20" s="140">
        <v>541.8190961942455</v>
      </c>
      <c r="L20" s="140">
        <v>556.72069913672158</v>
      </c>
      <c r="M20" s="140">
        <v>573.77375640330013</v>
      </c>
      <c r="N20" s="140">
        <v>588.834331750145</v>
      </c>
      <c r="O20" s="140">
        <v>602.72902255174336</v>
      </c>
      <c r="P20" s="140">
        <v>619.90192907688925</v>
      </c>
      <c r="Q20" s="140">
        <v>628.7589378474338</v>
      </c>
    </row>
    <row r="21" spans="1:17" ht="12" customHeight="1" x14ac:dyDescent="0.25">
      <c r="A21" s="88" t="s">
        <v>135</v>
      </c>
      <c r="B21" s="140">
        <v>9053.0013997063379</v>
      </c>
      <c r="C21" s="140">
        <v>9277.1512426816062</v>
      </c>
      <c r="D21" s="140">
        <v>9554.9956228981355</v>
      </c>
      <c r="E21" s="140">
        <v>9871.6900947243867</v>
      </c>
      <c r="F21" s="140">
        <v>10155.125960119083</v>
      </c>
      <c r="G21" s="140">
        <v>10493.333185832762</v>
      </c>
      <c r="H21" s="140">
        <v>10847.354736417325</v>
      </c>
      <c r="I21" s="140">
        <v>11178.110564087396</v>
      </c>
      <c r="J21" s="140">
        <v>11470.455793330402</v>
      </c>
      <c r="K21" s="140">
        <v>11868.475963653458</v>
      </c>
      <c r="L21" s="140">
        <v>12297.510599986173</v>
      </c>
      <c r="M21" s="140">
        <v>12724.029633029993</v>
      </c>
      <c r="N21" s="140">
        <v>13225.030888604089</v>
      </c>
      <c r="O21" s="140">
        <v>13840.344010289078</v>
      </c>
      <c r="P21" s="140">
        <v>14658.921936261055</v>
      </c>
      <c r="Q21" s="140">
        <v>15546.603366182466</v>
      </c>
    </row>
    <row r="22" spans="1:17" ht="12" customHeight="1" x14ac:dyDescent="0.25">
      <c r="A22" s="88" t="s">
        <v>183</v>
      </c>
      <c r="B22" s="140">
        <v>196.88724337172377</v>
      </c>
      <c r="C22" s="140">
        <v>200.96046071266548</v>
      </c>
      <c r="D22" s="140">
        <v>206.76614095370121</v>
      </c>
      <c r="E22" s="140">
        <v>212.87143260020886</v>
      </c>
      <c r="F22" s="140">
        <v>219.95380763948293</v>
      </c>
      <c r="G22" s="140">
        <v>226.69886526044311</v>
      </c>
      <c r="H22" s="140">
        <v>234.03615163546044</v>
      </c>
      <c r="I22" s="140">
        <v>242.61643956796323</v>
      </c>
      <c r="J22" s="140">
        <v>250.98554410262025</v>
      </c>
      <c r="K22" s="140">
        <v>258.60697294909312</v>
      </c>
      <c r="L22" s="140">
        <v>269.09058181895142</v>
      </c>
      <c r="M22" s="140">
        <v>279.9708796329387</v>
      </c>
      <c r="N22" s="140">
        <v>290.62953455662404</v>
      </c>
      <c r="O22" s="140">
        <v>300.48807197787676</v>
      </c>
      <c r="P22" s="140">
        <v>316.08817584967727</v>
      </c>
      <c r="Q22" s="140">
        <v>328.95141033999334</v>
      </c>
    </row>
    <row r="23" spans="1:17" ht="12" customHeight="1" x14ac:dyDescent="0.25">
      <c r="A23" s="88" t="s">
        <v>188</v>
      </c>
      <c r="B23" s="140">
        <v>2138.6663811740445</v>
      </c>
      <c r="C23" s="140">
        <v>2238.4124185660253</v>
      </c>
      <c r="D23" s="140">
        <v>2347.1503725032471</v>
      </c>
      <c r="E23" s="140">
        <v>2476.7408141974329</v>
      </c>
      <c r="F23" s="140">
        <v>2602.2496243822588</v>
      </c>
      <c r="G23" s="140">
        <v>2709.7139685422071</v>
      </c>
      <c r="H23" s="140">
        <v>2805.9772612087222</v>
      </c>
      <c r="I23" s="140">
        <v>2892.5437518912963</v>
      </c>
      <c r="J23" s="140">
        <v>2987.2212659665443</v>
      </c>
      <c r="K23" s="140">
        <v>3065.6296367163341</v>
      </c>
      <c r="L23" s="140">
        <v>3141.1248387783162</v>
      </c>
      <c r="M23" s="140">
        <v>3195.6780085918772</v>
      </c>
      <c r="N23" s="140">
        <v>3259.024889924076</v>
      </c>
      <c r="O23" s="140">
        <v>3345.3300295406311</v>
      </c>
      <c r="P23" s="140">
        <v>3448.6278972127129</v>
      </c>
      <c r="Q23" s="140">
        <v>3583.6018117082017</v>
      </c>
    </row>
    <row r="24" spans="1:17" ht="12" customHeight="1" x14ac:dyDescent="0.25">
      <c r="A24" s="51" t="s">
        <v>134</v>
      </c>
      <c r="B24" s="139">
        <v>127.44819376474393</v>
      </c>
      <c r="C24" s="139">
        <v>137.65006323539953</v>
      </c>
      <c r="D24" s="139">
        <v>146.30666336426137</v>
      </c>
      <c r="E24" s="139">
        <v>156.01384720604727</v>
      </c>
      <c r="F24" s="139">
        <v>165.67643711872367</v>
      </c>
      <c r="G24" s="139">
        <v>174.67995453179176</v>
      </c>
      <c r="H24" s="139">
        <v>183.22993296692559</v>
      </c>
      <c r="I24" s="139">
        <v>192.40498170850444</v>
      </c>
      <c r="J24" s="139">
        <v>200.47068464862613</v>
      </c>
      <c r="K24" s="139">
        <v>206.6399089815842</v>
      </c>
      <c r="L24" s="139">
        <v>214.18340599327766</v>
      </c>
      <c r="M24" s="139">
        <v>220.73529878303654</v>
      </c>
      <c r="N24" s="139">
        <v>225.77357754362774</v>
      </c>
      <c r="O24" s="139">
        <v>230.33828299053226</v>
      </c>
      <c r="P24" s="139">
        <v>235.5616240689067</v>
      </c>
      <c r="Q24" s="139">
        <v>237.09077628001256</v>
      </c>
    </row>
    <row r="25" spans="1:17" ht="12" customHeight="1" x14ac:dyDescent="0.25">
      <c r="A25" s="49" t="s">
        <v>133</v>
      </c>
      <c r="B25" s="138">
        <v>5362.8157083408214</v>
      </c>
      <c r="C25" s="138">
        <v>5727.8491896608693</v>
      </c>
      <c r="D25" s="138">
        <v>6287.2989636806342</v>
      </c>
      <c r="E25" s="138">
        <v>7087.8745754180682</v>
      </c>
      <c r="F25" s="138">
        <v>8363.6141906505163</v>
      </c>
      <c r="G25" s="138">
        <v>9432.0216386216507</v>
      </c>
      <c r="H25" s="138">
        <v>10576.000818134926</v>
      </c>
      <c r="I25" s="138">
        <v>11897.981130347947</v>
      </c>
      <c r="J25" s="138">
        <v>13116.35145815026</v>
      </c>
      <c r="K25" s="138">
        <v>14460.844556836453</v>
      </c>
      <c r="L25" s="138">
        <v>15466.110282523368</v>
      </c>
      <c r="M25" s="138">
        <v>16555.016881836465</v>
      </c>
      <c r="N25" s="138">
        <v>18221.121907358305</v>
      </c>
      <c r="O25" s="138">
        <v>20374.446647389483</v>
      </c>
      <c r="P25" s="138">
        <v>23532.136591327846</v>
      </c>
      <c r="Q25" s="138">
        <v>26857.907212909817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39.026815237757638</v>
      </c>
      <c r="D28" s="137">
        <v>39.3350377685816</v>
      </c>
      <c r="E28" s="137">
        <v>38.706353220341214</v>
      </c>
      <c r="F28" s="137">
        <v>39.300351932606134</v>
      </c>
      <c r="G28" s="137">
        <v>41.126940995709923</v>
      </c>
      <c r="H28" s="137">
        <v>40.960498950137705</v>
      </c>
      <c r="I28" s="137">
        <v>43.674087671036027</v>
      </c>
      <c r="J28" s="137">
        <v>41.644219633607719</v>
      </c>
      <c r="K28" s="137">
        <v>38.804065002007185</v>
      </c>
      <c r="L28" s="137">
        <v>40.507420911399073</v>
      </c>
      <c r="M28" s="137">
        <v>42.658875235501334</v>
      </c>
      <c r="N28" s="137">
        <v>40.666393315767763</v>
      </c>
      <c r="O28" s="137">
        <v>39.500508770521265</v>
      </c>
      <c r="P28" s="137">
        <v>42.778724494068889</v>
      </c>
      <c r="Q28" s="137">
        <v>34.462826739467339</v>
      </c>
    </row>
    <row r="29" spans="1:17" ht="12" customHeight="1" x14ac:dyDescent="0.25">
      <c r="A29" s="88" t="s">
        <v>135</v>
      </c>
      <c r="B29" s="137"/>
      <c r="C29" s="137">
        <v>2404.2744270233607</v>
      </c>
      <c r="D29" s="137">
        <v>2512.4720788658228</v>
      </c>
      <c r="E29" s="137">
        <v>2607.187862941777</v>
      </c>
      <c r="F29" s="137">
        <v>2631.1915912881113</v>
      </c>
      <c r="G29" s="137">
        <v>2742.4816527370358</v>
      </c>
      <c r="H29" s="137">
        <v>2866.4936294503896</v>
      </c>
      <c r="I29" s="137">
        <v>2937.9436906118444</v>
      </c>
      <c r="J29" s="137">
        <v>2923.536820531122</v>
      </c>
      <c r="K29" s="137">
        <v>3140.5018230600899</v>
      </c>
      <c r="L29" s="137">
        <v>3295.5282657831085</v>
      </c>
      <c r="M29" s="137">
        <v>3364.4627236556616</v>
      </c>
      <c r="N29" s="137">
        <v>3424.5380761052179</v>
      </c>
      <c r="O29" s="137">
        <v>3755.8149447450805</v>
      </c>
      <c r="P29" s="137">
        <v>4114.1061917550805</v>
      </c>
      <c r="Q29" s="137">
        <v>4252.1441535770755</v>
      </c>
    </row>
    <row r="30" spans="1:17" ht="12" customHeight="1" x14ac:dyDescent="0.25">
      <c r="A30" s="88" t="s">
        <v>183</v>
      </c>
      <c r="B30" s="137"/>
      <c r="C30" s="137">
        <v>51.842739180894505</v>
      </c>
      <c r="D30" s="137">
        <v>54.530592517787547</v>
      </c>
      <c r="E30" s="137">
        <v>55.804702168794435</v>
      </c>
      <c r="F30" s="137">
        <v>57.775773772006751</v>
      </c>
      <c r="G30" s="137">
        <v>58.58779680185468</v>
      </c>
      <c r="H30" s="137">
        <v>61.867878892804839</v>
      </c>
      <c r="I30" s="137">
        <v>64.384990101297234</v>
      </c>
      <c r="J30" s="137">
        <v>66.144878306663742</v>
      </c>
      <c r="K30" s="137">
        <v>66.209225648327546</v>
      </c>
      <c r="L30" s="137">
        <v>72.35148776266314</v>
      </c>
      <c r="M30" s="137">
        <v>75.265287915284574</v>
      </c>
      <c r="N30" s="137">
        <v>76.803533230348961</v>
      </c>
      <c r="O30" s="137">
        <v>76.067763069580295</v>
      </c>
      <c r="P30" s="137">
        <v>87.951591634463639</v>
      </c>
      <c r="Q30" s="137">
        <v>88.128522405600719</v>
      </c>
    </row>
    <row r="31" spans="1:17" ht="12" customHeight="1" x14ac:dyDescent="0.25">
      <c r="A31" s="88" t="s">
        <v>188</v>
      </c>
      <c r="B31" s="137"/>
      <c r="C31" s="137">
        <v>273.78818759123533</v>
      </c>
      <c r="D31" s="137">
        <v>290.61200089544326</v>
      </c>
      <c r="E31" s="137">
        <v>319.64882076552726</v>
      </c>
      <c r="F31" s="137">
        <v>324.11981631437817</v>
      </c>
      <c r="G31" s="137">
        <v>315.01284556533028</v>
      </c>
      <c r="H31" s="137">
        <v>313.15147663513932</v>
      </c>
      <c r="I31" s="137">
        <v>313.21464292978624</v>
      </c>
      <c r="J31" s="137">
        <v>331.52483317358411</v>
      </c>
      <c r="K31" s="137">
        <v>325.91381920755123</v>
      </c>
      <c r="L31" s="137">
        <v>334.13839570034258</v>
      </c>
      <c r="M31" s="137">
        <v>328.34135740479724</v>
      </c>
      <c r="N31" s="137">
        <v>353.95888222764165</v>
      </c>
      <c r="O31" s="137">
        <v>405.95396038208241</v>
      </c>
      <c r="P31" s="137">
        <v>427.41768398646059</v>
      </c>
      <c r="Q31" s="137">
        <v>449.98676006081888</v>
      </c>
    </row>
    <row r="32" spans="1:17" ht="12" customHeight="1" x14ac:dyDescent="0.25">
      <c r="A32" s="51" t="s">
        <v>134</v>
      </c>
      <c r="B32" s="136"/>
      <c r="C32" s="136">
        <v>18.698415721638529</v>
      </c>
      <c r="D32" s="136">
        <v>17.153146379844774</v>
      </c>
      <c r="E32" s="136">
        <v>18.203730092768811</v>
      </c>
      <c r="F32" s="136">
        <v>18.15913616365933</v>
      </c>
      <c r="G32" s="136">
        <v>17.500063664051027</v>
      </c>
      <c r="H32" s="136">
        <v>17.046524686116747</v>
      </c>
      <c r="I32" s="136">
        <v>17.671594992561783</v>
      </c>
      <c r="J32" s="136">
        <v>16.562249191104659</v>
      </c>
      <c r="K32" s="136">
        <v>14.665770583940983</v>
      </c>
      <c r="L32" s="136">
        <v>16.040043262676416</v>
      </c>
      <c r="M32" s="136">
        <v>15.048439040741787</v>
      </c>
      <c r="N32" s="136">
        <v>13.534825011574101</v>
      </c>
      <c r="O32" s="136">
        <v>13.061251697887485</v>
      </c>
      <c r="P32" s="136">
        <v>13.719887329357348</v>
      </c>
      <c r="Q32" s="136">
        <v>10.025698462088817</v>
      </c>
    </row>
    <row r="33" spans="1:17" ht="12" customHeight="1" x14ac:dyDescent="0.25">
      <c r="A33" s="49" t="s">
        <v>133</v>
      </c>
      <c r="B33" s="135"/>
      <c r="C33" s="135">
        <v>1335.5679715361348</v>
      </c>
      <c r="D33" s="135">
        <v>1578.5109887466549</v>
      </c>
      <c r="E33" s="135">
        <v>1870.589887200669</v>
      </c>
      <c r="F33" s="135">
        <v>2399.2546044688456</v>
      </c>
      <c r="G33" s="135">
        <v>2248.0981866693496</v>
      </c>
      <c r="H33" s="135">
        <v>2479.5471510494099</v>
      </c>
      <c r="I33" s="135">
        <v>2900.4913009596748</v>
      </c>
      <c r="J33" s="135">
        <v>3088.9602150029827</v>
      </c>
      <c r="K33" s="135">
        <v>3743.7477031550366</v>
      </c>
      <c r="L33" s="135">
        <v>3253.3639123562643</v>
      </c>
      <c r="M33" s="135">
        <v>3568.453750362507</v>
      </c>
      <c r="N33" s="135">
        <v>4566.5963264815091</v>
      </c>
      <c r="O33" s="135">
        <v>5242.2849550341671</v>
      </c>
      <c r="P33" s="135">
        <v>6901.4376470934012</v>
      </c>
      <c r="Q33" s="135">
        <v>6579.1345339382287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25.605817968922793</v>
      </c>
      <c r="D36" s="137">
        <f t="shared" ref="D36:D41" si="20">C20+D28-D20</f>
        <v>25.60581796892302</v>
      </c>
      <c r="E36" s="137">
        <f t="shared" ref="E36:E41" si="21">D20+E28-E20</f>
        <v>25.605817968922793</v>
      </c>
      <c r="F36" s="137">
        <f t="shared" ref="F36:F41" si="22">E20+F28-F20</f>
        <v>25.605817968922963</v>
      </c>
      <c r="G36" s="137">
        <f t="shared" ref="G36:G41" si="23">F20+G28-G20</f>
        <v>25.605817968922736</v>
      </c>
      <c r="H36" s="137">
        <f t="shared" ref="H36:H41" si="24">G20+H28-H20</f>
        <v>25.60581796892302</v>
      </c>
      <c r="I36" s="137">
        <f t="shared" ref="I36:I41" si="25">H20+I28-I20</f>
        <v>25.605817968922906</v>
      </c>
      <c r="J36" s="137">
        <f t="shared" ref="J36:J41" si="26">I20+J28-J20</f>
        <v>25.605817968922793</v>
      </c>
      <c r="K36" s="137">
        <f t="shared" ref="K36:K41" si="27">J20+K28-K20</f>
        <v>25.605817968922906</v>
      </c>
      <c r="L36" s="137">
        <f t="shared" ref="L36:L41" si="28">K20+L28-L20</f>
        <v>25.60581796892302</v>
      </c>
      <c r="M36" s="137">
        <f t="shared" ref="M36:M41" si="29">L20+M28-M20</f>
        <v>25.605817968922793</v>
      </c>
      <c r="N36" s="137">
        <f t="shared" ref="N36:N41" si="30">M20+N28-N20</f>
        <v>25.605817968922906</v>
      </c>
      <c r="O36" s="137">
        <f t="shared" ref="O36:O41" si="31">N20+O28-O20</f>
        <v>25.605817968922906</v>
      </c>
      <c r="P36" s="137">
        <f t="shared" ref="P36:P41" si="32">O20+P28-P20</f>
        <v>25.60581796892302</v>
      </c>
      <c r="Q36" s="137">
        <f t="shared" ref="Q36:Q41" si="33">P20+Q28-Q20</f>
        <v>25.605817968922793</v>
      </c>
    </row>
    <row r="37" spans="1:17" ht="12" customHeight="1" x14ac:dyDescent="0.25">
      <c r="A37" s="88" t="s">
        <v>135</v>
      </c>
      <c r="B37" s="137"/>
      <c r="C37" s="137">
        <f t="shared" si="19"/>
        <v>2180.1245840480933</v>
      </c>
      <c r="D37" s="137">
        <f t="shared" si="20"/>
        <v>2234.627698649294</v>
      </c>
      <c r="E37" s="137">
        <f t="shared" si="21"/>
        <v>2290.4933911155258</v>
      </c>
      <c r="F37" s="137">
        <f t="shared" si="22"/>
        <v>2347.7557258934139</v>
      </c>
      <c r="G37" s="137">
        <f t="shared" si="23"/>
        <v>2404.2744270233561</v>
      </c>
      <c r="H37" s="137">
        <f t="shared" si="24"/>
        <v>2512.4720788658269</v>
      </c>
      <c r="I37" s="137">
        <f t="shared" si="25"/>
        <v>2607.1878629417733</v>
      </c>
      <c r="J37" s="137">
        <f t="shared" si="26"/>
        <v>2631.1915912881159</v>
      </c>
      <c r="K37" s="137">
        <f t="shared" si="27"/>
        <v>2742.4816527370349</v>
      </c>
      <c r="L37" s="137">
        <f t="shared" si="28"/>
        <v>2866.4936294503932</v>
      </c>
      <c r="M37" s="137">
        <f t="shared" si="29"/>
        <v>2937.9436906118426</v>
      </c>
      <c r="N37" s="137">
        <f t="shared" si="30"/>
        <v>2923.5368205311224</v>
      </c>
      <c r="O37" s="137">
        <f t="shared" si="31"/>
        <v>3140.5018230600908</v>
      </c>
      <c r="P37" s="137">
        <f t="shared" si="32"/>
        <v>3295.5282657831031</v>
      </c>
      <c r="Q37" s="137">
        <f t="shared" si="33"/>
        <v>3364.4627236556662</v>
      </c>
    </row>
    <row r="38" spans="1:17" ht="12" customHeight="1" x14ac:dyDescent="0.25">
      <c r="A38" s="88" t="s">
        <v>183</v>
      </c>
      <c r="B38" s="137"/>
      <c r="C38" s="137">
        <f t="shared" si="19"/>
        <v>47.769521839952802</v>
      </c>
      <c r="D38" s="137">
        <f t="shared" si="20"/>
        <v>48.724912276751809</v>
      </c>
      <c r="E38" s="137">
        <f t="shared" si="21"/>
        <v>49.699410522286797</v>
      </c>
      <c r="F38" s="137">
        <f t="shared" si="22"/>
        <v>50.693398732732703</v>
      </c>
      <c r="G38" s="137">
        <f t="shared" si="23"/>
        <v>51.842739180894483</v>
      </c>
      <c r="H38" s="137">
        <f t="shared" si="24"/>
        <v>54.530592517787511</v>
      </c>
      <c r="I38" s="137">
        <f t="shared" si="25"/>
        <v>55.804702168794478</v>
      </c>
      <c r="J38" s="137">
        <f t="shared" si="26"/>
        <v>57.775773772006715</v>
      </c>
      <c r="K38" s="137">
        <f t="shared" si="27"/>
        <v>58.587796801854665</v>
      </c>
      <c r="L38" s="137">
        <f t="shared" si="28"/>
        <v>61.867878892804868</v>
      </c>
      <c r="M38" s="137">
        <f t="shared" si="29"/>
        <v>64.384990101297262</v>
      </c>
      <c r="N38" s="137">
        <f t="shared" si="30"/>
        <v>66.144878306663657</v>
      </c>
      <c r="O38" s="137">
        <f t="shared" si="31"/>
        <v>66.209225648327561</v>
      </c>
      <c r="P38" s="137">
        <f t="shared" si="32"/>
        <v>72.351487762663112</v>
      </c>
      <c r="Q38" s="137">
        <f t="shared" si="33"/>
        <v>75.265287915284659</v>
      </c>
    </row>
    <row r="39" spans="1:17" ht="12" customHeight="1" x14ac:dyDescent="0.25">
      <c r="A39" s="88" t="s">
        <v>188</v>
      </c>
      <c r="B39" s="137"/>
      <c r="C39" s="137">
        <f t="shared" si="19"/>
        <v>174.04215019925459</v>
      </c>
      <c r="D39" s="137">
        <f t="shared" si="20"/>
        <v>181.87404695822124</v>
      </c>
      <c r="E39" s="137">
        <f t="shared" si="21"/>
        <v>190.05837907134173</v>
      </c>
      <c r="F39" s="137">
        <f t="shared" si="22"/>
        <v>198.61100612955215</v>
      </c>
      <c r="G39" s="137">
        <f t="shared" si="23"/>
        <v>207.54850140538201</v>
      </c>
      <c r="H39" s="137">
        <f t="shared" si="24"/>
        <v>216.88818396862416</v>
      </c>
      <c r="I39" s="137">
        <f t="shared" si="25"/>
        <v>226.64815224721224</v>
      </c>
      <c r="J39" s="137">
        <f t="shared" si="26"/>
        <v>236.84731909833636</v>
      </c>
      <c r="K39" s="137">
        <f t="shared" si="27"/>
        <v>247.5054484577613</v>
      </c>
      <c r="L39" s="137">
        <f t="shared" si="28"/>
        <v>258.64319363836057</v>
      </c>
      <c r="M39" s="137">
        <f t="shared" si="29"/>
        <v>273.78818759123624</v>
      </c>
      <c r="N39" s="137">
        <f t="shared" si="30"/>
        <v>290.61200089544309</v>
      </c>
      <c r="O39" s="137">
        <f t="shared" si="31"/>
        <v>319.64882076552703</v>
      </c>
      <c r="P39" s="137">
        <f t="shared" si="32"/>
        <v>324.11981631437902</v>
      </c>
      <c r="Q39" s="137">
        <f t="shared" si="33"/>
        <v>315.01284556533028</v>
      </c>
    </row>
    <row r="40" spans="1:17" ht="12" customHeight="1" x14ac:dyDescent="0.25">
      <c r="A40" s="51" t="s">
        <v>134</v>
      </c>
      <c r="B40" s="136"/>
      <c r="C40" s="136">
        <f t="shared" si="19"/>
        <v>8.4965462509829308</v>
      </c>
      <c r="D40" s="136">
        <f t="shared" si="20"/>
        <v>8.4965462509829308</v>
      </c>
      <c r="E40" s="136">
        <f t="shared" si="21"/>
        <v>8.4965462509829024</v>
      </c>
      <c r="F40" s="136">
        <f t="shared" si="22"/>
        <v>8.4965462509829308</v>
      </c>
      <c r="G40" s="136">
        <f t="shared" si="23"/>
        <v>8.4965462509829308</v>
      </c>
      <c r="H40" s="136">
        <f t="shared" si="24"/>
        <v>8.4965462509829308</v>
      </c>
      <c r="I40" s="136">
        <f t="shared" si="25"/>
        <v>8.4965462509829308</v>
      </c>
      <c r="J40" s="136">
        <f t="shared" si="26"/>
        <v>8.4965462509829592</v>
      </c>
      <c r="K40" s="136">
        <f t="shared" si="27"/>
        <v>8.4965462509829308</v>
      </c>
      <c r="L40" s="136">
        <f t="shared" si="28"/>
        <v>8.4965462509829592</v>
      </c>
      <c r="M40" s="136">
        <f t="shared" si="29"/>
        <v>8.4965462509829024</v>
      </c>
      <c r="N40" s="136">
        <f t="shared" si="30"/>
        <v>8.4965462509829024</v>
      </c>
      <c r="O40" s="136">
        <f t="shared" si="31"/>
        <v>8.4965462509829592</v>
      </c>
      <c r="P40" s="136">
        <f t="shared" si="32"/>
        <v>8.4965462509829024</v>
      </c>
      <c r="Q40" s="136">
        <f t="shared" si="33"/>
        <v>8.4965462509829592</v>
      </c>
    </row>
    <row r="41" spans="1:17" ht="12" customHeight="1" x14ac:dyDescent="0.25">
      <c r="A41" s="49" t="s">
        <v>133</v>
      </c>
      <c r="B41" s="135"/>
      <c r="C41" s="135">
        <f t="shared" si="19"/>
        <v>970.53449021608685</v>
      </c>
      <c r="D41" s="135">
        <f t="shared" si="20"/>
        <v>1019.0612147268903</v>
      </c>
      <c r="E41" s="135">
        <f t="shared" si="21"/>
        <v>1070.0142754632352</v>
      </c>
      <c r="F41" s="135">
        <f t="shared" si="22"/>
        <v>1123.514989236397</v>
      </c>
      <c r="G41" s="135">
        <f t="shared" si="23"/>
        <v>1179.6907386982148</v>
      </c>
      <c r="H41" s="135">
        <f t="shared" si="24"/>
        <v>1335.5679715361348</v>
      </c>
      <c r="I41" s="135">
        <f t="shared" si="25"/>
        <v>1578.5109887466533</v>
      </c>
      <c r="J41" s="135">
        <f t="shared" si="26"/>
        <v>1870.5898872006692</v>
      </c>
      <c r="K41" s="135">
        <f t="shared" si="27"/>
        <v>2399.2546044688443</v>
      </c>
      <c r="L41" s="135">
        <f t="shared" si="28"/>
        <v>2248.0981866693473</v>
      </c>
      <c r="M41" s="135">
        <f t="shared" si="29"/>
        <v>2479.5471510494099</v>
      </c>
      <c r="N41" s="135">
        <f t="shared" si="30"/>
        <v>2900.4913009596712</v>
      </c>
      <c r="O41" s="135">
        <f t="shared" si="31"/>
        <v>3088.9602150029896</v>
      </c>
      <c r="P41" s="135">
        <f t="shared" si="32"/>
        <v>3743.747703155037</v>
      </c>
      <c r="Q41" s="135">
        <f t="shared" si="33"/>
        <v>3253.3639123562571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8760.0000000000018</v>
      </c>
      <c r="C44" s="133">
        <v>8760</v>
      </c>
      <c r="D44" s="133">
        <v>8760.0000000000018</v>
      </c>
      <c r="E44" s="133">
        <v>8759.9999999999982</v>
      </c>
      <c r="F44" s="133">
        <v>8760</v>
      </c>
      <c r="G44" s="133">
        <v>8759.9999999999982</v>
      </c>
      <c r="H44" s="133">
        <v>8759.9999999999982</v>
      </c>
      <c r="I44" s="133">
        <v>8760</v>
      </c>
      <c r="J44" s="133">
        <v>8759.9999999999982</v>
      </c>
      <c r="K44" s="133">
        <v>8760</v>
      </c>
      <c r="L44" s="133">
        <v>8760.0000000000036</v>
      </c>
      <c r="M44" s="133">
        <v>8760</v>
      </c>
      <c r="N44" s="133">
        <v>8759.9999999999982</v>
      </c>
      <c r="O44" s="133">
        <v>8759.9999999999982</v>
      </c>
      <c r="P44" s="133">
        <v>8759.9999999999982</v>
      </c>
      <c r="Q44" s="133">
        <v>8759.9999999999964</v>
      </c>
    </row>
    <row r="45" spans="1:17" ht="12" customHeight="1" x14ac:dyDescent="0.25">
      <c r="A45" s="88" t="s">
        <v>8</v>
      </c>
      <c r="B45" s="133">
        <v>4032.3894941627386</v>
      </c>
      <c r="C45" s="133">
        <v>4018.1225044423832</v>
      </c>
      <c r="D45" s="133">
        <v>4002.2238323381926</v>
      </c>
      <c r="E45" s="133">
        <v>3986.6430310609735</v>
      </c>
      <c r="F45" s="133">
        <v>3980.0842608429984</v>
      </c>
      <c r="G45" s="133">
        <v>3969.6567609611916</v>
      </c>
      <c r="H45" s="133">
        <v>3963.292469360711</v>
      </c>
      <c r="I45" s="133">
        <v>3947.9387482614134</v>
      </c>
      <c r="J45" s="133">
        <v>3935.1736162915936</v>
      </c>
      <c r="K45" s="133">
        <v>3925.6957764781382</v>
      </c>
      <c r="L45" s="133">
        <v>3916.4000793669306</v>
      </c>
      <c r="M45" s="133">
        <v>3901.6142751580528</v>
      </c>
      <c r="N45" s="133">
        <v>3880.4294248855313</v>
      </c>
      <c r="O45" s="133">
        <v>3856.3566383132279</v>
      </c>
      <c r="P45" s="133">
        <v>3824.7634339167671</v>
      </c>
      <c r="Q45" s="133">
        <v>3794.4013719306836</v>
      </c>
    </row>
    <row r="46" spans="1:17" ht="12" customHeight="1" x14ac:dyDescent="0.25">
      <c r="A46" s="88" t="s">
        <v>7</v>
      </c>
      <c r="B46" s="133">
        <v>2485.1329740508104</v>
      </c>
      <c r="C46" s="133">
        <v>2501.8320985839127</v>
      </c>
      <c r="D46" s="133">
        <v>2515.4816989757946</v>
      </c>
      <c r="E46" s="133">
        <v>2527.3583832815834</v>
      </c>
      <c r="F46" s="133">
        <v>2544.2048073568476</v>
      </c>
      <c r="G46" s="133">
        <v>2556.598000579886</v>
      </c>
      <c r="H46" s="133">
        <v>2570.9347579982186</v>
      </c>
      <c r="I46" s="133">
        <v>2585.0669393117655</v>
      </c>
      <c r="J46" s="133">
        <v>2593.6180602149384</v>
      </c>
      <c r="K46" s="133">
        <v>2598.5291593299003</v>
      </c>
      <c r="L46" s="133">
        <v>2604.731849396454</v>
      </c>
      <c r="M46" s="133">
        <v>2610.9761171544515</v>
      </c>
      <c r="N46" s="133">
        <v>2617.6108808105037</v>
      </c>
      <c r="O46" s="133">
        <v>2624.5378797568665</v>
      </c>
      <c r="P46" s="133">
        <v>2632.8039944567931</v>
      </c>
      <c r="Q46" s="133">
        <v>2641.4683332495247</v>
      </c>
    </row>
    <row r="47" spans="1:17" ht="12" customHeight="1" x14ac:dyDescent="0.25">
      <c r="A47" s="88" t="s">
        <v>39</v>
      </c>
      <c r="B47" s="133">
        <v>8760.0000000000018</v>
      </c>
      <c r="C47" s="133">
        <v>8759.9999999999982</v>
      </c>
      <c r="D47" s="133">
        <v>8759.9999999999982</v>
      </c>
      <c r="E47" s="133">
        <v>8759.9999999999982</v>
      </c>
      <c r="F47" s="133">
        <v>8760</v>
      </c>
      <c r="G47" s="133">
        <v>8760</v>
      </c>
      <c r="H47" s="133">
        <v>8759.9999999999982</v>
      </c>
      <c r="I47" s="133">
        <v>8760.0000000000036</v>
      </c>
      <c r="J47" s="133">
        <v>8759.9999999999982</v>
      </c>
      <c r="K47" s="133">
        <v>8760</v>
      </c>
      <c r="L47" s="133">
        <v>8760.0000000000018</v>
      </c>
      <c r="M47" s="133">
        <v>8760.0000000000018</v>
      </c>
      <c r="N47" s="133">
        <v>8760</v>
      </c>
      <c r="O47" s="133">
        <v>8760.0000000000018</v>
      </c>
      <c r="P47" s="133">
        <v>8759.9999999999982</v>
      </c>
      <c r="Q47" s="133">
        <v>8760</v>
      </c>
    </row>
    <row r="48" spans="1:17" ht="12" customHeight="1" x14ac:dyDescent="0.25">
      <c r="A48" s="51" t="s">
        <v>6</v>
      </c>
      <c r="B48" s="132">
        <v>844.75219096474325</v>
      </c>
      <c r="C48" s="132">
        <v>848.78747257389057</v>
      </c>
      <c r="D48" s="132">
        <v>852.48822526443928</v>
      </c>
      <c r="E48" s="132">
        <v>855.90683486114017</v>
      </c>
      <c r="F48" s="132">
        <v>859.08419391082089</v>
      </c>
      <c r="G48" s="132">
        <v>862.05284563141242</v>
      </c>
      <c r="H48" s="132">
        <v>864.83911955354677</v>
      </c>
      <c r="I48" s="132">
        <v>867.46462402635007</v>
      </c>
      <c r="J48" s="132">
        <v>869.94731510220436</v>
      </c>
      <c r="K48" s="132">
        <v>872.30227852516771</v>
      </c>
      <c r="L48" s="132">
        <v>874.54231264395139</v>
      </c>
      <c r="M48" s="132">
        <v>875.96577194398265</v>
      </c>
      <c r="N48" s="132">
        <v>877.32515702872706</v>
      </c>
      <c r="O48" s="132">
        <v>878.62607557867636</v>
      </c>
      <c r="P48" s="132">
        <v>879.87342638212795</v>
      </c>
      <c r="Q48" s="132">
        <v>881.0715142758969</v>
      </c>
    </row>
    <row r="49" spans="1:17" ht="12" customHeight="1" x14ac:dyDescent="0.25">
      <c r="A49" s="49" t="s">
        <v>5</v>
      </c>
      <c r="B49" s="131">
        <v>1681.0020977479692</v>
      </c>
      <c r="C49" s="131">
        <v>1698.3367059710354</v>
      </c>
      <c r="D49" s="131">
        <v>1730.2484448367006</v>
      </c>
      <c r="E49" s="131">
        <v>1759.9739597883117</v>
      </c>
      <c r="F49" s="131">
        <v>1789.9105224266832</v>
      </c>
      <c r="G49" s="131">
        <v>1817.9971227960184</v>
      </c>
      <c r="H49" s="131">
        <v>1846.9983555525978</v>
      </c>
      <c r="I49" s="131">
        <v>1869.6384489684742</v>
      </c>
      <c r="J49" s="131">
        <v>1891.2787712283955</v>
      </c>
      <c r="K49" s="131">
        <v>1907.0836369368537</v>
      </c>
      <c r="L49" s="131">
        <v>1930.964344429658</v>
      </c>
      <c r="M49" s="131">
        <v>1953.1475152830978</v>
      </c>
      <c r="N49" s="131">
        <v>1969.7675771448153</v>
      </c>
      <c r="O49" s="131">
        <v>1987.3202232257975</v>
      </c>
      <c r="P49" s="131">
        <v>2006.6820699045811</v>
      </c>
      <c r="Q49" s="131">
        <v>2027.3258925900086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2.0333445605175715</v>
      </c>
      <c r="C52" s="130">
        <f t="shared" ref="C52:Q52" si="35">IF(C12=0,0,C12/C20)</f>
        <v>2.0135149316770997</v>
      </c>
      <c r="D52" s="130">
        <f t="shared" si="35"/>
        <v>1.9937648183743026</v>
      </c>
      <c r="E52" s="130">
        <f t="shared" si="35"/>
        <v>1.9745933064338248</v>
      </c>
      <c r="F52" s="130">
        <f t="shared" si="35"/>
        <v>1.9553446344847372</v>
      </c>
      <c r="G52" s="130">
        <f t="shared" si="35"/>
        <v>1.9357127150176794</v>
      </c>
      <c r="H52" s="130">
        <f t="shared" si="35"/>
        <v>1.9165436370379274</v>
      </c>
      <c r="I52" s="130">
        <f t="shared" si="35"/>
        <v>1.897097450524331</v>
      </c>
      <c r="J52" s="130">
        <f t="shared" si="35"/>
        <v>1.8786266911108489</v>
      </c>
      <c r="K52" s="130">
        <f t="shared" si="35"/>
        <v>1.8608618669813357</v>
      </c>
      <c r="L52" s="130">
        <f t="shared" si="35"/>
        <v>1.8423576313410239</v>
      </c>
      <c r="M52" s="130">
        <f t="shared" si="35"/>
        <v>1.8230480156945787</v>
      </c>
      <c r="N52" s="130">
        <f t="shared" si="35"/>
        <v>1.8035943374853716</v>
      </c>
      <c r="O52" s="130">
        <f t="shared" si="35"/>
        <v>1.78361436692105</v>
      </c>
      <c r="P52" s="130">
        <f t="shared" si="35"/>
        <v>1.7619440058556102</v>
      </c>
      <c r="Q52" s="130">
        <f t="shared" si="35"/>
        <v>1.7413276934936999</v>
      </c>
    </row>
    <row r="53" spans="1:17" ht="12" customHeight="1" x14ac:dyDescent="0.25">
      <c r="A53" s="88" t="s">
        <v>128</v>
      </c>
      <c r="B53" s="130">
        <f t="shared" ref="B53" si="36">IF(B13=0,0,B13/B21*1000)</f>
        <v>182.50843795297635</v>
      </c>
      <c r="C53" s="130">
        <f t="shared" ref="C53:Q53" si="37">IF(C13=0,0,C13/C21*1000)</f>
        <v>179.40239786532533</v>
      </c>
      <c r="D53" s="130">
        <f t="shared" si="37"/>
        <v>175.51399248897482</v>
      </c>
      <c r="E53" s="130">
        <f t="shared" si="37"/>
        <v>170.85292295258967</v>
      </c>
      <c r="F53" s="130">
        <f t="shared" si="37"/>
        <v>165.67906371890138</v>
      </c>
      <c r="G53" s="130">
        <f t="shared" si="37"/>
        <v>162.69983144180003</v>
      </c>
      <c r="H53" s="130">
        <f t="shared" si="37"/>
        <v>159.54834852973323</v>
      </c>
      <c r="I53" s="130">
        <f t="shared" si="37"/>
        <v>156.30120083570944</v>
      </c>
      <c r="J53" s="130">
        <f t="shared" si="37"/>
        <v>152.89131797808432</v>
      </c>
      <c r="K53" s="130">
        <f t="shared" si="37"/>
        <v>149.118610589383</v>
      </c>
      <c r="L53" s="130">
        <f t="shared" si="37"/>
        <v>144.94754395059348</v>
      </c>
      <c r="M53" s="130">
        <f t="shared" si="37"/>
        <v>140.55969091056909</v>
      </c>
      <c r="N53" s="130">
        <f t="shared" si="37"/>
        <v>135.76810318611254</v>
      </c>
      <c r="O53" s="130">
        <f t="shared" si="37"/>
        <v>130.30515581338773</v>
      </c>
      <c r="P53" s="130">
        <f t="shared" si="37"/>
        <v>124.18847902470858</v>
      </c>
      <c r="Q53" s="130">
        <f t="shared" si="37"/>
        <v>117.53944108169065</v>
      </c>
    </row>
    <row r="54" spans="1:17" ht="12" customHeight="1" x14ac:dyDescent="0.25">
      <c r="A54" s="88" t="s">
        <v>184</v>
      </c>
      <c r="B54" s="130">
        <f t="shared" ref="B54" si="38">IF(B14=0,0,B14/B22)</f>
        <v>42.698769250838701</v>
      </c>
      <c r="C54" s="130">
        <f t="shared" ref="C54:Q54" si="39">IF(C14=0,0,C14/C22)</f>
        <v>42.004352931839719</v>
      </c>
      <c r="D54" s="130">
        <f t="shared" si="39"/>
        <v>40.893800200506945</v>
      </c>
      <c r="E54" s="130">
        <f t="shared" si="39"/>
        <v>39.525768576655416</v>
      </c>
      <c r="F54" s="130">
        <f t="shared" si="39"/>
        <v>37.935686024265614</v>
      </c>
      <c r="G54" s="130">
        <f t="shared" si="39"/>
        <v>36.745551180209567</v>
      </c>
      <c r="H54" s="130">
        <f t="shared" si="39"/>
        <v>35.663746643498762</v>
      </c>
      <c r="I54" s="130">
        <f t="shared" si="39"/>
        <v>34.556686127143571</v>
      </c>
      <c r="J54" s="130">
        <f t="shared" si="39"/>
        <v>33.330217453635001</v>
      </c>
      <c r="K54" s="130">
        <f t="shared" si="39"/>
        <v>32.076992698657058</v>
      </c>
      <c r="L54" s="130">
        <f t="shared" si="39"/>
        <v>30.807512931282929</v>
      </c>
      <c r="M54" s="130">
        <f t="shared" si="39"/>
        <v>29.503250044517571</v>
      </c>
      <c r="N54" s="130">
        <f t="shared" si="39"/>
        <v>28.218433102593014</v>
      </c>
      <c r="O54" s="130">
        <f t="shared" si="39"/>
        <v>26.934263846243006</v>
      </c>
      <c r="P54" s="130">
        <f t="shared" si="39"/>
        <v>25.371527713255585</v>
      </c>
      <c r="Q54" s="130">
        <f t="shared" si="39"/>
        <v>23.783088487522061</v>
      </c>
    </row>
    <row r="55" spans="1:17" ht="12" customHeight="1" x14ac:dyDescent="0.25">
      <c r="A55" s="88" t="s">
        <v>189</v>
      </c>
      <c r="B55" s="130">
        <f t="shared" ref="B55" si="40">IF(B15=0,0,B15/B23*1000)</f>
        <v>656.43080621153626</v>
      </c>
      <c r="C55" s="130">
        <f t="shared" ref="C55:Q55" si="41">IF(C15=0,0,C15/C23*1000)</f>
        <v>648.93802335193061</v>
      </c>
      <c r="D55" s="130">
        <f t="shared" si="41"/>
        <v>639.96230119907455</v>
      </c>
      <c r="E55" s="130">
        <f t="shared" si="41"/>
        <v>630.05167616002166</v>
      </c>
      <c r="F55" s="130">
        <f t="shared" si="41"/>
        <v>620.14829903731618</v>
      </c>
      <c r="G55" s="130">
        <f t="shared" si="41"/>
        <v>610.37739181995619</v>
      </c>
      <c r="H55" s="130">
        <f t="shared" si="41"/>
        <v>600.2717407277371</v>
      </c>
      <c r="I55" s="130">
        <f t="shared" si="41"/>
        <v>589.6484192879218</v>
      </c>
      <c r="J55" s="130">
        <f t="shared" si="41"/>
        <v>578.17885598521957</v>
      </c>
      <c r="K55" s="130">
        <f t="shared" si="41"/>
        <v>565.66222121874398</v>
      </c>
      <c r="L55" s="130">
        <f t="shared" si="41"/>
        <v>551.80830997929581</v>
      </c>
      <c r="M55" s="130">
        <f t="shared" si="41"/>
        <v>541.6559095918002</v>
      </c>
      <c r="N55" s="130">
        <f t="shared" si="41"/>
        <v>530.47549366323437</v>
      </c>
      <c r="O55" s="130">
        <f t="shared" si="41"/>
        <v>516.58828029829499</v>
      </c>
      <c r="P55" s="130">
        <f t="shared" si="41"/>
        <v>500.88341266940893</v>
      </c>
      <c r="Q55" s="130">
        <f t="shared" si="41"/>
        <v>483.74272597360653</v>
      </c>
    </row>
    <row r="56" spans="1:17" ht="12" customHeight="1" x14ac:dyDescent="0.25">
      <c r="A56" s="51" t="s">
        <v>127</v>
      </c>
      <c r="B56" s="68">
        <f t="shared" ref="B56" si="42">IF(B16=0,0,B16/B24)</f>
        <v>48.617630951075164</v>
      </c>
      <c r="C56" s="68">
        <f t="shared" ref="C56:Q56" si="43">IF(C16=0,0,C16/C24)</f>
        <v>48.239510003104371</v>
      </c>
      <c r="D56" s="68">
        <f t="shared" si="43"/>
        <v>47.896863544204201</v>
      </c>
      <c r="E56" s="68">
        <f t="shared" si="43"/>
        <v>47.538953795423097</v>
      </c>
      <c r="F56" s="68">
        <f t="shared" si="43"/>
        <v>47.185114973843724</v>
      </c>
      <c r="G56" s="68">
        <f t="shared" si="43"/>
        <v>46.843000553166348</v>
      </c>
      <c r="H56" s="68">
        <f t="shared" si="43"/>
        <v>46.507109879750537</v>
      </c>
      <c r="I56" s="68">
        <f t="shared" si="43"/>
        <v>46.151982122686434</v>
      </c>
      <c r="J56" s="68">
        <f t="shared" si="43"/>
        <v>45.809733573919672</v>
      </c>
      <c r="K56" s="68">
        <f t="shared" si="43"/>
        <v>45.478302880735129</v>
      </c>
      <c r="L56" s="68">
        <f t="shared" si="43"/>
        <v>45.106592466745369</v>
      </c>
      <c r="M56" s="68">
        <f t="shared" si="43"/>
        <v>44.725709300030566</v>
      </c>
      <c r="N56" s="68">
        <f t="shared" si="43"/>
        <v>44.339895608039946</v>
      </c>
      <c r="O56" s="68">
        <f t="shared" si="43"/>
        <v>43.930121510978132</v>
      </c>
      <c r="P56" s="68">
        <f t="shared" si="43"/>
        <v>43.47802639832608</v>
      </c>
      <c r="Q56" s="68">
        <f t="shared" si="43"/>
        <v>43.070178929683991</v>
      </c>
    </row>
    <row r="57" spans="1:17" ht="12" customHeight="1" x14ac:dyDescent="0.25">
      <c r="A57" s="49" t="s">
        <v>126</v>
      </c>
      <c r="B57" s="57">
        <f t="shared" ref="B57" si="44">IF(B17=0,0,B17/B25*1000)</f>
        <v>376.18329413578522</v>
      </c>
      <c r="C57" s="57">
        <f t="shared" ref="C57:Q57" si="45">IF(C17=0,0,C17/C25*1000)</f>
        <v>367.85186412910861</v>
      </c>
      <c r="D57" s="57">
        <f t="shared" si="45"/>
        <v>356.42017163246209</v>
      </c>
      <c r="E57" s="57">
        <f t="shared" si="45"/>
        <v>343.2268018429167</v>
      </c>
      <c r="F57" s="57">
        <f t="shared" si="45"/>
        <v>327.8675366154892</v>
      </c>
      <c r="G57" s="57">
        <f t="shared" si="45"/>
        <v>313.8320092534492</v>
      </c>
      <c r="H57" s="57">
        <f t="shared" si="45"/>
        <v>302.56939858159478</v>
      </c>
      <c r="I57" s="57">
        <f t="shared" si="45"/>
        <v>290.03163519455086</v>
      </c>
      <c r="J57" s="57">
        <f t="shared" si="45"/>
        <v>276.29841019984718</v>
      </c>
      <c r="K57" s="57">
        <f t="shared" si="45"/>
        <v>259.66483917528194</v>
      </c>
      <c r="L57" s="57">
        <f t="shared" si="45"/>
        <v>244.03065418636001</v>
      </c>
      <c r="M57" s="57">
        <f t="shared" si="45"/>
        <v>226.43727071914083</v>
      </c>
      <c r="N57" s="57">
        <f t="shared" si="45"/>
        <v>204.86861994773889</v>
      </c>
      <c r="O57" s="57">
        <f t="shared" si="45"/>
        <v>182.43933308100554</v>
      </c>
      <c r="P57" s="57">
        <f t="shared" si="45"/>
        <v>157.07130172730527</v>
      </c>
      <c r="Q57" s="57">
        <f t="shared" si="45"/>
        <v>137.26111868390609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1.8183591663191809</v>
      </c>
      <c r="D60" s="128">
        <v>1.8070844474319332</v>
      </c>
      <c r="E60" s="128">
        <v>1.7970882680986597</v>
      </c>
      <c r="F60" s="128">
        <v>1.7857896780278466</v>
      </c>
      <c r="G60" s="128">
        <v>1.7751812533449054</v>
      </c>
      <c r="H60" s="128">
        <v>1.7653183655521318</v>
      </c>
      <c r="I60" s="128">
        <v>1.7567923734295663</v>
      </c>
      <c r="J60" s="128">
        <v>1.7464088343432931</v>
      </c>
      <c r="K60" s="128">
        <v>1.7326717930082536</v>
      </c>
      <c r="L60" s="128">
        <v>1.7155766225304792</v>
      </c>
      <c r="M60" s="128">
        <v>1.6972770560314321</v>
      </c>
      <c r="N60" s="128">
        <v>1.6737803264004596</v>
      </c>
      <c r="O60" s="128">
        <v>1.6476579728337859</v>
      </c>
      <c r="P60" s="128">
        <v>1.6190710610387284</v>
      </c>
      <c r="Q60" s="128">
        <v>1.5874586826078656</v>
      </c>
    </row>
    <row r="61" spans="1:17" ht="12" customHeight="1" x14ac:dyDescent="0.25">
      <c r="A61" s="88" t="s">
        <v>128</v>
      </c>
      <c r="B61" s="128"/>
      <c r="C61" s="128">
        <v>170.52344849624251</v>
      </c>
      <c r="D61" s="128">
        <v>167.37724805679812</v>
      </c>
      <c r="E61" s="128">
        <v>164.01044750487824</v>
      </c>
      <c r="F61" s="128">
        <v>161.28429624330809</v>
      </c>
      <c r="G61" s="128">
        <v>158.52683848260432</v>
      </c>
      <c r="H61" s="128">
        <v>154.87376330892118</v>
      </c>
      <c r="I61" s="128">
        <v>151.15354990602683</v>
      </c>
      <c r="J61" s="128">
        <v>147.40737344788135</v>
      </c>
      <c r="K61" s="128">
        <v>143.5549198400121</v>
      </c>
      <c r="L61" s="128">
        <v>138.559870141613</v>
      </c>
      <c r="M61" s="128">
        <v>133.77242353637976</v>
      </c>
      <c r="N61" s="128">
        <v>127.90121182087066</v>
      </c>
      <c r="O61" s="128">
        <v>122.14800746686456</v>
      </c>
      <c r="P61" s="128">
        <v>115.12318426264602</v>
      </c>
      <c r="Q61" s="128">
        <v>107.46159276619301</v>
      </c>
    </row>
    <row r="62" spans="1:17" ht="12" customHeight="1" x14ac:dyDescent="0.25">
      <c r="A62" s="88" t="s">
        <v>184</v>
      </c>
      <c r="B62" s="128"/>
      <c r="C62" s="128">
        <v>40.006970445503654</v>
      </c>
      <c r="D62" s="128">
        <v>38.413903620425437</v>
      </c>
      <c r="E62" s="128">
        <v>37.282832916967109</v>
      </c>
      <c r="F62" s="128">
        <v>36.256326885591982</v>
      </c>
      <c r="G62" s="128">
        <v>35.163416550060312</v>
      </c>
      <c r="H62" s="128">
        <v>34.123752495610134</v>
      </c>
      <c r="I62" s="128">
        <v>32.895423571499329</v>
      </c>
      <c r="J62" s="128">
        <v>31.387463463830368</v>
      </c>
      <c r="K62" s="128">
        <v>30.057417295814716</v>
      </c>
      <c r="L62" s="128">
        <v>29.105715001165475</v>
      </c>
      <c r="M62" s="128">
        <v>27.742015832045613</v>
      </c>
      <c r="N62" s="128">
        <v>26.264145383125925</v>
      </c>
      <c r="O62" s="128">
        <v>24.746268103083818</v>
      </c>
      <c r="P62" s="128">
        <v>23.104262754872412</v>
      </c>
      <c r="Q62" s="128">
        <v>21.46695921044758</v>
      </c>
    </row>
    <row r="63" spans="1:17" ht="12" customHeight="1" x14ac:dyDescent="0.25">
      <c r="A63" s="88" t="s">
        <v>189</v>
      </c>
      <c r="B63" s="128"/>
      <c r="C63" s="128">
        <v>595.1719975313016</v>
      </c>
      <c r="D63" s="128">
        <v>581.13412402158099</v>
      </c>
      <c r="E63" s="128">
        <v>572.96354891604562</v>
      </c>
      <c r="F63" s="128">
        <v>566.70512095462198</v>
      </c>
      <c r="G63" s="128">
        <v>560.00477140760779</v>
      </c>
      <c r="H63" s="128">
        <v>551.7227561819692</v>
      </c>
      <c r="I63" s="128">
        <v>542.80292808582192</v>
      </c>
      <c r="J63" s="128">
        <v>534.01188091229028</v>
      </c>
      <c r="K63" s="128">
        <v>519.87024389626686</v>
      </c>
      <c r="L63" s="128">
        <v>505.68650977173803</v>
      </c>
      <c r="M63" s="128">
        <v>489.15602214934239</v>
      </c>
      <c r="N63" s="128">
        <v>471.12678274359411</v>
      </c>
      <c r="O63" s="128">
        <v>449.4908048890569</v>
      </c>
      <c r="P63" s="128">
        <v>427.87790433634609</v>
      </c>
      <c r="Q63" s="128">
        <v>405.76637313383151</v>
      </c>
    </row>
    <row r="64" spans="1:17" ht="12" customHeight="1" x14ac:dyDescent="0.25">
      <c r="A64" s="51" t="s">
        <v>127</v>
      </c>
      <c r="B64" s="50"/>
      <c r="C64" s="50">
        <v>45.834059702385005</v>
      </c>
      <c r="D64" s="50">
        <v>45.50422535308261</v>
      </c>
      <c r="E64" s="50">
        <v>45.16583847418547</v>
      </c>
      <c r="F64" s="50">
        <v>44.815381237513598</v>
      </c>
      <c r="G64" s="50">
        <v>44.465748112880057</v>
      </c>
      <c r="H64" s="50">
        <v>44.117107904924261</v>
      </c>
      <c r="I64" s="50">
        <v>43.655289785009387</v>
      </c>
      <c r="J64" s="50">
        <v>43.274275053299867</v>
      </c>
      <c r="K64" s="50">
        <v>42.766635491558148</v>
      </c>
      <c r="L64" s="50">
        <v>42.177765874826036</v>
      </c>
      <c r="M64" s="50">
        <v>41.502055239443798</v>
      </c>
      <c r="N64" s="50">
        <v>40.733146031091096</v>
      </c>
      <c r="O64" s="50">
        <v>39.896164862920465</v>
      </c>
      <c r="P64" s="50">
        <v>39.070852873430624</v>
      </c>
      <c r="Q64" s="50">
        <v>38.188820329490291</v>
      </c>
    </row>
    <row r="65" spans="1:17" ht="12" customHeight="1" x14ac:dyDescent="0.25">
      <c r="A65" s="49" t="s">
        <v>126</v>
      </c>
      <c r="B65" s="48"/>
      <c r="C65" s="48">
        <v>340.45229756391336</v>
      </c>
      <c r="D65" s="48">
        <v>327.69742006369722</v>
      </c>
      <c r="E65" s="48">
        <v>317.73391144027312</v>
      </c>
      <c r="F65" s="48">
        <v>305.11835959585977</v>
      </c>
      <c r="G65" s="48">
        <v>294.33441668533447</v>
      </c>
      <c r="H65" s="48">
        <v>280.13223662198703</v>
      </c>
      <c r="I65" s="48">
        <v>264.81399689339855</v>
      </c>
      <c r="J65" s="48">
        <v>248.49331842908921</v>
      </c>
      <c r="K65" s="48">
        <v>230.5183250253161</v>
      </c>
      <c r="L65" s="48">
        <v>209.29868915414301</v>
      </c>
      <c r="M65" s="48">
        <v>187.49547157083347</v>
      </c>
      <c r="N65" s="48">
        <v>164.75157868157817</v>
      </c>
      <c r="O65" s="48">
        <v>143.40127252790344</v>
      </c>
      <c r="P65" s="48">
        <v>122.02172380470493</v>
      </c>
      <c r="Q65" s="48">
        <v>102.02677289283048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230.04637323520799</v>
      </c>
      <c r="C68" s="125">
        <f>1000000*C20/SER_summary!C$8</f>
        <v>234.11254929448057</v>
      </c>
      <c r="D68" s="125">
        <f>1000000*D20/SER_summary!D$8</f>
        <v>238.22975112500987</v>
      </c>
      <c r="E68" s="125">
        <f>1000000*E20/SER_summary!E$8</f>
        <v>241.8921204573027</v>
      </c>
      <c r="F68" s="125">
        <f>1000000*F20/SER_summary!F$8</f>
        <v>245.76687271976746</v>
      </c>
      <c r="G68" s="125">
        <f>1000000*G20/SER_summary!G$8</f>
        <v>250.48957573758284</v>
      </c>
      <c r="H68" s="125">
        <f>1000000*H20/SER_summary!H$8</f>
        <v>254.70343579117895</v>
      </c>
      <c r="I68" s="125">
        <f>1000000*I20/SER_summary!I$8</f>
        <v>259.29473089461771</v>
      </c>
      <c r="J68" s="125">
        <f>1000000*J20/SER_summary!J$8</f>
        <v>263.58943234648893</v>
      </c>
      <c r="K68" s="125">
        <f>1000000*K20/SER_summary!K$8</f>
        <v>268.41964356073106</v>
      </c>
      <c r="L68" s="125">
        <f>1000000*L20/SER_summary!L$8</f>
        <v>272.54900831802695</v>
      </c>
      <c r="M68" s="125">
        <f>1000000*M20/SER_summary!M$8</f>
        <v>277.24278771332467</v>
      </c>
      <c r="N68" s="125">
        <f>1000000*N20/SER_summary!N$8</f>
        <v>282.3841332071874</v>
      </c>
      <c r="O68" s="125">
        <f>1000000*O20/SER_summary!O$8</f>
        <v>287.24665303890947</v>
      </c>
      <c r="P68" s="125">
        <f>1000000*P20/SER_summary!P$8</f>
        <v>291.83332849657944</v>
      </c>
      <c r="Q68" s="125">
        <f>1000000*Q20/SER_summary!Q$8</f>
        <v>296.10060313288596</v>
      </c>
    </row>
    <row r="69" spans="1:17" ht="12" customHeight="1" x14ac:dyDescent="0.25">
      <c r="A69" s="88" t="s">
        <v>123</v>
      </c>
      <c r="B69" s="125">
        <f>1000*B21/SER_summary!B$3</f>
        <v>0.14952511537127425</v>
      </c>
      <c r="C69" s="125">
        <f>1000*C21/SER_summary!C$3</f>
        <v>0.15213603568163411</v>
      </c>
      <c r="D69" s="125">
        <f>1000*D21/SER_summary!D$3</f>
        <v>0.15555792561234719</v>
      </c>
      <c r="E69" s="125">
        <f>1000*E21/SER_summary!E$3</f>
        <v>0.15957060734047168</v>
      </c>
      <c r="F69" s="125">
        <f>1000*F21/SER_summary!F$3</f>
        <v>0.16302393038194088</v>
      </c>
      <c r="G69" s="125">
        <f>1000*G21/SER_summary!G$3</f>
        <v>0.16716350846843167</v>
      </c>
      <c r="H69" s="125">
        <f>1000*H21/SER_summary!H$3</f>
        <v>0.17155491624168517</v>
      </c>
      <c r="I69" s="125">
        <f>1000*I21/SER_summary!I$3</f>
        <v>0.17563200798188197</v>
      </c>
      <c r="J69" s="125">
        <f>1000*J21/SER_summary!J$3</f>
        <v>0.17920573072670759</v>
      </c>
      <c r="K69" s="125">
        <f>1000*K21/SER_summary!K$3</f>
        <v>0.18443565316543656</v>
      </c>
      <c r="L69" s="125">
        <f>1000*L21/SER_summary!L$3</f>
        <v>0.19019066158526179</v>
      </c>
      <c r="M69" s="125">
        <f>1000*M21/SER_summary!M$3</f>
        <v>0.19581840696787481</v>
      </c>
      <c r="N69" s="125">
        <f>1000*N21/SER_summary!N$3</f>
        <v>0.20259868457162136</v>
      </c>
      <c r="O69" s="125">
        <f>1000*O21/SER_summary!O$3</f>
        <v>0.21097972816134486</v>
      </c>
      <c r="P69" s="125">
        <f>1000*P21/SER_summary!P$3</f>
        <v>0.22229991905566379</v>
      </c>
      <c r="Q69" s="125">
        <f>1000*Q21/SER_summary!Q$3</f>
        <v>0.23382504925284719</v>
      </c>
    </row>
    <row r="70" spans="1:17" ht="12" customHeight="1" x14ac:dyDescent="0.25">
      <c r="A70" s="88" t="s">
        <v>185</v>
      </c>
      <c r="B70" s="125">
        <f>1000000*B22/SER_summary!B$8</f>
        <v>110.55396748337121</v>
      </c>
      <c r="C70" s="125">
        <f>1000000*C22/SER_summary!C$8</f>
        <v>111.19309769664552</v>
      </c>
      <c r="D70" s="125">
        <f>1000000*D22/SER_summary!D$8</f>
        <v>112.75861569819203</v>
      </c>
      <c r="E70" s="125">
        <f>1000000*E22/SER_summary!E$8</f>
        <v>114.4407760682781</v>
      </c>
      <c r="F70" s="125">
        <f>1000000*F22/SER_summary!F$8</f>
        <v>116.59379918209693</v>
      </c>
      <c r="G70" s="125">
        <f>1000000*G22/SER_summary!G$8</f>
        <v>118.51106564089203</v>
      </c>
      <c r="H70" s="125">
        <f>1000000*H22/SER_summary!H$8</f>
        <v>120.54216966391006</v>
      </c>
      <c r="I70" s="125">
        <f>1000000*I22/SER_summary!I$8</f>
        <v>122.72984515104325</v>
      </c>
      <c r="J70" s="125">
        <f>1000000*J22/SER_summary!J$8</f>
        <v>125.15044989649081</v>
      </c>
      <c r="K70" s="125">
        <f>1000000*K22/SER_summary!K$8</f>
        <v>128.11507012006354</v>
      </c>
      <c r="L70" s="125">
        <f>1000000*L22/SER_summary!L$8</f>
        <v>131.73638295863847</v>
      </c>
      <c r="M70" s="125">
        <f>1000000*M22/SER_summary!M$8</f>
        <v>135.27963989595455</v>
      </c>
      <c r="N70" s="125">
        <f>1000000*N22/SER_summary!N$8</f>
        <v>139.37565249677786</v>
      </c>
      <c r="O70" s="125">
        <f>1000000*O22/SER_summary!O$8</f>
        <v>143.20563590639122</v>
      </c>
      <c r="P70" s="125">
        <f>1000000*P22/SER_summary!P$8</f>
        <v>148.80589998161122</v>
      </c>
      <c r="Q70" s="125">
        <f>1000000*Q22/SER_summary!Q$8</f>
        <v>154.91264638964057</v>
      </c>
    </row>
    <row r="71" spans="1:17" ht="12" customHeight="1" x14ac:dyDescent="0.25">
      <c r="A71" s="88" t="s">
        <v>190</v>
      </c>
      <c r="B71" s="125">
        <f>1000*B23/SER_summary!B$3</f>
        <v>3.5323570964662376E-2</v>
      </c>
      <c r="C71" s="125">
        <f>1000*C23/SER_summary!C$3</f>
        <v>3.6707733082374329E-2</v>
      </c>
      <c r="D71" s="125">
        <f>1000*D23/SER_summary!D$3</f>
        <v>3.8212245976530217E-2</v>
      </c>
      <c r="E71" s="125">
        <f>1000*E23/SER_summary!E$3</f>
        <v>4.0035194799888311E-2</v>
      </c>
      <c r="F71" s="125">
        <f>1000*F23/SER_summary!F$3</f>
        <v>4.1774859639136422E-2</v>
      </c>
      <c r="G71" s="125">
        <f>1000*G23/SER_summary!G$3</f>
        <v>4.3166960002660494E-2</v>
      </c>
      <c r="H71" s="125">
        <f>1000*H23/SER_summary!H$3</f>
        <v>4.4377565380675096E-2</v>
      </c>
      <c r="I71" s="125">
        <f>1000*I23/SER_summary!I$3</f>
        <v>4.5448044587452247E-2</v>
      </c>
      <c r="J71" s="125">
        <f>1000*J23/SER_summary!J$3</f>
        <v>4.6670087000480469E-2</v>
      </c>
      <c r="K71" s="125">
        <f>1000*K23/SER_summary!K$3</f>
        <v>4.7639764881576861E-2</v>
      </c>
      <c r="L71" s="125">
        <f>1000*L23/SER_summary!L$3</f>
        <v>4.8579963103249399E-2</v>
      </c>
      <c r="M71" s="125">
        <f>1000*M23/SER_summary!M$3</f>
        <v>4.918037719751174E-2</v>
      </c>
      <c r="N71" s="125">
        <f>1000*N23/SER_summary!N$3</f>
        <v>4.9926095541579729E-2</v>
      </c>
      <c r="O71" s="125">
        <f>1000*O23/SER_summary!O$3</f>
        <v>5.0995612516406254E-2</v>
      </c>
      <c r="P71" s="125">
        <f>1000*P23/SER_summary!P$3</f>
        <v>5.2297822836965657E-2</v>
      </c>
      <c r="Q71" s="125">
        <f>1000*Q23/SER_summary!Q$3</f>
        <v>5.3898324308444837E-2</v>
      </c>
    </row>
    <row r="72" spans="1:17" ht="12" customHeight="1" x14ac:dyDescent="0.25">
      <c r="A72" s="51" t="s">
        <v>122</v>
      </c>
      <c r="B72" s="124">
        <f>1000000*B24/SER_summary!B$8</f>
        <v>71.56331323446949</v>
      </c>
      <c r="C72" s="124">
        <f>1000000*C24/SER_summary!C$8</f>
        <v>76.162927149970315</v>
      </c>
      <c r="D72" s="124">
        <f>1000000*D24/SER_summary!D$8</f>
        <v>79.787419508252853</v>
      </c>
      <c r="E72" s="124">
        <f>1000000*E24/SER_summary!E$8</f>
        <v>83.873845980967445</v>
      </c>
      <c r="F72" s="124">
        <f>1000000*F24/SER_summary!F$8</f>
        <v>87.822281623272488</v>
      </c>
      <c r="G72" s="124">
        <f>1000000*G24/SER_summary!G$8</f>
        <v>91.317208552774503</v>
      </c>
      <c r="H72" s="124">
        <f>1000000*H24/SER_summary!H$8</f>
        <v>94.374025178849621</v>
      </c>
      <c r="I72" s="124">
        <f>1000000*I24/SER_summary!I$8</f>
        <v>97.329899216327448</v>
      </c>
      <c r="J72" s="124">
        <f>1000000*J24/SER_summary!J$8</f>
        <v>99.961917984308187</v>
      </c>
      <c r="K72" s="124">
        <f>1000000*K24/SER_summary!K$8</f>
        <v>102.37035036944096</v>
      </c>
      <c r="L72" s="124">
        <f>1000000*L24/SER_summary!L$8</f>
        <v>104.85594480709098</v>
      </c>
      <c r="M72" s="124">
        <f>1000000*M24/SER_summary!M$8</f>
        <v>106.65749156071143</v>
      </c>
      <c r="N72" s="124">
        <f>1000000*N24/SER_summary!N$8</f>
        <v>108.2730278417183</v>
      </c>
      <c r="O72" s="124">
        <f>1000000*O24/SER_summary!O$8</f>
        <v>109.77387578856714</v>
      </c>
      <c r="P72" s="124">
        <f>1000000*P24/SER_summary!P$8</f>
        <v>110.896142750287</v>
      </c>
      <c r="Q72" s="124">
        <f>1000000*Q24/SER_summary!Q$8</f>
        <v>111.65284122098683</v>
      </c>
    </row>
    <row r="73" spans="1:17" ht="12" customHeight="1" x14ac:dyDescent="0.25">
      <c r="A73" s="49" t="s">
        <v>121</v>
      </c>
      <c r="B73" s="123">
        <f>1000*B25/SER_summary!B$3</f>
        <v>8.8575667019178253E-2</v>
      </c>
      <c r="C73" s="123">
        <f>1000*C25/SER_summary!C$3</f>
        <v>9.3931018898143898E-2</v>
      </c>
      <c r="D73" s="123">
        <f>1000*D25/SER_summary!D$3</f>
        <v>0.10235893590060793</v>
      </c>
      <c r="E73" s="123">
        <f>1000*E25/SER_summary!E$3</f>
        <v>0.11457171364779625</v>
      </c>
      <c r="F73" s="123">
        <f>1000*F25/SER_summary!F$3</f>
        <v>0.13426414038709117</v>
      </c>
      <c r="G73" s="123">
        <f>1000*G25/SER_summary!G$3</f>
        <v>0.15025633906210836</v>
      </c>
      <c r="H73" s="123">
        <f>1000*H25/SER_summary!H$3</f>
        <v>0.16726335393419439</v>
      </c>
      <c r="I73" s="123">
        <f>1000*I25/SER_summary!I$3</f>
        <v>0.18694271316005329</v>
      </c>
      <c r="J73" s="123">
        <f>1000*J25/SER_summary!J$3</f>
        <v>0.20491996045116773</v>
      </c>
      <c r="K73" s="123">
        <f>1000*K25/SER_summary!K$3</f>
        <v>0.22472095990519836</v>
      </c>
      <c r="L73" s="123">
        <f>1000*L25/SER_summary!L$3</f>
        <v>0.23919554472976398</v>
      </c>
      <c r="M73" s="123">
        <f>1000*M25/SER_summary!M$3</f>
        <v>0.25477597322724255</v>
      </c>
      <c r="N73" s="123">
        <f>1000*N25/SER_summary!N$3</f>
        <v>0.27913547884647644</v>
      </c>
      <c r="O73" s="123">
        <f>1000*O25/SER_summary!O$3</f>
        <v>0.31058441986040447</v>
      </c>
      <c r="P73" s="123">
        <f>1000*P25/SER_summary!P$3</f>
        <v>0.35686062605455737</v>
      </c>
      <c r="Q73" s="123">
        <f>1000*Q25/SER_summary!Q$3</f>
        <v>0.40395006735346661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627.58444684535993</v>
      </c>
      <c r="C3" s="154">
        <v>641.82243595025011</v>
      </c>
      <c r="D3" s="154">
        <v>656.1485438950474</v>
      </c>
      <c r="E3" s="154">
        <v>669.32728326587858</v>
      </c>
      <c r="F3" s="154">
        <v>682.97568952321512</v>
      </c>
      <c r="G3" s="154">
        <v>698.75279871550254</v>
      </c>
      <c r="H3" s="154">
        <v>714.00296754056797</v>
      </c>
      <c r="I3" s="154">
        <v>732.58146809736093</v>
      </c>
      <c r="J3" s="154">
        <v>748.14768048923122</v>
      </c>
      <c r="K3" s="154">
        <v>759.57559284552087</v>
      </c>
      <c r="L3" s="154">
        <v>772.7052516270661</v>
      </c>
      <c r="M3" s="154">
        <v>788.02744853460638</v>
      </c>
      <c r="N3" s="154">
        <v>800.0820812214688</v>
      </c>
      <c r="O3" s="154">
        <v>809.88922943146292</v>
      </c>
      <c r="P3" s="154">
        <v>822.84426727671757</v>
      </c>
      <c r="Q3" s="154">
        <v>824.83529443344321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833.04721095539969</v>
      </c>
      <c r="C5" s="143">
        <v>851.94652749050942</v>
      </c>
      <c r="D5" s="143">
        <v>870.96281179654807</v>
      </c>
      <c r="E5" s="143">
        <v>888.45609438499355</v>
      </c>
      <c r="F5" s="143">
        <v>906.5728065243909</v>
      </c>
      <c r="G5" s="143">
        <v>927.515130502685</v>
      </c>
      <c r="H5" s="143">
        <v>947.75800087682921</v>
      </c>
      <c r="I5" s="143">
        <v>972.41885432908703</v>
      </c>
      <c r="J5" s="143">
        <v>993.08123671183944</v>
      </c>
      <c r="K5" s="143">
        <v>1008.2504949101636</v>
      </c>
      <c r="L5" s="143">
        <v>1025.6786285800492</v>
      </c>
      <c r="M5" s="143">
        <v>1046.0171080686609</v>
      </c>
      <c r="N5" s="143">
        <v>1062.0182664615443</v>
      </c>
      <c r="O5" s="143">
        <v>1075.036143983571</v>
      </c>
      <c r="P5" s="143">
        <v>1092.2324881553545</v>
      </c>
      <c r="Q5" s="143">
        <v>1094.8753510054205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230.04637323520799</v>
      </c>
      <c r="C6" s="152">
        <f>1000000*C8/SER_summary!C$8</f>
        <v>234.11254929448057</v>
      </c>
      <c r="D6" s="152">
        <f>1000000*D8/SER_summary!D$8</f>
        <v>238.22975112500987</v>
      </c>
      <c r="E6" s="152">
        <f>1000000*E8/SER_summary!E$8</f>
        <v>241.8921204573027</v>
      </c>
      <c r="F6" s="152">
        <f>1000000*F8/SER_summary!F$8</f>
        <v>245.76687271976746</v>
      </c>
      <c r="G6" s="152">
        <f>1000000*G8/SER_summary!G$8</f>
        <v>250.48957573758284</v>
      </c>
      <c r="H6" s="152">
        <f>1000000*H8/SER_summary!H$8</f>
        <v>254.70343579117895</v>
      </c>
      <c r="I6" s="152">
        <f>1000000*I8/SER_summary!I$8</f>
        <v>259.29473089461771</v>
      </c>
      <c r="J6" s="152">
        <f>1000000*J8/SER_summary!J$8</f>
        <v>263.58943234648893</v>
      </c>
      <c r="K6" s="152">
        <f>1000000*K8/SER_summary!K$8</f>
        <v>268.41964356073106</v>
      </c>
      <c r="L6" s="152">
        <f>1000000*L8/SER_summary!L$8</f>
        <v>272.54900831802695</v>
      </c>
      <c r="M6" s="152">
        <f>1000000*M8/SER_summary!M$8</f>
        <v>277.24278771332467</v>
      </c>
      <c r="N6" s="152">
        <f>1000000*N8/SER_summary!N$8</f>
        <v>282.3841332071874</v>
      </c>
      <c r="O6" s="152">
        <f>1000000*O8/SER_summary!O$8</f>
        <v>287.24665303890947</v>
      </c>
      <c r="P6" s="152">
        <f>1000000*P8/SER_summary!P$8</f>
        <v>291.83332849657944</v>
      </c>
      <c r="Q6" s="152">
        <f>1000000*Q8/SER_summary!Q$8</f>
        <v>296.10060313288596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409.69308750276645</v>
      </c>
      <c r="C8" s="62">
        <v>423.11408477160131</v>
      </c>
      <c r="D8" s="62">
        <v>436.84330457125986</v>
      </c>
      <c r="E8" s="62">
        <v>449.94383982267829</v>
      </c>
      <c r="F8" s="62">
        <v>463.63837378636146</v>
      </c>
      <c r="G8" s="62">
        <v>479.15949681314862</v>
      </c>
      <c r="H8" s="62">
        <v>494.51417779436326</v>
      </c>
      <c r="I8" s="62">
        <v>512.58244749647633</v>
      </c>
      <c r="J8" s="62">
        <v>528.62084916116123</v>
      </c>
      <c r="K8" s="62">
        <v>541.8190961942455</v>
      </c>
      <c r="L8" s="62">
        <v>556.72069913672158</v>
      </c>
      <c r="M8" s="62">
        <v>573.77375640330013</v>
      </c>
      <c r="N8" s="62">
        <v>588.834331750145</v>
      </c>
      <c r="O8" s="62">
        <v>602.72902255174336</v>
      </c>
      <c r="P8" s="62">
        <v>619.90192907688925</v>
      </c>
      <c r="Q8" s="62">
        <v>628.7589378474338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39.026815237757638</v>
      </c>
      <c r="D9" s="150">
        <v>39.3350377685816</v>
      </c>
      <c r="E9" s="150">
        <v>38.706353220341214</v>
      </c>
      <c r="F9" s="150">
        <v>39.300351932606134</v>
      </c>
      <c r="G9" s="150">
        <v>41.126940995709923</v>
      </c>
      <c r="H9" s="150">
        <v>40.960498950137705</v>
      </c>
      <c r="I9" s="150">
        <v>43.674087671036027</v>
      </c>
      <c r="J9" s="150">
        <v>41.644219633607719</v>
      </c>
      <c r="K9" s="150">
        <v>38.804065002007185</v>
      </c>
      <c r="L9" s="150">
        <v>40.507420911399073</v>
      </c>
      <c r="M9" s="150">
        <v>42.658875235501334</v>
      </c>
      <c r="N9" s="150">
        <v>40.666393315767763</v>
      </c>
      <c r="O9" s="150">
        <v>39.500508770521265</v>
      </c>
      <c r="P9" s="150">
        <v>42.778724494068889</v>
      </c>
      <c r="Q9" s="150">
        <v>34.462826739467339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25.605817968922793</v>
      </c>
      <c r="D10" s="149">
        <f t="shared" ref="D10:Q10" si="0">C8+D9-D8</f>
        <v>25.60581796892302</v>
      </c>
      <c r="E10" s="149">
        <f t="shared" si="0"/>
        <v>25.605817968922793</v>
      </c>
      <c r="F10" s="149">
        <f t="shared" si="0"/>
        <v>25.605817968922963</v>
      </c>
      <c r="G10" s="149">
        <f t="shared" si="0"/>
        <v>25.605817968922736</v>
      </c>
      <c r="H10" s="149">
        <f t="shared" si="0"/>
        <v>25.60581796892302</v>
      </c>
      <c r="I10" s="149">
        <f t="shared" si="0"/>
        <v>25.605817968922906</v>
      </c>
      <c r="J10" s="149">
        <f t="shared" si="0"/>
        <v>25.605817968922793</v>
      </c>
      <c r="K10" s="149">
        <f t="shared" si="0"/>
        <v>25.605817968922906</v>
      </c>
      <c r="L10" s="149">
        <f t="shared" si="0"/>
        <v>25.60581796892302</v>
      </c>
      <c r="M10" s="149">
        <f t="shared" si="0"/>
        <v>25.605817968922793</v>
      </c>
      <c r="N10" s="149">
        <f t="shared" si="0"/>
        <v>25.605817968922906</v>
      </c>
      <c r="O10" s="149">
        <f t="shared" si="0"/>
        <v>25.605817968922906</v>
      </c>
      <c r="P10" s="149">
        <f t="shared" si="0"/>
        <v>25.60581796892302</v>
      </c>
      <c r="Q10" s="149">
        <f t="shared" si="0"/>
        <v>25.605817968922793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8760.0000000000018</v>
      </c>
      <c r="C12" s="146">
        <v>8760</v>
      </c>
      <c r="D12" s="146">
        <v>8760.0000000000018</v>
      </c>
      <c r="E12" s="146">
        <v>8759.9999999999982</v>
      </c>
      <c r="F12" s="146">
        <v>8760</v>
      </c>
      <c r="G12" s="146">
        <v>8759.9999999999982</v>
      </c>
      <c r="H12" s="146">
        <v>8759.9999999999982</v>
      </c>
      <c r="I12" s="146">
        <v>8760</v>
      </c>
      <c r="J12" s="146">
        <v>8759.9999999999982</v>
      </c>
      <c r="K12" s="146">
        <v>8760</v>
      </c>
      <c r="L12" s="146">
        <v>8760.0000000000036</v>
      </c>
      <c r="M12" s="146">
        <v>8760</v>
      </c>
      <c r="N12" s="146">
        <v>8759.9999999999982</v>
      </c>
      <c r="O12" s="146">
        <v>8759.9999999999982</v>
      </c>
      <c r="P12" s="146">
        <v>8759.9999999999982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2.0333445605175715</v>
      </c>
      <c r="C14" s="143">
        <f>IF(C5=0,0,C5/C8)</f>
        <v>2.0135149316770997</v>
      </c>
      <c r="D14" s="143">
        <f t="shared" ref="D14:Q14" si="1">IF(D5=0,0,D5/D8)</f>
        <v>1.9937648183743026</v>
      </c>
      <c r="E14" s="143">
        <f t="shared" si="1"/>
        <v>1.9745933064338248</v>
      </c>
      <c r="F14" s="143">
        <f t="shared" si="1"/>
        <v>1.9553446344847372</v>
      </c>
      <c r="G14" s="143">
        <f t="shared" si="1"/>
        <v>1.9357127150176794</v>
      </c>
      <c r="H14" s="143">
        <f t="shared" si="1"/>
        <v>1.9165436370379274</v>
      </c>
      <c r="I14" s="143">
        <f t="shared" si="1"/>
        <v>1.897097450524331</v>
      </c>
      <c r="J14" s="143">
        <f t="shared" si="1"/>
        <v>1.8786266911108489</v>
      </c>
      <c r="K14" s="143">
        <f t="shared" si="1"/>
        <v>1.8608618669813357</v>
      </c>
      <c r="L14" s="143">
        <f t="shared" si="1"/>
        <v>1.8423576313410239</v>
      </c>
      <c r="M14" s="143">
        <f t="shared" si="1"/>
        <v>1.8230480156945787</v>
      </c>
      <c r="N14" s="143">
        <f t="shared" si="1"/>
        <v>1.8035943374853716</v>
      </c>
      <c r="O14" s="143">
        <f t="shared" si="1"/>
        <v>1.78361436692105</v>
      </c>
      <c r="P14" s="143">
        <f t="shared" si="1"/>
        <v>1.7619440058556102</v>
      </c>
      <c r="Q14" s="143">
        <f t="shared" si="1"/>
        <v>1.7413276934936999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1.8183591663191809</v>
      </c>
      <c r="D15" s="141">
        <v>1.8070844474319332</v>
      </c>
      <c r="E15" s="141">
        <v>1.7970882680986597</v>
      </c>
      <c r="F15" s="141">
        <v>1.7857896780278466</v>
      </c>
      <c r="G15" s="141">
        <v>1.7751812533449054</v>
      </c>
      <c r="H15" s="141">
        <v>1.7653183655521318</v>
      </c>
      <c r="I15" s="141">
        <v>1.7567923734295663</v>
      </c>
      <c r="J15" s="141">
        <v>1.7464088343432931</v>
      </c>
      <c r="K15" s="141">
        <v>1.7326717930082536</v>
      </c>
      <c r="L15" s="141">
        <v>1.7155766225304792</v>
      </c>
      <c r="M15" s="141">
        <v>1.6972770560314321</v>
      </c>
      <c r="N15" s="141">
        <v>1.6737803264004596</v>
      </c>
      <c r="O15" s="141">
        <v>1.6476579728337859</v>
      </c>
      <c r="P15" s="141">
        <v>1.6190710610387284</v>
      </c>
      <c r="Q15" s="141">
        <v>1.5874586826078656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572.97603982591488</v>
      </c>
      <c r="C3" s="154">
        <v>575.12799106518878</v>
      </c>
      <c r="D3" s="154">
        <v>577.22092023984794</v>
      </c>
      <c r="E3" s="154">
        <v>578.25544041315425</v>
      </c>
      <c r="F3" s="154">
        <v>575.89547202491337</v>
      </c>
      <c r="G3" s="154">
        <v>582.84352207413178</v>
      </c>
      <c r="H3" s="154">
        <v>589.88958645390676</v>
      </c>
      <c r="I3" s="154">
        <v>593.19785626386192</v>
      </c>
      <c r="J3" s="154">
        <v>593.50700473298014</v>
      </c>
      <c r="K3" s="154">
        <v>597.50548315821925</v>
      </c>
      <c r="L3" s="154">
        <v>600.36251521681027</v>
      </c>
      <c r="M3" s="154">
        <v>600.10638579533588</v>
      </c>
      <c r="N3" s="154">
        <v>599.20121588990662</v>
      </c>
      <c r="O3" s="154">
        <v>598.11421888114592</v>
      </c>
      <c r="P3" s="154">
        <v>598.80631285420054</v>
      </c>
      <c r="Q3" s="154">
        <v>596.29457730432785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1652.2491442465123</v>
      </c>
      <c r="C5" s="143">
        <v>1664.3431782963628</v>
      </c>
      <c r="D5" s="143">
        <v>1677.0354299895305</v>
      </c>
      <c r="E5" s="143">
        <v>1686.6071071657882</v>
      </c>
      <c r="F5" s="143">
        <v>1682.4917610200391</v>
      </c>
      <c r="G5" s="143">
        <v>1707.2635405976368</v>
      </c>
      <c r="H5" s="143">
        <v>1730.677534111564</v>
      </c>
      <c r="I5" s="143">
        <v>1747.1521042411896</v>
      </c>
      <c r="J5" s="143">
        <v>1753.7331040516378</v>
      </c>
      <c r="K5" s="143">
        <v>1769.8106455134921</v>
      </c>
      <c r="L5" s="143">
        <v>1782.4939581743849</v>
      </c>
      <c r="M5" s="143">
        <v>1788.4856723556177</v>
      </c>
      <c r="N5" s="143">
        <v>1795.5373583235257</v>
      </c>
      <c r="O5" s="143">
        <v>1803.4681827716058</v>
      </c>
      <c r="P5" s="143">
        <v>1820.4692194061965</v>
      </c>
      <c r="Q5" s="143">
        <v>1827.3390703798175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0.14952511537127425</v>
      </c>
      <c r="C6" s="152">
        <f>1000*C8/SER_summary!C$3</f>
        <v>0.15213603568163411</v>
      </c>
      <c r="D6" s="152">
        <f>1000*D8/SER_summary!D$3</f>
        <v>0.15555792561234719</v>
      </c>
      <c r="E6" s="152">
        <f>1000*E8/SER_summary!E$3</f>
        <v>0.15957060734047168</v>
      </c>
      <c r="F6" s="152">
        <f>1000*F8/SER_summary!F$3</f>
        <v>0.16302393038194088</v>
      </c>
      <c r="G6" s="152">
        <f>1000*G8/SER_summary!G$3</f>
        <v>0.16716350846843167</v>
      </c>
      <c r="H6" s="152">
        <f>1000*H8/SER_summary!H$3</f>
        <v>0.17155491624168517</v>
      </c>
      <c r="I6" s="152">
        <f>1000*I8/SER_summary!I$3</f>
        <v>0.17563200798188197</v>
      </c>
      <c r="J6" s="152">
        <f>1000*J8/SER_summary!J$3</f>
        <v>0.17920573072670759</v>
      </c>
      <c r="K6" s="152">
        <f>1000*K8/SER_summary!K$3</f>
        <v>0.18443565316543656</v>
      </c>
      <c r="L6" s="152">
        <f>1000*L8/SER_summary!L$3</f>
        <v>0.19019066158526179</v>
      </c>
      <c r="M6" s="152">
        <f>1000*M8/SER_summary!M$3</f>
        <v>0.19581840696787481</v>
      </c>
      <c r="N6" s="152">
        <f>1000*N8/SER_summary!N$3</f>
        <v>0.20259868457162136</v>
      </c>
      <c r="O6" s="152">
        <f>1000*O8/SER_summary!O$3</f>
        <v>0.21097972816134486</v>
      </c>
      <c r="P6" s="152">
        <f>1000*P8/SER_summary!P$3</f>
        <v>0.22229991905566379</v>
      </c>
      <c r="Q6" s="152">
        <f>1000*Q8/SER_summary!Q$3</f>
        <v>0.23382504925284719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9053.0013997063379</v>
      </c>
      <c r="C8" s="62">
        <v>9277.1512426816062</v>
      </c>
      <c r="D8" s="62">
        <v>9554.9956228981355</v>
      </c>
      <c r="E8" s="62">
        <v>9871.6900947243867</v>
      </c>
      <c r="F8" s="62">
        <v>10155.125960119083</v>
      </c>
      <c r="G8" s="62">
        <v>10493.333185832762</v>
      </c>
      <c r="H8" s="62">
        <v>10847.354736417325</v>
      </c>
      <c r="I8" s="62">
        <v>11178.110564087396</v>
      </c>
      <c r="J8" s="62">
        <v>11470.455793330402</v>
      </c>
      <c r="K8" s="62">
        <v>11868.475963653458</v>
      </c>
      <c r="L8" s="62">
        <v>12297.510599986173</v>
      </c>
      <c r="M8" s="62">
        <v>12724.029633029993</v>
      </c>
      <c r="N8" s="62">
        <v>13225.030888604089</v>
      </c>
      <c r="O8" s="62">
        <v>13840.344010289078</v>
      </c>
      <c r="P8" s="62">
        <v>14658.921936261055</v>
      </c>
      <c r="Q8" s="62">
        <v>15546.603366182466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2404.2744270233607</v>
      </c>
      <c r="D9" s="150">
        <v>2512.4720788658228</v>
      </c>
      <c r="E9" s="150">
        <v>2607.187862941777</v>
      </c>
      <c r="F9" s="150">
        <v>2631.1915912881113</v>
      </c>
      <c r="G9" s="150">
        <v>2742.4816527370358</v>
      </c>
      <c r="H9" s="150">
        <v>2866.4936294503896</v>
      </c>
      <c r="I9" s="150">
        <v>2937.9436906118444</v>
      </c>
      <c r="J9" s="150">
        <v>2923.536820531122</v>
      </c>
      <c r="K9" s="150">
        <v>3140.5018230600899</v>
      </c>
      <c r="L9" s="150">
        <v>3295.5282657831085</v>
      </c>
      <c r="M9" s="150">
        <v>3364.4627236556616</v>
      </c>
      <c r="N9" s="150">
        <v>3424.5380761052179</v>
      </c>
      <c r="O9" s="150">
        <v>3755.8149447450805</v>
      </c>
      <c r="P9" s="150">
        <v>4114.1061917550805</v>
      </c>
      <c r="Q9" s="150">
        <v>4252.1441535770755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2180.1245840480933</v>
      </c>
      <c r="D10" s="149">
        <f t="shared" ref="D10:Q10" si="0">C8+D9-D8</f>
        <v>2234.627698649294</v>
      </c>
      <c r="E10" s="149">
        <f t="shared" si="0"/>
        <v>2290.4933911155258</v>
      </c>
      <c r="F10" s="149">
        <f t="shared" si="0"/>
        <v>2347.7557258934139</v>
      </c>
      <c r="G10" s="149">
        <f t="shared" si="0"/>
        <v>2404.2744270233561</v>
      </c>
      <c r="H10" s="149">
        <f t="shared" si="0"/>
        <v>2512.4720788658269</v>
      </c>
      <c r="I10" s="149">
        <f t="shared" si="0"/>
        <v>2607.1878629417733</v>
      </c>
      <c r="J10" s="149">
        <f t="shared" si="0"/>
        <v>2631.1915912881159</v>
      </c>
      <c r="K10" s="149">
        <f t="shared" si="0"/>
        <v>2742.4816527370349</v>
      </c>
      <c r="L10" s="149">
        <f t="shared" si="0"/>
        <v>2866.4936294503932</v>
      </c>
      <c r="M10" s="149">
        <f t="shared" si="0"/>
        <v>2937.9436906118426</v>
      </c>
      <c r="N10" s="149">
        <f t="shared" si="0"/>
        <v>2923.5368205311224</v>
      </c>
      <c r="O10" s="149">
        <f t="shared" si="0"/>
        <v>3140.5018230600908</v>
      </c>
      <c r="P10" s="149">
        <f t="shared" si="0"/>
        <v>3295.5282657831031</v>
      </c>
      <c r="Q10" s="149">
        <f t="shared" si="0"/>
        <v>3364.4627236556662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4032.3894941627386</v>
      </c>
      <c r="C12" s="146">
        <v>4018.1225044423832</v>
      </c>
      <c r="D12" s="146">
        <v>4002.2238323381926</v>
      </c>
      <c r="E12" s="146">
        <v>3986.6430310609735</v>
      </c>
      <c r="F12" s="146">
        <v>3980.0842608429984</v>
      </c>
      <c r="G12" s="146">
        <v>3969.6567609611916</v>
      </c>
      <c r="H12" s="146">
        <v>3963.292469360711</v>
      </c>
      <c r="I12" s="146">
        <v>3947.9387482614134</v>
      </c>
      <c r="J12" s="146">
        <v>3935.1736162915936</v>
      </c>
      <c r="K12" s="146">
        <v>3925.6957764781382</v>
      </c>
      <c r="L12" s="146">
        <v>3916.4000793669306</v>
      </c>
      <c r="M12" s="146">
        <v>3901.6142751580528</v>
      </c>
      <c r="N12" s="146">
        <v>3880.4294248855313</v>
      </c>
      <c r="O12" s="146">
        <v>3856.3566383132279</v>
      </c>
      <c r="P12" s="146">
        <v>3824.7634339167671</v>
      </c>
      <c r="Q12" s="146">
        <v>3794.4013719306836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182.50843795297635</v>
      </c>
      <c r="C14" s="143">
        <f>IF(C5=0,0,C5/C8*1000)</f>
        <v>179.40239786532533</v>
      </c>
      <c r="D14" s="143">
        <f t="shared" ref="D14:Q14" si="1">IF(D5=0,0,D5/D8*1000)</f>
        <v>175.51399248897482</v>
      </c>
      <c r="E14" s="143">
        <f t="shared" si="1"/>
        <v>170.85292295258967</v>
      </c>
      <c r="F14" s="143">
        <f t="shared" si="1"/>
        <v>165.67906371890138</v>
      </c>
      <c r="G14" s="143">
        <f t="shared" si="1"/>
        <v>162.69983144180003</v>
      </c>
      <c r="H14" s="143">
        <f t="shared" si="1"/>
        <v>159.54834852973323</v>
      </c>
      <c r="I14" s="143">
        <f t="shared" si="1"/>
        <v>156.30120083570944</v>
      </c>
      <c r="J14" s="143">
        <f t="shared" si="1"/>
        <v>152.89131797808432</v>
      </c>
      <c r="K14" s="143">
        <f t="shared" si="1"/>
        <v>149.118610589383</v>
      </c>
      <c r="L14" s="143">
        <f t="shared" si="1"/>
        <v>144.94754395059348</v>
      </c>
      <c r="M14" s="143">
        <f t="shared" si="1"/>
        <v>140.55969091056909</v>
      </c>
      <c r="N14" s="143">
        <f t="shared" si="1"/>
        <v>135.76810318611254</v>
      </c>
      <c r="O14" s="143">
        <f t="shared" si="1"/>
        <v>130.30515581338773</v>
      </c>
      <c r="P14" s="143">
        <f t="shared" si="1"/>
        <v>124.18847902470858</v>
      </c>
      <c r="Q14" s="143">
        <f t="shared" si="1"/>
        <v>117.53944108169065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170.52344849624251</v>
      </c>
      <c r="D15" s="141">
        <v>167.37724805679812</v>
      </c>
      <c r="E15" s="141">
        <v>164.01044750487824</v>
      </c>
      <c r="F15" s="141">
        <v>161.28429624330809</v>
      </c>
      <c r="G15" s="141">
        <v>158.52683848260432</v>
      </c>
      <c r="H15" s="141">
        <v>154.87376330892118</v>
      </c>
      <c r="I15" s="141">
        <v>151.15354990602683</v>
      </c>
      <c r="J15" s="141">
        <v>147.40737344788135</v>
      </c>
      <c r="K15" s="141">
        <v>143.5549198400121</v>
      </c>
      <c r="L15" s="141">
        <v>138.559870141613</v>
      </c>
      <c r="M15" s="141">
        <v>133.77242353637976</v>
      </c>
      <c r="N15" s="141">
        <v>127.90121182087066</v>
      </c>
      <c r="O15" s="141">
        <v>122.14800746686456</v>
      </c>
      <c r="P15" s="141">
        <v>115.12318426264602</v>
      </c>
      <c r="Q15" s="141">
        <v>107.46159276619301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1796.7225505036165</v>
      </c>
      <c r="C3" s="154">
        <v>1816.1910369138018</v>
      </c>
      <c r="D3" s="154">
        <v>1829.1802613776231</v>
      </c>
      <c r="E3" s="154">
        <v>1828.7864177507427</v>
      </c>
      <c r="F3" s="154">
        <v>1825.7022333573652</v>
      </c>
      <c r="G3" s="154">
        <v>1831.5340987907548</v>
      </c>
      <c r="H3" s="154">
        <v>1845.4378388329392</v>
      </c>
      <c r="I3" s="154">
        <v>1863.8997848318934</v>
      </c>
      <c r="J3" s="154">
        <v>1865.912733013623</v>
      </c>
      <c r="K3" s="154">
        <v>1853.7873827682452</v>
      </c>
      <c r="L3" s="154">
        <v>1857.0201185015846</v>
      </c>
      <c r="M3" s="154">
        <v>1854.744416457421</v>
      </c>
      <c r="N3" s="154">
        <v>1846.1890879591067</v>
      </c>
      <c r="O3" s="154">
        <v>1826.7690450966945</v>
      </c>
      <c r="P3" s="154">
        <v>1815.8160398375637</v>
      </c>
      <c r="Q3" s="154">
        <v>1777.23093575087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8406.8429731629549</v>
      </c>
      <c r="C5" s="143">
        <v>8441.214117119911</v>
      </c>
      <c r="D5" s="143">
        <v>8455.4532563905141</v>
      </c>
      <c r="E5" s="143">
        <v>8413.9069815369567</v>
      </c>
      <c r="F5" s="143">
        <v>8344.0985864531394</v>
      </c>
      <c r="G5" s="143">
        <v>8330.1747559230444</v>
      </c>
      <c r="H5" s="143">
        <v>8346.6060173465194</v>
      </c>
      <c r="I5" s="143">
        <v>8384.0201514352011</v>
      </c>
      <c r="J5" s="143">
        <v>8365.4027626592306</v>
      </c>
      <c r="K5" s="143">
        <v>8295.3339831098638</v>
      </c>
      <c r="L5" s="143">
        <v>8290.0115790737927</v>
      </c>
      <c r="M5" s="143">
        <v>8260.0508669941228</v>
      </c>
      <c r="N5" s="143">
        <v>8201.1100785238395</v>
      </c>
      <c r="O5" s="143">
        <v>8093.4250133009918</v>
      </c>
      <c r="P5" s="143">
        <v>8019.6399134024914</v>
      </c>
      <c r="Q5" s="143">
        <v>7823.4805002112407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110.55396748337121</v>
      </c>
      <c r="C6" s="152">
        <f>1000000*C8/SER_summary!C$8</f>
        <v>111.19309769664552</v>
      </c>
      <c r="D6" s="152">
        <f>1000000*D8/SER_summary!D$8</f>
        <v>112.75861569819203</v>
      </c>
      <c r="E6" s="152">
        <f>1000000*E8/SER_summary!E$8</f>
        <v>114.4407760682781</v>
      </c>
      <c r="F6" s="152">
        <f>1000000*F8/SER_summary!F$8</f>
        <v>116.59379918209693</v>
      </c>
      <c r="G6" s="152">
        <f>1000000*G8/SER_summary!G$8</f>
        <v>118.51106564089203</v>
      </c>
      <c r="H6" s="152">
        <f>1000000*H8/SER_summary!H$8</f>
        <v>120.54216966391006</v>
      </c>
      <c r="I6" s="152">
        <f>1000000*I8/SER_summary!I$8</f>
        <v>122.72984515104325</v>
      </c>
      <c r="J6" s="152">
        <f>1000000*J8/SER_summary!J$8</f>
        <v>125.15044989649081</v>
      </c>
      <c r="K6" s="152">
        <f>1000000*K8/SER_summary!K$8</f>
        <v>128.11507012006354</v>
      </c>
      <c r="L6" s="152">
        <f>1000000*L8/SER_summary!L$8</f>
        <v>131.73638295863847</v>
      </c>
      <c r="M6" s="152">
        <f>1000000*M8/SER_summary!M$8</f>
        <v>135.27963989595455</v>
      </c>
      <c r="N6" s="152">
        <f>1000000*N8/SER_summary!N$8</f>
        <v>139.37565249677786</v>
      </c>
      <c r="O6" s="152">
        <f>1000000*O8/SER_summary!O$8</f>
        <v>143.20563590639122</v>
      </c>
      <c r="P6" s="152">
        <f>1000000*P8/SER_summary!P$8</f>
        <v>148.80589998161122</v>
      </c>
      <c r="Q6" s="152">
        <f>1000000*Q8/SER_summary!Q$8</f>
        <v>154.91264638964057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196.88724337172377</v>
      </c>
      <c r="C8" s="62">
        <v>200.96046071266548</v>
      </c>
      <c r="D8" s="62">
        <v>206.76614095370121</v>
      </c>
      <c r="E8" s="62">
        <v>212.87143260020886</v>
      </c>
      <c r="F8" s="62">
        <v>219.95380763948293</v>
      </c>
      <c r="G8" s="62">
        <v>226.69886526044311</v>
      </c>
      <c r="H8" s="62">
        <v>234.03615163546044</v>
      </c>
      <c r="I8" s="62">
        <v>242.61643956796323</v>
      </c>
      <c r="J8" s="62">
        <v>250.98554410262025</v>
      </c>
      <c r="K8" s="62">
        <v>258.60697294909312</v>
      </c>
      <c r="L8" s="62">
        <v>269.09058181895142</v>
      </c>
      <c r="M8" s="62">
        <v>279.9708796329387</v>
      </c>
      <c r="N8" s="62">
        <v>290.62953455662404</v>
      </c>
      <c r="O8" s="62">
        <v>300.48807197787676</v>
      </c>
      <c r="P8" s="62">
        <v>316.08817584967727</v>
      </c>
      <c r="Q8" s="62">
        <v>328.95141033999334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51.842739180894505</v>
      </c>
      <c r="D9" s="150">
        <v>54.530592517787547</v>
      </c>
      <c r="E9" s="150">
        <v>55.804702168794435</v>
      </c>
      <c r="F9" s="150">
        <v>57.775773772006751</v>
      </c>
      <c r="G9" s="150">
        <v>58.58779680185468</v>
      </c>
      <c r="H9" s="150">
        <v>61.867878892804839</v>
      </c>
      <c r="I9" s="150">
        <v>64.384990101297234</v>
      </c>
      <c r="J9" s="150">
        <v>66.144878306663742</v>
      </c>
      <c r="K9" s="150">
        <v>66.209225648327546</v>
      </c>
      <c r="L9" s="150">
        <v>72.35148776266314</v>
      </c>
      <c r="M9" s="150">
        <v>75.265287915284574</v>
      </c>
      <c r="N9" s="150">
        <v>76.803533230348961</v>
      </c>
      <c r="O9" s="150">
        <v>76.067763069580295</v>
      </c>
      <c r="P9" s="150">
        <v>87.951591634463639</v>
      </c>
      <c r="Q9" s="150">
        <v>88.128522405600719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47.769521839952802</v>
      </c>
      <c r="D10" s="149">
        <f t="shared" ref="D10:Q10" si="0">C8+D9-D8</f>
        <v>48.724912276751809</v>
      </c>
      <c r="E10" s="149">
        <f t="shared" si="0"/>
        <v>49.699410522286797</v>
      </c>
      <c r="F10" s="149">
        <f t="shared" si="0"/>
        <v>50.693398732732703</v>
      </c>
      <c r="G10" s="149">
        <f t="shared" si="0"/>
        <v>51.842739180894483</v>
      </c>
      <c r="H10" s="149">
        <f t="shared" si="0"/>
        <v>54.530592517787511</v>
      </c>
      <c r="I10" s="149">
        <f t="shared" si="0"/>
        <v>55.804702168794478</v>
      </c>
      <c r="J10" s="149">
        <f t="shared" si="0"/>
        <v>57.775773772006715</v>
      </c>
      <c r="K10" s="149">
        <f t="shared" si="0"/>
        <v>58.587796801854665</v>
      </c>
      <c r="L10" s="149">
        <f t="shared" si="0"/>
        <v>61.867878892804868</v>
      </c>
      <c r="M10" s="149">
        <f t="shared" si="0"/>
        <v>64.384990101297262</v>
      </c>
      <c r="N10" s="149">
        <f t="shared" si="0"/>
        <v>66.144878306663657</v>
      </c>
      <c r="O10" s="149">
        <f t="shared" si="0"/>
        <v>66.209225648327561</v>
      </c>
      <c r="P10" s="149">
        <f t="shared" si="0"/>
        <v>72.351487762663112</v>
      </c>
      <c r="Q10" s="149">
        <f t="shared" si="0"/>
        <v>75.265287915284659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2485.1329740508104</v>
      </c>
      <c r="C12" s="146">
        <v>2501.8320985839127</v>
      </c>
      <c r="D12" s="146">
        <v>2515.4816989757946</v>
      </c>
      <c r="E12" s="146">
        <v>2527.3583832815834</v>
      </c>
      <c r="F12" s="146">
        <v>2544.2048073568476</v>
      </c>
      <c r="G12" s="146">
        <v>2556.598000579886</v>
      </c>
      <c r="H12" s="146">
        <v>2570.9347579982186</v>
      </c>
      <c r="I12" s="146">
        <v>2585.0669393117655</v>
      </c>
      <c r="J12" s="146">
        <v>2593.6180602149384</v>
      </c>
      <c r="K12" s="146">
        <v>2598.5291593299003</v>
      </c>
      <c r="L12" s="146">
        <v>2604.731849396454</v>
      </c>
      <c r="M12" s="146">
        <v>2610.9761171544515</v>
      </c>
      <c r="N12" s="146">
        <v>2617.6108808105037</v>
      </c>
      <c r="O12" s="146">
        <v>2624.5378797568665</v>
      </c>
      <c r="P12" s="146">
        <v>2632.8039944567931</v>
      </c>
      <c r="Q12" s="146">
        <v>2641.4683332495247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42.698769250838701</v>
      </c>
      <c r="C14" s="143">
        <f>IF(C5=0,0,C5/C8)</f>
        <v>42.004352931839719</v>
      </c>
      <c r="D14" s="143">
        <f t="shared" ref="D14:Q14" si="1">IF(D5=0,0,D5/D8)</f>
        <v>40.893800200506945</v>
      </c>
      <c r="E14" s="143">
        <f t="shared" si="1"/>
        <v>39.525768576655416</v>
      </c>
      <c r="F14" s="143">
        <f t="shared" si="1"/>
        <v>37.935686024265614</v>
      </c>
      <c r="G14" s="143">
        <f t="shared" si="1"/>
        <v>36.745551180209567</v>
      </c>
      <c r="H14" s="143">
        <f t="shared" si="1"/>
        <v>35.663746643498762</v>
      </c>
      <c r="I14" s="143">
        <f t="shared" si="1"/>
        <v>34.556686127143571</v>
      </c>
      <c r="J14" s="143">
        <f t="shared" si="1"/>
        <v>33.330217453635001</v>
      </c>
      <c r="K14" s="143">
        <f t="shared" si="1"/>
        <v>32.076992698657058</v>
      </c>
      <c r="L14" s="143">
        <f t="shared" si="1"/>
        <v>30.807512931282929</v>
      </c>
      <c r="M14" s="143">
        <f t="shared" si="1"/>
        <v>29.503250044517571</v>
      </c>
      <c r="N14" s="143">
        <f t="shared" si="1"/>
        <v>28.218433102593014</v>
      </c>
      <c r="O14" s="143">
        <f t="shared" si="1"/>
        <v>26.934263846243006</v>
      </c>
      <c r="P14" s="143">
        <f t="shared" si="1"/>
        <v>25.371527713255585</v>
      </c>
      <c r="Q14" s="143">
        <f t="shared" si="1"/>
        <v>23.783088487522061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40.006970445503654</v>
      </c>
      <c r="D15" s="141">
        <v>38.413903620425437</v>
      </c>
      <c r="E15" s="141">
        <v>37.282832916967109</v>
      </c>
      <c r="F15" s="141">
        <v>36.256326885591982</v>
      </c>
      <c r="G15" s="141">
        <v>35.163416550060312</v>
      </c>
      <c r="H15" s="141">
        <v>34.123752495610134</v>
      </c>
      <c r="I15" s="141">
        <v>32.895423571499329</v>
      </c>
      <c r="J15" s="141">
        <v>31.387463463830368</v>
      </c>
      <c r="K15" s="141">
        <v>30.057417295814716</v>
      </c>
      <c r="L15" s="141">
        <v>29.105715001165475</v>
      </c>
      <c r="M15" s="141">
        <v>27.742015832045613</v>
      </c>
      <c r="N15" s="141">
        <v>26.264145383125925</v>
      </c>
      <c r="O15" s="141">
        <v>24.746268103083818</v>
      </c>
      <c r="P15" s="141">
        <v>23.104262754872412</v>
      </c>
      <c r="Q15" s="141">
        <v>21.46695921044758</v>
      </c>
    </row>
    <row r="16" spans="1:17" ht="12.95" customHeight="1" x14ac:dyDescent="0.25">
      <c r="A16" s="142" t="s">
        <v>141</v>
      </c>
      <c r="B16" s="141">
        <v>589.62115991131304</v>
      </c>
      <c r="C16" s="141">
        <v>593.02985438210953</v>
      </c>
      <c r="D16" s="141">
        <v>601.37928372369083</v>
      </c>
      <c r="E16" s="141">
        <v>610.35080569748322</v>
      </c>
      <c r="F16" s="141">
        <v>621.83359563785041</v>
      </c>
      <c r="G16" s="141">
        <v>632.05901675142411</v>
      </c>
      <c r="H16" s="141">
        <v>642.89157154085365</v>
      </c>
      <c r="I16" s="141">
        <v>654.55917413889745</v>
      </c>
      <c r="J16" s="141">
        <v>667.46906611461782</v>
      </c>
      <c r="K16" s="141">
        <v>683.28037397367211</v>
      </c>
      <c r="L16" s="141">
        <v>702.59404244607174</v>
      </c>
      <c r="M16" s="141">
        <v>721.49141277842443</v>
      </c>
      <c r="N16" s="141">
        <v>743.33681331614844</v>
      </c>
      <c r="O16" s="141">
        <v>763.76339150075307</v>
      </c>
      <c r="P16" s="141">
        <v>793.63146656859317</v>
      </c>
      <c r="Q16" s="141">
        <v>826.20078074474952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60545022</v>
      </c>
      <c r="C3" s="75">
        <v>60979315</v>
      </c>
      <c r="D3" s="75">
        <v>61424036</v>
      </c>
      <c r="E3" s="75">
        <v>61864088</v>
      </c>
      <c r="F3" s="75">
        <v>62292241</v>
      </c>
      <c r="G3" s="75">
        <v>62772870</v>
      </c>
      <c r="H3" s="75">
        <v>63229635</v>
      </c>
      <c r="I3" s="75">
        <v>63645065</v>
      </c>
      <c r="J3" s="75">
        <v>64007193</v>
      </c>
      <c r="K3" s="75">
        <v>64350226</v>
      </c>
      <c r="L3" s="75">
        <v>64658856</v>
      </c>
      <c r="M3" s="75">
        <v>64978721</v>
      </c>
      <c r="N3" s="75">
        <v>65276983</v>
      </c>
      <c r="O3" s="75">
        <v>65600350</v>
      </c>
      <c r="P3" s="75">
        <v>65942093</v>
      </c>
      <c r="Q3" s="75">
        <v>66488186</v>
      </c>
    </row>
    <row r="4" spans="1:17" ht="12" customHeight="1" x14ac:dyDescent="0.25">
      <c r="A4" s="77" t="s">
        <v>96</v>
      </c>
      <c r="B4" s="74">
        <v>1771697.9781714082</v>
      </c>
      <c r="C4" s="74">
        <v>1806330.1057161568</v>
      </c>
      <c r="D4" s="74">
        <v>1826540.1051751201</v>
      </c>
      <c r="E4" s="74">
        <v>1841493.943926495</v>
      </c>
      <c r="F4" s="74">
        <v>1892810.5153681042</v>
      </c>
      <c r="G4" s="74">
        <v>1923240.8965105549</v>
      </c>
      <c r="H4" s="74">
        <v>1968921.4457216922</v>
      </c>
      <c r="I4" s="74">
        <v>2015423.8183532043</v>
      </c>
      <c r="J4" s="74">
        <v>2019355.2956412644</v>
      </c>
      <c r="K4" s="74">
        <v>1959949.2580762543</v>
      </c>
      <c r="L4" s="74">
        <v>1998481</v>
      </c>
      <c r="M4" s="74">
        <v>2040026.1531145982</v>
      </c>
      <c r="N4" s="74">
        <v>2043764.6897524288</v>
      </c>
      <c r="O4" s="74">
        <v>2055542.4906467129</v>
      </c>
      <c r="P4" s="74">
        <v>2075024.638157259</v>
      </c>
      <c r="Q4" s="74">
        <v>2097165.2218792113</v>
      </c>
    </row>
    <row r="5" spans="1:17" ht="12" customHeight="1" x14ac:dyDescent="0.25">
      <c r="A5" s="77" t="s">
        <v>95</v>
      </c>
      <c r="B5" s="74">
        <v>1214264.7322228195</v>
      </c>
      <c r="C5" s="74">
        <v>1244205.6980123485</v>
      </c>
      <c r="D5" s="74">
        <v>1265163.4195920792</v>
      </c>
      <c r="E5" s="74">
        <v>1283038.173066159</v>
      </c>
      <c r="F5" s="74">
        <v>1325482.1987156107</v>
      </c>
      <c r="G5" s="74">
        <v>1351861.0448731843</v>
      </c>
      <c r="H5" s="74">
        <v>1392098.5104185522</v>
      </c>
      <c r="I5" s="74">
        <v>1428703.2333640882</v>
      </c>
      <c r="J5" s="74">
        <v>1443911.1327136115</v>
      </c>
      <c r="K5" s="74">
        <v>1421291.6776056709</v>
      </c>
      <c r="L5" s="74">
        <v>1449530</v>
      </c>
      <c r="M5" s="74">
        <v>1475445.9580391767</v>
      </c>
      <c r="N5" s="74">
        <v>1485019.7640147074</v>
      </c>
      <c r="O5" s="74">
        <v>1494450.6995369056</v>
      </c>
      <c r="P5" s="74">
        <v>1512366.3049418379</v>
      </c>
      <c r="Q5" s="74">
        <v>1526084.4385243526</v>
      </c>
    </row>
    <row r="6" spans="1:17" ht="12" customHeight="1" x14ac:dyDescent="0.25">
      <c r="A6" s="80" t="s">
        <v>94</v>
      </c>
      <c r="B6" s="84">
        <v>19951000</v>
      </c>
      <c r="C6" s="84">
        <v>20272000</v>
      </c>
      <c r="D6" s="84">
        <v>20438000</v>
      </c>
      <c r="E6" s="84">
        <v>20501000</v>
      </c>
      <c r="F6" s="84">
        <v>20604000</v>
      </c>
      <c r="G6" s="84">
        <v>20800000</v>
      </c>
      <c r="H6" s="84">
        <v>21102000</v>
      </c>
      <c r="I6" s="84">
        <v>21458000</v>
      </c>
      <c r="J6" s="84">
        <v>21604000</v>
      </c>
      <c r="K6" s="84">
        <v>21460000</v>
      </c>
      <c r="L6" s="84">
        <v>21646000</v>
      </c>
      <c r="M6" s="84">
        <v>21893000</v>
      </c>
      <c r="N6" s="84">
        <v>22001000</v>
      </c>
      <c r="O6" s="84">
        <v>22093000</v>
      </c>
      <c r="P6" s="84">
        <v>22239000</v>
      </c>
      <c r="Q6" s="84">
        <v>22384000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1780915.2204450576</v>
      </c>
      <c r="C8" s="75">
        <f t="shared" ref="C8:Q8" si="0">1000*C9/C26</f>
        <v>1807310.5694107132</v>
      </c>
      <c r="D8" s="75">
        <f t="shared" si="0"/>
        <v>1833705.9183763682</v>
      </c>
      <c r="E8" s="75">
        <f t="shared" si="0"/>
        <v>1860101.267342024</v>
      </c>
      <c r="F8" s="75">
        <f t="shared" si="0"/>
        <v>1886496.6163076796</v>
      </c>
      <c r="G8" s="75">
        <f t="shared" si="0"/>
        <v>1912891.9652733346</v>
      </c>
      <c r="H8" s="75">
        <f t="shared" si="0"/>
        <v>1941529.2779944886</v>
      </c>
      <c r="I8" s="75">
        <f t="shared" si="0"/>
        <v>1976833.2573823091</v>
      </c>
      <c r="J8" s="75">
        <f t="shared" si="0"/>
        <v>2005470.5701034626</v>
      </c>
      <c r="K8" s="75">
        <f t="shared" si="0"/>
        <v>2018552.3272690608</v>
      </c>
      <c r="L8" s="75">
        <f t="shared" si="0"/>
        <v>2042644.3764091984</v>
      </c>
      <c r="M8" s="75">
        <f t="shared" si="0"/>
        <v>2069571.4436279412</v>
      </c>
      <c r="N8" s="75">
        <f t="shared" si="0"/>
        <v>2085224.5664883468</v>
      </c>
      <c r="O8" s="75">
        <f t="shared" si="0"/>
        <v>2098297.8084346894</v>
      </c>
      <c r="P8" s="75">
        <f t="shared" si="0"/>
        <v>2124164.2696206137</v>
      </c>
      <c r="Q8" s="75">
        <f t="shared" si="0"/>
        <v>2123463.887593823</v>
      </c>
    </row>
    <row r="9" spans="1:17" ht="12" customHeight="1" x14ac:dyDescent="0.25">
      <c r="A9" s="83" t="s">
        <v>92</v>
      </c>
      <c r="B9" s="82">
        <v>801411.84920027596</v>
      </c>
      <c r="C9" s="82">
        <v>813289.75623482093</v>
      </c>
      <c r="D9" s="82">
        <v>825167.66326936579</v>
      </c>
      <c r="E9" s="82">
        <v>837045.57030391076</v>
      </c>
      <c r="F9" s="82">
        <v>848923.47733845573</v>
      </c>
      <c r="G9" s="82">
        <v>860801.38437300059</v>
      </c>
      <c r="H9" s="82">
        <v>873688.17509751988</v>
      </c>
      <c r="I9" s="82">
        <v>889574.96582203906</v>
      </c>
      <c r="J9" s="82">
        <v>902461.75654655811</v>
      </c>
      <c r="K9" s="82">
        <v>908348.54727107729</v>
      </c>
      <c r="L9" s="82">
        <v>919189.96938413929</v>
      </c>
      <c r="M9" s="82">
        <v>931307.14963257348</v>
      </c>
      <c r="N9" s="82">
        <v>938351.05491975602</v>
      </c>
      <c r="O9" s="82">
        <v>944234.0137956104</v>
      </c>
      <c r="P9" s="82">
        <v>955873.92132927605</v>
      </c>
      <c r="Q9" s="82">
        <v>955558.74941722048</v>
      </c>
    </row>
    <row r="10" spans="1:17" ht="12" customHeight="1" x14ac:dyDescent="0.25">
      <c r="A10" s="77" t="s">
        <v>21</v>
      </c>
      <c r="B10" s="81"/>
      <c r="C10" s="81">
        <f>1000*C11/C27</f>
        <v>66870.694884861412</v>
      </c>
      <c r="D10" s="81">
        <f t="shared" ref="D10:Q10" si="1">1000*D11/D27</f>
        <v>67470.58917953496</v>
      </c>
      <c r="E10" s="81">
        <f t="shared" si="1"/>
        <v>68070.483474209381</v>
      </c>
      <c r="F10" s="81">
        <f t="shared" si="1"/>
        <v>68670.37776888338</v>
      </c>
      <c r="G10" s="81">
        <f t="shared" si="1"/>
        <v>69270.272063556913</v>
      </c>
      <c r="H10" s="81">
        <f t="shared" si="1"/>
        <v>72112.130113729901</v>
      </c>
      <c r="I10" s="81">
        <f t="shared" si="1"/>
        <v>79429.644796786044</v>
      </c>
      <c r="J10" s="81">
        <f t="shared" si="1"/>
        <v>80080.49281317569</v>
      </c>
      <c r="K10" s="81">
        <f t="shared" si="1"/>
        <v>65175.785274010326</v>
      </c>
      <c r="L10" s="81">
        <f t="shared" si="1"/>
        <v>61281.369709384067</v>
      </c>
      <c r="M10" s="81">
        <f t="shared" si="1"/>
        <v>66835.651531072624</v>
      </c>
      <c r="N10" s="81">
        <f t="shared" si="1"/>
        <v>67032.271831747799</v>
      </c>
      <c r="O10" s="81">
        <f t="shared" si="1"/>
        <v>66979.860881683999</v>
      </c>
      <c r="P10" s="81">
        <f t="shared" si="1"/>
        <v>77898.482084692092</v>
      </c>
      <c r="Q10" s="81">
        <f t="shared" si="1"/>
        <v>60606.381676708421</v>
      </c>
    </row>
    <row r="11" spans="1:17" ht="12" customHeight="1" x14ac:dyDescent="0.25">
      <c r="A11" s="80" t="s">
        <v>91</v>
      </c>
      <c r="B11" s="79"/>
      <c r="C11" s="79">
        <v>30091.812698187634</v>
      </c>
      <c r="D11" s="79">
        <v>30361.765130790729</v>
      </c>
      <c r="E11" s="79">
        <v>30631.717563394221</v>
      </c>
      <c r="F11" s="79">
        <v>30901.669995997523</v>
      </c>
      <c r="G11" s="79">
        <v>31171.622428600611</v>
      </c>
      <c r="H11" s="79">
        <v>32450.458551178461</v>
      </c>
      <c r="I11" s="79">
        <v>35743.340158553721</v>
      </c>
      <c r="J11" s="79">
        <v>36036.221765929069</v>
      </c>
      <c r="K11" s="79">
        <v>29329.103373304646</v>
      </c>
      <c r="L11" s="79">
        <v>27576.616369222829</v>
      </c>
      <c r="M11" s="79">
        <v>30076.043188982683</v>
      </c>
      <c r="N11" s="79">
        <v>30164.522324286507</v>
      </c>
      <c r="O11" s="79">
        <v>30140.937396757803</v>
      </c>
      <c r="P11" s="79">
        <v>35054.316938111442</v>
      </c>
      <c r="Q11" s="79">
        <v>27272.87175451879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2270.63</v>
      </c>
      <c r="C13" s="234">
        <v>2418.42</v>
      </c>
      <c r="D13" s="234">
        <v>2210.8000000000002</v>
      </c>
      <c r="E13" s="234">
        <v>2378.02</v>
      </c>
      <c r="F13" s="234">
        <v>2506.59</v>
      </c>
      <c r="G13" s="234">
        <v>2505.84</v>
      </c>
      <c r="H13" s="234">
        <v>2317.89</v>
      </c>
      <c r="I13" s="234">
        <v>2265.2399999999998</v>
      </c>
      <c r="J13" s="234">
        <v>2446.6799999999998</v>
      </c>
      <c r="K13" s="234">
        <v>2389.4899999999998</v>
      </c>
      <c r="L13" s="234">
        <v>2760.53</v>
      </c>
      <c r="M13" s="234">
        <v>2051.14</v>
      </c>
      <c r="N13" s="234">
        <v>2444.31</v>
      </c>
      <c r="O13" s="234">
        <v>2630.56</v>
      </c>
      <c r="P13" s="234">
        <v>2084.8200000000002</v>
      </c>
      <c r="Q13" s="234">
        <v>2257.9699999999998</v>
      </c>
    </row>
    <row r="14" spans="1:17" ht="12" customHeight="1" x14ac:dyDescent="0.25">
      <c r="A14" s="77" t="s">
        <v>89</v>
      </c>
      <c r="B14" s="235">
        <v>2479.8274999999999</v>
      </c>
      <c r="C14" s="235">
        <v>2479.8274999999999</v>
      </c>
      <c r="D14" s="235">
        <v>2479.8274999999999</v>
      </c>
      <c r="E14" s="235">
        <v>2479.8274999999999</v>
      </c>
      <c r="F14" s="235">
        <v>2479.8274999999999</v>
      </c>
      <c r="G14" s="235">
        <v>2479.8274999999999</v>
      </c>
      <c r="H14" s="235">
        <v>2479.8274999999999</v>
      </c>
      <c r="I14" s="235">
        <v>2479.8274999999999</v>
      </c>
      <c r="J14" s="235">
        <v>2479.8274999999999</v>
      </c>
      <c r="K14" s="235">
        <v>2479.8274999999999</v>
      </c>
      <c r="L14" s="235">
        <v>2479.8274999999999</v>
      </c>
      <c r="M14" s="235">
        <v>2479.8274999999999</v>
      </c>
      <c r="N14" s="235">
        <v>2479.8274999999999</v>
      </c>
      <c r="O14" s="235">
        <v>2479.8274999999999</v>
      </c>
      <c r="P14" s="235">
        <v>2479.8274999999999</v>
      </c>
      <c r="Q14" s="235">
        <v>2479.8274999999999</v>
      </c>
    </row>
    <row r="15" spans="1:17" ht="12" customHeight="1" x14ac:dyDescent="0.25">
      <c r="A15" s="76" t="s">
        <v>88</v>
      </c>
      <c r="B15" s="236">
        <f>IF(B13=0,0,B13/B14)</f>
        <v>0.91564030159355847</v>
      </c>
      <c r="C15" s="236">
        <f t="shared" ref="C15:Q15" si="2">IF(C13=0,0,C13/C14)</f>
        <v>0.97523718887704902</v>
      </c>
      <c r="D15" s="236">
        <f t="shared" si="2"/>
        <v>0.89151362342743612</v>
      </c>
      <c r="E15" s="236">
        <f t="shared" si="2"/>
        <v>0.95894573312054976</v>
      </c>
      <c r="F15" s="236">
        <f t="shared" si="2"/>
        <v>1.0107920813040425</v>
      </c>
      <c r="G15" s="236">
        <f t="shared" si="2"/>
        <v>1.0104896409125232</v>
      </c>
      <c r="H15" s="236">
        <f t="shared" si="2"/>
        <v>0.93469807879781963</v>
      </c>
      <c r="I15" s="236">
        <f t="shared" si="2"/>
        <v>0.913466763313174</v>
      </c>
      <c r="J15" s="236">
        <f t="shared" si="2"/>
        <v>0.98663314282949111</v>
      </c>
      <c r="K15" s="236">
        <f t="shared" si="2"/>
        <v>0.96357105484151617</v>
      </c>
      <c r="L15" s="236">
        <f t="shared" si="2"/>
        <v>1.1131943653338792</v>
      </c>
      <c r="M15" s="236">
        <f t="shared" si="2"/>
        <v>0.82713011288083549</v>
      </c>
      <c r="N15" s="236">
        <f t="shared" si="2"/>
        <v>0.98567743119229068</v>
      </c>
      <c r="O15" s="236">
        <f t="shared" si="2"/>
        <v>1.060783461752884</v>
      </c>
      <c r="P15" s="236">
        <f t="shared" si="2"/>
        <v>0.84071170272932305</v>
      </c>
      <c r="Q15" s="236">
        <f t="shared" si="2"/>
        <v>0.9105351077847148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29262.487974179086</v>
      </c>
      <c r="C19" s="75">
        <f t="shared" si="3"/>
        <v>29622.013722459113</v>
      </c>
      <c r="D19" s="75">
        <f t="shared" si="3"/>
        <v>29736.569332160459</v>
      </c>
      <c r="E19" s="75">
        <f t="shared" si="3"/>
        <v>29766.767820556815</v>
      </c>
      <c r="F19" s="75">
        <f t="shared" si="3"/>
        <v>30385.975604379109</v>
      </c>
      <c r="G19" s="75">
        <f t="shared" si="3"/>
        <v>30638.090890388714</v>
      </c>
      <c r="H19" s="75">
        <f t="shared" si="3"/>
        <v>31139.218907743056</v>
      </c>
      <c r="I19" s="75">
        <f t="shared" si="3"/>
        <v>31666.615759654018</v>
      </c>
      <c r="J19" s="75">
        <f t="shared" si="3"/>
        <v>31548.880695975284</v>
      </c>
      <c r="K19" s="75">
        <f t="shared" si="3"/>
        <v>30457.534959958874</v>
      </c>
      <c r="L19" s="75">
        <f t="shared" si="3"/>
        <v>30908.078546889232</v>
      </c>
      <c r="M19" s="75">
        <f t="shared" si="3"/>
        <v>31395.295593992963</v>
      </c>
      <c r="N19" s="75">
        <f t="shared" si="3"/>
        <v>31309.116871293343</v>
      </c>
      <c r="O19" s="75">
        <f t="shared" si="3"/>
        <v>31334.322006616014</v>
      </c>
      <c r="P19" s="75">
        <f t="shared" si="3"/>
        <v>31467.37605306612</v>
      </c>
      <c r="Q19" s="75">
        <f t="shared" si="3"/>
        <v>31541.922679003623</v>
      </c>
    </row>
    <row r="20" spans="1:17" ht="12" customHeight="1" x14ac:dyDescent="0.25">
      <c r="A20" s="69" t="s">
        <v>85</v>
      </c>
      <c r="B20" s="74">
        <f t="shared" ref="B20:Q20" si="4">B5*1000000/B6</f>
        <v>60862.349367090348</v>
      </c>
      <c r="C20" s="74">
        <f t="shared" si="4"/>
        <v>61375.57705270069</v>
      </c>
      <c r="D20" s="74">
        <f t="shared" si="4"/>
        <v>61902.506096099394</v>
      </c>
      <c r="E20" s="74">
        <f t="shared" si="4"/>
        <v>62584.175067858101</v>
      </c>
      <c r="F20" s="74">
        <f t="shared" si="4"/>
        <v>64331.304538711447</v>
      </c>
      <c r="G20" s="74">
        <f t="shared" si="4"/>
        <v>64993.319465056942</v>
      </c>
      <c r="H20" s="74">
        <f t="shared" si="4"/>
        <v>65969.979642619292</v>
      </c>
      <c r="I20" s="74">
        <f t="shared" si="4"/>
        <v>66581.37912965272</v>
      </c>
      <c r="J20" s="74">
        <f t="shared" si="4"/>
        <v>66835.360706980719</v>
      </c>
      <c r="K20" s="74">
        <f t="shared" si="4"/>
        <v>66229.807903339737</v>
      </c>
      <c r="L20" s="74">
        <f t="shared" si="4"/>
        <v>66965.259170285499</v>
      </c>
      <c r="M20" s="74">
        <f t="shared" si="4"/>
        <v>67393.502856583233</v>
      </c>
      <c r="N20" s="74">
        <f t="shared" si="4"/>
        <v>67497.830281110291</v>
      </c>
      <c r="O20" s="74">
        <f t="shared" si="4"/>
        <v>67643.629182859077</v>
      </c>
      <c r="P20" s="74">
        <f t="shared" si="4"/>
        <v>68005.139841802142</v>
      </c>
      <c r="Q20" s="74">
        <f t="shared" si="4"/>
        <v>68177.467768243048</v>
      </c>
    </row>
    <row r="21" spans="1:17" ht="12" customHeight="1" x14ac:dyDescent="0.25">
      <c r="A21" s="69" t="s">
        <v>84</v>
      </c>
      <c r="B21" s="74">
        <f t="shared" ref="B21:Q21" si="5">B5*1000000/B3</f>
        <v>20055.566785041708</v>
      </c>
      <c r="C21" s="74">
        <f t="shared" si="5"/>
        <v>20403.733594126934</v>
      </c>
      <c r="D21" s="74">
        <f t="shared" si="5"/>
        <v>20597.204319040178</v>
      </c>
      <c r="E21" s="74">
        <f t="shared" si="5"/>
        <v>20739.628022418416</v>
      </c>
      <c r="F21" s="74">
        <f t="shared" si="5"/>
        <v>21278.447804046904</v>
      </c>
      <c r="G21" s="74">
        <f t="shared" si="5"/>
        <v>21535.753341741176</v>
      </c>
      <c r="H21" s="74">
        <f t="shared" si="5"/>
        <v>22016.551422739547</v>
      </c>
      <c r="I21" s="74">
        <f t="shared" si="5"/>
        <v>22447.981369240304</v>
      </c>
      <c r="J21" s="74">
        <f t="shared" si="5"/>
        <v>22558.576076185869</v>
      </c>
      <c r="K21" s="74">
        <f t="shared" si="5"/>
        <v>22086.81718702388</v>
      </c>
      <c r="L21" s="74">
        <f t="shared" si="5"/>
        <v>22418.120110259915</v>
      </c>
      <c r="M21" s="74">
        <f t="shared" si="5"/>
        <v>22706.602028057412</v>
      </c>
      <c r="N21" s="74">
        <f t="shared" si="5"/>
        <v>22749.515920714464</v>
      </c>
      <c r="O21" s="74">
        <f t="shared" si="5"/>
        <v>22781.139117960582</v>
      </c>
      <c r="P21" s="74">
        <f t="shared" si="5"/>
        <v>22934.763458931124</v>
      </c>
      <c r="Q21" s="74">
        <f t="shared" si="5"/>
        <v>22952.715818180881</v>
      </c>
    </row>
    <row r="22" spans="1:17" ht="12" customHeight="1" x14ac:dyDescent="0.25">
      <c r="A22" s="67" t="s">
        <v>83</v>
      </c>
      <c r="B22" s="73">
        <v>1.3742624624906592</v>
      </c>
      <c r="C22" s="73">
        <v>1.3613238154217311</v>
      </c>
      <c r="D22" s="73">
        <v>1.3467246181487897</v>
      </c>
      <c r="E22" s="73">
        <v>1.3346539907593717</v>
      </c>
      <c r="F22" s="73">
        <v>1.3381026030927037</v>
      </c>
      <c r="G22" s="73">
        <v>1.3257039197352665</v>
      </c>
      <c r="H22" s="73">
        <v>1.3199828773835627</v>
      </c>
      <c r="I22" s="73">
        <v>1.3061431402664776</v>
      </c>
      <c r="J22" s="73">
        <v>1.2989821253298055</v>
      </c>
      <c r="K22" s="73">
        <v>1.304412983285943</v>
      </c>
      <c r="L22" s="73">
        <v>1.3060927204906585</v>
      </c>
      <c r="M22" s="73">
        <v>1.3019798287447222</v>
      </c>
      <c r="N22" s="73">
        <v>1.306554463591004</v>
      </c>
      <c r="O22" s="73">
        <v>1.3040989363841438</v>
      </c>
      <c r="P22" s="73">
        <v>1.291390080122744</v>
      </c>
      <c r="Q22" s="73">
        <v>1.2670318363457</v>
      </c>
    </row>
    <row r="23" spans="1:17" ht="12" customHeight="1" x14ac:dyDescent="0.25">
      <c r="A23" s="72" t="s">
        <v>82</v>
      </c>
      <c r="B23" s="71">
        <f t="shared" ref="B23:Q23" si="6">B6/B8</f>
        <v>11.202666904612206</v>
      </c>
      <c r="C23" s="71">
        <f t="shared" si="6"/>
        <v>11.216666544815169</v>
      </c>
      <c r="D23" s="71">
        <f t="shared" si="6"/>
        <v>11.145734872305244</v>
      </c>
      <c r="E23" s="71">
        <f t="shared" si="6"/>
        <v>11.021442950412442</v>
      </c>
      <c r="F23" s="71">
        <f t="shared" si="6"/>
        <v>10.921832470776918</v>
      </c>
      <c r="G23" s="71">
        <f t="shared" si="6"/>
        <v>10.873588460615377</v>
      </c>
      <c r="H23" s="71">
        <f t="shared" si="6"/>
        <v>10.868751885007578</v>
      </c>
      <c r="I23" s="71">
        <f t="shared" si="6"/>
        <v>10.854734419236927</v>
      </c>
      <c r="J23" s="71">
        <f t="shared" si="6"/>
        <v>10.772534048647469</v>
      </c>
      <c r="K23" s="71">
        <f t="shared" si="6"/>
        <v>10.631381564942464</v>
      </c>
      <c r="L23" s="71">
        <f t="shared" si="6"/>
        <v>10.597047753389113</v>
      </c>
      <c r="M23" s="71">
        <f t="shared" si="6"/>
        <v>10.578518594952081</v>
      </c>
      <c r="N23" s="71">
        <f t="shared" si="6"/>
        <v>10.550901976496041</v>
      </c>
      <c r="O23" s="71">
        <f t="shared" si="6"/>
        <v>10.529010663401099</v>
      </c>
      <c r="P23" s="71">
        <f t="shared" si="6"/>
        <v>10.469529272315647</v>
      </c>
      <c r="Q23" s="71">
        <f t="shared" si="6"/>
        <v>10.541267092309328</v>
      </c>
    </row>
    <row r="24" spans="1:17" ht="12" customHeight="1" x14ac:dyDescent="0.25">
      <c r="A24" s="69" t="s">
        <v>81</v>
      </c>
      <c r="B24" s="70">
        <f t="shared" ref="B24:Q24" si="7">B9*1000/B3</f>
        <v>13.236626608216874</v>
      </c>
      <c r="C24" s="70">
        <f t="shared" si="7"/>
        <v>13.337141557507181</v>
      </c>
      <c r="D24" s="70">
        <f t="shared" si="7"/>
        <v>13.433953823375687</v>
      </c>
      <c r="E24" s="70">
        <f t="shared" si="7"/>
        <v>13.530395377426574</v>
      </c>
      <c r="F24" s="70">
        <f t="shared" si="7"/>
        <v>13.628077328899689</v>
      </c>
      <c r="G24" s="70">
        <f t="shared" si="7"/>
        <v>13.712952496404906</v>
      </c>
      <c r="H24" s="70">
        <f t="shared" si="7"/>
        <v>13.817700752147626</v>
      </c>
      <c r="I24" s="70">
        <f t="shared" si="7"/>
        <v>13.977124005168964</v>
      </c>
      <c r="J24" s="70">
        <f t="shared" si="7"/>
        <v>14.099380307875057</v>
      </c>
      <c r="K24" s="70">
        <f t="shared" si="7"/>
        <v>14.115700965387088</v>
      </c>
      <c r="L24" s="70">
        <f t="shared" si="7"/>
        <v>14.215994934771802</v>
      </c>
      <c r="M24" s="70">
        <f t="shared" si="7"/>
        <v>14.332494319680031</v>
      </c>
      <c r="N24" s="70">
        <f t="shared" si="7"/>
        <v>14.374914583900976</v>
      </c>
      <c r="O24" s="70">
        <f t="shared" si="7"/>
        <v>14.393734390069724</v>
      </c>
      <c r="P24" s="70">
        <f t="shared" si="7"/>
        <v>14.49565638338589</v>
      </c>
      <c r="Q24" s="70">
        <f t="shared" si="7"/>
        <v>14.371857722471486</v>
      </c>
    </row>
    <row r="25" spans="1:17" ht="12" customHeight="1" x14ac:dyDescent="0.25">
      <c r="A25" s="69" t="s">
        <v>80</v>
      </c>
      <c r="B25" s="70">
        <f t="shared" ref="B25:Q25" si="8">B9*1000/B6</f>
        <v>40.169006526002505</v>
      </c>
      <c r="C25" s="70">
        <f t="shared" si="8"/>
        <v>40.118871163911848</v>
      </c>
      <c r="D25" s="70">
        <f t="shared" si="8"/>
        <v>40.374188436704465</v>
      </c>
      <c r="E25" s="70">
        <f t="shared" si="8"/>
        <v>40.829499551432164</v>
      </c>
      <c r="F25" s="70">
        <f t="shared" si="8"/>
        <v>41.201877176201499</v>
      </c>
      <c r="G25" s="70">
        <f t="shared" si="8"/>
        <v>41.384681941009646</v>
      </c>
      <c r="H25" s="70">
        <f t="shared" si="8"/>
        <v>41.403098052199788</v>
      </c>
      <c r="I25" s="70">
        <f t="shared" si="8"/>
        <v>41.456564722809162</v>
      </c>
      <c r="J25" s="70">
        <f t="shared" si="8"/>
        <v>41.772901154719413</v>
      </c>
      <c r="K25" s="70">
        <f t="shared" si="8"/>
        <v>42.32751851216576</v>
      </c>
      <c r="L25" s="70">
        <f t="shared" si="8"/>
        <v>42.464657183042561</v>
      </c>
      <c r="M25" s="70">
        <f t="shared" si="8"/>
        <v>42.539037575141528</v>
      </c>
      <c r="N25" s="70">
        <f t="shared" si="8"/>
        <v>42.650382024442344</v>
      </c>
      <c r="O25" s="70">
        <f t="shared" si="8"/>
        <v>42.739058244494203</v>
      </c>
      <c r="P25" s="70">
        <f t="shared" si="8"/>
        <v>42.981875144083638</v>
      </c>
      <c r="Q25" s="70">
        <f t="shared" si="8"/>
        <v>42.689365145515566</v>
      </c>
    </row>
    <row r="26" spans="1:17" ht="12" customHeight="1" x14ac:dyDescent="0.25">
      <c r="A26" s="69" t="s">
        <v>79</v>
      </c>
      <c r="B26" s="68">
        <v>450.00000000000006</v>
      </c>
      <c r="C26" s="68">
        <v>450</v>
      </c>
      <c r="D26" s="68">
        <v>450.00000000000006</v>
      </c>
      <c r="E26" s="68">
        <v>449.99999999999994</v>
      </c>
      <c r="F26" s="68">
        <v>449.99999999999994</v>
      </c>
      <c r="G26" s="68">
        <v>450</v>
      </c>
      <c r="H26" s="68">
        <v>450</v>
      </c>
      <c r="I26" s="68">
        <v>449.99999999999994</v>
      </c>
      <c r="J26" s="68">
        <v>450</v>
      </c>
      <c r="K26" s="68">
        <v>449.99999999999994</v>
      </c>
      <c r="L26" s="68">
        <v>450</v>
      </c>
      <c r="M26" s="68">
        <v>450</v>
      </c>
      <c r="N26" s="68">
        <v>450</v>
      </c>
      <c r="O26" s="68">
        <v>450.00000000000011</v>
      </c>
      <c r="P26" s="68">
        <v>449.99999999999994</v>
      </c>
      <c r="Q26" s="68">
        <v>450.00000000000006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449.99999999999994</v>
      </c>
      <c r="E27" s="65">
        <v>450</v>
      </c>
      <c r="F27" s="65">
        <v>450</v>
      </c>
      <c r="G27" s="65">
        <v>450</v>
      </c>
      <c r="H27" s="65">
        <v>450.00000000000006</v>
      </c>
      <c r="I27" s="65">
        <v>450</v>
      </c>
      <c r="J27" s="65">
        <v>450.00000000000006</v>
      </c>
      <c r="K27" s="65">
        <v>450</v>
      </c>
      <c r="L27" s="65">
        <v>450</v>
      </c>
      <c r="M27" s="65">
        <v>450.00000000000006</v>
      </c>
      <c r="N27" s="65">
        <v>449.99999999999994</v>
      </c>
      <c r="O27" s="65">
        <v>450.00000000000006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20215.132141407666</v>
      </c>
      <c r="C39" s="55">
        <f t="shared" ref="C39:Q39" si="10">SUM(C40:C41,C44:C45,C51:C52)</f>
        <v>21259.691555283847</v>
      </c>
      <c r="D39" s="55">
        <f t="shared" si="10"/>
        <v>20352.15384932881</v>
      </c>
      <c r="E39" s="55">
        <f t="shared" si="10"/>
        <v>22275.392278609113</v>
      </c>
      <c r="F39" s="55">
        <f t="shared" si="10"/>
        <v>22822.405476885004</v>
      </c>
      <c r="G39" s="55">
        <f t="shared" si="10"/>
        <v>26031.789584697424</v>
      </c>
      <c r="H39" s="55">
        <f t="shared" si="10"/>
        <v>25266.111258592857</v>
      </c>
      <c r="I39" s="55">
        <f t="shared" si="10"/>
        <v>25675.543672243781</v>
      </c>
      <c r="J39" s="55">
        <f t="shared" si="10"/>
        <v>25792.622081225851</v>
      </c>
      <c r="K39" s="55">
        <f t="shared" si="10"/>
        <v>25199.936037576335</v>
      </c>
      <c r="L39" s="55">
        <f t="shared" si="10"/>
        <v>27037.287568057294</v>
      </c>
      <c r="M39" s="55">
        <f t="shared" si="10"/>
        <v>23560.781133540069</v>
      </c>
      <c r="N39" s="55">
        <f t="shared" si="10"/>
        <v>24825.505586142666</v>
      </c>
      <c r="O39" s="55">
        <f t="shared" si="10"/>
        <v>24584.381525385594</v>
      </c>
      <c r="P39" s="55">
        <f t="shared" si="10"/>
        <v>22646.069755626741</v>
      </c>
      <c r="Q39" s="55">
        <f t="shared" si="10"/>
        <v>23005.300589932216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22.396159999999998</v>
      </c>
      <c r="F40" s="53">
        <v>25.900499999999987</v>
      </c>
      <c r="G40" s="53">
        <v>51.088906677560161</v>
      </c>
      <c r="H40" s="53">
        <v>50.400579999999998</v>
      </c>
      <c r="I40" s="53">
        <v>45.499129999999994</v>
      </c>
      <c r="J40" s="53">
        <v>45.500910000000005</v>
      </c>
      <c r="K40" s="53">
        <v>146.00226999999992</v>
      </c>
      <c r="L40" s="53">
        <v>164.61252542231676</v>
      </c>
      <c r="M40" s="53">
        <v>42.620858251167931</v>
      </c>
      <c r="N40" s="53">
        <v>47.147760963019437</v>
      </c>
      <c r="O40" s="53">
        <v>49.6479965062696</v>
      </c>
      <c r="P40" s="53">
        <v>38.781925044348334</v>
      </c>
      <c r="Q40" s="53">
        <v>40.637937168565756</v>
      </c>
    </row>
    <row r="41" spans="1:17" ht="12" customHeight="1" x14ac:dyDescent="0.25">
      <c r="A41" s="51" t="s">
        <v>37</v>
      </c>
      <c r="B41" s="50">
        <f>SUM(B42:B43)</f>
        <v>4926.3989453099512</v>
      </c>
      <c r="C41" s="50">
        <f t="shared" ref="C41:Q41" si="11">SUM(C42:C43)</f>
        <v>5147.8470099999986</v>
      </c>
      <c r="D41" s="50">
        <f t="shared" si="11"/>
        <v>4651.0381999999981</v>
      </c>
      <c r="E41" s="50">
        <f t="shared" si="11"/>
        <v>4907.1653099999994</v>
      </c>
      <c r="F41" s="50">
        <f t="shared" si="11"/>
        <v>4921.3955399999977</v>
      </c>
      <c r="G41" s="50">
        <f t="shared" si="11"/>
        <v>4587.904499498889</v>
      </c>
      <c r="H41" s="50">
        <f t="shared" si="11"/>
        <v>4198.7966299999998</v>
      </c>
      <c r="I41" s="50">
        <f t="shared" si="11"/>
        <v>3851.4185300000004</v>
      </c>
      <c r="J41" s="50">
        <f t="shared" si="11"/>
        <v>4458.5104299999994</v>
      </c>
      <c r="K41" s="50">
        <f t="shared" si="11"/>
        <v>4297.8026299999992</v>
      </c>
      <c r="L41" s="50">
        <f t="shared" si="11"/>
        <v>4001.1834160067533</v>
      </c>
      <c r="M41" s="50">
        <f t="shared" si="11"/>
        <v>3532.0767461253613</v>
      </c>
      <c r="N41" s="50">
        <f t="shared" si="11"/>
        <v>3148.1836408828422</v>
      </c>
      <c r="O41" s="50">
        <f t="shared" si="11"/>
        <v>3110.5294886695729</v>
      </c>
      <c r="P41" s="50">
        <f t="shared" si="11"/>
        <v>2830.6766857234079</v>
      </c>
      <c r="Q41" s="50">
        <f t="shared" si="11"/>
        <v>2768.1228865505273</v>
      </c>
    </row>
    <row r="42" spans="1:17" ht="12" customHeight="1" x14ac:dyDescent="0.25">
      <c r="A42" s="52" t="s">
        <v>66</v>
      </c>
      <c r="B42" s="50">
        <v>331.80442059284951</v>
      </c>
      <c r="C42" s="50">
        <v>156.00110000000004</v>
      </c>
      <c r="D42" s="50">
        <v>427.39316999999994</v>
      </c>
      <c r="E42" s="50">
        <v>510.90352999999988</v>
      </c>
      <c r="F42" s="50">
        <v>590.00570999999991</v>
      </c>
      <c r="G42" s="50">
        <v>491.11518335820409</v>
      </c>
      <c r="H42" s="50">
        <v>407.62130000000002</v>
      </c>
      <c r="I42" s="50">
        <v>453.80912999999998</v>
      </c>
      <c r="J42" s="50">
        <v>521.88206000000014</v>
      </c>
      <c r="K42" s="50">
        <v>484.51184999999998</v>
      </c>
      <c r="L42" s="50">
        <v>511.99031108365443</v>
      </c>
      <c r="M42" s="50">
        <v>454.85864049367075</v>
      </c>
      <c r="N42" s="50">
        <v>373.55519049527027</v>
      </c>
      <c r="O42" s="50">
        <v>316.42311461246885</v>
      </c>
      <c r="P42" s="50">
        <v>314.22914652152508</v>
      </c>
      <c r="Q42" s="50">
        <v>358.17455535768613</v>
      </c>
    </row>
    <row r="43" spans="1:17" ht="12" customHeight="1" x14ac:dyDescent="0.25">
      <c r="A43" s="52" t="s">
        <v>65</v>
      </c>
      <c r="B43" s="50">
        <v>4594.5945247171021</v>
      </c>
      <c r="C43" s="50">
        <v>4991.8459099999982</v>
      </c>
      <c r="D43" s="50">
        <v>4223.6450299999979</v>
      </c>
      <c r="E43" s="50">
        <v>4396.2617799999998</v>
      </c>
      <c r="F43" s="50">
        <v>4331.3898299999983</v>
      </c>
      <c r="G43" s="50">
        <v>4096.7893161406846</v>
      </c>
      <c r="H43" s="50">
        <v>3791.1753299999996</v>
      </c>
      <c r="I43" s="50">
        <v>3397.6094000000003</v>
      </c>
      <c r="J43" s="50">
        <v>3936.628369999999</v>
      </c>
      <c r="K43" s="50">
        <v>3813.2907799999994</v>
      </c>
      <c r="L43" s="50">
        <v>3489.1931049230989</v>
      </c>
      <c r="M43" s="50">
        <v>3077.2181056316904</v>
      </c>
      <c r="N43" s="50">
        <v>2774.6284503875718</v>
      </c>
      <c r="O43" s="50">
        <v>2794.1063740571039</v>
      </c>
      <c r="P43" s="50">
        <v>2516.447539201883</v>
      </c>
      <c r="Q43" s="50">
        <v>2409.9483311928411</v>
      </c>
    </row>
    <row r="44" spans="1:17" ht="12" customHeight="1" x14ac:dyDescent="0.25">
      <c r="A44" s="51" t="s">
        <v>41</v>
      </c>
      <c r="B44" s="50">
        <v>4518.2691512115744</v>
      </c>
      <c r="C44" s="50">
        <v>4616.2944099999995</v>
      </c>
      <c r="D44" s="50">
        <v>4120.3012899999994</v>
      </c>
      <c r="E44" s="50">
        <v>5282.006629999998</v>
      </c>
      <c r="F44" s="50">
        <v>5475.7328799999996</v>
      </c>
      <c r="G44" s="50">
        <v>8835.6982101312551</v>
      </c>
      <c r="H44" s="50">
        <v>8237.9839299999985</v>
      </c>
      <c r="I44" s="50">
        <v>8679.3775900000001</v>
      </c>
      <c r="J44" s="50">
        <v>8201.147119999996</v>
      </c>
      <c r="K44" s="50">
        <v>7405.9731499999989</v>
      </c>
      <c r="L44" s="50">
        <v>8747.7601782849288</v>
      </c>
      <c r="M44" s="50">
        <v>6523.5924303249785</v>
      </c>
      <c r="N44" s="50">
        <v>8120.8515071264146</v>
      </c>
      <c r="O44" s="50">
        <v>7947.3139378069345</v>
      </c>
      <c r="P44" s="50">
        <v>6129.7771805771208</v>
      </c>
      <c r="Q44" s="50">
        <v>6116.055896373181</v>
      </c>
    </row>
    <row r="45" spans="1:17" ht="12" customHeight="1" x14ac:dyDescent="0.25">
      <c r="A45" s="51" t="s">
        <v>64</v>
      </c>
      <c r="B45" s="50">
        <f>SUM(B46:B50)</f>
        <v>367.6316584879815</v>
      </c>
      <c r="C45" s="50">
        <f t="shared" ref="C45:Q45" si="12">SUM(C46:C50)</f>
        <v>418.72245999999984</v>
      </c>
      <c r="D45" s="50">
        <f t="shared" si="12"/>
        <v>482.90056999999996</v>
      </c>
      <c r="E45" s="50">
        <f t="shared" si="12"/>
        <v>543.00338999999997</v>
      </c>
      <c r="F45" s="50">
        <f t="shared" si="12"/>
        <v>574.87877999999978</v>
      </c>
      <c r="G45" s="50">
        <f t="shared" si="12"/>
        <v>319.50422995146397</v>
      </c>
      <c r="H45" s="50">
        <f t="shared" si="12"/>
        <v>248.49675000000002</v>
      </c>
      <c r="I45" s="50">
        <f t="shared" si="12"/>
        <v>329.44465999999989</v>
      </c>
      <c r="J45" s="50">
        <f t="shared" si="12"/>
        <v>364.76006999999998</v>
      </c>
      <c r="K45" s="50">
        <f t="shared" si="12"/>
        <v>437.36481999999995</v>
      </c>
      <c r="L45" s="50">
        <f t="shared" si="12"/>
        <v>370.87989975952388</v>
      </c>
      <c r="M45" s="50">
        <f t="shared" si="12"/>
        <v>406.70697373730087</v>
      </c>
      <c r="N45" s="50">
        <f t="shared" si="12"/>
        <v>471.07592122138794</v>
      </c>
      <c r="O45" s="50">
        <f t="shared" si="12"/>
        <v>514.49804801130279</v>
      </c>
      <c r="P45" s="50">
        <f t="shared" si="12"/>
        <v>558.58889844272619</v>
      </c>
      <c r="Q45" s="50">
        <f t="shared" si="12"/>
        <v>636.21427752932414</v>
      </c>
    </row>
    <row r="46" spans="1:17" ht="12" customHeight="1" x14ac:dyDescent="0.25">
      <c r="A46" s="52" t="s">
        <v>34</v>
      </c>
      <c r="B46" s="50">
        <v>303.71648702857993</v>
      </c>
      <c r="C46" s="50">
        <v>354.59978999999981</v>
      </c>
      <c r="D46" s="50">
        <v>414.00049999999999</v>
      </c>
      <c r="E46" s="50">
        <v>476.40262999999999</v>
      </c>
      <c r="F46" s="50">
        <v>508.60248999999976</v>
      </c>
      <c r="G46" s="50">
        <v>288.86027212625805</v>
      </c>
      <c r="H46" s="50">
        <v>211.39744999999999</v>
      </c>
      <c r="I46" s="50">
        <v>291.64580999999993</v>
      </c>
      <c r="J46" s="50">
        <v>327.59698000000003</v>
      </c>
      <c r="K46" s="50">
        <v>399.90151999999995</v>
      </c>
      <c r="L46" s="50">
        <v>331.06430283290445</v>
      </c>
      <c r="M46" s="50">
        <v>352.84722317761344</v>
      </c>
      <c r="N46" s="50">
        <v>414.8993271527122</v>
      </c>
      <c r="O46" s="50">
        <v>451.27552364877181</v>
      </c>
      <c r="P46" s="50">
        <v>493.28843030476861</v>
      </c>
      <c r="Q46" s="50">
        <v>565.49200300047812</v>
      </c>
    </row>
    <row r="47" spans="1:17" ht="12" customHeight="1" x14ac:dyDescent="0.25">
      <c r="A47" s="52" t="s">
        <v>63</v>
      </c>
      <c r="B47" s="50">
        <v>63.915171459401577</v>
      </c>
      <c r="C47" s="50">
        <v>64.122669999999999</v>
      </c>
      <c r="D47" s="50">
        <v>68.900069999999985</v>
      </c>
      <c r="E47" s="50">
        <v>66.60075999999998</v>
      </c>
      <c r="F47" s="50">
        <v>66.276290000000003</v>
      </c>
      <c r="G47" s="50">
        <v>28.876498038255239</v>
      </c>
      <c r="H47" s="50">
        <v>35.299300000000002</v>
      </c>
      <c r="I47" s="50">
        <v>35.699620000000003</v>
      </c>
      <c r="J47" s="50">
        <v>34.663129999999981</v>
      </c>
      <c r="K47" s="50">
        <v>34.563309999999987</v>
      </c>
      <c r="L47" s="50">
        <v>36.471752643280269</v>
      </c>
      <c r="M47" s="50">
        <v>49.871019947008179</v>
      </c>
      <c r="N47" s="50">
        <v>47.578137474753667</v>
      </c>
      <c r="O47" s="50">
        <v>53.238765866092123</v>
      </c>
      <c r="P47" s="50">
        <v>54.48074902073207</v>
      </c>
      <c r="Q47" s="50">
        <v>59.209885254237747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1.7674597869506923</v>
      </c>
      <c r="H49" s="50">
        <v>1.7999999999999996</v>
      </c>
      <c r="I49" s="50">
        <v>2.0992299999999999</v>
      </c>
      <c r="J49" s="50">
        <v>2.4999599999999997</v>
      </c>
      <c r="K49" s="50">
        <v>2.8999899999999998</v>
      </c>
      <c r="L49" s="50">
        <v>3.3438442833391453</v>
      </c>
      <c r="M49" s="50">
        <v>3.9887306126792885</v>
      </c>
      <c r="N49" s="50">
        <v>8.5984565939220925</v>
      </c>
      <c r="O49" s="50">
        <v>9.9837584964388597</v>
      </c>
      <c r="P49" s="50">
        <v>10.819719117225528</v>
      </c>
      <c r="Q49" s="50">
        <v>11.512389274608251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998.23670325208627</v>
      </c>
      <c r="C51" s="50">
        <v>1209.8313610772143</v>
      </c>
      <c r="D51" s="50">
        <v>1260.1188816319989</v>
      </c>
      <c r="E51" s="50">
        <v>1222.1101544396713</v>
      </c>
      <c r="F51" s="50">
        <v>1239.4176998576065</v>
      </c>
      <c r="G51" s="50">
        <v>1284.3940711694972</v>
      </c>
      <c r="H51" s="50">
        <v>1206.6228414137536</v>
      </c>
      <c r="I51" s="50">
        <v>1186.1737420330421</v>
      </c>
      <c r="J51" s="50">
        <v>1179.9982123799898</v>
      </c>
      <c r="K51" s="50">
        <v>918.71911970457256</v>
      </c>
      <c r="L51" s="50">
        <v>1087.3978901159676</v>
      </c>
      <c r="M51" s="50">
        <v>926.43612411039692</v>
      </c>
      <c r="N51" s="50">
        <v>730.89224691836978</v>
      </c>
      <c r="O51" s="50">
        <v>731.32225088373195</v>
      </c>
      <c r="P51" s="50">
        <v>780.93131750298619</v>
      </c>
      <c r="Q51" s="50">
        <v>817.30825346769666</v>
      </c>
    </row>
    <row r="52" spans="1:17" ht="12" customHeight="1" x14ac:dyDescent="0.25">
      <c r="A52" s="49" t="s">
        <v>30</v>
      </c>
      <c r="B52" s="48">
        <v>9404.5956831460699</v>
      </c>
      <c r="C52" s="48">
        <v>9866.9963142066335</v>
      </c>
      <c r="D52" s="48">
        <v>9837.7949076968107</v>
      </c>
      <c r="E52" s="48">
        <v>10298.710634169443</v>
      </c>
      <c r="F52" s="48">
        <v>10585.080077027402</v>
      </c>
      <c r="G52" s="48">
        <v>10953.199667268758</v>
      </c>
      <c r="H52" s="48">
        <v>11323.810527179103</v>
      </c>
      <c r="I52" s="48">
        <v>11583.63002021074</v>
      </c>
      <c r="J52" s="48">
        <v>11542.705338845866</v>
      </c>
      <c r="K52" s="48">
        <v>11994.074047871763</v>
      </c>
      <c r="L52" s="48">
        <v>12665.453658467804</v>
      </c>
      <c r="M52" s="48">
        <v>12129.348000990867</v>
      </c>
      <c r="N52" s="48">
        <v>12307.354509030632</v>
      </c>
      <c r="O52" s="48">
        <v>12231.069803507784</v>
      </c>
      <c r="P52" s="48">
        <v>12307.31374833615</v>
      </c>
      <c r="Q52" s="48">
        <v>12626.961338842924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20215.132141407659</v>
      </c>
      <c r="C54" s="26">
        <f t="shared" ref="C54:Q54" si="14">SUM(C55,C60)</f>
        <v>21259.69155528384</v>
      </c>
      <c r="D54" s="26">
        <f t="shared" si="14"/>
        <v>20352.153849328806</v>
      </c>
      <c r="E54" s="26">
        <f t="shared" si="14"/>
        <v>22275.392278609113</v>
      </c>
      <c r="F54" s="26">
        <f t="shared" si="14"/>
        <v>22822.405476885004</v>
      </c>
      <c r="G54" s="26">
        <f t="shared" si="14"/>
        <v>26031.789584697424</v>
      </c>
      <c r="H54" s="26">
        <f t="shared" si="14"/>
        <v>25266.111258592853</v>
      </c>
      <c r="I54" s="26">
        <f t="shared" si="14"/>
        <v>25675.543672243784</v>
      </c>
      <c r="J54" s="26">
        <f t="shared" si="14"/>
        <v>25792.622081225851</v>
      </c>
      <c r="K54" s="26">
        <f t="shared" si="14"/>
        <v>25199.936037576332</v>
      </c>
      <c r="L54" s="26">
        <f t="shared" si="14"/>
        <v>27037.287568057291</v>
      </c>
      <c r="M54" s="26">
        <f t="shared" si="14"/>
        <v>23560.781133540073</v>
      </c>
      <c r="N54" s="26">
        <f t="shared" si="14"/>
        <v>24825.50558614267</v>
      </c>
      <c r="O54" s="26">
        <f t="shared" si="14"/>
        <v>24584.381525385594</v>
      </c>
      <c r="P54" s="26">
        <f t="shared" si="14"/>
        <v>22646.069755626741</v>
      </c>
      <c r="Q54" s="26">
        <f t="shared" si="14"/>
        <v>23005.30058993222</v>
      </c>
    </row>
    <row r="55" spans="1:17" ht="12" customHeight="1" x14ac:dyDescent="0.25">
      <c r="A55" s="25" t="s">
        <v>48</v>
      </c>
      <c r="B55" s="24">
        <f t="shared" ref="B55" si="15">SUM(B56:B59)</f>
        <v>15418.421189746899</v>
      </c>
      <c r="C55" s="24">
        <f t="shared" ref="C55:Q55" si="16">SUM(C56:C59)</f>
        <v>16339.780055419815</v>
      </c>
      <c r="D55" s="24">
        <f t="shared" si="16"/>
        <v>15310.781991257803</v>
      </c>
      <c r="E55" s="24">
        <f t="shared" si="16"/>
        <v>17109.277603012073</v>
      </c>
      <c r="F55" s="24">
        <f t="shared" si="16"/>
        <v>17522.403861328574</v>
      </c>
      <c r="G55" s="24">
        <f t="shared" si="16"/>
        <v>20603.215712621819</v>
      </c>
      <c r="H55" s="24">
        <f t="shared" si="16"/>
        <v>19705.773877700904</v>
      </c>
      <c r="I55" s="24">
        <f t="shared" si="16"/>
        <v>19983.641232606911</v>
      </c>
      <c r="J55" s="24">
        <f t="shared" si="16"/>
        <v>20007.373899135389</v>
      </c>
      <c r="K55" s="24">
        <f t="shared" si="16"/>
        <v>19361.816196710657</v>
      </c>
      <c r="L55" s="24">
        <f t="shared" si="16"/>
        <v>21148.029880752481</v>
      </c>
      <c r="M55" s="24">
        <f t="shared" si="16"/>
        <v>17640.472481932709</v>
      </c>
      <c r="N55" s="24">
        <f t="shared" si="16"/>
        <v>18889.92752743138</v>
      </c>
      <c r="O55" s="24">
        <f t="shared" si="16"/>
        <v>18647.80145581792</v>
      </c>
      <c r="P55" s="24">
        <f t="shared" si="16"/>
        <v>16694.419848740075</v>
      </c>
      <c r="Q55" s="24">
        <f t="shared" si="16"/>
        <v>17084.459133690558</v>
      </c>
    </row>
    <row r="56" spans="1:17" ht="12" customHeight="1" x14ac:dyDescent="0.25">
      <c r="A56" s="23" t="s">
        <v>44</v>
      </c>
      <c r="B56" s="22">
        <v>10778.509503513329</v>
      </c>
      <c r="C56" s="22">
        <v>11685.75637601687</v>
      </c>
      <c r="D56" s="22">
        <v>10482.491105244322</v>
      </c>
      <c r="E56" s="22">
        <v>12161.129815897768</v>
      </c>
      <c r="F56" s="22">
        <v>12457.590214525015</v>
      </c>
      <c r="G56" s="22">
        <v>15444.811686939165</v>
      </c>
      <c r="H56" s="22">
        <v>14441.928278292235</v>
      </c>
      <c r="I56" s="22">
        <v>14552.037679384224</v>
      </c>
      <c r="J56" s="22">
        <v>14480.443575826439</v>
      </c>
      <c r="K56" s="22">
        <v>13760.265107478868</v>
      </c>
      <c r="L56" s="22">
        <v>15476.380920803143</v>
      </c>
      <c r="M56" s="22">
        <v>11916.427097964461</v>
      </c>
      <c r="N56" s="22">
        <v>13112.253867150397</v>
      </c>
      <c r="O56" s="22">
        <v>12829.514026487645</v>
      </c>
      <c r="P56" s="22">
        <v>10786.134349959842</v>
      </c>
      <c r="Q56" s="22">
        <v>11117.805593262243</v>
      </c>
    </row>
    <row r="57" spans="1:17" ht="12" customHeight="1" x14ac:dyDescent="0.25">
      <c r="A57" s="23" t="s">
        <v>43</v>
      </c>
      <c r="B57" s="30">
        <v>615.26074942237278</v>
      </c>
      <c r="C57" s="30">
        <v>672.0708339983122</v>
      </c>
      <c r="D57" s="30">
        <v>754.15696909860583</v>
      </c>
      <c r="E57" s="30">
        <v>778.59919060885238</v>
      </c>
      <c r="F57" s="30">
        <v>826.46270389606968</v>
      </c>
      <c r="G57" s="30">
        <v>876.24536003869093</v>
      </c>
      <c r="H57" s="30">
        <v>966.74035181016154</v>
      </c>
      <c r="I57" s="30">
        <v>1043.2423610946616</v>
      </c>
      <c r="J57" s="30">
        <v>1095.6662425386771</v>
      </c>
      <c r="K57" s="30">
        <v>1135.4287235296135</v>
      </c>
      <c r="L57" s="30">
        <v>1166.9541762097183</v>
      </c>
      <c r="M57" s="30">
        <v>1187.9532137519011</v>
      </c>
      <c r="N57" s="30">
        <v>1188.0871207765763</v>
      </c>
      <c r="O57" s="30">
        <v>1188.9778087595059</v>
      </c>
      <c r="P57" s="30">
        <v>1205.7848765585852</v>
      </c>
      <c r="Q57" s="30">
        <v>1201.5336677209805</v>
      </c>
    </row>
    <row r="58" spans="1:17" ht="12" customHeight="1" x14ac:dyDescent="0.25">
      <c r="A58" s="23" t="s">
        <v>47</v>
      </c>
      <c r="B58" s="22">
        <v>1909.3297924816175</v>
      </c>
      <c r="C58" s="22">
        <v>1911.8270669895519</v>
      </c>
      <c r="D58" s="22">
        <v>1911.4812513130566</v>
      </c>
      <c r="E58" s="22">
        <v>1953.9072126263188</v>
      </c>
      <c r="F58" s="22">
        <v>1992.454442105937</v>
      </c>
      <c r="G58" s="22">
        <v>1999.1668872932869</v>
      </c>
      <c r="H58" s="22">
        <v>1993.7791600743244</v>
      </c>
      <c r="I58" s="22">
        <v>2029.4182871797957</v>
      </c>
      <c r="J58" s="22">
        <v>2060.5840971745592</v>
      </c>
      <c r="K58" s="22">
        <v>2072.4561034884114</v>
      </c>
      <c r="L58" s="22">
        <v>2086.7528785273835</v>
      </c>
      <c r="M58" s="22">
        <v>2119.0419723360747</v>
      </c>
      <c r="N58" s="22">
        <v>2154.0848577264996</v>
      </c>
      <c r="O58" s="22">
        <v>2177.8560339270534</v>
      </c>
      <c r="P58" s="22">
        <v>2225.8258331511206</v>
      </c>
      <c r="Q58" s="22">
        <v>2245.2996774170938</v>
      </c>
    </row>
    <row r="59" spans="1:17" ht="12" customHeight="1" x14ac:dyDescent="0.25">
      <c r="A59" s="21" t="s">
        <v>46</v>
      </c>
      <c r="B59" s="20">
        <v>2115.3211443295813</v>
      </c>
      <c r="C59" s="20">
        <v>2070.1257784150812</v>
      </c>
      <c r="D59" s="20">
        <v>2162.6526656018195</v>
      </c>
      <c r="E59" s="20">
        <v>2215.6413838791332</v>
      </c>
      <c r="F59" s="20">
        <v>2245.8965008015516</v>
      </c>
      <c r="G59" s="20">
        <v>2282.9917783506744</v>
      </c>
      <c r="H59" s="20">
        <v>2303.3260875241831</v>
      </c>
      <c r="I59" s="20">
        <v>2358.9429049482264</v>
      </c>
      <c r="J59" s="20">
        <v>2370.6799835957149</v>
      </c>
      <c r="K59" s="20">
        <v>2393.6662622137646</v>
      </c>
      <c r="L59" s="20">
        <v>2417.9419052122366</v>
      </c>
      <c r="M59" s="20">
        <v>2417.0501978802727</v>
      </c>
      <c r="N59" s="20">
        <v>2435.5016817779056</v>
      </c>
      <c r="O59" s="20">
        <v>2451.4535866437154</v>
      </c>
      <c r="P59" s="20">
        <v>2476.674789070526</v>
      </c>
      <c r="Q59" s="20">
        <v>2519.8201952902423</v>
      </c>
    </row>
    <row r="60" spans="1:17" ht="12" customHeight="1" x14ac:dyDescent="0.25">
      <c r="A60" s="19" t="s">
        <v>45</v>
      </c>
      <c r="B60" s="18">
        <v>4796.7109516607616</v>
      </c>
      <c r="C60" s="18">
        <v>4919.9114998640262</v>
      </c>
      <c r="D60" s="18">
        <v>5041.3718580710038</v>
      </c>
      <c r="E60" s="18">
        <v>5166.1146755970422</v>
      </c>
      <c r="F60" s="18">
        <v>5300.0016155564308</v>
      </c>
      <c r="G60" s="18">
        <v>5428.5738720756062</v>
      </c>
      <c r="H60" s="18">
        <v>5560.3373808919496</v>
      </c>
      <c r="I60" s="18">
        <v>5691.9024396368741</v>
      </c>
      <c r="J60" s="18">
        <v>5785.2481820904623</v>
      </c>
      <c r="K60" s="18">
        <v>5838.1198408656737</v>
      </c>
      <c r="L60" s="18">
        <v>5889.2576873048101</v>
      </c>
      <c r="M60" s="18">
        <v>5920.3086516073645</v>
      </c>
      <c r="N60" s="18">
        <v>5935.5780587112886</v>
      </c>
      <c r="O60" s="18">
        <v>5936.5800695676744</v>
      </c>
      <c r="P60" s="18">
        <v>5951.6499068866633</v>
      </c>
      <c r="Q60" s="18">
        <v>5920.8414562416619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0.76271681440877559</v>
      </c>
      <c r="C63" s="41">
        <f t="shared" ref="C63:Q63" si="20">IF(C55=0,0,C55/C$54)</f>
        <v>0.76858029726958854</v>
      </c>
      <c r="D63" s="41">
        <f t="shared" si="20"/>
        <v>0.75229295653947392</v>
      </c>
      <c r="E63" s="41">
        <f t="shared" si="20"/>
        <v>0.76807974418668168</v>
      </c>
      <c r="F63" s="41">
        <f t="shared" si="20"/>
        <v>0.76777199840199228</v>
      </c>
      <c r="G63" s="41">
        <f t="shared" si="20"/>
        <v>0.79146366966385018</v>
      </c>
      <c r="H63" s="41">
        <f t="shared" si="20"/>
        <v>0.7799290391788759</v>
      </c>
      <c r="I63" s="41">
        <f t="shared" si="20"/>
        <v>0.77831423893897789</v>
      </c>
      <c r="J63" s="41">
        <f t="shared" si="20"/>
        <v>0.77570143260845603</v>
      </c>
      <c r="K63" s="41">
        <f t="shared" si="20"/>
        <v>0.76832798971551797</v>
      </c>
      <c r="L63" s="41">
        <f t="shared" si="20"/>
        <v>0.78218015869822066</v>
      </c>
      <c r="M63" s="41">
        <f t="shared" si="20"/>
        <v>0.74872188583002974</v>
      </c>
      <c r="N63" s="41">
        <f t="shared" si="20"/>
        <v>0.76090806940002598</v>
      </c>
      <c r="O63" s="41">
        <f t="shared" si="20"/>
        <v>0.75852229337404242</v>
      </c>
      <c r="P63" s="41">
        <f t="shared" si="20"/>
        <v>0.73718839643652112</v>
      </c>
      <c r="Q63" s="41">
        <f t="shared" si="20"/>
        <v>0.74263142387138414</v>
      </c>
    </row>
    <row r="64" spans="1:17" ht="12" customHeight="1" x14ac:dyDescent="0.25">
      <c r="A64" s="23" t="s">
        <v>44</v>
      </c>
      <c r="B64" s="45">
        <f t="shared" ref="B64" si="21">IF(B56=0,0,B56/B$54)</f>
        <v>0.53319015815064463</v>
      </c>
      <c r="C64" s="45">
        <f t="shared" ref="C64:Q64" si="22">IF(C56=0,0,C56/C$54)</f>
        <v>0.54966725860669963</v>
      </c>
      <c r="D64" s="45">
        <f t="shared" si="22"/>
        <v>0.51505561440073455</v>
      </c>
      <c r="E64" s="45">
        <f t="shared" si="22"/>
        <v>0.54594458601638218</v>
      </c>
      <c r="F64" s="45">
        <f t="shared" si="22"/>
        <v>0.54584913177282368</v>
      </c>
      <c r="G64" s="45">
        <f t="shared" si="22"/>
        <v>0.5933057977703643</v>
      </c>
      <c r="H64" s="45">
        <f t="shared" si="22"/>
        <v>0.57159283953444251</v>
      </c>
      <c r="I64" s="45">
        <f t="shared" si="22"/>
        <v>0.56676648662811047</v>
      </c>
      <c r="J64" s="45">
        <f t="shared" si="22"/>
        <v>0.5614180493252986</v>
      </c>
      <c r="K64" s="45">
        <f t="shared" si="22"/>
        <v>0.54604365213310668</v>
      </c>
      <c r="L64" s="45">
        <f t="shared" si="22"/>
        <v>0.57240878478828738</v>
      </c>
      <c r="M64" s="45">
        <f t="shared" si="22"/>
        <v>0.50577385488296778</v>
      </c>
      <c r="N64" s="45">
        <f t="shared" si="22"/>
        <v>0.52817671010372158</v>
      </c>
      <c r="O64" s="45">
        <f t="shared" si="22"/>
        <v>0.52185628559498287</v>
      </c>
      <c r="P64" s="45">
        <f t="shared" si="22"/>
        <v>0.47629166854791094</v>
      </c>
      <c r="Q64" s="45">
        <f t="shared" si="22"/>
        <v>0.48327147692770045</v>
      </c>
    </row>
    <row r="65" spans="1:17" ht="12" customHeight="1" x14ac:dyDescent="0.25">
      <c r="A65" s="23" t="s">
        <v>43</v>
      </c>
      <c r="B65" s="44">
        <f t="shared" ref="B65" si="23">IF(B57=0,0,B57/B$54)</f>
        <v>3.0435653109687252E-2</v>
      </c>
      <c r="C65" s="44">
        <f t="shared" ref="C65:Q65" si="24">IF(C57=0,0,C57/C$54)</f>
        <v>3.1612445187676162E-2</v>
      </c>
      <c r="D65" s="44">
        <f t="shared" si="24"/>
        <v>3.7055388568786651E-2</v>
      </c>
      <c r="E65" s="44">
        <f t="shared" si="24"/>
        <v>3.4953332397945472E-2</v>
      </c>
      <c r="F65" s="44">
        <f t="shared" si="24"/>
        <v>3.6212778040996943E-2</v>
      </c>
      <c r="G65" s="44">
        <f t="shared" si="24"/>
        <v>3.3660588611771229E-2</v>
      </c>
      <c r="H65" s="44">
        <f t="shared" si="24"/>
        <v>3.8262332573295345E-2</v>
      </c>
      <c r="I65" s="44">
        <f t="shared" si="24"/>
        <v>4.0631753485416762E-2</v>
      </c>
      <c r="J65" s="44">
        <f t="shared" si="24"/>
        <v>4.2479831600223374E-2</v>
      </c>
      <c r="K65" s="44">
        <f t="shared" si="24"/>
        <v>4.5056809740966958E-2</v>
      </c>
      <c r="L65" s="44">
        <f t="shared" si="24"/>
        <v>4.3160918907723382E-2</v>
      </c>
      <c r="M65" s="44">
        <f t="shared" si="24"/>
        <v>5.0420790678318561E-2</v>
      </c>
      <c r="N65" s="44">
        <f t="shared" si="24"/>
        <v>4.785751962448466E-2</v>
      </c>
      <c r="O65" s="44">
        <f t="shared" si="24"/>
        <v>4.8363136877443064E-2</v>
      </c>
      <c r="P65" s="44">
        <f t="shared" si="24"/>
        <v>5.3244774460654072E-2</v>
      </c>
      <c r="Q65" s="44">
        <f t="shared" si="24"/>
        <v>5.2228557632792078E-2</v>
      </c>
    </row>
    <row r="66" spans="1:17" ht="12" customHeight="1" x14ac:dyDescent="0.25">
      <c r="A66" s="23" t="s">
        <v>47</v>
      </c>
      <c r="B66" s="44">
        <f t="shared" ref="B66" si="25">IF(B58=0,0,B58/B$54)</f>
        <v>9.4450522466318312E-2</v>
      </c>
      <c r="C66" s="44">
        <f t="shared" ref="C66:Q66" si="26">IF(C58=0,0,C58/C$54)</f>
        <v>8.992731912492824E-2</v>
      </c>
      <c r="D66" s="44">
        <f t="shared" si="26"/>
        <v>9.3920342066208168E-2</v>
      </c>
      <c r="E66" s="44">
        <f t="shared" si="26"/>
        <v>8.7715950775988843E-2</v>
      </c>
      <c r="F66" s="44">
        <f t="shared" si="26"/>
        <v>8.7302560815683314E-2</v>
      </c>
      <c r="G66" s="44">
        <f t="shared" si="26"/>
        <v>7.6797136085814122E-2</v>
      </c>
      <c r="H66" s="44">
        <f t="shared" si="26"/>
        <v>7.8911200052451766E-2</v>
      </c>
      <c r="I66" s="44">
        <f t="shared" si="26"/>
        <v>7.9040908075246413E-2</v>
      </c>
      <c r="J66" s="44">
        <f t="shared" si="26"/>
        <v>7.989044660466818E-2</v>
      </c>
      <c r="K66" s="44">
        <f t="shared" si="26"/>
        <v>8.2240530309208484E-2</v>
      </c>
      <c r="L66" s="44">
        <f t="shared" si="26"/>
        <v>7.7180555677957119E-2</v>
      </c>
      <c r="M66" s="44">
        <f t="shared" si="26"/>
        <v>8.9939376811217067E-2</v>
      </c>
      <c r="N66" s="44">
        <f t="shared" si="26"/>
        <v>8.6769022699335743E-2</v>
      </c>
      <c r="O66" s="44">
        <f t="shared" si="26"/>
        <v>8.8586976722526883E-2</v>
      </c>
      <c r="P66" s="44">
        <f t="shared" si="26"/>
        <v>9.8287511129743932E-2</v>
      </c>
      <c r="Q66" s="44">
        <f t="shared" si="26"/>
        <v>9.7599232343858242E-2</v>
      </c>
    </row>
    <row r="67" spans="1:17" ht="12" customHeight="1" x14ac:dyDescent="0.25">
      <c r="A67" s="23" t="s">
        <v>46</v>
      </c>
      <c r="B67" s="43">
        <f t="shared" ref="B67" si="27">IF(B59=0,0,B59/B$54)</f>
        <v>0.10464048068212545</v>
      </c>
      <c r="C67" s="43">
        <f t="shared" ref="C67:Q67" si="28">IF(C59=0,0,C59/C$54)</f>
        <v>9.7373274350284561E-2</v>
      </c>
      <c r="D67" s="43">
        <f t="shared" si="28"/>
        <v>0.10626161150374469</v>
      </c>
      <c r="E67" s="43">
        <f t="shared" si="28"/>
        <v>9.9465874996365222E-2</v>
      </c>
      <c r="F67" s="43">
        <f t="shared" si="28"/>
        <v>9.8407527772488373E-2</v>
      </c>
      <c r="G67" s="43">
        <f t="shared" si="28"/>
        <v>8.7700147195900524E-2</v>
      </c>
      <c r="H67" s="43">
        <f t="shared" si="28"/>
        <v>9.1162667018686375E-2</v>
      </c>
      <c r="I67" s="43">
        <f t="shared" si="28"/>
        <v>9.18750907502041E-2</v>
      </c>
      <c r="J67" s="43">
        <f t="shared" si="28"/>
        <v>9.1913105078265972E-2</v>
      </c>
      <c r="K67" s="43">
        <f t="shared" si="28"/>
        <v>9.498699753223587E-2</v>
      </c>
      <c r="L67" s="43">
        <f t="shared" si="28"/>
        <v>8.9429899324252854E-2</v>
      </c>
      <c r="M67" s="43">
        <f t="shared" si="28"/>
        <v>0.10258786345752638</v>
      </c>
      <c r="N67" s="43">
        <f t="shared" si="28"/>
        <v>9.8104816972483994E-2</v>
      </c>
      <c r="O67" s="43">
        <f t="shared" si="28"/>
        <v>9.9715894179089604E-2</v>
      </c>
      <c r="P67" s="43">
        <f t="shared" si="28"/>
        <v>0.10936444229821206</v>
      </c>
      <c r="Q67" s="43">
        <f t="shared" si="28"/>
        <v>0.10953215696703342</v>
      </c>
    </row>
    <row r="68" spans="1:17" ht="12" customHeight="1" x14ac:dyDescent="0.25">
      <c r="A68" s="42" t="s">
        <v>45</v>
      </c>
      <c r="B68" s="41">
        <f t="shared" ref="B68" si="29">IF(B60=0,0,B60/B$54)</f>
        <v>0.23728318559122452</v>
      </c>
      <c r="C68" s="41">
        <f t="shared" ref="C68:Q68" si="30">IF(C60=0,0,C60/C$54)</f>
        <v>0.23141970273041151</v>
      </c>
      <c r="D68" s="41">
        <f t="shared" si="30"/>
        <v>0.24770704346052608</v>
      </c>
      <c r="E68" s="41">
        <f t="shared" si="30"/>
        <v>0.23192025581331835</v>
      </c>
      <c r="F68" s="41">
        <f t="shared" si="30"/>
        <v>0.23222800159800772</v>
      </c>
      <c r="G68" s="41">
        <f t="shared" si="30"/>
        <v>0.20853633033614982</v>
      </c>
      <c r="H68" s="41">
        <f t="shared" si="30"/>
        <v>0.22007096082112407</v>
      </c>
      <c r="I68" s="41">
        <f t="shared" si="30"/>
        <v>0.22168576106102211</v>
      </c>
      <c r="J68" s="41">
        <f t="shared" si="30"/>
        <v>0.224298567391544</v>
      </c>
      <c r="K68" s="41">
        <f t="shared" si="30"/>
        <v>0.23167201028448206</v>
      </c>
      <c r="L68" s="41">
        <f t="shared" si="30"/>
        <v>0.21781984130177934</v>
      </c>
      <c r="M68" s="41">
        <f t="shared" si="30"/>
        <v>0.25127811416997031</v>
      </c>
      <c r="N68" s="41">
        <f t="shared" si="30"/>
        <v>0.23909193059997394</v>
      </c>
      <c r="O68" s="41">
        <f t="shared" si="30"/>
        <v>0.24147770662595761</v>
      </c>
      <c r="P68" s="41">
        <f t="shared" si="30"/>
        <v>0.26281160356347882</v>
      </c>
      <c r="Q68" s="41">
        <f t="shared" si="30"/>
        <v>0.25736857612861586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26311.283254828886</v>
      </c>
      <c r="C72" s="55">
        <f t="shared" ref="C72:Q72" si="31">SUM(C73:C74,C77:C78,C84:C85)</f>
        <v>27406.850320477402</v>
      </c>
      <c r="D72" s="55">
        <f t="shared" si="31"/>
        <v>24680.595170674515</v>
      </c>
      <c r="E72" s="55">
        <f t="shared" si="31"/>
        <v>28374.685433301314</v>
      </c>
      <c r="F72" s="55">
        <f t="shared" si="31"/>
        <v>28914.303254163482</v>
      </c>
      <c r="G72" s="55">
        <f t="shared" si="31"/>
        <v>35183.381302918395</v>
      </c>
      <c r="H72" s="55">
        <f t="shared" si="31"/>
        <v>32568.062480184602</v>
      </c>
      <c r="I72" s="55">
        <f t="shared" si="31"/>
        <v>32567.499645604243</v>
      </c>
      <c r="J72" s="55">
        <f t="shared" si="31"/>
        <v>33371.660533574395</v>
      </c>
      <c r="K72" s="55">
        <f t="shared" si="31"/>
        <v>31521.768821601265</v>
      </c>
      <c r="L72" s="55">
        <f t="shared" si="31"/>
        <v>33726.385084236266</v>
      </c>
      <c r="M72" s="55">
        <f t="shared" si="31"/>
        <v>26635.295210372267</v>
      </c>
      <c r="N72" s="55">
        <f t="shared" si="31"/>
        <v>29299.592217409147</v>
      </c>
      <c r="O72" s="55">
        <f t="shared" si="31"/>
        <v>28810.228837280611</v>
      </c>
      <c r="P72" s="55">
        <f t="shared" si="31"/>
        <v>23648.145998152482</v>
      </c>
      <c r="Q72" s="55">
        <f t="shared" si="31"/>
        <v>23410.557100521019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91.424036620799995</v>
      </c>
      <c r="F73" s="53">
        <v>105.72920806499995</v>
      </c>
      <c r="G73" s="53">
        <v>208.55155861566865</v>
      </c>
      <c r="H73" s="53">
        <v>205.74171963539999</v>
      </c>
      <c r="I73" s="53">
        <v>185.73336354689997</v>
      </c>
      <c r="J73" s="53">
        <v>185.74062973830002</v>
      </c>
      <c r="K73" s="53">
        <v>583.03257743289578</v>
      </c>
      <c r="L73" s="53">
        <v>656.06033706488995</v>
      </c>
      <c r="M73" s="53">
        <v>171.76069055531033</v>
      </c>
      <c r="N73" s="53">
        <v>190.36814227692594</v>
      </c>
      <c r="O73" s="53">
        <v>201.45095512967166</v>
      </c>
      <c r="P73" s="53">
        <v>155.8640575129115</v>
      </c>
      <c r="Q73" s="53">
        <v>163.2143170090805</v>
      </c>
    </row>
    <row r="74" spans="1:17" ht="12" customHeight="1" x14ac:dyDescent="0.25">
      <c r="A74" s="51" t="s">
        <v>37</v>
      </c>
      <c r="B74" s="50">
        <f>SUM(B75:B76)</f>
        <v>15115.767482024239</v>
      </c>
      <c r="C74" s="50">
        <f t="shared" ref="C74:Q74" si="32">SUM(C75:C76)</f>
        <v>15883.41528904989</v>
      </c>
      <c r="D74" s="50">
        <f t="shared" si="32"/>
        <v>14208.117777265321</v>
      </c>
      <c r="E74" s="50">
        <f t="shared" si="32"/>
        <v>14962.39147865099</v>
      </c>
      <c r="F74" s="50">
        <f t="shared" si="32"/>
        <v>14970.86883617979</v>
      </c>
      <c r="G74" s="50">
        <f t="shared" si="32"/>
        <v>13978.032495277166</v>
      </c>
      <c r="H74" s="50">
        <f t="shared" si="32"/>
        <v>12801.057941340503</v>
      </c>
      <c r="I74" s="50">
        <f t="shared" si="32"/>
        <v>11706.206596760629</v>
      </c>
      <c r="J74" s="50">
        <f t="shared" si="32"/>
        <v>13553.000098505132</v>
      </c>
      <c r="K74" s="50">
        <f t="shared" si="32"/>
        <v>13077.150605108749</v>
      </c>
      <c r="L74" s="50">
        <f t="shared" si="32"/>
        <v>12145.093583581149</v>
      </c>
      <c r="M74" s="50">
        <f t="shared" si="32"/>
        <v>10701.894942658204</v>
      </c>
      <c r="N74" s="50">
        <f t="shared" si="32"/>
        <v>9549.6421837372272</v>
      </c>
      <c r="O74" s="50">
        <f t="shared" si="32"/>
        <v>9458.8515601461095</v>
      </c>
      <c r="P74" s="50">
        <f t="shared" si="32"/>
        <v>8593.6213737413691</v>
      </c>
      <c r="Q74" s="50">
        <f t="shared" si="32"/>
        <v>8381.5494001885691</v>
      </c>
    </row>
    <row r="75" spans="1:17" ht="12" customHeight="1" x14ac:dyDescent="0.25">
      <c r="A75" s="52" t="s">
        <v>66</v>
      </c>
      <c r="B75" s="50">
        <v>876.58441007516819</v>
      </c>
      <c r="C75" s="50">
        <v>412.13475085788014</v>
      </c>
      <c r="D75" s="50">
        <v>1129.1175359424362</v>
      </c>
      <c r="E75" s="50">
        <v>1349.7411175239242</v>
      </c>
      <c r="F75" s="50">
        <v>1558.7188570822682</v>
      </c>
      <c r="G75" s="50">
        <v>1297.4628623506856</v>
      </c>
      <c r="H75" s="50">
        <v>1076.8828099280404</v>
      </c>
      <c r="I75" s="50">
        <v>1198.9050893204042</v>
      </c>
      <c r="J75" s="50">
        <v>1378.7449753578487</v>
      </c>
      <c r="K75" s="50">
        <v>1280.0177087689804</v>
      </c>
      <c r="L75" s="50">
        <v>1352.6122527348234</v>
      </c>
      <c r="M75" s="50">
        <v>1201.6777604479266</v>
      </c>
      <c r="N75" s="50">
        <v>986.88454995789243</v>
      </c>
      <c r="O75" s="50">
        <v>835.94898693973516</v>
      </c>
      <c r="P75" s="50">
        <v>830.15280670413892</v>
      </c>
      <c r="Q75" s="50">
        <v>946.25089910245492</v>
      </c>
    </row>
    <row r="76" spans="1:17" ht="12" customHeight="1" x14ac:dyDescent="0.25">
      <c r="A76" s="52" t="s">
        <v>65</v>
      </c>
      <c r="B76" s="50">
        <v>14239.183071949072</v>
      </c>
      <c r="C76" s="50">
        <v>15471.28053819201</v>
      </c>
      <c r="D76" s="50">
        <v>13079.000241322885</v>
      </c>
      <c r="E76" s="50">
        <v>13612.650361127065</v>
      </c>
      <c r="F76" s="50">
        <v>13412.149979097523</v>
      </c>
      <c r="G76" s="50">
        <v>12680.569632926481</v>
      </c>
      <c r="H76" s="50">
        <v>11724.175131412463</v>
      </c>
      <c r="I76" s="50">
        <v>10507.301507440225</v>
      </c>
      <c r="J76" s="50">
        <v>12174.255123147283</v>
      </c>
      <c r="K76" s="50">
        <v>11797.132896339768</v>
      </c>
      <c r="L76" s="50">
        <v>10792.481330846325</v>
      </c>
      <c r="M76" s="50">
        <v>9500.2171822102773</v>
      </c>
      <c r="N76" s="50">
        <v>8562.7576337793344</v>
      </c>
      <c r="O76" s="50">
        <v>8622.9025732063747</v>
      </c>
      <c r="P76" s="50">
        <v>7763.468567037231</v>
      </c>
      <c r="Q76" s="50">
        <v>7435.2985010861148</v>
      </c>
    </row>
    <row r="77" spans="1:17" ht="12" customHeight="1" x14ac:dyDescent="0.25">
      <c r="A77" s="51" t="s">
        <v>41</v>
      </c>
      <c r="B77" s="50">
        <v>10612.487087366162</v>
      </c>
      <c r="C77" s="50">
        <v>10842.728305477071</v>
      </c>
      <c r="D77" s="50">
        <v>9677.742244385292</v>
      </c>
      <c r="E77" s="50">
        <v>12406.349706109522</v>
      </c>
      <c r="F77" s="50">
        <v>12861.37291473303</v>
      </c>
      <c r="G77" s="50">
        <v>20753.242010325608</v>
      </c>
      <c r="H77" s="50">
        <v>19349.333817267569</v>
      </c>
      <c r="I77" s="50">
        <v>20386.076950628536</v>
      </c>
      <c r="J77" s="50">
        <v>19262.811709490968</v>
      </c>
      <c r="K77" s="50">
        <v>17395.11122365962</v>
      </c>
      <c r="L77" s="50">
        <v>20546.693618402718</v>
      </c>
      <c r="M77" s="50">
        <v>15322.579977666672</v>
      </c>
      <c r="N77" s="50">
        <v>19074.213791510687</v>
      </c>
      <c r="O77" s="50">
        <v>18666.609651088456</v>
      </c>
      <c r="P77" s="50">
        <v>14397.588766898203</v>
      </c>
      <c r="Q77" s="50">
        <v>14365.36028591067</v>
      </c>
    </row>
    <row r="78" spans="1:17" ht="12" customHeight="1" x14ac:dyDescent="0.25">
      <c r="A78" s="51" t="s">
        <v>64</v>
      </c>
      <c r="B78" s="50">
        <f>SUM(B79:B83)</f>
        <v>583.02868543848149</v>
      </c>
      <c r="C78" s="50">
        <f t="shared" ref="C78:Q78" si="33">SUM(C79:C83)</f>
        <v>680.70672595043993</v>
      </c>
      <c r="D78" s="50">
        <f t="shared" si="33"/>
        <v>794.73514902390014</v>
      </c>
      <c r="E78" s="50">
        <f t="shared" si="33"/>
        <v>914.52021192000007</v>
      </c>
      <c r="F78" s="50">
        <f t="shared" si="33"/>
        <v>976.33229518565963</v>
      </c>
      <c r="G78" s="50">
        <f t="shared" si="33"/>
        <v>243.55523869994479</v>
      </c>
      <c r="H78" s="50">
        <f t="shared" si="33"/>
        <v>211.92900194113201</v>
      </c>
      <c r="I78" s="50">
        <f t="shared" si="33"/>
        <v>289.48273466817602</v>
      </c>
      <c r="J78" s="50">
        <f t="shared" si="33"/>
        <v>370.10809584000015</v>
      </c>
      <c r="K78" s="50">
        <f t="shared" si="33"/>
        <v>466.47441540000005</v>
      </c>
      <c r="L78" s="50">
        <f t="shared" si="33"/>
        <v>378.53754518751083</v>
      </c>
      <c r="M78" s="50">
        <f t="shared" si="33"/>
        <v>439.0595994920788</v>
      </c>
      <c r="N78" s="50">
        <f t="shared" si="33"/>
        <v>485.36809988430377</v>
      </c>
      <c r="O78" s="50">
        <f t="shared" si="33"/>
        <v>483.31667091637314</v>
      </c>
      <c r="P78" s="50">
        <f t="shared" si="33"/>
        <v>501.07179999999858</v>
      </c>
      <c r="Q78" s="50">
        <f t="shared" si="33"/>
        <v>500.43309741269638</v>
      </c>
    </row>
    <row r="79" spans="1:17" ht="12" customHeight="1" x14ac:dyDescent="0.25">
      <c r="A79" s="52" t="s">
        <v>34</v>
      </c>
      <c r="B79" s="50">
        <v>583.02868543848149</v>
      </c>
      <c r="C79" s="50">
        <v>680.70672595043993</v>
      </c>
      <c r="D79" s="50">
        <v>794.73514902390014</v>
      </c>
      <c r="E79" s="50">
        <v>914.52021192000007</v>
      </c>
      <c r="F79" s="50">
        <v>976.33229518565963</v>
      </c>
      <c r="G79" s="50">
        <v>243.55523869994479</v>
      </c>
      <c r="H79" s="50">
        <v>211.92900194113201</v>
      </c>
      <c r="I79" s="50">
        <v>289.48273466817602</v>
      </c>
      <c r="J79" s="50">
        <v>370.10809584000015</v>
      </c>
      <c r="K79" s="50">
        <v>466.47441540000005</v>
      </c>
      <c r="L79" s="50">
        <v>378.53754518751083</v>
      </c>
      <c r="M79" s="50">
        <v>439.0595994920788</v>
      </c>
      <c r="N79" s="50">
        <v>485.36809988430377</v>
      </c>
      <c r="O79" s="50">
        <v>483.31667091637314</v>
      </c>
      <c r="P79" s="50">
        <v>501.07179999999858</v>
      </c>
      <c r="Q79" s="50">
        <v>500.43309741269638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26311.283254828882</v>
      </c>
      <c r="C87" s="26">
        <f t="shared" si="34"/>
        <v>27406.850320477395</v>
      </c>
      <c r="D87" s="26">
        <f t="shared" si="34"/>
        <v>24680.595170674507</v>
      </c>
      <c r="E87" s="26">
        <f t="shared" si="34"/>
        <v>28374.685433301314</v>
      </c>
      <c r="F87" s="26">
        <f t="shared" si="34"/>
        <v>28914.303254163482</v>
      </c>
      <c r="G87" s="26">
        <f t="shared" si="34"/>
        <v>35183.381302918373</v>
      </c>
      <c r="H87" s="26">
        <f t="shared" si="34"/>
        <v>32568.062480184606</v>
      </c>
      <c r="I87" s="26">
        <f t="shared" si="34"/>
        <v>32567.499645604254</v>
      </c>
      <c r="J87" s="26">
        <f t="shared" si="34"/>
        <v>33371.66053357441</v>
      </c>
      <c r="K87" s="26">
        <f t="shared" si="34"/>
        <v>31521.768821601261</v>
      </c>
      <c r="L87" s="26">
        <f t="shared" si="34"/>
        <v>33726.385084236266</v>
      </c>
      <c r="M87" s="26">
        <f t="shared" si="34"/>
        <v>26635.295210372275</v>
      </c>
      <c r="N87" s="26">
        <f t="shared" si="34"/>
        <v>29299.592217409147</v>
      </c>
      <c r="O87" s="26">
        <f t="shared" si="34"/>
        <v>28810.228837280607</v>
      </c>
      <c r="P87" s="26">
        <f t="shared" si="34"/>
        <v>23648.145998152482</v>
      </c>
      <c r="Q87" s="26">
        <f t="shared" si="34"/>
        <v>23410.557100521019</v>
      </c>
    </row>
    <row r="88" spans="1:17" ht="12" customHeight="1" x14ac:dyDescent="0.25">
      <c r="A88" s="25" t="s">
        <v>48</v>
      </c>
      <c r="B88" s="24">
        <f t="shared" ref="B88:Q88" si="35">SUM(B89:B92)</f>
        <v>26311.283254828882</v>
      </c>
      <c r="C88" s="24">
        <f t="shared" si="35"/>
        <v>27406.850320477395</v>
      </c>
      <c r="D88" s="24">
        <f t="shared" si="35"/>
        <v>24680.595170674507</v>
      </c>
      <c r="E88" s="24">
        <f t="shared" si="35"/>
        <v>28374.685433301314</v>
      </c>
      <c r="F88" s="24">
        <f t="shared" si="35"/>
        <v>28914.303254163482</v>
      </c>
      <c r="G88" s="24">
        <f t="shared" si="35"/>
        <v>35183.381302918373</v>
      </c>
      <c r="H88" s="24">
        <f t="shared" si="35"/>
        <v>32568.062480184606</v>
      </c>
      <c r="I88" s="24">
        <f t="shared" si="35"/>
        <v>32567.499645604254</v>
      </c>
      <c r="J88" s="24">
        <f t="shared" si="35"/>
        <v>33371.66053357441</v>
      </c>
      <c r="K88" s="24">
        <f t="shared" si="35"/>
        <v>31521.768821601261</v>
      </c>
      <c r="L88" s="24">
        <f t="shared" si="35"/>
        <v>33726.385084236266</v>
      </c>
      <c r="M88" s="24">
        <f t="shared" si="35"/>
        <v>26635.295210372275</v>
      </c>
      <c r="N88" s="24">
        <f t="shared" si="35"/>
        <v>29299.592217409147</v>
      </c>
      <c r="O88" s="24">
        <f t="shared" si="35"/>
        <v>28810.228837280607</v>
      </c>
      <c r="P88" s="24">
        <f t="shared" si="35"/>
        <v>23648.145998152482</v>
      </c>
      <c r="Q88" s="24">
        <f t="shared" si="35"/>
        <v>23410.557100521019</v>
      </c>
    </row>
    <row r="89" spans="1:17" ht="12" customHeight="1" x14ac:dyDescent="0.25">
      <c r="A89" s="23" t="s">
        <v>44</v>
      </c>
      <c r="B89" s="22">
        <v>21143.903095058384</v>
      </c>
      <c r="C89" s="22">
        <v>22701.37844079245</v>
      </c>
      <c r="D89" s="22">
        <v>19293.470306430001</v>
      </c>
      <c r="E89" s="22">
        <v>22716.734734907146</v>
      </c>
      <c r="F89" s="22">
        <v>23019.448479254042</v>
      </c>
      <c r="G89" s="22">
        <v>29528.156437016944</v>
      </c>
      <c r="H89" s="22">
        <v>27179.861622569268</v>
      </c>
      <c r="I89" s="22">
        <v>27063.066503859543</v>
      </c>
      <c r="J89" s="22">
        <v>27698.565310979397</v>
      </c>
      <c r="K89" s="22">
        <v>25934.671350822191</v>
      </c>
      <c r="L89" s="22">
        <v>28128.659842988825</v>
      </c>
      <c r="M89" s="22">
        <v>21196.703074397123</v>
      </c>
      <c r="N89" s="22">
        <v>24051.807781209165</v>
      </c>
      <c r="O89" s="22">
        <v>23697.04428063659</v>
      </c>
      <c r="P89" s="22">
        <v>18514.133445294879</v>
      </c>
      <c r="Q89" s="22">
        <v>18141.096780147644</v>
      </c>
    </row>
    <row r="90" spans="1:17" ht="12" customHeight="1" x14ac:dyDescent="0.25">
      <c r="A90" s="23" t="s">
        <v>43</v>
      </c>
      <c r="B90" s="22">
        <v>3.14585243253959</v>
      </c>
      <c r="C90" s="22">
        <v>4.0104617809447998</v>
      </c>
      <c r="D90" s="22">
        <v>5.5153252241377784</v>
      </c>
      <c r="E90" s="22">
        <v>5.8940607868980628</v>
      </c>
      <c r="F90" s="22">
        <v>6.5831736110948738</v>
      </c>
      <c r="G90" s="22">
        <v>7.1711883167680748</v>
      </c>
      <c r="H90" s="22">
        <v>8.5652977617690418</v>
      </c>
      <c r="I90" s="22">
        <v>11.712173377231986</v>
      </c>
      <c r="J90" s="22">
        <v>14.58121445333064</v>
      </c>
      <c r="K90" s="22">
        <v>16.8833270299174</v>
      </c>
      <c r="L90" s="22">
        <v>19.317931539420215</v>
      </c>
      <c r="M90" s="22">
        <v>25.72950424238897</v>
      </c>
      <c r="N90" s="22">
        <v>38.985263481645227</v>
      </c>
      <c r="O90" s="22">
        <v>59.418687049339027</v>
      </c>
      <c r="P90" s="22">
        <v>113.0877797892075</v>
      </c>
      <c r="Q90" s="22">
        <v>154.82574777045241</v>
      </c>
    </row>
    <row r="91" spans="1:17" ht="12" customHeight="1" x14ac:dyDescent="0.25">
      <c r="A91" s="23" t="s">
        <v>47</v>
      </c>
      <c r="B91" s="22">
        <v>2774.1721384236694</v>
      </c>
      <c r="C91" s="22">
        <v>2787.4379584545827</v>
      </c>
      <c r="D91" s="22">
        <v>2779.5121926785087</v>
      </c>
      <c r="E91" s="22">
        <v>2830.144999259363</v>
      </c>
      <c r="F91" s="22">
        <v>2871.9357803021385</v>
      </c>
      <c r="G91" s="22">
        <v>2839.3589692179894</v>
      </c>
      <c r="H91" s="22">
        <v>2777.6005147848296</v>
      </c>
      <c r="I91" s="22">
        <v>2764.2810161178995</v>
      </c>
      <c r="J91" s="22">
        <v>2784.5909634406144</v>
      </c>
      <c r="K91" s="22">
        <v>2772.4153855541372</v>
      </c>
      <c r="L91" s="22">
        <v>2698.979785503856</v>
      </c>
      <c r="M91" s="22">
        <v>2686.8987881172907</v>
      </c>
      <c r="N91" s="22">
        <v>2677.8161088118809</v>
      </c>
      <c r="O91" s="22">
        <v>2665.1275054770954</v>
      </c>
      <c r="P91" s="22">
        <v>2661.7961719773721</v>
      </c>
      <c r="Q91" s="22">
        <v>2635.5728540688647</v>
      </c>
    </row>
    <row r="92" spans="1:17" ht="12" customHeight="1" x14ac:dyDescent="0.25">
      <c r="A92" s="21" t="s">
        <v>46</v>
      </c>
      <c r="B92" s="20">
        <v>2390.0621689142913</v>
      </c>
      <c r="C92" s="20">
        <v>1914.0234594494179</v>
      </c>
      <c r="D92" s="20">
        <v>2602.0973463418582</v>
      </c>
      <c r="E92" s="20">
        <v>2821.91163834791</v>
      </c>
      <c r="F92" s="20">
        <v>3016.3358209962043</v>
      </c>
      <c r="G92" s="20">
        <v>2808.6947083666746</v>
      </c>
      <c r="H92" s="20">
        <v>2602.0350450687383</v>
      </c>
      <c r="I92" s="20">
        <v>2728.4399522495764</v>
      </c>
      <c r="J92" s="20">
        <v>2873.9230447010677</v>
      </c>
      <c r="K92" s="20">
        <v>2797.7987581950165</v>
      </c>
      <c r="L92" s="20">
        <v>2879.427524204169</v>
      </c>
      <c r="M92" s="20">
        <v>2725.9638436154719</v>
      </c>
      <c r="N92" s="20">
        <v>2530.9830639064548</v>
      </c>
      <c r="O92" s="20">
        <v>2388.6383641175817</v>
      </c>
      <c r="P92" s="20">
        <v>2359.1286010910244</v>
      </c>
      <c r="Q92" s="20">
        <v>2479.0617185340561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0.80360592413058629</v>
      </c>
      <c r="C97" s="45">
        <f t="shared" si="38"/>
        <v>0.82831037406114527</v>
      </c>
      <c r="D97" s="45">
        <f t="shared" si="38"/>
        <v>0.78172629845468677</v>
      </c>
      <c r="E97" s="45">
        <f t="shared" si="38"/>
        <v>0.80059864587066609</v>
      </c>
      <c r="F97" s="45">
        <f t="shared" si="38"/>
        <v>0.79612668778174289</v>
      </c>
      <c r="G97" s="45">
        <f t="shared" si="38"/>
        <v>0.83926431580831762</v>
      </c>
      <c r="H97" s="45">
        <f t="shared" si="38"/>
        <v>0.83455568285974391</v>
      </c>
      <c r="I97" s="45">
        <f t="shared" si="38"/>
        <v>0.83098385809032593</v>
      </c>
      <c r="J97" s="45">
        <f t="shared" si="38"/>
        <v>0.83000260904345913</v>
      </c>
      <c r="K97" s="45">
        <f t="shared" si="38"/>
        <v>0.82275431615530603</v>
      </c>
      <c r="L97" s="45">
        <f t="shared" si="38"/>
        <v>0.83402534166450526</v>
      </c>
      <c r="M97" s="45">
        <f t="shared" si="38"/>
        <v>0.79581258277710909</v>
      </c>
      <c r="N97" s="45">
        <f t="shared" si="38"/>
        <v>0.82089223640860542</v>
      </c>
      <c r="O97" s="45">
        <f t="shared" si="38"/>
        <v>0.82252190409444004</v>
      </c>
      <c r="P97" s="45">
        <f t="shared" si="38"/>
        <v>0.78289999760409557</v>
      </c>
      <c r="Q97" s="45">
        <f t="shared" si="38"/>
        <v>0.77491093878085882</v>
      </c>
    </row>
    <row r="98" spans="1:17" ht="12" customHeight="1" x14ac:dyDescent="0.25">
      <c r="A98" s="23" t="s">
        <v>43</v>
      </c>
      <c r="B98" s="44">
        <f t="shared" ref="B98:Q98" si="39">IF(B90=0,0,B90/B$87)</f>
        <v>1.1956286594125869E-4</v>
      </c>
      <c r="C98" s="44">
        <f t="shared" si="39"/>
        <v>1.463306339126583E-4</v>
      </c>
      <c r="D98" s="44">
        <f t="shared" si="39"/>
        <v>2.2346808032778278E-4</v>
      </c>
      <c r="E98" s="44">
        <f t="shared" si="39"/>
        <v>2.0772250676585934E-4</v>
      </c>
      <c r="F98" s="44">
        <f t="shared" si="39"/>
        <v>2.2767879112379916E-4</v>
      </c>
      <c r="G98" s="44">
        <f t="shared" si="39"/>
        <v>2.038231702355806E-4</v>
      </c>
      <c r="H98" s="44">
        <f t="shared" si="39"/>
        <v>2.6299684750913344E-4</v>
      </c>
      <c r="I98" s="44">
        <f t="shared" si="39"/>
        <v>3.5962765040861277E-4</v>
      </c>
      <c r="J98" s="44">
        <f t="shared" si="39"/>
        <v>4.3693403984679865E-4</v>
      </c>
      <c r="K98" s="44">
        <f t="shared" si="39"/>
        <v>5.3560849092794502E-4</v>
      </c>
      <c r="L98" s="44">
        <f t="shared" si="39"/>
        <v>5.7278393433423226E-4</v>
      </c>
      <c r="M98" s="44">
        <f t="shared" si="39"/>
        <v>9.6599283166080418E-4</v>
      </c>
      <c r="N98" s="44">
        <f t="shared" si="39"/>
        <v>1.3305735858835973E-3</v>
      </c>
      <c r="O98" s="44">
        <f t="shared" si="39"/>
        <v>2.0624163516691995E-3</v>
      </c>
      <c r="P98" s="44">
        <f t="shared" si="39"/>
        <v>4.7820991885808937E-3</v>
      </c>
      <c r="Q98" s="44">
        <f t="shared" si="39"/>
        <v>6.6135012125365716E-3</v>
      </c>
    </row>
    <row r="99" spans="1:17" ht="12" customHeight="1" x14ac:dyDescent="0.25">
      <c r="A99" s="23" t="s">
        <v>47</v>
      </c>
      <c r="B99" s="44">
        <f t="shared" ref="B99:Q99" si="40">IF(B91=0,0,B91/B$87)</f>
        <v>0.10543659583439467</v>
      </c>
      <c r="C99" s="44">
        <f t="shared" si="40"/>
        <v>0.10170588469160614</v>
      </c>
      <c r="D99" s="44">
        <f t="shared" si="40"/>
        <v>0.11261933407429033</v>
      </c>
      <c r="E99" s="44">
        <f t="shared" si="40"/>
        <v>9.9741898669221077E-2</v>
      </c>
      <c r="F99" s="44">
        <f t="shared" si="40"/>
        <v>9.9325781951484421E-2</v>
      </c>
      <c r="G99" s="44">
        <f t="shared" si="40"/>
        <v>8.0701708138054135E-2</v>
      </c>
      <c r="H99" s="44">
        <f t="shared" si="40"/>
        <v>8.528602266330107E-2</v>
      </c>
      <c r="I99" s="44">
        <f t="shared" si="40"/>
        <v>8.487851527438349E-2</v>
      </c>
      <c r="J99" s="44">
        <f t="shared" si="40"/>
        <v>8.3441786201771576E-2</v>
      </c>
      <c r="K99" s="44">
        <f t="shared" si="40"/>
        <v>8.7952405248726218E-2</v>
      </c>
      <c r="L99" s="44">
        <f t="shared" si="40"/>
        <v>8.0025765547146077E-2</v>
      </c>
      <c r="M99" s="44">
        <f t="shared" si="40"/>
        <v>0.10087737969095092</v>
      </c>
      <c r="N99" s="44">
        <f t="shared" si="40"/>
        <v>9.139431323623623E-2</v>
      </c>
      <c r="O99" s="44">
        <f t="shared" si="40"/>
        <v>9.2506294223821103E-2</v>
      </c>
      <c r="P99" s="44">
        <f t="shared" si="40"/>
        <v>0.11255834483537634</v>
      </c>
      <c r="Q99" s="44">
        <f t="shared" si="40"/>
        <v>0.11258052692860557</v>
      </c>
    </row>
    <row r="100" spans="1:17" ht="12" customHeight="1" x14ac:dyDescent="0.25">
      <c r="A100" s="23" t="s">
        <v>46</v>
      </c>
      <c r="B100" s="43">
        <f t="shared" ref="B100:Q100" si="41">IF(B92=0,0,B92/B$87)</f>
        <v>9.0837917169077853E-2</v>
      </c>
      <c r="C100" s="43">
        <f t="shared" si="41"/>
        <v>6.9837410613335954E-2</v>
      </c>
      <c r="D100" s="43">
        <f t="shared" si="41"/>
        <v>0.10543089939069505</v>
      </c>
      <c r="E100" s="43">
        <f t="shared" si="41"/>
        <v>9.9451732953347083E-2</v>
      </c>
      <c r="F100" s="43">
        <f t="shared" si="41"/>
        <v>0.10431985147564884</v>
      </c>
      <c r="G100" s="43">
        <f t="shared" si="41"/>
        <v>7.9830152883392722E-2</v>
      </c>
      <c r="H100" s="43">
        <f t="shared" si="41"/>
        <v>7.9895297629445874E-2</v>
      </c>
      <c r="I100" s="43">
        <f t="shared" si="41"/>
        <v>8.3777998984881946E-2</v>
      </c>
      <c r="J100" s="43">
        <f t="shared" si="41"/>
        <v>8.6118670714922449E-2</v>
      </c>
      <c r="K100" s="43">
        <f t="shared" si="41"/>
        <v>8.8757670105039876E-2</v>
      </c>
      <c r="L100" s="43">
        <f t="shared" si="41"/>
        <v>8.5376108854014574E-2</v>
      </c>
      <c r="M100" s="43">
        <f t="shared" si="41"/>
        <v>0.10234404470027918</v>
      </c>
      <c r="N100" s="43">
        <f t="shared" si="41"/>
        <v>8.6382876769274711E-2</v>
      </c>
      <c r="O100" s="43">
        <f t="shared" si="41"/>
        <v>8.2909385330069627E-2</v>
      </c>
      <c r="P100" s="43">
        <f t="shared" si="41"/>
        <v>9.9759558371947291E-2</v>
      </c>
      <c r="Q100" s="43">
        <f t="shared" si="41"/>
        <v>0.10589503307799894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131988.13360926721</v>
      </c>
      <c r="C105" s="26">
        <f t="shared" ref="C105:Q105" si="43">SUM(C106,C111)</f>
        <v>136780.98271716395</v>
      </c>
      <c r="D105" s="26">
        <f t="shared" si="43"/>
        <v>129057.20015667664</v>
      </c>
      <c r="E105" s="26">
        <f t="shared" si="43"/>
        <v>139248.43439103264</v>
      </c>
      <c r="F105" s="26">
        <f t="shared" si="43"/>
        <v>140671.76456969275</v>
      </c>
      <c r="G105" s="26">
        <f t="shared" si="43"/>
        <v>158239.58342874187</v>
      </c>
      <c r="H105" s="26">
        <f t="shared" si="43"/>
        <v>151319.88721924424</v>
      </c>
      <c r="I105" s="26">
        <f t="shared" si="43"/>
        <v>151025.80467182264</v>
      </c>
      <c r="J105" s="26">
        <f t="shared" si="43"/>
        <v>149548.04858160531</v>
      </c>
      <c r="K105" s="26">
        <f t="shared" si="43"/>
        <v>145164.68466352666</v>
      </c>
      <c r="L105" s="26">
        <f t="shared" si="43"/>
        <v>153911.79608930217</v>
      </c>
      <c r="M105" s="26">
        <f t="shared" si="43"/>
        <v>132376.47444534671</v>
      </c>
      <c r="N105" s="26">
        <f t="shared" si="43"/>
        <v>138435.29097321487</v>
      </c>
      <c r="O105" s="26">
        <f t="shared" si="43"/>
        <v>136236.57247739518</v>
      </c>
      <c r="P105" s="26">
        <f t="shared" si="43"/>
        <v>123967.05672594666</v>
      </c>
      <c r="Q105" s="26">
        <f t="shared" si="43"/>
        <v>125975.06215888058</v>
      </c>
    </row>
    <row r="106" spans="1:17" ht="12" customHeight="1" x14ac:dyDescent="0.25">
      <c r="A106" s="25" t="s">
        <v>48</v>
      </c>
      <c r="B106" s="24">
        <f>SUM(B107:B110)</f>
        <v>100669.56880622014</v>
      </c>
      <c r="C106" s="24">
        <f t="shared" ref="C106:Q106" si="44">SUM(C107:C110)</f>
        <v>105127.16835758432</v>
      </c>
      <c r="D106" s="24">
        <f t="shared" si="44"/>
        <v>97088.822668572931</v>
      </c>
      <c r="E106" s="24">
        <f t="shared" si="44"/>
        <v>106953.90186546027</v>
      </c>
      <c r="F106" s="24">
        <f t="shared" si="44"/>
        <v>108003.84180240758</v>
      </c>
      <c r="G106" s="24">
        <f t="shared" si="44"/>
        <v>125240.88138659102</v>
      </c>
      <c r="H106" s="24">
        <f t="shared" si="44"/>
        <v>118018.77424756103</v>
      </c>
      <c r="I106" s="24">
        <f t="shared" si="44"/>
        <v>117545.53422329637</v>
      </c>
      <c r="J106" s="24">
        <f t="shared" si="44"/>
        <v>116004.63552855021</v>
      </c>
      <c r="K106" s="24">
        <f t="shared" si="44"/>
        <v>111534.09034521453</v>
      </c>
      <c r="L106" s="24">
        <f t="shared" si="44"/>
        <v>120386.75309065855</v>
      </c>
      <c r="M106" s="24">
        <f t="shared" si="44"/>
        <v>99113.163586250725</v>
      </c>
      <c r="N106" s="24">
        <f t="shared" si="44"/>
        <v>105336.52999125977</v>
      </c>
      <c r="O106" s="24">
        <f t="shared" si="44"/>
        <v>103338.47739697274</v>
      </c>
      <c r="P106" s="24">
        <f t="shared" si="44"/>
        <v>91387.075758755862</v>
      </c>
      <c r="Q106" s="24">
        <f t="shared" si="44"/>
        <v>93553.039783335611</v>
      </c>
    </row>
    <row r="107" spans="1:17" ht="12" customHeight="1" x14ac:dyDescent="0.25">
      <c r="A107" s="23" t="s">
        <v>44</v>
      </c>
      <c r="B107" s="22">
        <v>70374.773833133586</v>
      </c>
      <c r="C107" s="22">
        <v>75184.027799673859</v>
      </c>
      <c r="D107" s="22">
        <v>66471.635519535659</v>
      </c>
      <c r="E107" s="22">
        <v>76021.928867041672</v>
      </c>
      <c r="F107" s="22">
        <v>76785.560555317847</v>
      </c>
      <c r="G107" s="22">
        <v>93884.462285039815</v>
      </c>
      <c r="H107" s="22">
        <v>86493.364013679398</v>
      </c>
      <c r="I107" s="22">
        <v>85596.36470403221</v>
      </c>
      <c r="J107" s="22">
        <v>83958.973715089815</v>
      </c>
      <c r="K107" s="22">
        <v>79266.254574422885</v>
      </c>
      <c r="L107" s="22">
        <v>88100.464164060118</v>
      </c>
      <c r="M107" s="22">
        <v>66952.559776039678</v>
      </c>
      <c r="N107" s="22">
        <v>73118.296548484053</v>
      </c>
      <c r="O107" s="22">
        <v>71095.911675245123</v>
      </c>
      <c r="P107" s="22">
        <v>59044.476292974672</v>
      </c>
      <c r="Q107" s="22">
        <v>60880.154345581082</v>
      </c>
    </row>
    <row r="108" spans="1:17" ht="12" customHeight="1" x14ac:dyDescent="0.25">
      <c r="A108" s="23" t="s">
        <v>43</v>
      </c>
      <c r="B108" s="22">
        <v>4017.1450491267096</v>
      </c>
      <c r="C108" s="22">
        <v>4323.981318862825</v>
      </c>
      <c r="D108" s="22">
        <v>4782.2646994053257</v>
      </c>
      <c r="E108" s="22">
        <v>4867.1968131632666</v>
      </c>
      <c r="F108" s="22">
        <v>5094.1153869976615</v>
      </c>
      <c r="G108" s="22">
        <v>5326.437519892932</v>
      </c>
      <c r="H108" s="22">
        <v>5789.8518497362666</v>
      </c>
      <c r="I108" s="22">
        <v>6136.4432653622025</v>
      </c>
      <c r="J108" s="22">
        <v>6352.775919888617</v>
      </c>
      <c r="K108" s="22">
        <v>6540.6575779919849</v>
      </c>
      <c r="L108" s="22">
        <v>6642.974549952427</v>
      </c>
      <c r="M108" s="22">
        <v>6674.5265087426114</v>
      </c>
      <c r="N108" s="22">
        <v>6625.1696544718752</v>
      </c>
      <c r="O108" s="22">
        <v>6588.8280024379565</v>
      </c>
      <c r="P108" s="22">
        <v>6600.59797592414</v>
      </c>
      <c r="Q108" s="22">
        <v>6579.4957942596575</v>
      </c>
    </row>
    <row r="109" spans="1:17" ht="12" customHeight="1" x14ac:dyDescent="0.25">
      <c r="A109" s="23" t="s">
        <v>47</v>
      </c>
      <c r="B109" s="22">
        <v>12466.348178749513</v>
      </c>
      <c r="C109" s="22">
        <v>12300.347083027695</v>
      </c>
      <c r="D109" s="22">
        <v>12121.096384822162</v>
      </c>
      <c r="E109" s="22">
        <v>12214.30881667733</v>
      </c>
      <c r="F109" s="22">
        <v>12281.005281395086</v>
      </c>
      <c r="G109" s="22">
        <v>12152.346822739628</v>
      </c>
      <c r="H109" s="22">
        <v>11940.833892272221</v>
      </c>
      <c r="I109" s="22">
        <v>11937.216744055657</v>
      </c>
      <c r="J109" s="22">
        <v>11947.460390041058</v>
      </c>
      <c r="K109" s="22">
        <v>11938.420648897456</v>
      </c>
      <c r="L109" s="22">
        <v>11878.997947564765</v>
      </c>
      <c r="M109" s="22">
        <v>11905.857616080484</v>
      </c>
      <c r="N109" s="22">
        <v>12011.89490484403</v>
      </c>
      <c r="O109" s="22">
        <v>12068.786074811855</v>
      </c>
      <c r="P109" s="22">
        <v>12184.413467673081</v>
      </c>
      <c r="Q109" s="22">
        <v>12295.069361176569</v>
      </c>
    </row>
    <row r="110" spans="1:17" ht="12" customHeight="1" x14ac:dyDescent="0.25">
      <c r="A110" s="21" t="s">
        <v>46</v>
      </c>
      <c r="B110" s="20">
        <v>13811.301745210316</v>
      </c>
      <c r="C110" s="20">
        <v>13318.812156019934</v>
      </c>
      <c r="D110" s="20">
        <v>13713.826064809789</v>
      </c>
      <c r="E110" s="20">
        <v>13850.467368578018</v>
      </c>
      <c r="F110" s="20">
        <v>13843.160578696985</v>
      </c>
      <c r="G110" s="20">
        <v>13877.634758918646</v>
      </c>
      <c r="H110" s="20">
        <v>13794.724491873138</v>
      </c>
      <c r="I110" s="20">
        <v>13875.509509846308</v>
      </c>
      <c r="J110" s="20">
        <v>13745.425503530711</v>
      </c>
      <c r="K110" s="20">
        <v>13788.757543902206</v>
      </c>
      <c r="L110" s="20">
        <v>13764.316429081224</v>
      </c>
      <c r="M110" s="20">
        <v>13580.219685387958</v>
      </c>
      <c r="N110" s="20">
        <v>13581.168883459812</v>
      </c>
      <c r="O110" s="20">
        <v>13584.951644477811</v>
      </c>
      <c r="P110" s="20">
        <v>13557.588022183978</v>
      </c>
      <c r="Q110" s="20">
        <v>13798.320282318298</v>
      </c>
    </row>
    <row r="111" spans="1:17" ht="12" customHeight="1" x14ac:dyDescent="0.25">
      <c r="A111" s="19" t="s">
        <v>45</v>
      </c>
      <c r="B111" s="18">
        <v>31318.564803047084</v>
      </c>
      <c r="C111" s="18">
        <v>31653.814359579632</v>
      </c>
      <c r="D111" s="18">
        <v>31968.37748810371</v>
      </c>
      <c r="E111" s="18">
        <v>32294.532525572369</v>
      </c>
      <c r="F111" s="18">
        <v>32667.922767285174</v>
      </c>
      <c r="G111" s="18">
        <v>32998.702042150857</v>
      </c>
      <c r="H111" s="18">
        <v>33301.112971683215</v>
      </c>
      <c r="I111" s="18">
        <v>33480.27044852628</v>
      </c>
      <c r="J111" s="18">
        <v>33543.41305305509</v>
      </c>
      <c r="K111" s="18">
        <v>33630.594318312142</v>
      </c>
      <c r="L111" s="18">
        <v>33525.042998643607</v>
      </c>
      <c r="M111" s="18">
        <v>33263.310859095982</v>
      </c>
      <c r="N111" s="18">
        <v>33098.760981955093</v>
      </c>
      <c r="O111" s="18">
        <v>32898.095080422441</v>
      </c>
      <c r="P111" s="18">
        <v>32579.980967190797</v>
      </c>
      <c r="Q111" s="18">
        <v>32422.02237554497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68093.068949308508</v>
      </c>
      <c r="C113" s="31">
        <f t="shared" ref="C113:Q113" si="46">SUM(C114:C117)</f>
        <v>72184.016031238454</v>
      </c>
      <c r="D113" s="31">
        <f t="shared" si="46"/>
        <v>67884.940094674923</v>
      </c>
      <c r="E113" s="31">
        <f t="shared" si="46"/>
        <v>75308.040779906936</v>
      </c>
      <c r="F113" s="31">
        <f t="shared" si="46"/>
        <v>76931.167279348112</v>
      </c>
      <c r="G113" s="31">
        <f t="shared" si="46"/>
        <v>91248.346599481913</v>
      </c>
      <c r="H113" s="31">
        <f t="shared" si="46"/>
        <v>87779.835832778801</v>
      </c>
      <c r="I113" s="31">
        <f t="shared" si="46"/>
        <v>88816.015612239702</v>
      </c>
      <c r="J113" s="31">
        <f t="shared" si="46"/>
        <v>88351.989333172474</v>
      </c>
      <c r="K113" s="31">
        <f t="shared" si="46"/>
        <v>86130.835034540258</v>
      </c>
      <c r="L113" s="31">
        <f t="shared" si="46"/>
        <v>94300.187174347186</v>
      </c>
      <c r="M113" s="31">
        <f t="shared" si="46"/>
        <v>80325.463725147376</v>
      </c>
      <c r="N113" s="31">
        <f t="shared" si="46"/>
        <v>86995.140476382847</v>
      </c>
      <c r="O113" s="31">
        <f t="shared" si="46"/>
        <v>86865.79835985048</v>
      </c>
      <c r="P113" s="31">
        <f t="shared" si="46"/>
        <v>80034.423883570591</v>
      </c>
      <c r="Q113" s="31">
        <f t="shared" si="46"/>
        <v>84256.809593417915</v>
      </c>
    </row>
    <row r="114" spans="1:17" ht="12" customHeight="1" x14ac:dyDescent="0.25">
      <c r="A114" s="23" t="s">
        <v>44</v>
      </c>
      <c r="B114" s="22">
        <v>46207.771038713232</v>
      </c>
      <c r="C114" s="22">
        <v>49635.514760627877</v>
      </c>
      <c r="D114" s="22">
        <v>44355.997625781281</v>
      </c>
      <c r="E114" s="22">
        <v>51317.343808010686</v>
      </c>
      <c r="F114" s="22">
        <v>52283.897194003126</v>
      </c>
      <c r="G114" s="22">
        <v>65824.77186798233</v>
      </c>
      <c r="H114" s="22">
        <v>61221.812170040968</v>
      </c>
      <c r="I114" s="22">
        <v>61226.991509535197</v>
      </c>
      <c r="J114" s="22">
        <v>60132.001918737267</v>
      </c>
      <c r="K114" s="22">
        <v>57130.7735023801</v>
      </c>
      <c r="L114" s="22">
        <v>64786.362964618063</v>
      </c>
      <c r="M114" s="22">
        <v>50170.064395985253</v>
      </c>
      <c r="N114" s="22">
        <v>56000.900301572387</v>
      </c>
      <c r="O114" s="22">
        <v>55270.214495570603</v>
      </c>
      <c r="P114" s="22">
        <v>47429.070165534351</v>
      </c>
      <c r="Q114" s="22">
        <v>50321.212861387183</v>
      </c>
    </row>
    <row r="115" spans="1:17" ht="12" customHeight="1" x14ac:dyDescent="0.25">
      <c r="A115" s="23" t="s">
        <v>43</v>
      </c>
      <c r="B115" s="30">
        <v>6718.1231369709521</v>
      </c>
      <c r="C115" s="30">
        <v>7455.9775385745597</v>
      </c>
      <c r="D115" s="30">
        <v>8492.6060022459242</v>
      </c>
      <c r="E115" s="30">
        <v>8793.1621347068121</v>
      </c>
      <c r="F115" s="30">
        <v>9381.0470640529693</v>
      </c>
      <c r="G115" s="30">
        <v>9991.4759413050251</v>
      </c>
      <c r="H115" s="30">
        <v>11092.848344465458</v>
      </c>
      <c r="I115" s="30">
        <v>11981.919810229489</v>
      </c>
      <c r="J115" s="30">
        <v>12619.915265855627</v>
      </c>
      <c r="K115" s="30">
        <v>13222.300794017508</v>
      </c>
      <c r="L115" s="30">
        <v>13668.333480432675</v>
      </c>
      <c r="M115" s="30">
        <v>14204.105748252325</v>
      </c>
      <c r="N115" s="30">
        <v>14752.253341557756</v>
      </c>
      <c r="O115" s="30">
        <v>15108.882312502337</v>
      </c>
      <c r="P115" s="30">
        <v>15956.792048990439</v>
      </c>
      <c r="Q115" s="30">
        <v>17014.973971044903</v>
      </c>
    </row>
    <row r="116" spans="1:17" ht="12" customHeight="1" x14ac:dyDescent="0.25">
      <c r="A116" s="23" t="s">
        <v>47</v>
      </c>
      <c r="B116" s="22">
        <v>7762.9796377973526</v>
      </c>
      <c r="C116" s="22">
        <v>7686.7311331511328</v>
      </c>
      <c r="D116" s="22">
        <v>7607.2815018060755</v>
      </c>
      <c r="E116" s="22">
        <v>7706.0788760657906</v>
      </c>
      <c r="F116" s="22">
        <v>7789.8501569529089</v>
      </c>
      <c r="G116" s="22">
        <v>7759.495579769442</v>
      </c>
      <c r="H116" s="22">
        <v>7683.1261870416583</v>
      </c>
      <c r="I116" s="22">
        <v>7746.2463100644281</v>
      </c>
      <c r="J116" s="22">
        <v>7807.3623602995958</v>
      </c>
      <c r="K116" s="22">
        <v>7855.5766614751183</v>
      </c>
      <c r="L116" s="22">
        <v>7894.0385363341329</v>
      </c>
      <c r="M116" s="22">
        <v>7978.9920617169582</v>
      </c>
      <c r="N116" s="22">
        <v>8120.3105511303311</v>
      </c>
      <c r="O116" s="22">
        <v>8220.4718025547518</v>
      </c>
      <c r="P116" s="22">
        <v>8368.3706156137505</v>
      </c>
      <c r="Q116" s="22">
        <v>8505.8195296047907</v>
      </c>
    </row>
    <row r="117" spans="1:17" ht="12" customHeight="1" x14ac:dyDescent="0.25">
      <c r="A117" s="29" t="s">
        <v>46</v>
      </c>
      <c r="B117" s="18">
        <v>7404.1951358269771</v>
      </c>
      <c r="C117" s="18">
        <v>7405.792598884892</v>
      </c>
      <c r="D117" s="18">
        <v>7429.054964841629</v>
      </c>
      <c r="E117" s="18">
        <v>7491.4559611236546</v>
      </c>
      <c r="F117" s="18">
        <v>7476.3728643391114</v>
      </c>
      <c r="G117" s="18">
        <v>7672.603210425119</v>
      </c>
      <c r="H117" s="18">
        <v>7782.049131230714</v>
      </c>
      <c r="I117" s="18">
        <v>7860.8579824106046</v>
      </c>
      <c r="J117" s="18">
        <v>7792.7097882799917</v>
      </c>
      <c r="K117" s="18">
        <v>7922.184076667525</v>
      </c>
      <c r="L117" s="18">
        <v>7951.4521929623179</v>
      </c>
      <c r="M117" s="18">
        <v>7972.3015191928444</v>
      </c>
      <c r="N117" s="18">
        <v>8121.6762821223729</v>
      </c>
      <c r="O117" s="18">
        <v>8266.2297492227935</v>
      </c>
      <c r="P117" s="18">
        <v>8280.1910534320486</v>
      </c>
      <c r="Q117" s="18">
        <v>8414.80323138104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14774.023464325039</v>
      </c>
      <c r="C119" s="26">
        <f t="shared" ref="C119:Q119" si="47">SUM(C120,C125)</f>
        <v>15164.438688262417</v>
      </c>
      <c r="D119" s="26">
        <f t="shared" si="47"/>
        <v>13459.407489139603</v>
      </c>
      <c r="E119" s="26">
        <f t="shared" si="47"/>
        <v>15254.376700601404</v>
      </c>
      <c r="F119" s="26">
        <f t="shared" si="47"/>
        <v>15326.983893962986</v>
      </c>
      <c r="G119" s="26">
        <f t="shared" si="47"/>
        <v>18392.769660617498</v>
      </c>
      <c r="H119" s="26">
        <f t="shared" si="47"/>
        <v>16774.437990358783</v>
      </c>
      <c r="I119" s="26">
        <f t="shared" si="47"/>
        <v>16474.58101181969</v>
      </c>
      <c r="J119" s="26">
        <f t="shared" si="47"/>
        <v>16640.314263924982</v>
      </c>
      <c r="K119" s="26">
        <f t="shared" si="47"/>
        <v>15616.027583613692</v>
      </c>
      <c r="L119" s="26">
        <f t="shared" si="47"/>
        <v>16511.13893037245</v>
      </c>
      <c r="M119" s="26">
        <f t="shared" si="47"/>
        <v>12869.956865891436</v>
      </c>
      <c r="N119" s="26">
        <f t="shared" si="47"/>
        <v>14051.048835834288</v>
      </c>
      <c r="O119" s="26">
        <f t="shared" si="47"/>
        <v>13730.285911499268</v>
      </c>
      <c r="P119" s="26">
        <f t="shared" si="47"/>
        <v>11132.917701499686</v>
      </c>
      <c r="Q119" s="26">
        <f t="shared" si="47"/>
        <v>11024.702250551762</v>
      </c>
    </row>
    <row r="120" spans="1:17" ht="12" customHeight="1" x14ac:dyDescent="0.25">
      <c r="A120" s="25" t="s">
        <v>48</v>
      </c>
      <c r="B120" s="24">
        <f>SUM(B121:B124)</f>
        <v>14774.023464325039</v>
      </c>
      <c r="C120" s="24">
        <f t="shared" ref="C120:Q120" si="48">SUM(C121:C124)</f>
        <v>15164.438688262417</v>
      </c>
      <c r="D120" s="24">
        <f t="shared" si="48"/>
        <v>13459.407489139603</v>
      </c>
      <c r="E120" s="24">
        <f t="shared" si="48"/>
        <v>15254.376700601404</v>
      </c>
      <c r="F120" s="24">
        <f t="shared" si="48"/>
        <v>15326.983893962986</v>
      </c>
      <c r="G120" s="24">
        <f t="shared" si="48"/>
        <v>18392.769660617498</v>
      </c>
      <c r="H120" s="24">
        <f t="shared" si="48"/>
        <v>16774.437990358783</v>
      </c>
      <c r="I120" s="24">
        <f t="shared" si="48"/>
        <v>16474.58101181969</v>
      </c>
      <c r="J120" s="24">
        <f t="shared" si="48"/>
        <v>16640.314263924982</v>
      </c>
      <c r="K120" s="24">
        <f t="shared" si="48"/>
        <v>15616.027583613692</v>
      </c>
      <c r="L120" s="24">
        <f t="shared" si="48"/>
        <v>16511.13893037245</v>
      </c>
      <c r="M120" s="24">
        <f t="shared" si="48"/>
        <v>12869.956865891436</v>
      </c>
      <c r="N120" s="24">
        <f t="shared" si="48"/>
        <v>14051.048835834288</v>
      </c>
      <c r="O120" s="24">
        <f t="shared" si="48"/>
        <v>13730.285911499268</v>
      </c>
      <c r="P120" s="24">
        <f t="shared" si="48"/>
        <v>11132.917701499686</v>
      </c>
      <c r="Q120" s="24">
        <f t="shared" si="48"/>
        <v>11024.702250551762</v>
      </c>
    </row>
    <row r="121" spans="1:17" ht="12" customHeight="1" x14ac:dyDescent="0.25">
      <c r="A121" s="23" t="s">
        <v>44</v>
      </c>
      <c r="B121" s="22">
        <v>11872.492779175887</v>
      </c>
      <c r="C121" s="22">
        <v>12560.861882301944</v>
      </c>
      <c r="D121" s="22">
        <v>10521.572795878392</v>
      </c>
      <c r="E121" s="22">
        <v>12212.633330102522</v>
      </c>
      <c r="F121" s="22">
        <v>12202.220921184873</v>
      </c>
      <c r="G121" s="22">
        <v>15436.395245038128</v>
      </c>
      <c r="H121" s="22">
        <v>13999.202551632303</v>
      </c>
      <c r="I121" s="22">
        <v>13690.110889623549</v>
      </c>
      <c r="J121" s="22">
        <v>13811.504254360822</v>
      </c>
      <c r="K121" s="22">
        <v>12848.154095618478</v>
      </c>
      <c r="L121" s="22">
        <v>13770.708287673995</v>
      </c>
      <c r="M121" s="22">
        <v>10242.073613675051</v>
      </c>
      <c r="N121" s="22">
        <v>11534.396902734541</v>
      </c>
      <c r="O121" s="22">
        <v>11293.460911687442</v>
      </c>
      <c r="P121" s="22">
        <v>8715.961241830697</v>
      </c>
      <c r="Q121" s="22">
        <v>8543.1623707545132</v>
      </c>
    </row>
    <row r="122" spans="1:17" ht="12" customHeight="1" x14ac:dyDescent="0.25">
      <c r="A122" s="23" t="s">
        <v>43</v>
      </c>
      <c r="B122" s="22">
        <v>1.766424586878105</v>
      </c>
      <c r="C122" s="22">
        <v>2.2190219261830797</v>
      </c>
      <c r="D122" s="22">
        <v>3.0077479539474101</v>
      </c>
      <c r="E122" s="22">
        <v>3.168677367399642</v>
      </c>
      <c r="F122" s="22">
        <v>3.4896291645514332</v>
      </c>
      <c r="G122" s="22">
        <v>3.7488726216398622</v>
      </c>
      <c r="H122" s="22">
        <v>4.4116243102018036</v>
      </c>
      <c r="I122" s="22">
        <v>5.9247148607470601</v>
      </c>
      <c r="J122" s="22">
        <v>7.2707197356570497</v>
      </c>
      <c r="K122" s="22">
        <v>8.3640769683484919</v>
      </c>
      <c r="L122" s="22">
        <v>9.4573151168778367</v>
      </c>
      <c r="M122" s="22">
        <v>12.432286076234877</v>
      </c>
      <c r="N122" s="22">
        <v>18.695954434921575</v>
      </c>
      <c r="O122" s="22">
        <v>28.317566176969329</v>
      </c>
      <c r="P122" s="22">
        <v>53.238716706879522</v>
      </c>
      <c r="Q122" s="22">
        <v>72.911881701878769</v>
      </c>
    </row>
    <row r="123" spans="1:17" ht="12" customHeight="1" x14ac:dyDescent="0.25">
      <c r="A123" s="23" t="s">
        <v>47</v>
      </c>
      <c r="B123" s="22">
        <v>1557.7227408559027</v>
      </c>
      <c r="C123" s="22">
        <v>1542.3126526413482</v>
      </c>
      <c r="D123" s="22">
        <v>1515.7895084614183</v>
      </c>
      <c r="E123" s="22">
        <v>1521.500495133512</v>
      </c>
      <c r="F123" s="22">
        <v>1522.3646602256815</v>
      </c>
      <c r="G123" s="22">
        <v>1484.3279290016103</v>
      </c>
      <c r="H123" s="22">
        <v>1430.6250986098776</v>
      </c>
      <c r="I123" s="22">
        <v>1398.337976050806</v>
      </c>
      <c r="J123" s="22">
        <v>1388.4975451407181</v>
      </c>
      <c r="K123" s="22">
        <v>1373.4671864092782</v>
      </c>
      <c r="L123" s="22">
        <v>1321.3165329583417</v>
      </c>
      <c r="M123" s="22">
        <v>1298.2875253666912</v>
      </c>
      <c r="N123" s="22">
        <v>1284.1859585998916</v>
      </c>
      <c r="O123" s="22">
        <v>1270.1378683063372</v>
      </c>
      <c r="P123" s="22">
        <v>1253.1027896692669</v>
      </c>
      <c r="Q123" s="22">
        <v>1241.1667885981012</v>
      </c>
    </row>
    <row r="124" spans="1:17" ht="12" customHeight="1" x14ac:dyDescent="0.25">
      <c r="A124" s="21" t="s">
        <v>46</v>
      </c>
      <c r="B124" s="20">
        <v>1342.0415197063705</v>
      </c>
      <c r="C124" s="20">
        <v>1059.04513139294</v>
      </c>
      <c r="D124" s="20">
        <v>1419.0374368458454</v>
      </c>
      <c r="E124" s="20">
        <v>1517.0741979979707</v>
      </c>
      <c r="F124" s="20">
        <v>1598.908683387881</v>
      </c>
      <c r="G124" s="20">
        <v>1468.2976139561222</v>
      </c>
      <c r="H124" s="20">
        <v>1340.1987158063987</v>
      </c>
      <c r="I124" s="20">
        <v>1380.2074312845855</v>
      </c>
      <c r="J124" s="20">
        <v>1433.0417446877825</v>
      </c>
      <c r="K124" s="20">
        <v>1386.042224617587</v>
      </c>
      <c r="L124" s="20">
        <v>1409.6567946232358</v>
      </c>
      <c r="M124" s="20">
        <v>1317.163440773458</v>
      </c>
      <c r="N124" s="20">
        <v>1213.7700200649344</v>
      </c>
      <c r="O124" s="20">
        <v>1138.369565328519</v>
      </c>
      <c r="P124" s="20">
        <v>1110.6149532928432</v>
      </c>
      <c r="Q124" s="20">
        <v>1167.4612094972683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0.67640171460733622</v>
      </c>
      <c r="C127" s="39">
        <f t="shared" si="49"/>
        <v>0.68663521674728711</v>
      </c>
      <c r="D127" s="39">
        <f t="shared" si="49"/>
        <v>0.6992044833668466</v>
      </c>
      <c r="E127" s="39">
        <f t="shared" si="49"/>
        <v>0.70411681543548199</v>
      </c>
      <c r="F127" s="39">
        <f t="shared" si="49"/>
        <v>0.7123002848370269</v>
      </c>
      <c r="G127" s="39">
        <f t="shared" si="49"/>
        <v>0.72858275659860905</v>
      </c>
      <c r="H127" s="39">
        <f t="shared" si="49"/>
        <v>0.74377857584462126</v>
      </c>
      <c r="I127" s="39">
        <f t="shared" si="49"/>
        <v>0.75558817439648196</v>
      </c>
      <c r="J127" s="39">
        <f t="shared" si="49"/>
        <v>0.76162464483092085</v>
      </c>
      <c r="K127" s="39">
        <f t="shared" si="49"/>
        <v>0.77223775052051413</v>
      </c>
      <c r="L127" s="39">
        <f t="shared" si="49"/>
        <v>0.78331032903041586</v>
      </c>
      <c r="M127" s="39">
        <f t="shared" si="49"/>
        <v>0.8104419314115241</v>
      </c>
      <c r="N127" s="39">
        <f t="shared" si="49"/>
        <v>0.825878168604958</v>
      </c>
      <c r="O127" s="39">
        <f t="shared" si="49"/>
        <v>0.84059491244637963</v>
      </c>
      <c r="P127" s="39">
        <f t="shared" si="49"/>
        <v>0.87577398903588877</v>
      </c>
      <c r="Q127" s="39">
        <f t="shared" si="49"/>
        <v>0.90063144702248776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0.65659565952250154</v>
      </c>
      <c r="C128" s="38">
        <f t="shared" si="50"/>
        <v>0.66018696009318079</v>
      </c>
      <c r="D128" s="38">
        <f t="shared" si="50"/>
        <v>0.66729210555899876</v>
      </c>
      <c r="E128" s="38">
        <f t="shared" si="50"/>
        <v>0.67503343538891258</v>
      </c>
      <c r="F128" s="38">
        <f t="shared" si="50"/>
        <v>0.68090793133347993</v>
      </c>
      <c r="G128" s="38">
        <f t="shared" si="50"/>
        <v>0.70112530088454572</v>
      </c>
      <c r="H128" s="38">
        <f t="shared" si="50"/>
        <v>0.70782091630010369</v>
      </c>
      <c r="I128" s="38">
        <f t="shared" si="50"/>
        <v>0.715298970011643</v>
      </c>
      <c r="J128" s="38">
        <f t="shared" si="50"/>
        <v>0.71620696702167808</v>
      </c>
      <c r="K128" s="38">
        <f t="shared" si="50"/>
        <v>0.72074521256381763</v>
      </c>
      <c r="L128" s="38">
        <f t="shared" si="50"/>
        <v>0.73536914452542856</v>
      </c>
      <c r="M128" s="38">
        <f t="shared" si="50"/>
        <v>0.74933750948144662</v>
      </c>
      <c r="N128" s="38">
        <f t="shared" si="50"/>
        <v>0.76589448804293081</v>
      </c>
      <c r="O128" s="38">
        <f t="shared" si="50"/>
        <v>0.77740355518663573</v>
      </c>
      <c r="P128" s="38">
        <f t="shared" si="50"/>
        <v>0.80327700647550049</v>
      </c>
      <c r="Q128" s="38">
        <f t="shared" si="50"/>
        <v>0.82656184765470608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1.6723625995111653</v>
      </c>
      <c r="C129" s="37">
        <f t="shared" si="51"/>
        <v>1.724331579798644</v>
      </c>
      <c r="D129" s="37">
        <f t="shared" si="51"/>
        <v>1.7758544405335779</v>
      </c>
      <c r="E129" s="37">
        <f t="shared" si="51"/>
        <v>1.8066173348334356</v>
      </c>
      <c r="F129" s="37">
        <f t="shared" si="51"/>
        <v>1.8415458526906108</v>
      </c>
      <c r="G129" s="37">
        <f t="shared" si="51"/>
        <v>1.8758271178417703</v>
      </c>
      <c r="H129" s="37">
        <f t="shared" si="51"/>
        <v>1.9159122948838057</v>
      </c>
      <c r="I129" s="37">
        <f t="shared" si="51"/>
        <v>1.9525838164043154</v>
      </c>
      <c r="J129" s="37">
        <f t="shared" si="51"/>
        <v>1.9865198182650352</v>
      </c>
      <c r="K129" s="37">
        <f t="shared" si="51"/>
        <v>2.0215552696884678</v>
      </c>
      <c r="L129" s="37">
        <f t="shared" si="51"/>
        <v>2.057562222714004</v>
      </c>
      <c r="M129" s="37">
        <f t="shared" si="51"/>
        <v>2.1281068746445331</v>
      </c>
      <c r="N129" s="37">
        <f t="shared" si="51"/>
        <v>2.2266981995850084</v>
      </c>
      <c r="O129" s="37">
        <f t="shared" si="51"/>
        <v>2.2931061953524732</v>
      </c>
      <c r="P129" s="37">
        <f t="shared" si="51"/>
        <v>2.4174767357735272</v>
      </c>
      <c r="Q129" s="37">
        <f t="shared" si="51"/>
        <v>2.5860604677169601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0.6227148100219394</v>
      </c>
      <c r="C130" s="37">
        <f t="shared" si="52"/>
        <v>0.62491985642888592</v>
      </c>
      <c r="D130" s="37">
        <f t="shared" si="52"/>
        <v>0.62760671644619448</v>
      </c>
      <c r="E130" s="37">
        <f t="shared" si="52"/>
        <v>0.63090584917453252</v>
      </c>
      <c r="F130" s="37">
        <f t="shared" si="52"/>
        <v>0.63430069269280576</v>
      </c>
      <c r="G130" s="37">
        <f t="shared" si="52"/>
        <v>0.63851827905781733</v>
      </c>
      <c r="H130" s="37">
        <f t="shared" si="52"/>
        <v>0.64343296760990587</v>
      </c>
      <c r="I130" s="37">
        <f t="shared" si="52"/>
        <v>0.64891561208535531</v>
      </c>
      <c r="J130" s="37">
        <f t="shared" si="52"/>
        <v>0.65347463857737598</v>
      </c>
      <c r="K130" s="37">
        <f t="shared" si="52"/>
        <v>0.65800803075242631</v>
      </c>
      <c r="L130" s="37">
        <f t="shared" si="52"/>
        <v>0.66453741057783733</v>
      </c>
      <c r="M130" s="37">
        <f t="shared" si="52"/>
        <v>0.67017365056845979</v>
      </c>
      <c r="N130" s="37">
        <f t="shared" si="52"/>
        <v>0.67602244404050338</v>
      </c>
      <c r="O130" s="37">
        <f t="shared" si="52"/>
        <v>0.68113493367085842</v>
      </c>
      <c r="P130" s="37">
        <f t="shared" si="52"/>
        <v>0.68680947489316446</v>
      </c>
      <c r="Q130" s="37">
        <f t="shared" si="52"/>
        <v>0.69180736437836832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0.53609683376838191</v>
      </c>
      <c r="C131" s="36">
        <f t="shared" si="53"/>
        <v>0.55604002159738908</v>
      </c>
      <c r="D131" s="36">
        <f t="shared" si="53"/>
        <v>0.5417200808682322</v>
      </c>
      <c r="E131" s="36">
        <f t="shared" si="53"/>
        <v>0.54088109532817719</v>
      </c>
      <c r="F131" s="36">
        <f t="shared" si="53"/>
        <v>0.54007701650476991</v>
      </c>
      <c r="G131" s="36">
        <f t="shared" si="53"/>
        <v>0.55287542464642392</v>
      </c>
      <c r="H131" s="36">
        <f t="shared" si="53"/>
        <v>0.56413226199735556</v>
      </c>
      <c r="I131" s="36">
        <f t="shared" si="53"/>
        <v>0.56652751935576851</v>
      </c>
      <c r="J131" s="36">
        <f t="shared" si="53"/>
        <v>0.5669311427484236</v>
      </c>
      <c r="K131" s="36">
        <f t="shared" si="53"/>
        <v>0.57453937031266078</v>
      </c>
      <c r="L131" s="36">
        <f t="shared" si="53"/>
        <v>0.57768594858532196</v>
      </c>
      <c r="M131" s="36">
        <f t="shared" si="53"/>
        <v>0.58705247071745681</v>
      </c>
      <c r="N131" s="36">
        <f t="shared" si="53"/>
        <v>0.59801010883632943</v>
      </c>
      <c r="O131" s="36">
        <f t="shared" si="53"/>
        <v>0.60848429685673255</v>
      </c>
      <c r="P131" s="36">
        <f t="shared" si="53"/>
        <v>0.61074219395687179</v>
      </c>
      <c r="Q131" s="36">
        <f t="shared" si="53"/>
        <v>0.6098425793293184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293.30696357614931</v>
      </c>
      <c r="C135" s="26">
        <f t="shared" si="54"/>
        <v>303.95773937147544</v>
      </c>
      <c r="D135" s="26">
        <f t="shared" si="54"/>
        <v>286.79377812594805</v>
      </c>
      <c r="E135" s="26">
        <f t="shared" si="54"/>
        <v>309.44096531340591</v>
      </c>
      <c r="F135" s="26">
        <f t="shared" si="54"/>
        <v>312.60392126598396</v>
      </c>
      <c r="G135" s="26">
        <f t="shared" si="54"/>
        <v>351.64351873053749</v>
      </c>
      <c r="H135" s="26">
        <f t="shared" si="54"/>
        <v>336.26641604276494</v>
      </c>
      <c r="I135" s="26">
        <f t="shared" si="54"/>
        <v>335.61289927071704</v>
      </c>
      <c r="J135" s="26">
        <f t="shared" si="54"/>
        <v>332.3289968480118</v>
      </c>
      <c r="K135" s="26">
        <f t="shared" si="54"/>
        <v>322.58818814117041</v>
      </c>
      <c r="L135" s="26">
        <f t="shared" si="54"/>
        <v>342.02621353178262</v>
      </c>
      <c r="M135" s="26">
        <f t="shared" si="54"/>
        <v>294.16994321188156</v>
      </c>
      <c r="N135" s="26">
        <f t="shared" si="54"/>
        <v>307.6339799404775</v>
      </c>
      <c r="O135" s="26">
        <f t="shared" si="54"/>
        <v>302.7479388386559</v>
      </c>
      <c r="P135" s="26">
        <f t="shared" si="54"/>
        <v>275.48234827988153</v>
      </c>
      <c r="Q135" s="26">
        <f t="shared" si="54"/>
        <v>279.94458257529016</v>
      </c>
    </row>
    <row r="136" spans="1:17" ht="12" customHeight="1" x14ac:dyDescent="0.25">
      <c r="A136" s="25" t="s">
        <v>48</v>
      </c>
      <c r="B136" s="24">
        <f t="shared" ref="B136:Q136" si="55">IF(B106=0,0,B106/B$26)</f>
        <v>223.7101529027114</v>
      </c>
      <c r="C136" s="24">
        <f t="shared" si="55"/>
        <v>233.6159296835207</v>
      </c>
      <c r="D136" s="24">
        <f t="shared" si="55"/>
        <v>215.75293926349536</v>
      </c>
      <c r="E136" s="24">
        <f t="shared" si="55"/>
        <v>237.67533747880063</v>
      </c>
      <c r="F136" s="24">
        <f t="shared" si="55"/>
        <v>240.00853733868354</v>
      </c>
      <c r="G136" s="24">
        <f t="shared" si="55"/>
        <v>278.31306974798002</v>
      </c>
      <c r="H136" s="24">
        <f t="shared" si="55"/>
        <v>262.26394277235784</v>
      </c>
      <c r="I136" s="24">
        <f t="shared" si="55"/>
        <v>261.21229827399196</v>
      </c>
      <c r="J136" s="24">
        <f t="shared" si="55"/>
        <v>257.78807895233382</v>
      </c>
      <c r="K136" s="24">
        <f t="shared" si="55"/>
        <v>247.85353410047676</v>
      </c>
      <c r="L136" s="24">
        <f t="shared" si="55"/>
        <v>267.52611797924123</v>
      </c>
      <c r="M136" s="24">
        <f t="shared" si="55"/>
        <v>220.25147463611273</v>
      </c>
      <c r="N136" s="24">
        <f t="shared" si="55"/>
        <v>234.08117775835504</v>
      </c>
      <c r="O136" s="24">
        <f t="shared" si="55"/>
        <v>229.64106088216158</v>
      </c>
      <c r="P136" s="24">
        <f t="shared" si="55"/>
        <v>203.08239057501305</v>
      </c>
      <c r="Q136" s="24">
        <f t="shared" si="55"/>
        <v>207.89564396296799</v>
      </c>
    </row>
    <row r="137" spans="1:17" ht="12" customHeight="1" x14ac:dyDescent="0.25">
      <c r="A137" s="23" t="s">
        <v>44</v>
      </c>
      <c r="B137" s="22">
        <f t="shared" ref="B137:Q137" si="56">IF(B107=0,0,B107/B$26)</f>
        <v>156.3883862958524</v>
      </c>
      <c r="C137" s="22">
        <f t="shared" si="56"/>
        <v>167.07561733260857</v>
      </c>
      <c r="D137" s="22">
        <f t="shared" si="56"/>
        <v>147.71474559896811</v>
      </c>
      <c r="E137" s="22">
        <f t="shared" si="56"/>
        <v>168.93761970453707</v>
      </c>
      <c r="F137" s="22">
        <f t="shared" si="56"/>
        <v>170.63457901181746</v>
      </c>
      <c r="G137" s="22">
        <f t="shared" si="56"/>
        <v>208.63213841119958</v>
      </c>
      <c r="H137" s="22">
        <f t="shared" si="56"/>
        <v>192.20747558595423</v>
      </c>
      <c r="I137" s="22">
        <f t="shared" si="56"/>
        <v>190.21414378673828</v>
      </c>
      <c r="J137" s="22">
        <f t="shared" si="56"/>
        <v>186.57549714464403</v>
      </c>
      <c r="K137" s="22">
        <f t="shared" si="56"/>
        <v>176.14723238760644</v>
      </c>
      <c r="L137" s="22">
        <f t="shared" si="56"/>
        <v>195.77880925346693</v>
      </c>
      <c r="M137" s="22">
        <f t="shared" si="56"/>
        <v>148.78346616897707</v>
      </c>
      <c r="N137" s="22">
        <f t="shared" si="56"/>
        <v>162.48510344107567</v>
      </c>
      <c r="O137" s="22">
        <f t="shared" si="56"/>
        <v>157.99091483387801</v>
      </c>
      <c r="P137" s="22">
        <f t="shared" si="56"/>
        <v>131.20994731772151</v>
      </c>
      <c r="Q137" s="22">
        <f t="shared" si="56"/>
        <v>135.28923187906906</v>
      </c>
    </row>
    <row r="138" spans="1:17" ht="12" customHeight="1" x14ac:dyDescent="0.25">
      <c r="A138" s="23" t="s">
        <v>43</v>
      </c>
      <c r="B138" s="22">
        <f t="shared" ref="B138:Q138" si="57">IF(B108=0,0,B108/B$26)</f>
        <v>8.926988998059354</v>
      </c>
      <c r="C138" s="22">
        <f t="shared" si="57"/>
        <v>9.608847375250722</v>
      </c>
      <c r="D138" s="22">
        <f t="shared" si="57"/>
        <v>10.627254887567389</v>
      </c>
      <c r="E138" s="22">
        <f t="shared" si="57"/>
        <v>10.815992918140594</v>
      </c>
      <c r="F138" s="22">
        <f t="shared" si="57"/>
        <v>11.320256415550361</v>
      </c>
      <c r="G138" s="22">
        <f t="shared" si="57"/>
        <v>11.836527821984292</v>
      </c>
      <c r="H138" s="22">
        <f t="shared" si="57"/>
        <v>12.86633744385837</v>
      </c>
      <c r="I138" s="22">
        <f t="shared" si="57"/>
        <v>13.636540589693785</v>
      </c>
      <c r="J138" s="22">
        <f t="shared" si="57"/>
        <v>14.117279821974705</v>
      </c>
      <c r="K138" s="22">
        <f t="shared" si="57"/>
        <v>14.534794617759969</v>
      </c>
      <c r="L138" s="22">
        <f t="shared" si="57"/>
        <v>14.762165666560948</v>
      </c>
      <c r="M138" s="22">
        <f t="shared" si="57"/>
        <v>14.832281130539137</v>
      </c>
      <c r="N138" s="22">
        <f t="shared" si="57"/>
        <v>14.722599232159723</v>
      </c>
      <c r="O138" s="22">
        <f t="shared" si="57"/>
        <v>14.641840005417677</v>
      </c>
      <c r="P138" s="22">
        <f t="shared" si="57"/>
        <v>14.667995502053646</v>
      </c>
      <c r="Q138" s="22">
        <f t="shared" si="57"/>
        <v>14.621101765021459</v>
      </c>
    </row>
    <row r="139" spans="1:17" ht="12" customHeight="1" x14ac:dyDescent="0.25">
      <c r="A139" s="23" t="s">
        <v>47</v>
      </c>
      <c r="B139" s="22">
        <f t="shared" ref="B139:Q139" si="58">IF(B109=0,0,B109/B$26)</f>
        <v>27.702995952776693</v>
      </c>
      <c r="C139" s="22">
        <f t="shared" si="58"/>
        <v>27.334104628950431</v>
      </c>
      <c r="D139" s="22">
        <f t="shared" si="58"/>
        <v>26.935769744049246</v>
      </c>
      <c r="E139" s="22">
        <f t="shared" si="58"/>
        <v>27.142908481505181</v>
      </c>
      <c r="F139" s="22">
        <f t="shared" si="58"/>
        <v>27.291122847544639</v>
      </c>
      <c r="G139" s="22">
        <f t="shared" si="58"/>
        <v>27.005215161643619</v>
      </c>
      <c r="H139" s="22">
        <f t="shared" si="58"/>
        <v>26.535186427271604</v>
      </c>
      <c r="I139" s="22">
        <f t="shared" si="58"/>
        <v>26.527148320123686</v>
      </c>
      <c r="J139" s="22">
        <f t="shared" si="58"/>
        <v>26.549911977869019</v>
      </c>
      <c r="K139" s="22">
        <f t="shared" si="58"/>
        <v>26.529823664216572</v>
      </c>
      <c r="L139" s="22">
        <f t="shared" si="58"/>
        <v>26.397773216810588</v>
      </c>
      <c r="M139" s="22">
        <f t="shared" si="58"/>
        <v>26.457461369067744</v>
      </c>
      <c r="N139" s="22">
        <f t="shared" si="58"/>
        <v>26.693099788542288</v>
      </c>
      <c r="O139" s="22">
        <f t="shared" si="58"/>
        <v>26.819524610693005</v>
      </c>
      <c r="P139" s="22">
        <f t="shared" si="58"/>
        <v>27.07647437260685</v>
      </c>
      <c r="Q139" s="22">
        <f t="shared" si="58"/>
        <v>27.32237635817015</v>
      </c>
    </row>
    <row r="140" spans="1:17" ht="12" customHeight="1" x14ac:dyDescent="0.25">
      <c r="A140" s="21" t="s">
        <v>46</v>
      </c>
      <c r="B140" s="20">
        <f t="shared" ref="B140:Q140" si="59">IF(B110=0,0,B110/B$26)</f>
        <v>30.691781656022922</v>
      </c>
      <c r="C140" s="20">
        <f t="shared" si="59"/>
        <v>29.597360346710964</v>
      </c>
      <c r="D140" s="20">
        <f t="shared" si="59"/>
        <v>30.475169032910639</v>
      </c>
      <c r="E140" s="20">
        <f t="shared" si="59"/>
        <v>30.778816374617822</v>
      </c>
      <c r="F140" s="20">
        <f t="shared" si="59"/>
        <v>30.762579063771081</v>
      </c>
      <c r="G140" s="20">
        <f t="shared" si="59"/>
        <v>30.839188353152547</v>
      </c>
      <c r="H140" s="20">
        <f t="shared" si="59"/>
        <v>30.654943315273638</v>
      </c>
      <c r="I140" s="20">
        <f t="shared" si="59"/>
        <v>30.834465577436244</v>
      </c>
      <c r="J140" s="20">
        <f t="shared" si="59"/>
        <v>30.545390007846024</v>
      </c>
      <c r="K140" s="20">
        <f t="shared" si="59"/>
        <v>30.641683430893796</v>
      </c>
      <c r="L140" s="20">
        <f t="shared" si="59"/>
        <v>30.587369842402719</v>
      </c>
      <c r="M140" s="20">
        <f t="shared" si="59"/>
        <v>30.178265967528795</v>
      </c>
      <c r="N140" s="20">
        <f t="shared" si="59"/>
        <v>30.18037529657736</v>
      </c>
      <c r="O140" s="20">
        <f t="shared" si="59"/>
        <v>30.188781432172906</v>
      </c>
      <c r="P140" s="20">
        <f t="shared" si="59"/>
        <v>30.127973382631065</v>
      </c>
      <c r="Q140" s="20">
        <f t="shared" si="59"/>
        <v>30.662933960707324</v>
      </c>
    </row>
    <row r="141" spans="1:17" ht="12" customHeight="1" x14ac:dyDescent="0.25">
      <c r="A141" s="19" t="s">
        <v>45</v>
      </c>
      <c r="B141" s="18">
        <f t="shared" ref="B141:Q141" si="60">IF(B111=0,0,B111/B$26)</f>
        <v>69.596810673437957</v>
      </c>
      <c r="C141" s="18">
        <f t="shared" si="60"/>
        <v>70.341809687954736</v>
      </c>
      <c r="D141" s="18">
        <f t="shared" si="60"/>
        <v>71.040838862452674</v>
      </c>
      <c r="E141" s="18">
        <f t="shared" si="60"/>
        <v>71.765627834605269</v>
      </c>
      <c r="F141" s="18">
        <f t="shared" si="60"/>
        <v>72.595383927300389</v>
      </c>
      <c r="G141" s="18">
        <f t="shared" si="60"/>
        <v>73.330448982557456</v>
      </c>
      <c r="H141" s="18">
        <f t="shared" si="60"/>
        <v>74.002473270407137</v>
      </c>
      <c r="I141" s="18">
        <f t="shared" si="60"/>
        <v>74.400600996725075</v>
      </c>
      <c r="J141" s="18">
        <f t="shared" si="60"/>
        <v>74.540917895677978</v>
      </c>
      <c r="K141" s="18">
        <f t="shared" si="60"/>
        <v>74.734654040693655</v>
      </c>
      <c r="L141" s="18">
        <f t="shared" si="60"/>
        <v>74.500095552541353</v>
      </c>
      <c r="M141" s="18">
        <f t="shared" si="60"/>
        <v>73.918468575768856</v>
      </c>
      <c r="N141" s="18">
        <f t="shared" si="60"/>
        <v>73.552802182122434</v>
      </c>
      <c r="O141" s="18">
        <f t="shared" si="60"/>
        <v>73.106877956494301</v>
      </c>
      <c r="P141" s="18">
        <f t="shared" si="60"/>
        <v>72.399957704868442</v>
      </c>
      <c r="Q141" s="18">
        <f t="shared" si="60"/>
        <v>72.048938612322146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151.31793099846334</v>
      </c>
      <c r="C143" s="31">
        <f t="shared" si="61"/>
        <v>160.40892451386324</v>
      </c>
      <c r="D143" s="31">
        <f t="shared" si="61"/>
        <v>150.85542243261091</v>
      </c>
      <c r="E143" s="31">
        <f t="shared" si="61"/>
        <v>167.35120173312654</v>
      </c>
      <c r="F143" s="31">
        <f t="shared" si="61"/>
        <v>170.95814950966249</v>
      </c>
      <c r="G143" s="31">
        <f t="shared" si="61"/>
        <v>202.77410355440426</v>
      </c>
      <c r="H143" s="31">
        <f t="shared" si="61"/>
        <v>195.06630185061957</v>
      </c>
      <c r="I143" s="31">
        <f t="shared" si="61"/>
        <v>197.36892358275492</v>
      </c>
      <c r="J143" s="31">
        <f t="shared" si="61"/>
        <v>196.33775407371661</v>
      </c>
      <c r="K143" s="31">
        <f t="shared" si="61"/>
        <v>191.40185563231171</v>
      </c>
      <c r="L143" s="31">
        <f t="shared" si="61"/>
        <v>209.5559714985493</v>
      </c>
      <c r="M143" s="31">
        <f t="shared" si="61"/>
        <v>178.50103050032749</v>
      </c>
      <c r="N143" s="31">
        <f t="shared" si="61"/>
        <v>193.32253439196188</v>
      </c>
      <c r="O143" s="31">
        <f t="shared" si="61"/>
        <v>193.03510746633435</v>
      </c>
      <c r="P143" s="31">
        <f t="shared" si="61"/>
        <v>177.85427529682354</v>
      </c>
      <c r="Q143" s="31">
        <f t="shared" si="61"/>
        <v>187.23735465203978</v>
      </c>
    </row>
    <row r="144" spans="1:17" ht="12" customHeight="1" x14ac:dyDescent="0.25">
      <c r="A144" s="23" t="s">
        <v>44</v>
      </c>
      <c r="B144" s="22">
        <f t="shared" ref="B144:Q144" si="62">IF(B114=0,0,B114/B$26)</f>
        <v>102.68393564158495</v>
      </c>
      <c r="C144" s="22">
        <f t="shared" si="62"/>
        <v>110.30114391250639</v>
      </c>
      <c r="D144" s="22">
        <f t="shared" si="62"/>
        <v>98.568883612847273</v>
      </c>
      <c r="E144" s="22">
        <f t="shared" si="62"/>
        <v>114.03854179557932</v>
      </c>
      <c r="F144" s="22">
        <f t="shared" si="62"/>
        <v>116.18643820889585</v>
      </c>
      <c r="G144" s="22">
        <f t="shared" si="62"/>
        <v>146.27727081773853</v>
      </c>
      <c r="H144" s="22">
        <f t="shared" si="62"/>
        <v>136.04847148897994</v>
      </c>
      <c r="I144" s="22">
        <f t="shared" si="62"/>
        <v>136.05998113230046</v>
      </c>
      <c r="J144" s="22">
        <f t="shared" si="62"/>
        <v>133.62667093052727</v>
      </c>
      <c r="K144" s="22">
        <f t="shared" si="62"/>
        <v>126.95727444973357</v>
      </c>
      <c r="L144" s="22">
        <f t="shared" si="62"/>
        <v>143.96969547692902</v>
      </c>
      <c r="M144" s="22">
        <f t="shared" si="62"/>
        <v>111.48903199107833</v>
      </c>
      <c r="N144" s="22">
        <f t="shared" si="62"/>
        <v>124.4464451146053</v>
      </c>
      <c r="O144" s="22">
        <f t="shared" si="62"/>
        <v>122.82269887904575</v>
      </c>
      <c r="P144" s="22">
        <f t="shared" si="62"/>
        <v>105.39793370118745</v>
      </c>
      <c r="Q144" s="22">
        <f t="shared" si="62"/>
        <v>111.82491746974928</v>
      </c>
    </row>
    <row r="145" spans="1:17" ht="12" customHeight="1" x14ac:dyDescent="0.25">
      <c r="A145" s="23" t="s">
        <v>43</v>
      </c>
      <c r="B145" s="30">
        <f t="shared" ref="B145:Q145" si="63">IF(B115=0,0,B115/B$26)</f>
        <v>14.929162526602115</v>
      </c>
      <c r="C145" s="30">
        <f t="shared" si="63"/>
        <v>16.568838974610134</v>
      </c>
      <c r="D145" s="30">
        <f t="shared" si="63"/>
        <v>18.872457782768716</v>
      </c>
      <c r="E145" s="30">
        <f t="shared" si="63"/>
        <v>19.540360299348475</v>
      </c>
      <c r="F145" s="30">
        <f t="shared" si="63"/>
        <v>20.846771253451045</v>
      </c>
      <c r="G145" s="30">
        <f t="shared" si="63"/>
        <v>22.203279869566721</v>
      </c>
      <c r="H145" s="30">
        <f t="shared" si="63"/>
        <v>24.650774098812128</v>
      </c>
      <c r="I145" s="30">
        <f t="shared" si="63"/>
        <v>26.626488467176646</v>
      </c>
      <c r="J145" s="30">
        <f t="shared" si="63"/>
        <v>28.044256146345838</v>
      </c>
      <c r="K145" s="30">
        <f t="shared" si="63"/>
        <v>29.382890653372243</v>
      </c>
      <c r="L145" s="30">
        <f t="shared" si="63"/>
        <v>30.374074400961501</v>
      </c>
      <c r="M145" s="30">
        <f t="shared" si="63"/>
        <v>31.56467944056072</v>
      </c>
      <c r="N145" s="30">
        <f t="shared" si="63"/>
        <v>32.782785203461678</v>
      </c>
      <c r="O145" s="30">
        <f t="shared" si="63"/>
        <v>33.575294027782967</v>
      </c>
      <c r="P145" s="30">
        <f t="shared" si="63"/>
        <v>35.459537886645421</v>
      </c>
      <c r="Q145" s="30">
        <f t="shared" si="63"/>
        <v>37.811053268988665</v>
      </c>
    </row>
    <row r="146" spans="1:17" ht="12" customHeight="1" x14ac:dyDescent="0.25">
      <c r="A146" s="23" t="s">
        <v>47</v>
      </c>
      <c r="B146" s="22">
        <f t="shared" ref="B146:Q146" si="64">IF(B116=0,0,B116/B$26)</f>
        <v>17.251065861771892</v>
      </c>
      <c r="C146" s="22">
        <f t="shared" si="64"/>
        <v>17.081624740335851</v>
      </c>
      <c r="D146" s="22">
        <f t="shared" si="64"/>
        <v>16.905070004013499</v>
      </c>
      <c r="E146" s="22">
        <f t="shared" si="64"/>
        <v>17.124619724590648</v>
      </c>
      <c r="F146" s="22">
        <f t="shared" si="64"/>
        <v>17.31077812656202</v>
      </c>
      <c r="G146" s="22">
        <f t="shared" si="64"/>
        <v>17.24332351059876</v>
      </c>
      <c r="H146" s="22">
        <f t="shared" si="64"/>
        <v>17.073613748981462</v>
      </c>
      <c r="I146" s="22">
        <f t="shared" si="64"/>
        <v>17.213880689032063</v>
      </c>
      <c r="J146" s="22">
        <f t="shared" si="64"/>
        <v>17.349694133999101</v>
      </c>
      <c r="K146" s="22">
        <f t="shared" si="64"/>
        <v>17.456837025500263</v>
      </c>
      <c r="L146" s="22">
        <f t="shared" si="64"/>
        <v>17.542307858520296</v>
      </c>
      <c r="M146" s="22">
        <f t="shared" si="64"/>
        <v>17.731093470482129</v>
      </c>
      <c r="N146" s="22">
        <f t="shared" si="64"/>
        <v>18.045134558067403</v>
      </c>
      <c r="O146" s="22">
        <f t="shared" si="64"/>
        <v>18.267715116788331</v>
      </c>
      <c r="P146" s="22">
        <f t="shared" si="64"/>
        <v>18.596379145808339</v>
      </c>
      <c r="Q146" s="22">
        <f t="shared" si="64"/>
        <v>18.901821176899531</v>
      </c>
    </row>
    <row r="147" spans="1:17" ht="12" customHeight="1" x14ac:dyDescent="0.25">
      <c r="A147" s="29" t="s">
        <v>46</v>
      </c>
      <c r="B147" s="18">
        <f t="shared" ref="B147:Q147" si="65">IF(B117=0,0,B117/B$26)</f>
        <v>16.453766968504393</v>
      </c>
      <c r="C147" s="18">
        <f t="shared" si="65"/>
        <v>16.457316886410872</v>
      </c>
      <c r="D147" s="18">
        <f t="shared" si="65"/>
        <v>16.509011032981395</v>
      </c>
      <c r="E147" s="18">
        <f t="shared" si="65"/>
        <v>16.647679913608123</v>
      </c>
      <c r="F147" s="18">
        <f t="shared" si="65"/>
        <v>16.614161920753585</v>
      </c>
      <c r="G147" s="18">
        <f t="shared" si="65"/>
        <v>17.050229356500264</v>
      </c>
      <c r="H147" s="18">
        <f t="shared" si="65"/>
        <v>17.293442513846031</v>
      </c>
      <c r="I147" s="18">
        <f t="shared" si="65"/>
        <v>17.46857329424579</v>
      </c>
      <c r="J147" s="18">
        <f t="shared" si="65"/>
        <v>17.317132862844424</v>
      </c>
      <c r="K147" s="18">
        <f t="shared" si="65"/>
        <v>17.604853503705613</v>
      </c>
      <c r="L147" s="18">
        <f t="shared" si="65"/>
        <v>17.669893762138486</v>
      </c>
      <c r="M147" s="18">
        <f t="shared" si="65"/>
        <v>17.716225598206321</v>
      </c>
      <c r="N147" s="18">
        <f t="shared" si="65"/>
        <v>18.048169515827496</v>
      </c>
      <c r="O147" s="18">
        <f t="shared" si="65"/>
        <v>18.369399442717313</v>
      </c>
      <c r="P147" s="18">
        <f t="shared" si="65"/>
        <v>18.400424563182334</v>
      </c>
      <c r="Q147" s="18">
        <f t="shared" si="65"/>
        <v>18.69956273640231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32.831163254055639</v>
      </c>
      <c r="C149" s="26">
        <f t="shared" si="66"/>
        <v>33.698752640583152</v>
      </c>
      <c r="D149" s="26">
        <f t="shared" si="66"/>
        <v>29.909794420310224</v>
      </c>
      <c r="E149" s="26">
        <f t="shared" si="66"/>
        <v>33.898614890225346</v>
      </c>
      <c r="F149" s="26">
        <f t="shared" si="66"/>
        <v>34.05996420880664</v>
      </c>
      <c r="G149" s="26">
        <f t="shared" si="66"/>
        <v>40.872821468038886</v>
      </c>
      <c r="H149" s="26">
        <f t="shared" si="66"/>
        <v>37.276528867463966</v>
      </c>
      <c r="I149" s="26">
        <f t="shared" si="66"/>
        <v>36.610180026265979</v>
      </c>
      <c r="J149" s="26">
        <f t="shared" si="66"/>
        <v>36.978476142055513</v>
      </c>
      <c r="K149" s="26">
        <f t="shared" si="66"/>
        <v>34.702283519141538</v>
      </c>
      <c r="L149" s="26">
        <f t="shared" si="66"/>
        <v>36.691419845272108</v>
      </c>
      <c r="M149" s="26">
        <f t="shared" si="66"/>
        <v>28.599904146425413</v>
      </c>
      <c r="N149" s="26">
        <f t="shared" si="66"/>
        <v>31.224552968520641</v>
      </c>
      <c r="O149" s="26">
        <f t="shared" si="66"/>
        <v>30.511746469998364</v>
      </c>
      <c r="P149" s="26">
        <f t="shared" si="66"/>
        <v>24.739817114443749</v>
      </c>
      <c r="Q149" s="26">
        <f t="shared" si="66"/>
        <v>24.499338334559468</v>
      </c>
    </row>
    <row r="150" spans="1:17" ht="12" customHeight="1" x14ac:dyDescent="0.25">
      <c r="A150" s="25" t="s">
        <v>48</v>
      </c>
      <c r="B150" s="24">
        <f t="shared" ref="B150:Q150" si="67">IF(B120=0,0,B120/B$26)</f>
        <v>32.831163254055639</v>
      </c>
      <c r="C150" s="24">
        <f t="shared" si="67"/>
        <v>33.698752640583152</v>
      </c>
      <c r="D150" s="24">
        <f t="shared" si="67"/>
        <v>29.909794420310224</v>
      </c>
      <c r="E150" s="24">
        <f t="shared" si="67"/>
        <v>33.898614890225346</v>
      </c>
      <c r="F150" s="24">
        <f t="shared" si="67"/>
        <v>34.05996420880664</v>
      </c>
      <c r="G150" s="24">
        <f t="shared" si="67"/>
        <v>40.872821468038886</v>
      </c>
      <c r="H150" s="24">
        <f t="shared" si="67"/>
        <v>37.276528867463966</v>
      </c>
      <c r="I150" s="24">
        <f t="shared" si="67"/>
        <v>36.610180026265979</v>
      </c>
      <c r="J150" s="24">
        <f t="shared" si="67"/>
        <v>36.978476142055513</v>
      </c>
      <c r="K150" s="24">
        <f t="shared" si="67"/>
        <v>34.702283519141538</v>
      </c>
      <c r="L150" s="24">
        <f t="shared" si="67"/>
        <v>36.691419845272108</v>
      </c>
      <c r="M150" s="24">
        <f t="shared" si="67"/>
        <v>28.599904146425413</v>
      </c>
      <c r="N150" s="24">
        <f t="shared" si="67"/>
        <v>31.224552968520641</v>
      </c>
      <c r="O150" s="24">
        <f t="shared" si="67"/>
        <v>30.511746469998364</v>
      </c>
      <c r="P150" s="24">
        <f t="shared" si="67"/>
        <v>24.739817114443749</v>
      </c>
      <c r="Q150" s="24">
        <f t="shared" si="67"/>
        <v>24.499338334559468</v>
      </c>
    </row>
    <row r="151" spans="1:17" ht="12" customHeight="1" x14ac:dyDescent="0.25">
      <c r="A151" s="23" t="s">
        <v>44</v>
      </c>
      <c r="B151" s="22">
        <f t="shared" ref="B151:Q151" si="68">IF(B121=0,0,B121/B$26)</f>
        <v>26.383317287057523</v>
      </c>
      <c r="C151" s="22">
        <f t="shared" si="68"/>
        <v>27.913026405115431</v>
      </c>
      <c r="D151" s="22">
        <f t="shared" si="68"/>
        <v>23.381272879729757</v>
      </c>
      <c r="E151" s="22">
        <f t="shared" si="68"/>
        <v>27.139185178005608</v>
      </c>
      <c r="F151" s="22">
        <f t="shared" si="68"/>
        <v>27.116046491521942</v>
      </c>
      <c r="G151" s="22">
        <f t="shared" si="68"/>
        <v>34.303100544529173</v>
      </c>
      <c r="H151" s="22">
        <f t="shared" si="68"/>
        <v>31.109339003627341</v>
      </c>
      <c r="I151" s="22">
        <f t="shared" si="68"/>
        <v>30.422468643607893</v>
      </c>
      <c r="J151" s="22">
        <f t="shared" si="68"/>
        <v>30.69223167635738</v>
      </c>
      <c r="K151" s="22">
        <f t="shared" si="68"/>
        <v>28.551453545818845</v>
      </c>
      <c r="L151" s="22">
        <f t="shared" si="68"/>
        <v>30.601573972608879</v>
      </c>
      <c r="M151" s="22">
        <f t="shared" si="68"/>
        <v>22.760163585944557</v>
      </c>
      <c r="N151" s="22">
        <f t="shared" si="68"/>
        <v>25.631993117187868</v>
      </c>
      <c r="O151" s="22">
        <f t="shared" si="68"/>
        <v>25.096579803749865</v>
      </c>
      <c r="P151" s="22">
        <f t="shared" si="68"/>
        <v>19.368802759623772</v>
      </c>
      <c r="Q151" s="22">
        <f t="shared" si="68"/>
        <v>18.984805268343361</v>
      </c>
    </row>
    <row r="152" spans="1:17" ht="12" customHeight="1" x14ac:dyDescent="0.25">
      <c r="A152" s="23" t="s">
        <v>43</v>
      </c>
      <c r="B152" s="22">
        <f t="shared" ref="B152:Q152" si="69">IF(B122=0,0,B122/B$26)</f>
        <v>3.9253879708402327E-3</v>
      </c>
      <c r="C152" s="22">
        <f t="shared" si="69"/>
        <v>4.9311598359623992E-3</v>
      </c>
      <c r="D152" s="22">
        <f t="shared" si="69"/>
        <v>6.6838843421053546E-3</v>
      </c>
      <c r="E152" s="22">
        <f t="shared" si="69"/>
        <v>7.0415052608880941E-3</v>
      </c>
      <c r="F152" s="22">
        <f t="shared" si="69"/>
        <v>7.7547314767809636E-3</v>
      </c>
      <c r="G152" s="22">
        <f t="shared" si="69"/>
        <v>8.3308280480885819E-3</v>
      </c>
      <c r="H152" s="22">
        <f t="shared" si="69"/>
        <v>9.8036095782262304E-3</v>
      </c>
      <c r="I152" s="22">
        <f t="shared" si="69"/>
        <v>1.3166033023882357E-2</v>
      </c>
      <c r="J152" s="22">
        <f t="shared" si="69"/>
        <v>1.6157154968126777E-2</v>
      </c>
      <c r="K152" s="22">
        <f t="shared" si="69"/>
        <v>1.8586837707441097E-2</v>
      </c>
      <c r="L152" s="22">
        <f t="shared" si="69"/>
        <v>2.1016255815284081E-2</v>
      </c>
      <c r="M152" s="22">
        <f t="shared" si="69"/>
        <v>2.7627302391633062E-2</v>
      </c>
      <c r="N152" s="22">
        <f t="shared" si="69"/>
        <v>4.1546565410936834E-2</v>
      </c>
      <c r="O152" s="22">
        <f t="shared" si="69"/>
        <v>6.2927924837709606E-2</v>
      </c>
      <c r="P152" s="22">
        <f t="shared" si="69"/>
        <v>0.11830825934862117</v>
      </c>
      <c r="Q152" s="22">
        <f t="shared" si="69"/>
        <v>0.16202640378195279</v>
      </c>
    </row>
    <row r="153" spans="1:17" ht="12" customHeight="1" x14ac:dyDescent="0.25">
      <c r="A153" s="23" t="s">
        <v>47</v>
      </c>
      <c r="B153" s="22">
        <f t="shared" ref="B153:Q153" si="70">IF(B123=0,0,B123/B$26)</f>
        <v>3.4616060907908945</v>
      </c>
      <c r="C153" s="22">
        <f t="shared" si="70"/>
        <v>3.4273614503141072</v>
      </c>
      <c r="D153" s="22">
        <f t="shared" si="70"/>
        <v>3.3684211299142626</v>
      </c>
      <c r="E153" s="22">
        <f t="shared" si="70"/>
        <v>3.3811122114078049</v>
      </c>
      <c r="F153" s="22">
        <f t="shared" si="70"/>
        <v>3.3830325782792925</v>
      </c>
      <c r="G153" s="22">
        <f t="shared" si="70"/>
        <v>3.2985065088924674</v>
      </c>
      <c r="H153" s="22">
        <f t="shared" si="70"/>
        <v>3.1791668857997277</v>
      </c>
      <c r="I153" s="22">
        <f t="shared" si="70"/>
        <v>3.1074177245573469</v>
      </c>
      <c r="J153" s="22">
        <f t="shared" si="70"/>
        <v>3.085550100312707</v>
      </c>
      <c r="K153" s="22">
        <f t="shared" si="70"/>
        <v>3.0521493031317295</v>
      </c>
      <c r="L153" s="22">
        <f t="shared" si="70"/>
        <v>2.936258962129648</v>
      </c>
      <c r="M153" s="22">
        <f t="shared" si="70"/>
        <v>2.885083389703758</v>
      </c>
      <c r="N153" s="22">
        <f t="shared" si="70"/>
        <v>2.8537465746664257</v>
      </c>
      <c r="O153" s="22">
        <f t="shared" si="70"/>
        <v>2.822528596236304</v>
      </c>
      <c r="P153" s="22">
        <f t="shared" si="70"/>
        <v>2.7846728659317046</v>
      </c>
      <c r="Q153" s="22">
        <f t="shared" si="70"/>
        <v>2.7581484191068912</v>
      </c>
    </row>
    <row r="154" spans="1:17" ht="12" customHeight="1" x14ac:dyDescent="0.25">
      <c r="A154" s="21" t="s">
        <v>46</v>
      </c>
      <c r="B154" s="20">
        <f t="shared" ref="B154:Q154" si="71">IF(B124=0,0,B124/B$26)</f>
        <v>2.9823144882363786</v>
      </c>
      <c r="C154" s="20">
        <f t="shared" si="71"/>
        <v>2.3534336253176442</v>
      </c>
      <c r="D154" s="20">
        <f t="shared" si="71"/>
        <v>3.1534165263241003</v>
      </c>
      <c r="E154" s="20">
        <f t="shared" si="71"/>
        <v>3.3712759955510463</v>
      </c>
      <c r="F154" s="20">
        <f t="shared" si="71"/>
        <v>3.553130407528625</v>
      </c>
      <c r="G154" s="20">
        <f t="shared" si="71"/>
        <v>3.2628835865691603</v>
      </c>
      <c r="H154" s="20">
        <f t="shared" si="71"/>
        <v>2.9782193684586638</v>
      </c>
      <c r="I154" s="20">
        <f t="shared" si="71"/>
        <v>3.0671276250768571</v>
      </c>
      <c r="J154" s="20">
        <f t="shared" si="71"/>
        <v>3.1845372104172944</v>
      </c>
      <c r="K154" s="20">
        <f t="shared" si="71"/>
        <v>3.0800938324835268</v>
      </c>
      <c r="L154" s="20">
        <f t="shared" si="71"/>
        <v>3.1325706547183017</v>
      </c>
      <c r="M154" s="20">
        <f t="shared" si="71"/>
        <v>2.9270298683854623</v>
      </c>
      <c r="N154" s="20">
        <f t="shared" si="71"/>
        <v>2.6972667112554101</v>
      </c>
      <c r="O154" s="20">
        <f t="shared" si="71"/>
        <v>2.5297101451744859</v>
      </c>
      <c r="P154" s="20">
        <f t="shared" si="71"/>
        <v>2.4680332295396519</v>
      </c>
      <c r="Q154" s="20">
        <f t="shared" si="71"/>
        <v>2.5943582433272625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11781.849334012322</v>
      </c>
      <c r="C159" s="26">
        <f t="shared" si="73"/>
        <v>12194.441385118118</v>
      </c>
      <c r="D159" s="26">
        <f t="shared" si="73"/>
        <v>11579.066040531437</v>
      </c>
      <c r="E159" s="26">
        <f t="shared" si="73"/>
        <v>12634.31975445844</v>
      </c>
      <c r="F159" s="26">
        <f t="shared" si="73"/>
        <v>12879.868368800035</v>
      </c>
      <c r="G159" s="26">
        <f t="shared" si="73"/>
        <v>14552.65517928076</v>
      </c>
      <c r="H159" s="26">
        <f t="shared" si="73"/>
        <v>13922.471395080405</v>
      </c>
      <c r="I159" s="26">
        <f t="shared" si="73"/>
        <v>13913.357880426111</v>
      </c>
      <c r="J159" s="26">
        <f t="shared" si="73"/>
        <v>13882.346336179055</v>
      </c>
      <c r="K159" s="26">
        <f t="shared" si="73"/>
        <v>13654.357505351401</v>
      </c>
      <c r="L159" s="26">
        <f t="shared" si="73"/>
        <v>14524.02590524126</v>
      </c>
      <c r="M159" s="26">
        <f t="shared" si="73"/>
        <v>12513.706267767482</v>
      </c>
      <c r="N159" s="26">
        <f t="shared" si="73"/>
        <v>13120.706768160999</v>
      </c>
      <c r="O159" s="26">
        <f t="shared" si="73"/>
        <v>12939.161791425882</v>
      </c>
      <c r="P159" s="26">
        <f t="shared" si="73"/>
        <v>11840.747898164831</v>
      </c>
      <c r="Q159" s="26">
        <f t="shared" si="73"/>
        <v>11950.656506065496</v>
      </c>
    </row>
    <row r="160" spans="1:17" ht="12" customHeight="1" x14ac:dyDescent="0.25">
      <c r="A160" s="25" t="s">
        <v>48</v>
      </c>
      <c r="B160" s="24">
        <f t="shared" ref="B160:Q160" si="74">IF(B106=0,0,B106/B$23)</f>
        <v>8986.2145918820333</v>
      </c>
      <c r="C160" s="24">
        <f t="shared" si="74"/>
        <v>9372.4073848106564</v>
      </c>
      <c r="D160" s="24">
        <f t="shared" si="74"/>
        <v>8710.8498255972154</v>
      </c>
      <c r="E160" s="24">
        <f t="shared" si="74"/>
        <v>9704.1650849771777</v>
      </c>
      <c r="F160" s="24">
        <f t="shared" si="74"/>
        <v>9888.8022766682116</v>
      </c>
      <c r="G160" s="24">
        <f t="shared" si="74"/>
        <v>11517.897871546185</v>
      </c>
      <c r="H160" s="24">
        <f t="shared" si="74"/>
        <v>10858.539738160445</v>
      </c>
      <c r="I160" s="24">
        <f t="shared" si="74"/>
        <v>10828.96454978948</v>
      </c>
      <c r="J160" s="24">
        <f t="shared" si="74"/>
        <v>10768.555940940843</v>
      </c>
      <c r="K160" s="24">
        <f t="shared" si="74"/>
        <v>10491.025052943638</v>
      </c>
      <c r="L160" s="24">
        <f t="shared" si="74"/>
        <v>11360.404887498677</v>
      </c>
      <c r="M160" s="24">
        <f t="shared" si="74"/>
        <v>9369.2857555259307</v>
      </c>
      <c r="N160" s="24">
        <f t="shared" si="74"/>
        <v>9983.6516561252392</v>
      </c>
      <c r="O160" s="24">
        <f t="shared" si="74"/>
        <v>9814.6426763701438</v>
      </c>
      <c r="P160" s="24">
        <f t="shared" si="74"/>
        <v>8728.8619556572376</v>
      </c>
      <c r="Q160" s="24">
        <f t="shared" si="74"/>
        <v>8874.9330572972394</v>
      </c>
    </row>
    <row r="161" spans="1:17" ht="12" customHeight="1" x14ac:dyDescent="0.25">
      <c r="A161" s="23" t="s">
        <v>44</v>
      </c>
      <c r="B161" s="22">
        <f t="shared" ref="B161:Q161" si="75">IF(B107=0,0,B107/B$23)</f>
        <v>6281.9661097090966</v>
      </c>
      <c r="C161" s="22">
        <f t="shared" si="75"/>
        <v>6702.8851663979603</v>
      </c>
      <c r="D161" s="22">
        <f t="shared" si="75"/>
        <v>5963.8629736925996</v>
      </c>
      <c r="E161" s="22">
        <f t="shared" si="75"/>
        <v>6897.6384679464127</v>
      </c>
      <c r="F161" s="22">
        <f t="shared" si="75"/>
        <v>7030.4649664577537</v>
      </c>
      <c r="G161" s="22">
        <f t="shared" si="75"/>
        <v>8634.1746908201949</v>
      </c>
      <c r="H161" s="22">
        <f t="shared" si="75"/>
        <v>7957.984958051059</v>
      </c>
      <c r="I161" s="22">
        <f t="shared" si="75"/>
        <v>7885.6249630886432</v>
      </c>
      <c r="J161" s="22">
        <f t="shared" si="75"/>
        <v>7793.7998001158485</v>
      </c>
      <c r="K161" s="22">
        <f t="shared" si="75"/>
        <v>7455.8752397531762</v>
      </c>
      <c r="L161" s="22">
        <f t="shared" si="75"/>
        <v>8313.6800186527544</v>
      </c>
      <c r="M161" s="22">
        <f t="shared" si="75"/>
        <v>6329.1054579219144</v>
      </c>
      <c r="N161" s="22">
        <f t="shared" si="75"/>
        <v>6930.05173504291</v>
      </c>
      <c r="O161" s="22">
        <f t="shared" si="75"/>
        <v>6752.382911186035</v>
      </c>
      <c r="P161" s="22">
        <f t="shared" si="75"/>
        <v>5639.6495732720978</v>
      </c>
      <c r="Q161" s="22">
        <f t="shared" si="75"/>
        <v>5775.4114199419046</v>
      </c>
    </row>
    <row r="162" spans="1:17" ht="12" customHeight="1" x14ac:dyDescent="0.25">
      <c r="A162" s="23" t="s">
        <v>43</v>
      </c>
      <c r="B162" s="22">
        <f t="shared" ref="B162:Q162" si="76">IF(B108=0,0,B108/B$23)</f>
        <v>358.58827932059882</v>
      </c>
      <c r="C162" s="22">
        <f t="shared" si="76"/>
        <v>385.49610988137624</v>
      </c>
      <c r="D162" s="22">
        <f t="shared" si="76"/>
        <v>429.06679139553427</v>
      </c>
      <c r="E162" s="22">
        <f t="shared" si="76"/>
        <v>441.61157799951479</v>
      </c>
      <c r="F162" s="22">
        <f t="shared" si="76"/>
        <v>466.415814436613</v>
      </c>
      <c r="G162" s="22">
        <f t="shared" si="76"/>
        <v>489.85093919873157</v>
      </c>
      <c r="H162" s="22">
        <f t="shared" si="76"/>
        <v>532.70623076075765</v>
      </c>
      <c r="I162" s="22">
        <f t="shared" si="76"/>
        <v>565.32412755185453</v>
      </c>
      <c r="J162" s="22">
        <f t="shared" si="76"/>
        <v>589.7197345768642</v>
      </c>
      <c r="K162" s="22">
        <f t="shared" si="76"/>
        <v>615.22178825376238</v>
      </c>
      <c r="L162" s="22">
        <f t="shared" si="76"/>
        <v>626.87030430979166</v>
      </c>
      <c r="M162" s="22">
        <f t="shared" si="76"/>
        <v>630.95096433706703</v>
      </c>
      <c r="N162" s="22">
        <f t="shared" si="76"/>
        <v>627.92448164437371</v>
      </c>
      <c r="O162" s="22">
        <f t="shared" si="76"/>
        <v>625.7784527981114</v>
      </c>
      <c r="P162" s="22">
        <f t="shared" si="76"/>
        <v>630.45795128325017</v>
      </c>
      <c r="Q162" s="22">
        <f t="shared" si="76"/>
        <v>624.16555207674321</v>
      </c>
    </row>
    <row r="163" spans="1:17" ht="12" customHeight="1" x14ac:dyDescent="0.25">
      <c r="A163" s="23" t="s">
        <v>47</v>
      </c>
      <c r="B163" s="22">
        <f t="shared" ref="B163:Q163" si="77">IF(B109=0,0,B109/B$23)</f>
        <v>1112.8018252169081</v>
      </c>
      <c r="C163" s="22">
        <f t="shared" si="77"/>
        <v>1096.6134219897488</v>
      </c>
      <c r="D163" s="22">
        <f t="shared" si="77"/>
        <v>1087.5098433339269</v>
      </c>
      <c r="E163" s="22">
        <f t="shared" si="77"/>
        <v>1108.2313696701799</v>
      </c>
      <c r="F163" s="22">
        <f t="shared" si="77"/>
        <v>1124.4454915651609</v>
      </c>
      <c r="G163" s="22">
        <f t="shared" si="77"/>
        <v>1117.6022402131523</v>
      </c>
      <c r="H163" s="22">
        <f t="shared" si="77"/>
        <v>1098.638925481727</v>
      </c>
      <c r="I163" s="22">
        <f t="shared" si="77"/>
        <v>1099.7244412447658</v>
      </c>
      <c r="J163" s="22">
        <f t="shared" si="77"/>
        <v>1109.0668487180235</v>
      </c>
      <c r="K163" s="22">
        <f t="shared" si="77"/>
        <v>1122.9416022716202</v>
      </c>
      <c r="L163" s="22">
        <f t="shared" si="77"/>
        <v>1120.9723900475642</v>
      </c>
      <c r="M163" s="22">
        <f t="shared" si="77"/>
        <v>1125.4749433216282</v>
      </c>
      <c r="N163" s="22">
        <f t="shared" si="77"/>
        <v>1138.47090339789</v>
      </c>
      <c r="O163" s="22">
        <f t="shared" si="77"/>
        <v>1146.241224426054</v>
      </c>
      <c r="P163" s="22">
        <f t="shared" si="77"/>
        <v>1163.797640825368</v>
      </c>
      <c r="Q163" s="22">
        <f t="shared" si="77"/>
        <v>1166.3749009971275</v>
      </c>
    </row>
    <row r="164" spans="1:17" ht="12" customHeight="1" x14ac:dyDescent="0.25">
      <c r="A164" s="21" t="s">
        <v>46</v>
      </c>
      <c r="B164" s="20">
        <f t="shared" ref="B164:Q164" si="78">IF(B110=0,0,B110/B$23)</f>
        <v>1232.8583776354287</v>
      </c>
      <c r="C164" s="20">
        <f t="shared" si="78"/>
        <v>1187.4126865415703</v>
      </c>
      <c r="D164" s="20">
        <f t="shared" si="78"/>
        <v>1230.4102171751547</v>
      </c>
      <c r="E164" s="20">
        <f t="shared" si="78"/>
        <v>1256.6836693610712</v>
      </c>
      <c r="F164" s="20">
        <f t="shared" si="78"/>
        <v>1267.4760042086839</v>
      </c>
      <c r="G164" s="20">
        <f t="shared" si="78"/>
        <v>1276.270001314107</v>
      </c>
      <c r="H164" s="20">
        <f t="shared" si="78"/>
        <v>1269.2096238669008</v>
      </c>
      <c r="I164" s="20">
        <f t="shared" si="78"/>
        <v>1278.2910179042167</v>
      </c>
      <c r="J164" s="20">
        <f t="shared" si="78"/>
        <v>1275.9695575301059</v>
      </c>
      <c r="K164" s="20">
        <f t="shared" si="78"/>
        <v>1296.98642266508</v>
      </c>
      <c r="L164" s="20">
        <f t="shared" si="78"/>
        <v>1298.8821744885661</v>
      </c>
      <c r="M164" s="20">
        <f t="shared" si="78"/>
        <v>1283.7543899453224</v>
      </c>
      <c r="N164" s="20">
        <f t="shared" si="78"/>
        <v>1287.2045360400668</v>
      </c>
      <c r="O164" s="20">
        <f t="shared" si="78"/>
        <v>1290.2400879599429</v>
      </c>
      <c r="P164" s="20">
        <f t="shared" si="78"/>
        <v>1294.9567902765236</v>
      </c>
      <c r="Q164" s="20">
        <f t="shared" si="78"/>
        <v>1308.9811842814649</v>
      </c>
    </row>
    <row r="165" spans="1:17" ht="12" customHeight="1" x14ac:dyDescent="0.25">
      <c r="A165" s="19" t="s">
        <v>45</v>
      </c>
      <c r="B165" s="18">
        <f t="shared" ref="B165:Q165" si="79">IF(B111=0,0,B111/B$23)</f>
        <v>2795.6347421302903</v>
      </c>
      <c r="C165" s="18">
        <f t="shared" si="79"/>
        <v>2822.0340003074621</v>
      </c>
      <c r="D165" s="18">
        <f t="shared" si="79"/>
        <v>2868.2162149342221</v>
      </c>
      <c r="E165" s="18">
        <f t="shared" si="79"/>
        <v>2930.1546694812632</v>
      </c>
      <c r="F165" s="18">
        <f t="shared" si="79"/>
        <v>2991.0660921318236</v>
      </c>
      <c r="G165" s="18">
        <f t="shared" si="79"/>
        <v>3034.7573077345746</v>
      </c>
      <c r="H165" s="18">
        <f t="shared" si="79"/>
        <v>3063.9316569199609</v>
      </c>
      <c r="I165" s="18">
        <f t="shared" si="79"/>
        <v>3084.393330636633</v>
      </c>
      <c r="J165" s="18">
        <f t="shared" si="79"/>
        <v>3113.7903952382112</v>
      </c>
      <c r="K165" s="18">
        <f t="shared" si="79"/>
        <v>3163.3324524077648</v>
      </c>
      <c r="L165" s="18">
        <f t="shared" si="79"/>
        <v>3163.6210177425819</v>
      </c>
      <c r="M165" s="18">
        <f t="shared" si="79"/>
        <v>3144.4205122415497</v>
      </c>
      <c r="N165" s="18">
        <f t="shared" si="79"/>
        <v>3137.0551120357586</v>
      </c>
      <c r="O165" s="18">
        <f t="shared" si="79"/>
        <v>3124.5191150557389</v>
      </c>
      <c r="P165" s="18">
        <f t="shared" si="79"/>
        <v>3111.8859425075916</v>
      </c>
      <c r="Q165" s="18">
        <f t="shared" si="79"/>
        <v>3075.7234487682558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6078.2909577784712</v>
      </c>
      <c r="C167" s="31">
        <f t="shared" si="80"/>
        <v>6435.4249761133397</v>
      </c>
      <c r="D167" s="31">
        <f t="shared" si="80"/>
        <v>6090.6652519928866</v>
      </c>
      <c r="E167" s="31">
        <f t="shared" si="80"/>
        <v>6832.8658160943232</v>
      </c>
      <c r="F167" s="31">
        <f t="shared" si="80"/>
        <v>7043.7966783678066</v>
      </c>
      <c r="G167" s="31">
        <f t="shared" si="80"/>
        <v>8391.7417814723722</v>
      </c>
      <c r="H167" s="31">
        <f t="shared" si="80"/>
        <v>8076.3492222012019</v>
      </c>
      <c r="I167" s="31">
        <f t="shared" si="80"/>
        <v>8182.2375547796546</v>
      </c>
      <c r="J167" s="31">
        <f t="shared" si="80"/>
        <v>8201.5975938609718</v>
      </c>
      <c r="K167" s="31">
        <f t="shared" si="80"/>
        <v>8101.5655875395523</v>
      </c>
      <c r="L167" s="31">
        <f t="shared" si="80"/>
        <v>8898.7224903453334</v>
      </c>
      <c r="M167" s="31">
        <f t="shared" si="80"/>
        <v>7593.2620436549169</v>
      </c>
      <c r="N167" s="31">
        <f t="shared" si="80"/>
        <v>8245.279945750568</v>
      </c>
      <c r="O167" s="31">
        <f t="shared" si="80"/>
        <v>8250.1387012358609</v>
      </c>
      <c r="P167" s="31">
        <f t="shared" si="80"/>
        <v>7644.5102546495491</v>
      </c>
      <c r="Q167" s="31">
        <f t="shared" si="80"/>
        <v>7993.0438016213247</v>
      </c>
    </row>
    <row r="168" spans="1:17" ht="12" customHeight="1" x14ac:dyDescent="0.25">
      <c r="A168" s="23" t="s">
        <v>44</v>
      </c>
      <c r="B168" s="22">
        <f t="shared" ref="B168:Q168" si="81">IF(B114=0,0,B114/B$23)</f>
        <v>4124.7116809024474</v>
      </c>
      <c r="C168" s="22">
        <f t="shared" si="81"/>
        <v>4425.1573818579436</v>
      </c>
      <c r="D168" s="22">
        <f t="shared" si="81"/>
        <v>3979.6386809806863</v>
      </c>
      <c r="E168" s="22">
        <f t="shared" si="81"/>
        <v>4656.1365910885834</v>
      </c>
      <c r="F168" s="22">
        <f t="shared" si="81"/>
        <v>4787.0993566232519</v>
      </c>
      <c r="G168" s="22">
        <f t="shared" si="81"/>
        <v>6053.6383279910397</v>
      </c>
      <c r="H168" s="22">
        <f t="shared" si="81"/>
        <v>5632.8282049101426</v>
      </c>
      <c r="I168" s="22">
        <f t="shared" si="81"/>
        <v>5640.5794139954069</v>
      </c>
      <c r="J168" s="22">
        <f t="shared" si="81"/>
        <v>5581.9737164151329</v>
      </c>
      <c r="K168" s="22">
        <f t="shared" si="81"/>
        <v>5373.7863845252068</v>
      </c>
      <c r="L168" s="22">
        <f t="shared" si="81"/>
        <v>6113.6237631748245</v>
      </c>
      <c r="M168" s="22">
        <f t="shared" si="81"/>
        <v>4742.636121084638</v>
      </c>
      <c r="N168" s="22">
        <f t="shared" si="81"/>
        <v>5307.6884257217134</v>
      </c>
      <c r="O168" s="22">
        <f t="shared" si="81"/>
        <v>5249.3264811375093</v>
      </c>
      <c r="P168" s="22">
        <f t="shared" si="81"/>
        <v>4530.2008267888441</v>
      </c>
      <c r="Q168" s="22">
        <f t="shared" si="81"/>
        <v>4773.7347342332696</v>
      </c>
    </row>
    <row r="169" spans="1:17" ht="12" customHeight="1" x14ac:dyDescent="0.25">
      <c r="A169" s="23" t="s">
        <v>43</v>
      </c>
      <c r="B169" s="30">
        <f t="shared" ref="B169:Q169" si="82">IF(B115=0,0,B115/B$23)</f>
        <v>599.68962695883249</v>
      </c>
      <c r="C169" s="30">
        <f t="shared" si="82"/>
        <v>664.72311615798515</v>
      </c>
      <c r="D169" s="30">
        <f t="shared" si="82"/>
        <v>761.96016678525393</v>
      </c>
      <c r="E169" s="30">
        <f t="shared" si="82"/>
        <v>797.82313207707125</v>
      </c>
      <c r="F169" s="30">
        <f t="shared" si="82"/>
        <v>858.92610870505814</v>
      </c>
      <c r="G169" s="30">
        <f t="shared" si="82"/>
        <v>918.87567544924082</v>
      </c>
      <c r="H169" s="30">
        <f t="shared" si="82"/>
        <v>1020.6184170757454</v>
      </c>
      <c r="I169" s="30">
        <f t="shared" si="82"/>
        <v>1103.8427424806403</v>
      </c>
      <c r="J169" s="30">
        <f t="shared" si="82"/>
        <v>1171.4899399589369</v>
      </c>
      <c r="K169" s="30">
        <f t="shared" si="82"/>
        <v>1243.7048480715559</v>
      </c>
      <c r="L169" s="30">
        <f t="shared" si="82"/>
        <v>1289.8246566890589</v>
      </c>
      <c r="M169" s="30">
        <f t="shared" si="82"/>
        <v>1342.73108476931</v>
      </c>
      <c r="N169" s="30">
        <f t="shared" si="82"/>
        <v>1398.1983127528767</v>
      </c>
      <c r="O169" s="30">
        <f t="shared" si="82"/>
        <v>1434.9764470294344</v>
      </c>
      <c r="P169" s="30">
        <f t="shared" si="82"/>
        <v>1524.1174301106969</v>
      </c>
      <c r="Q169" s="30">
        <f t="shared" si="82"/>
        <v>1614.1298595363974</v>
      </c>
    </row>
    <row r="170" spans="1:17" ht="12" customHeight="1" x14ac:dyDescent="0.25">
      <c r="A170" s="23" t="s">
        <v>47</v>
      </c>
      <c r="B170" s="22">
        <f t="shared" ref="B170:Q170" si="83">IF(B116=0,0,B116/B$23)</f>
        <v>692.95817718201431</v>
      </c>
      <c r="C170" s="22">
        <f t="shared" si="83"/>
        <v>685.29550222782314</v>
      </c>
      <c r="D170" s="22">
        <f t="shared" si="83"/>
        <v>682.52848187772122</v>
      </c>
      <c r="E170" s="22">
        <f t="shared" si="83"/>
        <v>699.1896533636201</v>
      </c>
      <c r="F170" s="22">
        <f t="shared" si="83"/>
        <v>713.23655419508395</v>
      </c>
      <c r="G170" s="22">
        <f t="shared" si="83"/>
        <v>713.6094590920635</v>
      </c>
      <c r="H170" s="22">
        <f t="shared" si="83"/>
        <v>706.90050415446592</v>
      </c>
      <c r="I170" s="22">
        <f t="shared" si="83"/>
        <v>713.62835891557256</v>
      </c>
      <c r="J170" s="22">
        <f t="shared" si="83"/>
        <v>724.74705812415971</v>
      </c>
      <c r="K170" s="22">
        <f t="shared" si="83"/>
        <v>738.9045923607232</v>
      </c>
      <c r="L170" s="22">
        <f t="shared" si="83"/>
        <v>744.92808941145779</v>
      </c>
      <c r="M170" s="22">
        <f t="shared" si="83"/>
        <v>754.26365138918595</v>
      </c>
      <c r="N170" s="22">
        <f t="shared" si="83"/>
        <v>769.63188258404136</v>
      </c>
      <c r="O170" s="22">
        <f t="shared" si="83"/>
        <v>780.74494037024374</v>
      </c>
      <c r="P170" s="22">
        <f t="shared" si="83"/>
        <v>799.30724657717462</v>
      </c>
      <c r="Q170" s="22">
        <f t="shared" si="83"/>
        <v>806.90674613590295</v>
      </c>
    </row>
    <row r="171" spans="1:17" ht="12" customHeight="1" x14ac:dyDescent="0.25">
      <c r="A171" s="29" t="s">
        <v>46</v>
      </c>
      <c r="B171" s="18">
        <f t="shared" ref="B171:Q171" si="84">IF(B117=0,0,B117/B$23)</f>
        <v>660.93147273517741</v>
      </c>
      <c r="C171" s="18">
        <f t="shared" si="84"/>
        <v>660.24897586958855</v>
      </c>
      <c r="D171" s="18">
        <f t="shared" si="84"/>
        <v>666.53792234922389</v>
      </c>
      <c r="E171" s="18">
        <f t="shared" si="84"/>
        <v>679.71643956504897</v>
      </c>
      <c r="F171" s="18">
        <f t="shared" si="84"/>
        <v>684.53465884441312</v>
      </c>
      <c r="G171" s="18">
        <f t="shared" si="84"/>
        <v>705.61831894002887</v>
      </c>
      <c r="H171" s="18">
        <f t="shared" si="84"/>
        <v>716.00209606084763</v>
      </c>
      <c r="I171" s="18">
        <f t="shared" si="84"/>
        <v>724.18703938803617</v>
      </c>
      <c r="J171" s="18">
        <f t="shared" si="84"/>
        <v>723.38687936274334</v>
      </c>
      <c r="K171" s="18">
        <f t="shared" si="84"/>
        <v>745.16976258206569</v>
      </c>
      <c r="L171" s="18">
        <f t="shared" si="84"/>
        <v>750.34598106999294</v>
      </c>
      <c r="M171" s="18">
        <f t="shared" si="84"/>
        <v>753.63118641178301</v>
      </c>
      <c r="N171" s="18">
        <f t="shared" si="84"/>
        <v>769.76132469193738</v>
      </c>
      <c r="O171" s="18">
        <f t="shared" si="84"/>
        <v>785.0908326986746</v>
      </c>
      <c r="P171" s="18">
        <f t="shared" si="84"/>
        <v>790.88475117283269</v>
      </c>
      <c r="Q171" s="18">
        <f t="shared" si="84"/>
        <v>798.27246171575439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1318.7952110084148</v>
      </c>
      <c r="C173" s="26">
        <f t="shared" si="85"/>
        <v>1351.9559155720895</v>
      </c>
      <c r="D173" s="26">
        <f t="shared" si="85"/>
        <v>1207.5836760286968</v>
      </c>
      <c r="E173" s="26">
        <f t="shared" si="85"/>
        <v>1384.0634814546272</v>
      </c>
      <c r="F173" s="26">
        <f t="shared" si="85"/>
        <v>1403.3344619570703</v>
      </c>
      <c r="G173" s="26">
        <f t="shared" si="85"/>
        <v>1691.5087164864599</v>
      </c>
      <c r="H173" s="26">
        <f t="shared" si="85"/>
        <v>1543.3637797452664</v>
      </c>
      <c r="I173" s="26">
        <f t="shared" si="85"/>
        <v>1517.7322977725908</v>
      </c>
      <c r="J173" s="26">
        <f t="shared" si="85"/>
        <v>1544.698228734235</v>
      </c>
      <c r="K173" s="26">
        <f t="shared" si="85"/>
        <v>1468.8615480708884</v>
      </c>
      <c r="L173" s="26">
        <f t="shared" si="85"/>
        <v>1558.0885652885647</v>
      </c>
      <c r="M173" s="26">
        <f t="shared" si="85"/>
        <v>1216.6123971302368</v>
      </c>
      <c r="N173" s="26">
        <f t="shared" si="85"/>
        <v>1331.7391126498408</v>
      </c>
      <c r="O173" s="26">
        <f t="shared" si="85"/>
        <v>1304.0433095225005</v>
      </c>
      <c r="P173" s="26">
        <f t="shared" si="85"/>
        <v>1063.3637303004848</v>
      </c>
      <c r="Q173" s="26">
        <f t="shared" si="85"/>
        <v>1045.8611999875363</v>
      </c>
    </row>
    <row r="174" spans="1:17" ht="12" customHeight="1" x14ac:dyDescent="0.25">
      <c r="A174" s="25" t="s">
        <v>48</v>
      </c>
      <c r="B174" s="24">
        <f t="shared" ref="B174:Q174" si="86">IF(B120=0,0,B120/B$23)</f>
        <v>1318.7952110084148</v>
      </c>
      <c r="C174" s="24">
        <f t="shared" si="86"/>
        <v>1351.9559155720895</v>
      </c>
      <c r="D174" s="24">
        <f t="shared" si="86"/>
        <v>1207.5836760286968</v>
      </c>
      <c r="E174" s="24">
        <f t="shared" si="86"/>
        <v>1384.0634814546272</v>
      </c>
      <c r="F174" s="24">
        <f t="shared" si="86"/>
        <v>1403.3344619570703</v>
      </c>
      <c r="G174" s="24">
        <f t="shared" si="86"/>
        <v>1691.5087164864599</v>
      </c>
      <c r="H174" s="24">
        <f t="shared" si="86"/>
        <v>1543.3637797452664</v>
      </c>
      <c r="I174" s="24">
        <f t="shared" si="86"/>
        <v>1517.7322977725908</v>
      </c>
      <c r="J174" s="24">
        <f t="shared" si="86"/>
        <v>1544.698228734235</v>
      </c>
      <c r="K174" s="24">
        <f t="shared" si="86"/>
        <v>1468.8615480708884</v>
      </c>
      <c r="L174" s="24">
        <f t="shared" si="86"/>
        <v>1558.0885652885647</v>
      </c>
      <c r="M174" s="24">
        <f t="shared" si="86"/>
        <v>1216.6123971302368</v>
      </c>
      <c r="N174" s="24">
        <f t="shared" si="86"/>
        <v>1331.7391126498408</v>
      </c>
      <c r="O174" s="24">
        <f t="shared" si="86"/>
        <v>1304.0433095225005</v>
      </c>
      <c r="P174" s="24">
        <f t="shared" si="86"/>
        <v>1063.3637303004848</v>
      </c>
      <c r="Q174" s="24">
        <f t="shared" si="86"/>
        <v>1045.8611999875363</v>
      </c>
    </row>
    <row r="175" spans="1:17" ht="12" customHeight="1" x14ac:dyDescent="0.25">
      <c r="A175" s="23" t="s">
        <v>44</v>
      </c>
      <c r="B175" s="22">
        <f t="shared" ref="B175:Q175" si="87">IF(B121=0,0,B121/B$23)</f>
        <v>1059.7916442814085</v>
      </c>
      <c r="C175" s="22">
        <f t="shared" si="87"/>
        <v>1119.8391101416955</v>
      </c>
      <c r="D175" s="22">
        <f t="shared" si="87"/>
        <v>943.99991713621671</v>
      </c>
      <c r="E175" s="22">
        <f t="shared" si="87"/>
        <v>1108.0793490516144</v>
      </c>
      <c r="F175" s="22">
        <f t="shared" si="87"/>
        <v>1117.2320170478567</v>
      </c>
      <c r="G175" s="22">
        <f t="shared" si="87"/>
        <v>1419.6229056258144</v>
      </c>
      <c r="H175" s="22">
        <f t="shared" si="87"/>
        <v>1288.0230131063058</v>
      </c>
      <c r="I175" s="22">
        <f t="shared" si="87"/>
        <v>1261.2110403513627</v>
      </c>
      <c r="J175" s="22">
        <f t="shared" si="87"/>
        <v>1282.103560034225</v>
      </c>
      <c r="K175" s="22">
        <f t="shared" si="87"/>
        <v>1208.5121785098879</v>
      </c>
      <c r="L175" s="22">
        <f t="shared" si="87"/>
        <v>1299.4853480083539</v>
      </c>
      <c r="M175" s="22">
        <f t="shared" si="87"/>
        <v>968.19545399886363</v>
      </c>
      <c r="N175" s="22">
        <f t="shared" si="87"/>
        <v>1093.2142984959396</v>
      </c>
      <c r="O175" s="22">
        <f t="shared" si="87"/>
        <v>1072.6041859700624</v>
      </c>
      <c r="P175" s="22">
        <f t="shared" si="87"/>
        <v>832.50746190453162</v>
      </c>
      <c r="Q175" s="22">
        <f t="shared" si="87"/>
        <v>810.4492843168174</v>
      </c>
    </row>
    <row r="176" spans="1:17" ht="12" customHeight="1" x14ac:dyDescent="0.25">
      <c r="A176" s="23" t="s">
        <v>43</v>
      </c>
      <c r="B176" s="22">
        <f t="shared" ref="B176:Q176" si="88">IF(B122=0,0,B122/B$23)</f>
        <v>0.15767893501777305</v>
      </c>
      <c r="C176" s="22">
        <f t="shared" si="88"/>
        <v>0.19783256614763217</v>
      </c>
      <c r="D176" s="22">
        <f t="shared" si="88"/>
        <v>0.26985640591730004</v>
      </c>
      <c r="E176" s="22">
        <f t="shared" si="88"/>
        <v>0.28750113589083764</v>
      </c>
      <c r="F176" s="22">
        <f t="shared" si="88"/>
        <v>0.31950949384075295</v>
      </c>
      <c r="G176" s="22">
        <f t="shared" si="88"/>
        <v>0.34476866907538817</v>
      </c>
      <c r="H176" s="22">
        <f t="shared" si="88"/>
        <v>0.40589980863278557</v>
      </c>
      <c r="I176" s="22">
        <f t="shared" si="88"/>
        <v>0.54581850019722178</v>
      </c>
      <c r="J176" s="22">
        <f t="shared" si="88"/>
        <v>0.67493123742504346</v>
      </c>
      <c r="K176" s="22">
        <f t="shared" si="88"/>
        <v>0.78673471714433363</v>
      </c>
      <c r="L176" s="22">
        <f t="shared" si="88"/>
        <v>0.89244809846716311</v>
      </c>
      <c r="M176" s="22">
        <f t="shared" si="88"/>
        <v>1.1752388545374763</v>
      </c>
      <c r="N176" s="22">
        <f t="shared" si="88"/>
        <v>1.7719768865799386</v>
      </c>
      <c r="O176" s="22">
        <f t="shared" si="88"/>
        <v>2.6894802448440243</v>
      </c>
      <c r="P176" s="22">
        <f t="shared" si="88"/>
        <v>5.0851108318363005</v>
      </c>
      <c r="Q176" s="22">
        <f t="shared" si="88"/>
        <v>6.916804314262528</v>
      </c>
    </row>
    <row r="177" spans="1:17" ht="12" customHeight="1" x14ac:dyDescent="0.25">
      <c r="A177" s="23" t="s">
        <v>47</v>
      </c>
      <c r="B177" s="22">
        <f t="shared" ref="B177:Q177" si="89">IF(B123=0,0,B123/B$23)</f>
        <v>139.04927765142946</v>
      </c>
      <c r="C177" s="22">
        <f t="shared" si="89"/>
        <v>137.5018724573097</v>
      </c>
      <c r="D177" s="22">
        <f t="shared" si="89"/>
        <v>135.99726943333539</v>
      </c>
      <c r="E177" s="22">
        <f t="shared" si="89"/>
        <v>138.04911951901676</v>
      </c>
      <c r="F177" s="22">
        <f t="shared" si="89"/>
        <v>139.3872927733517</v>
      </c>
      <c r="G177" s="22">
        <f t="shared" si="89"/>
        <v>136.50764275086485</v>
      </c>
      <c r="H177" s="22">
        <f t="shared" si="89"/>
        <v>131.62735829707276</v>
      </c>
      <c r="I177" s="22">
        <f t="shared" si="89"/>
        <v>128.82286401891602</v>
      </c>
      <c r="J177" s="22">
        <f t="shared" si="89"/>
        <v>128.89237934829725</v>
      </c>
      <c r="K177" s="22">
        <f t="shared" si="89"/>
        <v>129.1899061302021</v>
      </c>
      <c r="L177" s="22">
        <f t="shared" si="89"/>
        <v>124.68723022747186</v>
      </c>
      <c r="M177" s="22">
        <f t="shared" si="89"/>
        <v>122.72867072202487</v>
      </c>
      <c r="N177" s="22">
        <f t="shared" si="89"/>
        <v>121.71338161046685</v>
      </c>
      <c r="O177" s="22">
        <f t="shared" si="89"/>
        <v>120.63221407129386</v>
      </c>
      <c r="P177" s="22">
        <f t="shared" si="89"/>
        <v>119.69046144059408</v>
      </c>
      <c r="Q177" s="22">
        <f t="shared" si="89"/>
        <v>117.74360498878059</v>
      </c>
    </row>
    <row r="178" spans="1:17" ht="12" customHeight="1" x14ac:dyDescent="0.25">
      <c r="A178" s="21" t="s">
        <v>46</v>
      </c>
      <c r="B178" s="20">
        <f t="shared" ref="B178:Q178" si="90">IF(B124=0,0,B124/B$23)</f>
        <v>119.79661014055893</v>
      </c>
      <c r="C178" s="20">
        <f t="shared" si="90"/>
        <v>94.417100406936555</v>
      </c>
      <c r="D178" s="20">
        <f t="shared" si="90"/>
        <v>127.31663305322725</v>
      </c>
      <c r="E178" s="20">
        <f t="shared" si="90"/>
        <v>137.64751174810544</v>
      </c>
      <c r="F178" s="20">
        <f t="shared" si="90"/>
        <v>146.39564264202119</v>
      </c>
      <c r="G178" s="20">
        <f t="shared" si="90"/>
        <v>135.03339944070549</v>
      </c>
      <c r="H178" s="20">
        <f t="shared" si="90"/>
        <v>123.30750853325458</v>
      </c>
      <c r="I178" s="20">
        <f t="shared" si="90"/>
        <v>127.15257490211467</v>
      </c>
      <c r="J178" s="20">
        <f t="shared" si="90"/>
        <v>133.02735811428752</v>
      </c>
      <c r="K178" s="20">
        <f t="shared" si="90"/>
        <v>130.37272871365408</v>
      </c>
      <c r="L178" s="20">
        <f t="shared" si="90"/>
        <v>133.02353895427186</v>
      </c>
      <c r="M178" s="20">
        <f t="shared" si="90"/>
        <v>124.51303355481075</v>
      </c>
      <c r="N178" s="20">
        <f t="shared" si="90"/>
        <v>115.03945565685447</v>
      </c>
      <c r="O178" s="20">
        <f t="shared" si="90"/>
        <v>108.11742923630024</v>
      </c>
      <c r="P178" s="20">
        <f t="shared" si="90"/>
        <v>106.08069612352283</v>
      </c>
      <c r="Q178" s="20">
        <f t="shared" si="90"/>
        <v>110.75150636767584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1057.6319312379769</v>
      </c>
      <c r="C3" s="154">
        <v>1094.323903288966</v>
      </c>
      <c r="D3" s="154">
        <v>1131.6128300878374</v>
      </c>
      <c r="E3" s="154">
        <v>1175.5992210459724</v>
      </c>
      <c r="F3" s="154">
        <v>1215.757811752221</v>
      </c>
      <c r="G3" s="154">
        <v>1246.0183742888526</v>
      </c>
      <c r="H3" s="154">
        <v>1268.9210534240503</v>
      </c>
      <c r="I3" s="154">
        <v>1284.9186500073336</v>
      </c>
      <c r="J3" s="154">
        <v>1301.1643484635226</v>
      </c>
      <c r="K3" s="154">
        <v>1306.4097648265524</v>
      </c>
      <c r="L3" s="154">
        <v>1305.7979754702885</v>
      </c>
      <c r="M3" s="154">
        <v>1304.0344273515411</v>
      </c>
      <c r="N3" s="154">
        <v>1302.4335063409046</v>
      </c>
      <c r="O3" s="154">
        <v>1301.9253270872678</v>
      </c>
      <c r="P3" s="154">
        <v>1301.3243139513374</v>
      </c>
      <c r="Q3" s="154">
        <v>1305.9806806986712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1403.8864968115868</v>
      </c>
      <c r="C5" s="143">
        <v>1452.5909303506508</v>
      </c>
      <c r="D5" s="143">
        <v>1502.0877536474432</v>
      </c>
      <c r="E5" s="143">
        <v>1560.4747013990293</v>
      </c>
      <c r="F5" s="143">
        <v>1613.7806782311527</v>
      </c>
      <c r="G5" s="143">
        <v>1653.9481446968953</v>
      </c>
      <c r="H5" s="143">
        <v>1684.3488550282079</v>
      </c>
      <c r="I5" s="143">
        <v>1705.5838510238575</v>
      </c>
      <c r="J5" s="143">
        <v>1727.1481741312559</v>
      </c>
      <c r="K5" s="143">
        <v>1734.1108697389727</v>
      </c>
      <c r="L5" s="143">
        <v>1733.298788720251</v>
      </c>
      <c r="M5" s="143">
        <v>1730.9578785063461</v>
      </c>
      <c r="N5" s="143">
        <v>1728.8328373432421</v>
      </c>
      <c r="O5" s="143">
        <v>1728.1582869906388</v>
      </c>
      <c r="P5" s="143">
        <v>1727.3605101828314</v>
      </c>
      <c r="Q5" s="143">
        <v>1733.5413091996804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3.5323570964662376E-2</v>
      </c>
      <c r="C6" s="152">
        <f>1000*C8/SER_summary!C$3</f>
        <v>3.6707733082374329E-2</v>
      </c>
      <c r="D6" s="152">
        <f>1000*D8/SER_summary!D$3</f>
        <v>3.8212245976530217E-2</v>
      </c>
      <c r="E6" s="152">
        <f>1000*E8/SER_summary!E$3</f>
        <v>4.0035194799888311E-2</v>
      </c>
      <c r="F6" s="152">
        <f>1000*F8/SER_summary!F$3</f>
        <v>4.1774859639136422E-2</v>
      </c>
      <c r="G6" s="152">
        <f>1000*G8/SER_summary!G$3</f>
        <v>4.3166960002660494E-2</v>
      </c>
      <c r="H6" s="152">
        <f>1000*H8/SER_summary!H$3</f>
        <v>4.4377565380675096E-2</v>
      </c>
      <c r="I6" s="152">
        <f>1000*I8/SER_summary!I$3</f>
        <v>4.5448044587452247E-2</v>
      </c>
      <c r="J6" s="152">
        <f>1000*J8/SER_summary!J$3</f>
        <v>4.6670087000480469E-2</v>
      </c>
      <c r="K6" s="152">
        <f>1000*K8/SER_summary!K$3</f>
        <v>4.7639764881576861E-2</v>
      </c>
      <c r="L6" s="152">
        <f>1000*L8/SER_summary!L$3</f>
        <v>4.8579963103249399E-2</v>
      </c>
      <c r="M6" s="152">
        <f>1000*M8/SER_summary!M$3</f>
        <v>4.918037719751174E-2</v>
      </c>
      <c r="N6" s="152">
        <f>1000*N8/SER_summary!N$3</f>
        <v>4.9926095541579729E-2</v>
      </c>
      <c r="O6" s="152">
        <f>1000*O8/SER_summary!O$3</f>
        <v>5.0995612516406254E-2</v>
      </c>
      <c r="P6" s="152">
        <f>1000*P8/SER_summary!P$3</f>
        <v>5.2297822836965657E-2</v>
      </c>
      <c r="Q6" s="152">
        <f>1000*Q8/SER_summary!Q$3</f>
        <v>5.3898324308444837E-2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2138.6663811740445</v>
      </c>
      <c r="C8" s="62">
        <v>2238.4124185660253</v>
      </c>
      <c r="D8" s="62">
        <v>2347.1503725032471</v>
      </c>
      <c r="E8" s="62">
        <v>2476.7408141974329</v>
      </c>
      <c r="F8" s="62">
        <v>2602.2496243822588</v>
      </c>
      <c r="G8" s="62">
        <v>2709.7139685422071</v>
      </c>
      <c r="H8" s="62">
        <v>2805.9772612087222</v>
      </c>
      <c r="I8" s="62">
        <v>2892.5437518912963</v>
      </c>
      <c r="J8" s="62">
        <v>2987.2212659665443</v>
      </c>
      <c r="K8" s="62">
        <v>3065.6296367163341</v>
      </c>
      <c r="L8" s="62">
        <v>3141.1248387783162</v>
      </c>
      <c r="M8" s="62">
        <v>3195.6780085918772</v>
      </c>
      <c r="N8" s="62">
        <v>3259.024889924076</v>
      </c>
      <c r="O8" s="62">
        <v>3345.3300295406311</v>
      </c>
      <c r="P8" s="62">
        <v>3448.6278972127129</v>
      </c>
      <c r="Q8" s="62">
        <v>3583.6018117082017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273.78818759123533</v>
      </c>
      <c r="D9" s="150">
        <v>290.61200089544326</v>
      </c>
      <c r="E9" s="150">
        <v>319.64882076552726</v>
      </c>
      <c r="F9" s="150">
        <v>324.11981631437817</v>
      </c>
      <c r="G9" s="150">
        <v>315.01284556533028</v>
      </c>
      <c r="H9" s="150">
        <v>313.15147663513932</v>
      </c>
      <c r="I9" s="150">
        <v>313.21464292978624</v>
      </c>
      <c r="J9" s="150">
        <v>331.52483317358411</v>
      </c>
      <c r="K9" s="150">
        <v>325.91381920755123</v>
      </c>
      <c r="L9" s="150">
        <v>334.13839570034258</v>
      </c>
      <c r="M9" s="150">
        <v>328.34135740479724</v>
      </c>
      <c r="N9" s="150">
        <v>353.95888222764165</v>
      </c>
      <c r="O9" s="150">
        <v>405.95396038208241</v>
      </c>
      <c r="P9" s="150">
        <v>427.41768398646059</v>
      </c>
      <c r="Q9" s="150">
        <v>449.98676006081888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174.04215019925459</v>
      </c>
      <c r="D10" s="149">
        <f t="shared" ref="D10:Q10" si="0">C8+D9-D8</f>
        <v>181.87404695822124</v>
      </c>
      <c r="E10" s="149">
        <f t="shared" si="0"/>
        <v>190.05837907134173</v>
      </c>
      <c r="F10" s="149">
        <f t="shared" si="0"/>
        <v>198.61100612955215</v>
      </c>
      <c r="G10" s="149">
        <f t="shared" si="0"/>
        <v>207.54850140538201</v>
      </c>
      <c r="H10" s="149">
        <f t="shared" si="0"/>
        <v>216.88818396862416</v>
      </c>
      <c r="I10" s="149">
        <f t="shared" si="0"/>
        <v>226.64815224721224</v>
      </c>
      <c r="J10" s="149">
        <f t="shared" si="0"/>
        <v>236.84731909833636</v>
      </c>
      <c r="K10" s="149">
        <f t="shared" si="0"/>
        <v>247.5054484577613</v>
      </c>
      <c r="L10" s="149">
        <f t="shared" si="0"/>
        <v>258.64319363836057</v>
      </c>
      <c r="M10" s="149">
        <f t="shared" si="0"/>
        <v>273.78818759123624</v>
      </c>
      <c r="N10" s="149">
        <f t="shared" si="0"/>
        <v>290.61200089544309</v>
      </c>
      <c r="O10" s="149">
        <f t="shared" si="0"/>
        <v>319.64882076552703</v>
      </c>
      <c r="P10" s="149">
        <f t="shared" si="0"/>
        <v>324.11981631437902</v>
      </c>
      <c r="Q10" s="149">
        <f t="shared" si="0"/>
        <v>315.01284556533028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8760.0000000000018</v>
      </c>
      <c r="C12" s="146">
        <v>8759.9999999999982</v>
      </c>
      <c r="D12" s="146">
        <v>8759.9999999999982</v>
      </c>
      <c r="E12" s="146">
        <v>8759.9999999999982</v>
      </c>
      <c r="F12" s="146">
        <v>8760</v>
      </c>
      <c r="G12" s="146">
        <v>8760</v>
      </c>
      <c r="H12" s="146">
        <v>8759.9999999999982</v>
      </c>
      <c r="I12" s="146">
        <v>8760.0000000000036</v>
      </c>
      <c r="J12" s="146">
        <v>8759.9999999999982</v>
      </c>
      <c r="K12" s="146">
        <v>8760</v>
      </c>
      <c r="L12" s="146">
        <v>8760.0000000000018</v>
      </c>
      <c r="M12" s="146">
        <v>8760.0000000000018</v>
      </c>
      <c r="N12" s="146">
        <v>8760</v>
      </c>
      <c r="O12" s="146">
        <v>8760.0000000000018</v>
      </c>
      <c r="P12" s="146">
        <v>8759.9999999999982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656.43080621153626</v>
      </c>
      <c r="C14" s="143">
        <f>IF(C5=0,0,C5/C8*1000)</f>
        <v>648.93802335193061</v>
      </c>
      <c r="D14" s="143">
        <f t="shared" ref="D14:Q14" si="1">IF(D5=0,0,D5/D8*1000)</f>
        <v>639.96230119907455</v>
      </c>
      <c r="E14" s="143">
        <f t="shared" si="1"/>
        <v>630.05167616002166</v>
      </c>
      <c r="F14" s="143">
        <f t="shared" si="1"/>
        <v>620.14829903731618</v>
      </c>
      <c r="G14" s="143">
        <f t="shared" si="1"/>
        <v>610.37739181995619</v>
      </c>
      <c r="H14" s="143">
        <f t="shared" si="1"/>
        <v>600.2717407277371</v>
      </c>
      <c r="I14" s="143">
        <f t="shared" si="1"/>
        <v>589.6484192879218</v>
      </c>
      <c r="J14" s="143">
        <f t="shared" si="1"/>
        <v>578.17885598521957</v>
      </c>
      <c r="K14" s="143">
        <f t="shared" si="1"/>
        <v>565.66222121874398</v>
      </c>
      <c r="L14" s="143">
        <f t="shared" si="1"/>
        <v>551.80830997929581</v>
      </c>
      <c r="M14" s="143">
        <f t="shared" si="1"/>
        <v>541.6559095918002</v>
      </c>
      <c r="N14" s="143">
        <f t="shared" si="1"/>
        <v>530.47549366323437</v>
      </c>
      <c r="O14" s="143">
        <f t="shared" si="1"/>
        <v>516.58828029829499</v>
      </c>
      <c r="P14" s="143">
        <f t="shared" si="1"/>
        <v>500.88341266940893</v>
      </c>
      <c r="Q14" s="143">
        <f t="shared" si="1"/>
        <v>483.74272597360653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595.1719975313016</v>
      </c>
      <c r="D15" s="141">
        <v>581.13412402158099</v>
      </c>
      <c r="E15" s="141">
        <v>572.96354891604562</v>
      </c>
      <c r="F15" s="141">
        <v>566.70512095462198</v>
      </c>
      <c r="G15" s="141">
        <v>560.00477140760779</v>
      </c>
      <c r="H15" s="141">
        <v>551.7227561819692</v>
      </c>
      <c r="I15" s="141">
        <v>542.80292808582192</v>
      </c>
      <c r="J15" s="141">
        <v>534.01188091229028</v>
      </c>
      <c r="K15" s="141">
        <v>519.87024389626686</v>
      </c>
      <c r="L15" s="141">
        <v>505.68650977173803</v>
      </c>
      <c r="M15" s="141">
        <v>489.15602214934239</v>
      </c>
      <c r="N15" s="141">
        <v>471.12678274359411</v>
      </c>
      <c r="O15" s="141">
        <v>449.4908048890569</v>
      </c>
      <c r="P15" s="141">
        <v>427.87790433634609</v>
      </c>
      <c r="Q15" s="141">
        <v>405.76637313383151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450.14792816857499</v>
      </c>
      <c r="C3" s="154">
        <v>484.70412457774592</v>
      </c>
      <c r="D3" s="154">
        <v>513.75731865005002</v>
      </c>
      <c r="E3" s="154">
        <v>545.93094481182106</v>
      </c>
      <c r="F3" s="154">
        <v>577.56377184054884</v>
      </c>
      <c r="G3" s="154">
        <v>606.62473904102944</v>
      </c>
      <c r="H3" s="154">
        <v>633.79608420975478</v>
      </c>
      <c r="I3" s="154">
        <v>662.45578102349691</v>
      </c>
      <c r="J3" s="154">
        <v>687.06850785707559</v>
      </c>
      <c r="K3" s="154">
        <v>704.99154694535116</v>
      </c>
      <c r="L3" s="154">
        <v>726.61627044778868</v>
      </c>
      <c r="M3" s="154">
        <v>743.72882386105732</v>
      </c>
      <c r="N3" s="154">
        <v>755.31274868846265</v>
      </c>
      <c r="O3" s="154">
        <v>764.59432260206222</v>
      </c>
      <c r="P3" s="154">
        <v>774.98449640487104</v>
      </c>
      <c r="Q3" s="154">
        <v>773.7505063737766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6196.2292498354391</v>
      </c>
      <c r="C5" s="143">
        <v>6640.1716023720046</v>
      </c>
      <c r="D5" s="143">
        <v>7007.6302907658464</v>
      </c>
      <c r="E5" s="143">
        <v>7416.73507377448</v>
      </c>
      <c r="F5" s="143">
        <v>7817.4617339037659</v>
      </c>
      <c r="G5" s="143">
        <v>8182.5332067597947</v>
      </c>
      <c r="H5" s="143">
        <v>8521.4946257521333</v>
      </c>
      <c r="I5" s="143">
        <v>8879.871276126707</v>
      </c>
      <c r="J5" s="143">
        <v>9183.5086531348315</v>
      </c>
      <c r="K5" s="143">
        <v>9397.6323679120251</v>
      </c>
      <c r="L5" s="143">
        <v>9661.0836072782422</v>
      </c>
      <c r="M5" s="143">
        <v>9872.5428056254823</v>
      </c>
      <c r="N5" s="143">
        <v>10010.776859338166</v>
      </c>
      <c r="O5" s="143">
        <v>10118.78876040415</v>
      </c>
      <c r="P5" s="143">
        <v>10241.75450970049</v>
      </c>
      <c r="Q5" s="143">
        <v>10211.542156957817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71.56331323446949</v>
      </c>
      <c r="C6" s="152">
        <f>1000000*C8/SER_summary!C$8</f>
        <v>76.162927149970315</v>
      </c>
      <c r="D6" s="152">
        <f>1000000*D8/SER_summary!D$8</f>
        <v>79.787419508252853</v>
      </c>
      <c r="E6" s="152">
        <f>1000000*E8/SER_summary!E$8</f>
        <v>83.873845980967445</v>
      </c>
      <c r="F6" s="152">
        <f>1000000*F8/SER_summary!F$8</f>
        <v>87.822281623272488</v>
      </c>
      <c r="G6" s="152">
        <f>1000000*G8/SER_summary!G$8</f>
        <v>91.317208552774503</v>
      </c>
      <c r="H6" s="152">
        <f>1000000*H8/SER_summary!H$8</f>
        <v>94.374025178849621</v>
      </c>
      <c r="I6" s="152">
        <f>1000000*I8/SER_summary!I$8</f>
        <v>97.329899216327448</v>
      </c>
      <c r="J6" s="152">
        <f>1000000*J8/SER_summary!J$8</f>
        <v>99.961917984308187</v>
      </c>
      <c r="K6" s="152">
        <f>1000000*K8/SER_summary!K$8</f>
        <v>102.37035036944096</v>
      </c>
      <c r="L6" s="152">
        <f>1000000*L8/SER_summary!L$8</f>
        <v>104.85594480709098</v>
      </c>
      <c r="M6" s="152">
        <f>1000000*M8/SER_summary!M$8</f>
        <v>106.65749156071143</v>
      </c>
      <c r="N6" s="152">
        <f>1000000*N8/SER_summary!N$8</f>
        <v>108.2730278417183</v>
      </c>
      <c r="O6" s="152">
        <f>1000000*O8/SER_summary!O$8</f>
        <v>109.77387578856714</v>
      </c>
      <c r="P6" s="152">
        <f>1000000*P8/SER_summary!P$8</f>
        <v>110.896142750287</v>
      </c>
      <c r="Q6" s="152">
        <f>1000000*Q8/SER_summary!Q$8</f>
        <v>111.65284122098683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127.44819376474393</v>
      </c>
      <c r="C8" s="62">
        <v>137.65006323539953</v>
      </c>
      <c r="D8" s="62">
        <v>146.30666336426137</v>
      </c>
      <c r="E8" s="62">
        <v>156.01384720604727</v>
      </c>
      <c r="F8" s="62">
        <v>165.67643711872367</v>
      </c>
      <c r="G8" s="62">
        <v>174.67995453179176</v>
      </c>
      <c r="H8" s="62">
        <v>183.22993296692559</v>
      </c>
      <c r="I8" s="62">
        <v>192.40498170850444</v>
      </c>
      <c r="J8" s="62">
        <v>200.47068464862613</v>
      </c>
      <c r="K8" s="62">
        <v>206.6399089815842</v>
      </c>
      <c r="L8" s="62">
        <v>214.18340599327766</v>
      </c>
      <c r="M8" s="62">
        <v>220.73529878303654</v>
      </c>
      <c r="N8" s="62">
        <v>225.77357754362774</v>
      </c>
      <c r="O8" s="62">
        <v>230.33828299053226</v>
      </c>
      <c r="P8" s="62">
        <v>235.5616240689067</v>
      </c>
      <c r="Q8" s="62">
        <v>237.09077628001256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18.698415721638529</v>
      </c>
      <c r="D9" s="150">
        <v>17.153146379844774</v>
      </c>
      <c r="E9" s="150">
        <v>18.203730092768811</v>
      </c>
      <c r="F9" s="150">
        <v>18.15913616365933</v>
      </c>
      <c r="G9" s="150">
        <v>17.500063664051027</v>
      </c>
      <c r="H9" s="150">
        <v>17.046524686116747</v>
      </c>
      <c r="I9" s="150">
        <v>17.671594992561783</v>
      </c>
      <c r="J9" s="150">
        <v>16.562249191104659</v>
      </c>
      <c r="K9" s="150">
        <v>14.665770583940983</v>
      </c>
      <c r="L9" s="150">
        <v>16.040043262676416</v>
      </c>
      <c r="M9" s="150">
        <v>15.048439040741787</v>
      </c>
      <c r="N9" s="150">
        <v>13.534825011574101</v>
      </c>
      <c r="O9" s="150">
        <v>13.061251697887485</v>
      </c>
      <c r="P9" s="150">
        <v>13.719887329357348</v>
      </c>
      <c r="Q9" s="150">
        <v>10.025698462088817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8.4965462509829308</v>
      </c>
      <c r="D10" s="149">
        <f t="shared" ref="D10:Q10" si="0">C8+D9-D8</f>
        <v>8.4965462509829308</v>
      </c>
      <c r="E10" s="149">
        <f t="shared" si="0"/>
        <v>8.4965462509829024</v>
      </c>
      <c r="F10" s="149">
        <f t="shared" si="0"/>
        <v>8.4965462509829308</v>
      </c>
      <c r="G10" s="149">
        <f t="shared" si="0"/>
        <v>8.4965462509829308</v>
      </c>
      <c r="H10" s="149">
        <f t="shared" si="0"/>
        <v>8.4965462509829308</v>
      </c>
      <c r="I10" s="149">
        <f t="shared" si="0"/>
        <v>8.4965462509829308</v>
      </c>
      <c r="J10" s="149">
        <f t="shared" si="0"/>
        <v>8.4965462509829592</v>
      </c>
      <c r="K10" s="149">
        <f t="shared" si="0"/>
        <v>8.4965462509829308</v>
      </c>
      <c r="L10" s="149">
        <f t="shared" si="0"/>
        <v>8.4965462509829592</v>
      </c>
      <c r="M10" s="149">
        <f t="shared" si="0"/>
        <v>8.4965462509829024</v>
      </c>
      <c r="N10" s="149">
        <f t="shared" si="0"/>
        <v>8.4965462509829024</v>
      </c>
      <c r="O10" s="149">
        <f t="shared" si="0"/>
        <v>8.4965462509829592</v>
      </c>
      <c r="P10" s="149">
        <f t="shared" si="0"/>
        <v>8.4965462509829024</v>
      </c>
      <c r="Q10" s="149">
        <f t="shared" si="0"/>
        <v>8.4965462509829592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844.75219096474325</v>
      </c>
      <c r="C12" s="146">
        <v>848.78747257389057</v>
      </c>
      <c r="D12" s="146">
        <v>852.48822526443928</v>
      </c>
      <c r="E12" s="146">
        <v>855.90683486114017</v>
      </c>
      <c r="F12" s="146">
        <v>859.08419391082089</v>
      </c>
      <c r="G12" s="146">
        <v>862.05284563141242</v>
      </c>
      <c r="H12" s="146">
        <v>864.83911955354677</v>
      </c>
      <c r="I12" s="146">
        <v>867.46462402635007</v>
      </c>
      <c r="J12" s="146">
        <v>869.94731510220436</v>
      </c>
      <c r="K12" s="146">
        <v>872.30227852516771</v>
      </c>
      <c r="L12" s="146">
        <v>874.54231264395139</v>
      </c>
      <c r="M12" s="146">
        <v>875.96577194398265</v>
      </c>
      <c r="N12" s="146">
        <v>877.32515702872706</v>
      </c>
      <c r="O12" s="146">
        <v>878.62607557867636</v>
      </c>
      <c r="P12" s="146">
        <v>879.87342638212795</v>
      </c>
      <c r="Q12" s="146">
        <v>881.0715142758969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48.617630951075164</v>
      </c>
      <c r="C14" s="143">
        <f>IF(C5=0,0,C5/C8)</f>
        <v>48.239510003104371</v>
      </c>
      <c r="D14" s="143">
        <f t="shared" ref="D14:Q14" si="1">IF(D5=0,0,D5/D8)</f>
        <v>47.896863544204201</v>
      </c>
      <c r="E14" s="143">
        <f t="shared" si="1"/>
        <v>47.538953795423097</v>
      </c>
      <c r="F14" s="143">
        <f t="shared" si="1"/>
        <v>47.185114973843724</v>
      </c>
      <c r="G14" s="143">
        <f t="shared" si="1"/>
        <v>46.843000553166348</v>
      </c>
      <c r="H14" s="143">
        <f t="shared" si="1"/>
        <v>46.507109879750537</v>
      </c>
      <c r="I14" s="143">
        <f t="shared" si="1"/>
        <v>46.151982122686434</v>
      </c>
      <c r="J14" s="143">
        <f t="shared" si="1"/>
        <v>45.809733573919672</v>
      </c>
      <c r="K14" s="143">
        <f t="shared" si="1"/>
        <v>45.478302880735129</v>
      </c>
      <c r="L14" s="143">
        <f t="shared" si="1"/>
        <v>45.106592466745369</v>
      </c>
      <c r="M14" s="143">
        <f t="shared" si="1"/>
        <v>44.725709300030566</v>
      </c>
      <c r="N14" s="143">
        <f t="shared" si="1"/>
        <v>44.339895608039946</v>
      </c>
      <c r="O14" s="143">
        <f t="shared" si="1"/>
        <v>43.930121510978132</v>
      </c>
      <c r="P14" s="143">
        <f t="shared" si="1"/>
        <v>43.47802639832608</v>
      </c>
      <c r="Q14" s="143">
        <f t="shared" si="1"/>
        <v>43.070178929683991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45.834059702385005</v>
      </c>
      <c r="D15" s="141">
        <v>45.50422535308261</v>
      </c>
      <c r="E15" s="141">
        <v>45.16583847418547</v>
      </c>
      <c r="F15" s="141">
        <v>44.815381237513598</v>
      </c>
      <c r="G15" s="141">
        <v>44.465748112880057</v>
      </c>
      <c r="H15" s="141">
        <v>44.117107904924261</v>
      </c>
      <c r="I15" s="141">
        <v>43.655289785009387</v>
      </c>
      <c r="J15" s="141">
        <v>43.274275053299867</v>
      </c>
      <c r="K15" s="141">
        <v>42.766635491558148</v>
      </c>
      <c r="L15" s="141">
        <v>42.177765874826036</v>
      </c>
      <c r="M15" s="141">
        <v>41.502055239443798</v>
      </c>
      <c r="N15" s="141">
        <v>40.733146031091096</v>
      </c>
      <c r="O15" s="141">
        <v>39.896164862920465</v>
      </c>
      <c r="P15" s="141">
        <v>39.070852873430624</v>
      </c>
      <c r="Q15" s="141">
        <v>38.188820329490291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291.64805507931845</v>
      </c>
      <c r="C3" s="154">
        <v>307.74200806807448</v>
      </c>
      <c r="D3" s="154">
        <v>333.45198382059783</v>
      </c>
      <c r="E3" s="154">
        <v>368.21536830947286</v>
      </c>
      <c r="F3" s="154">
        <v>422.10663705816739</v>
      </c>
      <c r="G3" s="154">
        <v>462.80033916533455</v>
      </c>
      <c r="H3" s="154">
        <v>508.2898504307305</v>
      </c>
      <c r="I3" s="154">
        <v>554.84889941292795</v>
      </c>
      <c r="J3" s="154">
        <v>589.44790753403004</v>
      </c>
      <c r="K3" s="154">
        <v>615.85007032178396</v>
      </c>
      <c r="L3" s="154">
        <v>626.75555604127283</v>
      </c>
      <c r="M3" s="154">
        <v>629.66714960740148</v>
      </c>
      <c r="N3" s="154">
        <v>632.35941861143897</v>
      </c>
      <c r="O3" s="154">
        <v>635.28792646904094</v>
      </c>
      <c r="P3" s="154">
        <v>637.87447656197355</v>
      </c>
      <c r="Q3" s="154">
        <v>642.74946168057249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2017.4016790067847</v>
      </c>
      <c r="C5" s="143">
        <v>2107.0000018671549</v>
      </c>
      <c r="D5" s="143">
        <v>2240.9201757396527</v>
      </c>
      <c r="E5" s="143">
        <v>2432.7485223844646</v>
      </c>
      <c r="F5" s="143">
        <v>2742.1575818909332</v>
      </c>
      <c r="G5" s="143">
        <v>2960.0703021706431</v>
      </c>
      <c r="H5" s="143">
        <v>3199.9742069415388</v>
      </c>
      <c r="I5" s="143">
        <v>3450.7909227487262</v>
      </c>
      <c r="J5" s="143">
        <v>3624.0270555093643</v>
      </c>
      <c r="K5" s="143">
        <v>3754.9728761896886</v>
      </c>
      <c r="L5" s="143">
        <v>3774.2050099625667</v>
      </c>
      <c r="M5" s="143">
        <v>3748.6728394323504</v>
      </c>
      <c r="N5" s="143">
        <v>3732.9360990600076</v>
      </c>
      <c r="O5" s="143">
        <v>3717.1004582442665</v>
      </c>
      <c r="P5" s="143">
        <v>3696.2233268246173</v>
      </c>
      <c r="Q5" s="143">
        <v>3686.5463895525518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8.8575667019178253E-2</v>
      </c>
      <c r="C6" s="152">
        <f>1000*C8/SER_summary!C$3</f>
        <v>9.3931018898143898E-2</v>
      </c>
      <c r="D6" s="152">
        <f>1000*D8/SER_summary!D$3</f>
        <v>0.10235893590060793</v>
      </c>
      <c r="E6" s="152">
        <f>1000*E8/SER_summary!E$3</f>
        <v>0.11457171364779625</v>
      </c>
      <c r="F6" s="152">
        <f>1000*F8/SER_summary!F$3</f>
        <v>0.13426414038709117</v>
      </c>
      <c r="G6" s="152">
        <f>1000*G8/SER_summary!G$3</f>
        <v>0.15025633906210836</v>
      </c>
      <c r="H6" s="152">
        <f>1000*H8/SER_summary!H$3</f>
        <v>0.16726335393419439</v>
      </c>
      <c r="I6" s="152">
        <f>1000*I8/SER_summary!I$3</f>
        <v>0.18694271316005329</v>
      </c>
      <c r="J6" s="152">
        <f>1000*J8/SER_summary!J$3</f>
        <v>0.20491996045116773</v>
      </c>
      <c r="K6" s="152">
        <f>1000*K8/SER_summary!K$3</f>
        <v>0.22472095990519836</v>
      </c>
      <c r="L6" s="152">
        <f>1000*L8/SER_summary!L$3</f>
        <v>0.23919554472976398</v>
      </c>
      <c r="M6" s="152">
        <f>1000*M8/SER_summary!M$3</f>
        <v>0.25477597322724255</v>
      </c>
      <c r="N6" s="152">
        <f>1000*N8/SER_summary!N$3</f>
        <v>0.27913547884647644</v>
      </c>
      <c r="O6" s="152">
        <f>1000*O8/SER_summary!O$3</f>
        <v>0.31058441986040447</v>
      </c>
      <c r="P6" s="152">
        <f>1000*P8/SER_summary!P$3</f>
        <v>0.35686062605455737</v>
      </c>
      <c r="Q6" s="152">
        <f>1000*Q8/SER_summary!Q$3</f>
        <v>0.40395006735346661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5362.8157083408214</v>
      </c>
      <c r="C8" s="62">
        <v>5727.8491896608693</v>
      </c>
      <c r="D8" s="62">
        <v>6287.2989636806342</v>
      </c>
      <c r="E8" s="62">
        <v>7087.8745754180682</v>
      </c>
      <c r="F8" s="62">
        <v>8363.6141906505163</v>
      </c>
      <c r="G8" s="62">
        <v>9432.0216386216507</v>
      </c>
      <c r="H8" s="62">
        <v>10576.000818134926</v>
      </c>
      <c r="I8" s="62">
        <v>11897.981130347947</v>
      </c>
      <c r="J8" s="62">
        <v>13116.35145815026</v>
      </c>
      <c r="K8" s="62">
        <v>14460.844556836453</v>
      </c>
      <c r="L8" s="62">
        <v>15466.110282523368</v>
      </c>
      <c r="M8" s="62">
        <v>16555.016881836465</v>
      </c>
      <c r="N8" s="62">
        <v>18221.121907358305</v>
      </c>
      <c r="O8" s="62">
        <v>20374.446647389483</v>
      </c>
      <c r="P8" s="62">
        <v>23532.136591327846</v>
      </c>
      <c r="Q8" s="62">
        <v>26857.907212909817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1335.5679715361348</v>
      </c>
      <c r="D9" s="150">
        <v>1578.5109887466549</v>
      </c>
      <c r="E9" s="150">
        <v>1870.589887200669</v>
      </c>
      <c r="F9" s="150">
        <v>2399.2546044688456</v>
      </c>
      <c r="G9" s="150">
        <v>2248.0981866693496</v>
      </c>
      <c r="H9" s="150">
        <v>2479.5471510494099</v>
      </c>
      <c r="I9" s="150">
        <v>2900.4913009596748</v>
      </c>
      <c r="J9" s="150">
        <v>3088.9602150029827</v>
      </c>
      <c r="K9" s="150">
        <v>3743.7477031550366</v>
      </c>
      <c r="L9" s="150">
        <v>3253.3639123562643</v>
      </c>
      <c r="M9" s="150">
        <v>3568.453750362507</v>
      </c>
      <c r="N9" s="150">
        <v>4566.5963264815091</v>
      </c>
      <c r="O9" s="150">
        <v>5242.2849550341671</v>
      </c>
      <c r="P9" s="150">
        <v>6901.4376470934012</v>
      </c>
      <c r="Q9" s="150">
        <v>6579.1345339382287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970.53449021608685</v>
      </c>
      <c r="D10" s="149">
        <f t="shared" ref="D10:Q10" si="0">C8+D9-D8</f>
        <v>1019.0612147268903</v>
      </c>
      <c r="E10" s="149">
        <f t="shared" si="0"/>
        <v>1070.0142754632352</v>
      </c>
      <c r="F10" s="149">
        <f t="shared" si="0"/>
        <v>1123.514989236397</v>
      </c>
      <c r="G10" s="149">
        <f t="shared" si="0"/>
        <v>1179.6907386982148</v>
      </c>
      <c r="H10" s="149">
        <f t="shared" si="0"/>
        <v>1335.5679715361348</v>
      </c>
      <c r="I10" s="149">
        <f t="shared" si="0"/>
        <v>1578.5109887466533</v>
      </c>
      <c r="J10" s="149">
        <f t="shared" si="0"/>
        <v>1870.5898872006692</v>
      </c>
      <c r="K10" s="149">
        <f t="shared" si="0"/>
        <v>2399.2546044688443</v>
      </c>
      <c r="L10" s="149">
        <f t="shared" si="0"/>
        <v>2248.0981866693473</v>
      </c>
      <c r="M10" s="149">
        <f t="shared" si="0"/>
        <v>2479.5471510494099</v>
      </c>
      <c r="N10" s="149">
        <f t="shared" si="0"/>
        <v>2900.4913009596712</v>
      </c>
      <c r="O10" s="149">
        <f t="shared" si="0"/>
        <v>3088.9602150029896</v>
      </c>
      <c r="P10" s="149">
        <f t="shared" si="0"/>
        <v>3743.747703155037</v>
      </c>
      <c r="Q10" s="149">
        <f t="shared" si="0"/>
        <v>3253.3639123562571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1681.0020977479692</v>
      </c>
      <c r="C12" s="146">
        <v>1698.3367059710354</v>
      </c>
      <c r="D12" s="146">
        <v>1730.2484448367006</v>
      </c>
      <c r="E12" s="146">
        <v>1759.9739597883117</v>
      </c>
      <c r="F12" s="146">
        <v>1789.9105224266832</v>
      </c>
      <c r="G12" s="146">
        <v>1817.9971227960184</v>
      </c>
      <c r="H12" s="146">
        <v>1846.9983555525978</v>
      </c>
      <c r="I12" s="146">
        <v>1869.6384489684742</v>
      </c>
      <c r="J12" s="146">
        <v>1891.2787712283955</v>
      </c>
      <c r="K12" s="146">
        <v>1907.0836369368537</v>
      </c>
      <c r="L12" s="146">
        <v>1930.964344429658</v>
      </c>
      <c r="M12" s="146">
        <v>1953.1475152830978</v>
      </c>
      <c r="N12" s="146">
        <v>1969.7675771448153</v>
      </c>
      <c r="O12" s="146">
        <v>1987.3202232257975</v>
      </c>
      <c r="P12" s="146">
        <v>2006.6820699045811</v>
      </c>
      <c r="Q12" s="146">
        <v>2027.3258925900086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376.18329413578522</v>
      </c>
      <c r="C14" s="143">
        <f>IF(C5=0,0,C5/C8*1000)</f>
        <v>367.85186412910861</v>
      </c>
      <c r="D14" s="143">
        <f t="shared" ref="D14:Q14" si="1">IF(D5=0,0,D5/D8*1000)</f>
        <v>356.42017163246209</v>
      </c>
      <c r="E14" s="143">
        <f t="shared" si="1"/>
        <v>343.2268018429167</v>
      </c>
      <c r="F14" s="143">
        <f t="shared" si="1"/>
        <v>327.8675366154892</v>
      </c>
      <c r="G14" s="143">
        <f t="shared" si="1"/>
        <v>313.8320092534492</v>
      </c>
      <c r="H14" s="143">
        <f t="shared" si="1"/>
        <v>302.56939858159478</v>
      </c>
      <c r="I14" s="143">
        <f t="shared" si="1"/>
        <v>290.03163519455086</v>
      </c>
      <c r="J14" s="143">
        <f t="shared" si="1"/>
        <v>276.29841019984718</v>
      </c>
      <c r="K14" s="143">
        <f t="shared" si="1"/>
        <v>259.66483917528194</v>
      </c>
      <c r="L14" s="143">
        <f t="shared" si="1"/>
        <v>244.03065418636001</v>
      </c>
      <c r="M14" s="143">
        <f t="shared" si="1"/>
        <v>226.43727071914083</v>
      </c>
      <c r="N14" s="143">
        <f t="shared" si="1"/>
        <v>204.86861994773889</v>
      </c>
      <c r="O14" s="143">
        <f t="shared" si="1"/>
        <v>182.43933308100554</v>
      </c>
      <c r="P14" s="143">
        <f t="shared" si="1"/>
        <v>157.07130172730527</v>
      </c>
      <c r="Q14" s="143">
        <f t="shared" si="1"/>
        <v>137.26111868390609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340.45229756391336</v>
      </c>
      <c r="D15" s="141">
        <v>327.69742006369722</v>
      </c>
      <c r="E15" s="141">
        <v>317.73391144027312</v>
      </c>
      <c r="F15" s="141">
        <v>305.11835959585977</v>
      </c>
      <c r="G15" s="141">
        <v>294.33441668533447</v>
      </c>
      <c r="H15" s="141">
        <v>280.13223662198703</v>
      </c>
      <c r="I15" s="141">
        <v>264.81399689339855</v>
      </c>
      <c r="J15" s="141">
        <v>248.49331842908921</v>
      </c>
      <c r="K15" s="141">
        <v>230.5183250253161</v>
      </c>
      <c r="L15" s="141">
        <v>209.29868915414301</v>
      </c>
      <c r="M15" s="141">
        <v>187.49547157083347</v>
      </c>
      <c r="N15" s="141">
        <v>164.75157868157817</v>
      </c>
      <c r="O15" s="141">
        <v>143.40127252790344</v>
      </c>
      <c r="P15" s="141">
        <v>122.02172380470493</v>
      </c>
      <c r="Q15" s="141">
        <v>102.02677289283048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37297.74911935041</v>
      </c>
      <c r="C3" s="174">
        <v>38052.498278457962</v>
      </c>
      <c r="D3" s="174">
        <v>36659.205627755066</v>
      </c>
      <c r="E3" s="174">
        <v>33968.431657897687</v>
      </c>
      <c r="F3" s="174">
        <v>34525.980700998109</v>
      </c>
      <c r="G3" s="174">
        <v>32321.699544764793</v>
      </c>
      <c r="H3" s="174">
        <v>30003.513666031369</v>
      </c>
      <c r="I3" s="174">
        <v>32601.100940256889</v>
      </c>
      <c r="J3" s="174">
        <v>30680.276241975007</v>
      </c>
      <c r="K3" s="174">
        <v>25919.381222610416</v>
      </c>
      <c r="L3" s="174">
        <v>32092</v>
      </c>
      <c r="M3" s="174">
        <v>33851.049020582679</v>
      </c>
      <c r="N3" s="174">
        <v>33591.924847457289</v>
      </c>
      <c r="O3" s="174">
        <v>30235.267625490753</v>
      </c>
      <c r="P3" s="174">
        <v>32650.87048169256</v>
      </c>
      <c r="Q3" s="174">
        <v>33442.40458678404</v>
      </c>
    </row>
    <row r="5" spans="1:17" x14ac:dyDescent="0.25">
      <c r="A5" s="162" t="s">
        <v>154</v>
      </c>
      <c r="B5" s="174">
        <v>32938.831227529183</v>
      </c>
      <c r="C5" s="174">
        <v>35498.859888873179</v>
      </c>
      <c r="D5" s="174">
        <v>36611.706410463674</v>
      </c>
      <c r="E5" s="174">
        <v>36323.254952891693</v>
      </c>
      <c r="F5" s="174">
        <v>40524.359493378986</v>
      </c>
      <c r="G5" s="174">
        <v>40476.696898601447</v>
      </c>
      <c r="H5" s="174">
        <v>39269.877596015911</v>
      </c>
      <c r="I5" s="174">
        <v>38421.442090407858</v>
      </c>
      <c r="J5" s="174">
        <v>38953.16231944639</v>
      </c>
      <c r="K5" s="174">
        <v>36936.897293954869</v>
      </c>
      <c r="L5" s="174">
        <v>38721.51772311845</v>
      </c>
      <c r="M5" s="174">
        <v>38903.824923173997</v>
      </c>
      <c r="N5" s="174">
        <v>35934.137111293399</v>
      </c>
      <c r="O5" s="174">
        <v>36973.415278531465</v>
      </c>
      <c r="P5" s="174">
        <v>31833.327192895034</v>
      </c>
      <c r="Q5" s="174">
        <v>31683.633929169966</v>
      </c>
    </row>
    <row r="6" spans="1:17" x14ac:dyDescent="0.25">
      <c r="A6" s="173" t="s">
        <v>153</v>
      </c>
      <c r="B6" s="172">
        <v>35803.077421227383</v>
      </c>
      <c r="C6" s="172">
        <v>37388.3038905676</v>
      </c>
      <c r="D6" s="172">
        <v>39203.379584527313</v>
      </c>
      <c r="E6" s="172">
        <v>38601.199343482287</v>
      </c>
      <c r="F6" s="172">
        <v>42692.507603607664</v>
      </c>
      <c r="G6" s="172">
        <v>46693.398933569741</v>
      </c>
      <c r="H6" s="172">
        <v>43506.037586022285</v>
      </c>
      <c r="I6" s="172">
        <v>41309.889042778814</v>
      </c>
      <c r="J6" s="172">
        <v>42088.381407186564</v>
      </c>
      <c r="K6" s="172">
        <v>43564.124632591134</v>
      </c>
      <c r="L6" s="172">
        <v>41001.695268675525</v>
      </c>
      <c r="M6" s="172">
        <v>40973.625080028956</v>
      </c>
      <c r="N6" s="172">
        <v>38190.02521805912</v>
      </c>
      <c r="O6" s="172">
        <v>38961.777139789396</v>
      </c>
      <c r="P6" s="172">
        <v>33664.204441539659</v>
      </c>
      <c r="Q6" s="172">
        <v>33758.384348228567</v>
      </c>
    </row>
    <row r="7" spans="1:17" x14ac:dyDescent="0.25">
      <c r="A7" s="171" t="s">
        <v>152</v>
      </c>
      <c r="B7" s="170"/>
      <c r="C7" s="170">
        <v>3100.4850226190615</v>
      </c>
      <c r="D7" s="170">
        <v>1870.4401302760639</v>
      </c>
      <c r="E7" s="170">
        <v>0</v>
      </c>
      <c r="F7" s="170">
        <v>5187.4449075873381</v>
      </c>
      <c r="G7" s="170">
        <v>4000.8913299620767</v>
      </c>
      <c r="H7" s="170">
        <v>0</v>
      </c>
      <c r="I7" s="170">
        <v>2165.4672179410018</v>
      </c>
      <c r="J7" s="170">
        <v>2154.9671006058875</v>
      </c>
      <c r="K7" s="170">
        <v>1475.7432254045782</v>
      </c>
      <c r="L7" s="170">
        <v>2215.4623763944405</v>
      </c>
      <c r="M7" s="170">
        <v>4737.425606721079</v>
      </c>
      <c r="N7" s="170">
        <v>0</v>
      </c>
      <c r="O7" s="170">
        <v>2813.1368807475055</v>
      </c>
      <c r="P7" s="170">
        <v>0</v>
      </c>
      <c r="Q7" s="170">
        <v>1906.7610106466263</v>
      </c>
    </row>
    <row r="8" spans="1:17" x14ac:dyDescent="0.25">
      <c r="A8" s="169" t="s">
        <v>151</v>
      </c>
      <c r="B8" s="168"/>
      <c r="C8" s="168">
        <f t="shared" ref="C8:Q8" si="0">IF(B6=0,0,B6+C7-C6)</f>
        <v>1515.2585532788435</v>
      </c>
      <c r="D8" s="168">
        <f t="shared" si="0"/>
        <v>55.364436316354841</v>
      </c>
      <c r="E8" s="168">
        <f t="shared" si="0"/>
        <v>602.18024104502547</v>
      </c>
      <c r="F8" s="168">
        <f t="shared" si="0"/>
        <v>1096.1366474619572</v>
      </c>
      <c r="G8" s="168">
        <f t="shared" si="0"/>
        <v>0</v>
      </c>
      <c r="H8" s="168">
        <f t="shared" si="0"/>
        <v>3187.3613475474558</v>
      </c>
      <c r="I8" s="168">
        <f t="shared" si="0"/>
        <v>4361.6157611844756</v>
      </c>
      <c r="J8" s="168">
        <f t="shared" si="0"/>
        <v>1376.4747361981354</v>
      </c>
      <c r="K8" s="168">
        <f t="shared" si="0"/>
        <v>7.2759576141834259E-12</v>
      </c>
      <c r="L8" s="168">
        <f t="shared" si="0"/>
        <v>4777.8917403100495</v>
      </c>
      <c r="M8" s="168">
        <f t="shared" si="0"/>
        <v>4765.4957953676494</v>
      </c>
      <c r="N8" s="168">
        <f t="shared" si="0"/>
        <v>2783.5998619698366</v>
      </c>
      <c r="O8" s="168">
        <f t="shared" si="0"/>
        <v>2041.3849590172322</v>
      </c>
      <c r="P8" s="168">
        <f t="shared" si="0"/>
        <v>5297.5726982497363</v>
      </c>
      <c r="Q8" s="168">
        <f t="shared" si="0"/>
        <v>1812.5811039577166</v>
      </c>
    </row>
    <row r="9" spans="1:17" x14ac:dyDescent="0.25">
      <c r="A9" s="167" t="s">
        <v>150</v>
      </c>
      <c r="B9" s="166">
        <f>B6-B5</f>
        <v>2864.2461936981999</v>
      </c>
      <c r="C9" s="166">
        <f t="shared" ref="C9:Q9" si="1">C6-C5</f>
        <v>1889.4440016944209</v>
      </c>
      <c r="D9" s="166">
        <f t="shared" si="1"/>
        <v>2591.6731740636387</v>
      </c>
      <c r="E9" s="166">
        <f t="shared" si="1"/>
        <v>2277.9443905905937</v>
      </c>
      <c r="F9" s="166">
        <f t="shared" si="1"/>
        <v>2168.148110228678</v>
      </c>
      <c r="G9" s="166">
        <f t="shared" si="1"/>
        <v>6216.7020349682934</v>
      </c>
      <c r="H9" s="166">
        <f t="shared" si="1"/>
        <v>4236.1599900063738</v>
      </c>
      <c r="I9" s="166">
        <f t="shared" si="1"/>
        <v>2888.4469523709558</v>
      </c>
      <c r="J9" s="166">
        <f t="shared" si="1"/>
        <v>3135.2190877401736</v>
      </c>
      <c r="K9" s="166">
        <f t="shared" si="1"/>
        <v>6627.2273386362649</v>
      </c>
      <c r="L9" s="166">
        <f t="shared" si="1"/>
        <v>2280.1775455570751</v>
      </c>
      <c r="M9" s="166">
        <f t="shared" si="1"/>
        <v>2069.8001568549589</v>
      </c>
      <c r="N9" s="166">
        <f t="shared" si="1"/>
        <v>2255.8881067657203</v>
      </c>
      <c r="O9" s="166">
        <f t="shared" si="1"/>
        <v>1988.3618612579303</v>
      </c>
      <c r="P9" s="166">
        <f t="shared" si="1"/>
        <v>1830.8772486446251</v>
      </c>
      <c r="Q9" s="166">
        <f t="shared" si="1"/>
        <v>2074.7504190586005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4900.2826713104487</v>
      </c>
      <c r="C12" s="163">
        <f t="shared" ref="C12:Q12" si="2">SUM(C13:C14,C18:C19,C25:C26)</f>
        <v>5182.4334606412212</v>
      </c>
      <c r="D12" s="163">
        <f t="shared" si="2"/>
        <v>5311.5362078079961</v>
      </c>
      <c r="E12" s="163">
        <f t="shared" si="2"/>
        <v>5274.3847215690585</v>
      </c>
      <c r="F12" s="163">
        <f t="shared" si="2"/>
        <v>5817.6976852135749</v>
      </c>
      <c r="G12" s="163">
        <f t="shared" si="2"/>
        <v>5780.0910032671072</v>
      </c>
      <c r="H12" s="163">
        <f t="shared" si="2"/>
        <v>5628.655329241461</v>
      </c>
      <c r="I12" s="163">
        <f t="shared" si="2"/>
        <v>5453.8194502667748</v>
      </c>
      <c r="J12" s="163">
        <f t="shared" si="2"/>
        <v>5489.5898932361433</v>
      </c>
      <c r="K12" s="163">
        <f t="shared" si="2"/>
        <v>5311.0401020011668</v>
      </c>
      <c r="L12" s="163">
        <f t="shared" si="2"/>
        <v>5413.8710207110189</v>
      </c>
      <c r="M12" s="163">
        <f t="shared" si="2"/>
        <v>5394.7693008007909</v>
      </c>
      <c r="N12" s="163">
        <f t="shared" si="2"/>
        <v>5106.9910740863234</v>
      </c>
      <c r="O12" s="163">
        <f t="shared" si="2"/>
        <v>5198.481240239149</v>
      </c>
      <c r="P12" s="163">
        <f t="shared" si="2"/>
        <v>4758.5810137886047</v>
      </c>
      <c r="Q12" s="163">
        <f t="shared" si="2"/>
        <v>4701.1840044586261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1.9598804925807483</v>
      </c>
      <c r="N13" s="53">
        <v>1.9586259954156267</v>
      </c>
      <c r="O13" s="53">
        <v>1.9584367557687083</v>
      </c>
      <c r="P13" s="53">
        <v>1.9587957173578305</v>
      </c>
      <c r="Q13" s="53">
        <v>1.9579561532139236</v>
      </c>
    </row>
    <row r="14" spans="1:17" x14ac:dyDescent="0.25">
      <c r="A14" s="51" t="s">
        <v>37</v>
      </c>
      <c r="B14" s="50">
        <f>SUM(B15:B17)</f>
        <v>3739.8000696893978</v>
      </c>
      <c r="C14" s="50">
        <f t="shared" ref="C14:Q14" si="3">SUM(C15:C17)</f>
        <v>3835.8983100000009</v>
      </c>
      <c r="D14" s="50">
        <f t="shared" si="3"/>
        <v>3945.7270399999984</v>
      </c>
      <c r="E14" s="50">
        <f t="shared" si="3"/>
        <v>3918.1681699999986</v>
      </c>
      <c r="F14" s="50">
        <f t="shared" si="3"/>
        <v>4113.2371899999998</v>
      </c>
      <c r="G14" s="50">
        <f t="shared" si="3"/>
        <v>3996.9084906138801</v>
      </c>
      <c r="H14" s="50">
        <f t="shared" si="3"/>
        <v>3898.9586399999994</v>
      </c>
      <c r="I14" s="50">
        <f t="shared" si="3"/>
        <v>3802.0750400000006</v>
      </c>
      <c r="J14" s="50">
        <f t="shared" si="3"/>
        <v>3873.0911899999996</v>
      </c>
      <c r="K14" s="50">
        <f t="shared" si="3"/>
        <v>3795.2084899999991</v>
      </c>
      <c r="L14" s="50">
        <f t="shared" si="3"/>
        <v>3773.1773731752069</v>
      </c>
      <c r="M14" s="50">
        <f t="shared" si="3"/>
        <v>3820.631646360066</v>
      </c>
      <c r="N14" s="50">
        <f t="shared" si="3"/>
        <v>3639.3386464232958</v>
      </c>
      <c r="O14" s="50">
        <f t="shared" si="3"/>
        <v>3701.0863036002943</v>
      </c>
      <c r="P14" s="50">
        <f t="shared" si="3"/>
        <v>3647.493238527552</v>
      </c>
      <c r="Q14" s="50">
        <f t="shared" si="3"/>
        <v>3592.1511473621526</v>
      </c>
    </row>
    <row r="15" spans="1:17" x14ac:dyDescent="0.25">
      <c r="A15" s="52" t="s">
        <v>66</v>
      </c>
      <c r="B15" s="50">
        <v>454.8554876307</v>
      </c>
      <c r="C15" s="50">
        <v>449.40703999999994</v>
      </c>
      <c r="D15" s="50">
        <v>319.71356999999995</v>
      </c>
      <c r="E15" s="50">
        <v>272.49566999999996</v>
      </c>
      <c r="F15" s="50">
        <v>308.7016999999999</v>
      </c>
      <c r="G15" s="50">
        <v>330.70434661050331</v>
      </c>
      <c r="H15" s="50">
        <v>331.81734999999998</v>
      </c>
      <c r="I15" s="50">
        <v>306.5074899999999</v>
      </c>
      <c r="J15" s="50">
        <v>298.79709999999989</v>
      </c>
      <c r="K15" s="50">
        <v>314.19745999999998</v>
      </c>
      <c r="L15" s="50">
        <v>335.10095467921701</v>
      </c>
      <c r="M15" s="50">
        <v>323.01287896862016</v>
      </c>
      <c r="N15" s="50">
        <v>339.49354761259309</v>
      </c>
      <c r="O15" s="50">
        <v>375.75262112417124</v>
      </c>
      <c r="P15" s="50">
        <v>306.53299818779357</v>
      </c>
      <c r="Q15" s="50">
        <v>304.33831937928187</v>
      </c>
    </row>
    <row r="16" spans="1:17" x14ac:dyDescent="0.25">
      <c r="A16" s="52" t="s">
        <v>147</v>
      </c>
      <c r="B16" s="50">
        <v>3151.8124004230485</v>
      </c>
      <c r="C16" s="50">
        <v>3262.5952000000002</v>
      </c>
      <c r="D16" s="50">
        <v>3513.5273099999999</v>
      </c>
      <c r="E16" s="50">
        <v>3556.5694399999993</v>
      </c>
      <c r="F16" s="50">
        <v>3709.2399100000002</v>
      </c>
      <c r="G16" s="50">
        <v>3586.2627332873021</v>
      </c>
      <c r="H16" s="50">
        <v>3480.7091399999995</v>
      </c>
      <c r="I16" s="50">
        <v>3422.3648300000009</v>
      </c>
      <c r="J16" s="50">
        <v>3497.2537699999993</v>
      </c>
      <c r="K16" s="50">
        <v>3409.0074699999991</v>
      </c>
      <c r="L16" s="50">
        <v>3369.0415927426634</v>
      </c>
      <c r="M16" s="50">
        <v>3428.4655641750446</v>
      </c>
      <c r="N16" s="50">
        <v>3230.6915445100985</v>
      </c>
      <c r="O16" s="50">
        <v>3254.2691686152684</v>
      </c>
      <c r="P16" s="50">
        <v>3271.6871067792727</v>
      </c>
      <c r="Q16" s="50">
        <v>3238.9119175291262</v>
      </c>
    </row>
    <row r="17" spans="1:17" x14ac:dyDescent="0.25">
      <c r="A17" s="52" t="s">
        <v>146</v>
      </c>
      <c r="B17" s="50">
        <v>133.1321816356494</v>
      </c>
      <c r="C17" s="50">
        <v>123.89607000000069</v>
      </c>
      <c r="D17" s="50">
        <v>112.48615999999853</v>
      </c>
      <c r="E17" s="50">
        <v>89.103059999999473</v>
      </c>
      <c r="F17" s="50">
        <v>95.295579999999504</v>
      </c>
      <c r="G17" s="50">
        <v>79.941410716074643</v>
      </c>
      <c r="H17" s="50">
        <v>86.432150000000092</v>
      </c>
      <c r="I17" s="50">
        <v>73.202719999999758</v>
      </c>
      <c r="J17" s="50">
        <v>77.040320000000492</v>
      </c>
      <c r="K17" s="50">
        <v>72.003560000000093</v>
      </c>
      <c r="L17" s="50">
        <v>69.03482575332643</v>
      </c>
      <c r="M17" s="50">
        <v>69.15320321640138</v>
      </c>
      <c r="N17" s="50">
        <v>69.153554300604355</v>
      </c>
      <c r="O17" s="50">
        <v>71.064513860854689</v>
      </c>
      <c r="P17" s="50">
        <v>69.273133560485775</v>
      </c>
      <c r="Q17" s="50">
        <v>48.900910453744466</v>
      </c>
    </row>
    <row r="18" spans="1:17" x14ac:dyDescent="0.25">
      <c r="A18" s="51" t="s">
        <v>41</v>
      </c>
      <c r="B18" s="50">
        <v>295.88067979560338</v>
      </c>
      <c r="C18" s="50">
        <v>340.90833000000003</v>
      </c>
      <c r="D18" s="50">
        <v>320.10859999999997</v>
      </c>
      <c r="E18" s="50">
        <v>299.50038000000001</v>
      </c>
      <c r="F18" s="50">
        <v>326.60038999999983</v>
      </c>
      <c r="G18" s="50">
        <v>293.27724527180004</v>
      </c>
      <c r="H18" s="50">
        <v>265.60077000000001</v>
      </c>
      <c r="I18" s="50">
        <v>242.90008999999989</v>
      </c>
      <c r="J18" s="50">
        <v>230.29851999999991</v>
      </c>
      <c r="K18" s="50">
        <v>202.09926999999996</v>
      </c>
      <c r="L18" s="50">
        <v>205.67032689388327</v>
      </c>
      <c r="M18" s="50">
        <v>184.36481633418748</v>
      </c>
      <c r="N18" s="50">
        <v>229.72014303043272</v>
      </c>
      <c r="O18" s="50">
        <v>201.77703184353419</v>
      </c>
      <c r="P18" s="50">
        <v>217.63596632436884</v>
      </c>
      <c r="Q18" s="50">
        <v>189.61957735102814</v>
      </c>
    </row>
    <row r="19" spans="1:17" x14ac:dyDescent="0.25">
      <c r="A19" s="51" t="s">
        <v>64</v>
      </c>
      <c r="B19" s="50">
        <f>SUM(B20:B24)</f>
        <v>45.022181089917858</v>
      </c>
      <c r="C19" s="50">
        <f t="shared" ref="C19:Q19" si="4">SUM(C20:C24)</f>
        <v>48.903539999999992</v>
      </c>
      <c r="D19" s="50">
        <f t="shared" si="4"/>
        <v>48.896109999999993</v>
      </c>
      <c r="E19" s="50">
        <f t="shared" si="4"/>
        <v>49.000559999999986</v>
      </c>
      <c r="F19" s="50">
        <f t="shared" si="4"/>
        <v>49.09923999999998</v>
      </c>
      <c r="G19" s="50">
        <f t="shared" si="4"/>
        <v>97.687463295027925</v>
      </c>
      <c r="H19" s="50">
        <f t="shared" si="4"/>
        <v>103.46432999999996</v>
      </c>
      <c r="I19" s="50">
        <f t="shared" si="4"/>
        <v>109.69558999999998</v>
      </c>
      <c r="J19" s="50">
        <f t="shared" si="4"/>
        <v>116.36957999999996</v>
      </c>
      <c r="K19" s="50">
        <f t="shared" si="4"/>
        <v>123.66503999999996</v>
      </c>
      <c r="L19" s="50">
        <f t="shared" si="4"/>
        <v>132.12958116879679</v>
      </c>
      <c r="M19" s="50">
        <f t="shared" si="4"/>
        <v>145.93482240848886</v>
      </c>
      <c r="N19" s="50">
        <f t="shared" si="4"/>
        <v>162.03188482077996</v>
      </c>
      <c r="O19" s="50">
        <f t="shared" si="4"/>
        <v>164.0390178226055</v>
      </c>
      <c r="P19" s="50">
        <f t="shared" si="4"/>
        <v>150.16241528911505</v>
      </c>
      <c r="Q19" s="50">
        <f t="shared" si="4"/>
        <v>155.36928969591023</v>
      </c>
    </row>
    <row r="20" spans="1:17" x14ac:dyDescent="0.25">
      <c r="A20" s="52" t="s">
        <v>34</v>
      </c>
      <c r="B20" s="50">
        <v>39.982562663413475</v>
      </c>
      <c r="C20" s="50">
        <v>39.920289999999994</v>
      </c>
      <c r="D20" s="50">
        <v>39.919979999999995</v>
      </c>
      <c r="E20" s="50">
        <v>40.00054999999999</v>
      </c>
      <c r="F20" s="50">
        <v>40.000059999999976</v>
      </c>
      <c r="G20" s="50">
        <v>89.901106288050912</v>
      </c>
      <c r="H20" s="50">
        <v>95.698269999999965</v>
      </c>
      <c r="I20" s="50">
        <v>101.89517999999998</v>
      </c>
      <c r="J20" s="50">
        <v>108.39842999999996</v>
      </c>
      <c r="K20" s="50">
        <v>115.39520999999998</v>
      </c>
      <c r="L20" s="50">
        <v>122.76682220790912</v>
      </c>
      <c r="M20" s="50">
        <v>130.64869513314383</v>
      </c>
      <c r="N20" s="50">
        <v>130.64790469782949</v>
      </c>
      <c r="O20" s="50">
        <v>130.64873746491864</v>
      </c>
      <c r="P20" s="50">
        <v>130.64870545524025</v>
      </c>
      <c r="Q20" s="50">
        <v>130.64875940183208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4.7768960199813568E-2</v>
      </c>
      <c r="H21" s="50">
        <v>0</v>
      </c>
      <c r="I21" s="50">
        <v>0</v>
      </c>
      <c r="J21" s="50">
        <v>0.10017999999999996</v>
      </c>
      <c r="K21" s="50">
        <v>0.30080000000000001</v>
      </c>
      <c r="L21" s="50">
        <v>1.289767284045277</v>
      </c>
      <c r="M21" s="50">
        <v>1.6002656421524117</v>
      </c>
      <c r="N21" s="50">
        <v>17.531272784449953</v>
      </c>
      <c r="O21" s="50">
        <v>19.155446489280273</v>
      </c>
      <c r="P21" s="50">
        <v>5.1113021878284108</v>
      </c>
      <c r="Q21" s="50">
        <v>10.270360501182202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0.38215132885730474</v>
      </c>
      <c r="H23" s="50">
        <v>0.39999999999999991</v>
      </c>
      <c r="I23" s="50">
        <v>0.40038000000000024</v>
      </c>
      <c r="J23" s="50">
        <v>0.49998999999999971</v>
      </c>
      <c r="K23" s="50">
        <v>0.60049000000000008</v>
      </c>
      <c r="L23" s="50">
        <v>0.71653806071553361</v>
      </c>
      <c r="M23" s="50">
        <v>0.85984517423147566</v>
      </c>
      <c r="N23" s="50">
        <v>1.0270308153170251</v>
      </c>
      <c r="O23" s="50">
        <v>1.4091907925595613</v>
      </c>
      <c r="P23" s="50">
        <v>1.5763829177414694</v>
      </c>
      <c r="Q23" s="50">
        <v>1.62415278256798</v>
      </c>
    </row>
    <row r="24" spans="1:17" x14ac:dyDescent="0.25">
      <c r="A24" s="52" t="s">
        <v>32</v>
      </c>
      <c r="B24" s="50">
        <v>5.0396184265043855</v>
      </c>
      <c r="C24" s="50">
        <v>8.9832499999999982</v>
      </c>
      <c r="D24" s="50">
        <v>8.9761299999999995</v>
      </c>
      <c r="E24" s="50">
        <v>9.0000099999999978</v>
      </c>
      <c r="F24" s="50">
        <v>9.0991800000000005</v>
      </c>
      <c r="G24" s="50">
        <v>7.3564367179198937</v>
      </c>
      <c r="H24" s="50">
        <v>7.3660599999999974</v>
      </c>
      <c r="I24" s="50">
        <v>7.4000300000000001</v>
      </c>
      <c r="J24" s="50">
        <v>7.3709799999999959</v>
      </c>
      <c r="K24" s="50">
        <v>7.3685399999999976</v>
      </c>
      <c r="L24" s="50">
        <v>7.3564536161268679</v>
      </c>
      <c r="M24" s="50">
        <v>12.826016458961149</v>
      </c>
      <c r="N24" s="50">
        <v>12.825676523183498</v>
      </c>
      <c r="O24" s="50">
        <v>12.825643075847006</v>
      </c>
      <c r="P24" s="50">
        <v>12.826024728304898</v>
      </c>
      <c r="Q24" s="50">
        <v>12.826017010327948</v>
      </c>
    </row>
    <row r="25" spans="1:17" x14ac:dyDescent="0.25">
      <c r="A25" s="51" t="s">
        <v>31</v>
      </c>
      <c r="B25" s="50">
        <v>585.17792074585896</v>
      </c>
      <c r="C25" s="50">
        <v>709.21716064122018</v>
      </c>
      <c r="D25" s="50">
        <v>738.69628780799792</v>
      </c>
      <c r="E25" s="50">
        <v>716.41513156905944</v>
      </c>
      <c r="F25" s="50">
        <v>726.56101521357607</v>
      </c>
      <c r="G25" s="50">
        <v>752.92668516063679</v>
      </c>
      <c r="H25" s="50">
        <v>707.33628924146115</v>
      </c>
      <c r="I25" s="50">
        <v>695.34879026677413</v>
      </c>
      <c r="J25" s="50">
        <v>691.7286232361439</v>
      </c>
      <c r="K25" s="50">
        <v>538.56379200116771</v>
      </c>
      <c r="L25" s="50">
        <v>637.44524148277537</v>
      </c>
      <c r="M25" s="50">
        <v>543.08758939097936</v>
      </c>
      <c r="N25" s="50">
        <v>375.22647016176899</v>
      </c>
      <c r="O25" s="50">
        <v>375.44186490876166</v>
      </c>
      <c r="P25" s="50">
        <v>47.864765117322612</v>
      </c>
      <c r="Q25" s="50">
        <v>57.203635202618329</v>
      </c>
    </row>
    <row r="26" spans="1:17" x14ac:dyDescent="0.25">
      <c r="A26" s="49" t="s">
        <v>30</v>
      </c>
      <c r="B26" s="48">
        <v>234.40181998967032</v>
      </c>
      <c r="C26" s="48">
        <v>247.50612000000004</v>
      </c>
      <c r="D26" s="48">
        <v>258.10816999999997</v>
      </c>
      <c r="E26" s="48">
        <v>291.30047999999994</v>
      </c>
      <c r="F26" s="48">
        <v>602.19985000000008</v>
      </c>
      <c r="G26" s="48">
        <v>639.29111892576202</v>
      </c>
      <c r="H26" s="48">
        <v>653.2953</v>
      </c>
      <c r="I26" s="48">
        <v>603.79993999999988</v>
      </c>
      <c r="J26" s="48">
        <v>578.10197999999991</v>
      </c>
      <c r="K26" s="48">
        <v>651.50350999999989</v>
      </c>
      <c r="L26" s="48">
        <v>665.44849799035649</v>
      </c>
      <c r="M26" s="48">
        <v>698.79054581448747</v>
      </c>
      <c r="N26" s="48">
        <v>698.71530365463104</v>
      </c>
      <c r="O26" s="48">
        <v>754.17858530818444</v>
      </c>
      <c r="P26" s="48">
        <v>693.46583281288827</v>
      </c>
      <c r="Q26" s="48">
        <v>704.88239869370227</v>
      </c>
    </row>
    <row r="28" spans="1:17" x14ac:dyDescent="0.25">
      <c r="A28" s="162" t="s">
        <v>112</v>
      </c>
      <c r="B28" s="161">
        <f>AGR_emi!B5</f>
        <v>12093.319398355125</v>
      </c>
      <c r="C28" s="161">
        <f>AGR_emi!C5</f>
        <v>12500.269190332385</v>
      </c>
      <c r="D28" s="161">
        <f>AGR_emi!D5</f>
        <v>12850.642519586243</v>
      </c>
      <c r="E28" s="161">
        <f>AGR_emi!E5</f>
        <v>12736.304109022749</v>
      </c>
      <c r="F28" s="161">
        <f>AGR_emi!F5</f>
        <v>13390.815166392129</v>
      </c>
      <c r="G28" s="161">
        <f>AGR_emi!G5</f>
        <v>12939.70806935472</v>
      </c>
      <c r="H28" s="161">
        <f>AGR_emi!H5</f>
        <v>12571.589046819456</v>
      </c>
      <c r="I28" s="161">
        <f>AGR_emi!I5</f>
        <v>12227.163802209538</v>
      </c>
      <c r="J28" s="161">
        <f>AGR_emi!J5</f>
        <v>12421.61910642787</v>
      </c>
      <c r="K28" s="161">
        <f>AGR_emi!K5</f>
        <v>12107.065300267355</v>
      </c>
      <c r="L28" s="161">
        <f>AGR_emi!L5</f>
        <v>12037.434924556024</v>
      </c>
      <c r="M28" s="161">
        <f>AGR_emi!M5</f>
        <v>12147.781530014225</v>
      </c>
      <c r="N28" s="161">
        <f>AGR_emi!N5</f>
        <v>11684.269884940017</v>
      </c>
      <c r="O28" s="161">
        <f>AGR_emi!O5</f>
        <v>11793.768566130859</v>
      </c>
      <c r="P28" s="161">
        <f>AGR_emi!P5</f>
        <v>11696.018369587764</v>
      </c>
      <c r="Q28" s="161">
        <f>AGR_emi!Q5</f>
        <v>11457.758630362574</v>
      </c>
    </row>
    <row r="30" spans="1:17" x14ac:dyDescent="0.25">
      <c r="A30" s="160" t="s">
        <v>145</v>
      </c>
      <c r="B30" s="159">
        <f t="shared" ref="B30:Q30" si="5">IF(B$12=0,"",B$12/B$3*1000)</f>
        <v>131.38279888230943</v>
      </c>
      <c r="C30" s="159">
        <f t="shared" si="5"/>
        <v>136.19167453126377</v>
      </c>
      <c r="D30" s="159">
        <f t="shared" si="5"/>
        <v>144.8895609398196</v>
      </c>
      <c r="E30" s="159">
        <f t="shared" si="5"/>
        <v>155.2731304962312</v>
      </c>
      <c r="F30" s="159">
        <f t="shared" si="5"/>
        <v>168.50202563675163</v>
      </c>
      <c r="G30" s="159">
        <f t="shared" si="5"/>
        <v>178.83004559403867</v>
      </c>
      <c r="H30" s="159">
        <f t="shared" si="5"/>
        <v>187.59987219810097</v>
      </c>
      <c r="I30" s="159">
        <f t="shared" si="5"/>
        <v>167.28942560133675</v>
      </c>
      <c r="J30" s="159">
        <f t="shared" si="5"/>
        <v>178.92895911170444</v>
      </c>
      <c r="K30" s="159">
        <f t="shared" si="5"/>
        <v>204.90613014203262</v>
      </c>
      <c r="L30" s="159">
        <f t="shared" si="5"/>
        <v>168.69846132092169</v>
      </c>
      <c r="M30" s="159">
        <f t="shared" si="5"/>
        <v>159.36786176170119</v>
      </c>
      <c r="N30" s="159">
        <f t="shared" si="5"/>
        <v>152.03031970562688</v>
      </c>
      <c r="O30" s="159">
        <f t="shared" si="5"/>
        <v>171.93435509254144</v>
      </c>
      <c r="P30" s="159">
        <f t="shared" si="5"/>
        <v>145.74132155088347</v>
      </c>
      <c r="Q30" s="159">
        <f t="shared" si="5"/>
        <v>140.57553763094137</v>
      </c>
    </row>
    <row r="31" spans="1:17" x14ac:dyDescent="0.25">
      <c r="A31" s="158" t="s">
        <v>144</v>
      </c>
      <c r="B31" s="157">
        <f t="shared" ref="B31:Q31" si="6">IF(B$12=0,"",B$12/B$5*1000)</f>
        <v>148.76917269653924</v>
      </c>
      <c r="C31" s="157">
        <f t="shared" si="6"/>
        <v>145.98872969060091</v>
      </c>
      <c r="D31" s="157">
        <f t="shared" si="6"/>
        <v>145.07753744823955</v>
      </c>
      <c r="E31" s="157">
        <f t="shared" si="6"/>
        <v>145.20683040133673</v>
      </c>
      <c r="F31" s="157">
        <f t="shared" si="6"/>
        <v>143.56050923307228</v>
      </c>
      <c r="G31" s="157">
        <f t="shared" si="6"/>
        <v>142.80046165196896</v>
      </c>
      <c r="H31" s="157">
        <f t="shared" si="6"/>
        <v>143.33264257010342</v>
      </c>
      <c r="I31" s="157">
        <f t="shared" si="6"/>
        <v>141.94728655508621</v>
      </c>
      <c r="J31" s="157">
        <f t="shared" si="6"/>
        <v>140.92796492919405</v>
      </c>
      <c r="K31" s="157">
        <f t="shared" si="6"/>
        <v>143.78684976527188</v>
      </c>
      <c r="L31" s="157">
        <f t="shared" si="6"/>
        <v>139.81556868259582</v>
      </c>
      <c r="M31" s="157">
        <f t="shared" si="6"/>
        <v>138.66938049032981</v>
      </c>
      <c r="N31" s="157">
        <f t="shared" si="6"/>
        <v>142.12087682164756</v>
      </c>
      <c r="O31" s="157">
        <f t="shared" si="6"/>
        <v>140.60051529125676</v>
      </c>
      <c r="P31" s="157">
        <f t="shared" si="6"/>
        <v>149.48424916295539</v>
      </c>
      <c r="Q31" s="157">
        <f t="shared" si="6"/>
        <v>148.37893958023602</v>
      </c>
    </row>
    <row r="32" spans="1:17" x14ac:dyDescent="0.25">
      <c r="A32" s="158" t="s">
        <v>143</v>
      </c>
      <c r="B32" s="157">
        <f>IF(AGR_ued!B$5=0,"",AGR_ued!B$5/B$5*1000)</f>
        <v>54.831705276501552</v>
      </c>
      <c r="C32" s="157">
        <f>IF(AGR_ued!C$5=0,"",AGR_ued!C$5/C$5*1000)</f>
        <v>54.83170527650153</v>
      </c>
      <c r="D32" s="157">
        <f>IF(AGR_ued!D$5=0,"",AGR_ued!D$5/D$5*1000)</f>
        <v>54.83170527650153</v>
      </c>
      <c r="E32" s="157">
        <f>IF(AGR_ued!E$5=0,"",AGR_ued!E$5/E$5*1000)</f>
        <v>54.831705276501538</v>
      </c>
      <c r="F32" s="157">
        <f>IF(AGR_ued!F$5=0,"",AGR_ued!F$5/F$5*1000)</f>
        <v>54.831705276501552</v>
      </c>
      <c r="G32" s="157">
        <f>IF(AGR_ued!G$5=0,"",AGR_ued!G$5/G$5*1000)</f>
        <v>54.831705276501545</v>
      </c>
      <c r="H32" s="157">
        <f>IF(AGR_ued!H$5=0,"",AGR_ued!H$5/H$5*1000)</f>
        <v>54.831705276501545</v>
      </c>
      <c r="I32" s="157">
        <f>IF(AGR_ued!I$5=0,"",AGR_ued!I$5/I$5*1000)</f>
        <v>54.831705276501552</v>
      </c>
      <c r="J32" s="157">
        <f>IF(AGR_ued!J$5=0,"",AGR_ued!J$5/J$5*1000)</f>
        <v>54.831705276501545</v>
      </c>
      <c r="K32" s="157">
        <f>IF(AGR_ued!K$5=0,"",AGR_ued!K$5/K$5*1000)</f>
        <v>54.831705276501538</v>
      </c>
      <c r="L32" s="157">
        <f>IF(AGR_ued!L$5=0,"",AGR_ued!L$5/L$5*1000)</f>
        <v>54.831705276501523</v>
      </c>
      <c r="M32" s="157">
        <f>IF(AGR_ued!M$5=0,"",AGR_ued!M$5/M$5*1000)</f>
        <v>54.831705276501552</v>
      </c>
      <c r="N32" s="157">
        <f>IF(AGR_ued!N$5=0,"",AGR_ued!N$5/N$5*1000)</f>
        <v>54.831705276501545</v>
      </c>
      <c r="O32" s="157">
        <f>IF(AGR_ued!O$5=0,"",AGR_ued!O$5/O$5*1000)</f>
        <v>54.831705276501538</v>
      </c>
      <c r="P32" s="157">
        <f>IF(AGR_ued!P$5=0,"",AGR_ued!P$5/P$5*1000)</f>
        <v>54.83170527650153</v>
      </c>
      <c r="Q32" s="157">
        <f>IF(AGR_ued!Q$5=0,"",AGR_ued!Q$5/Q$5*1000)</f>
        <v>54.831705276501523</v>
      </c>
    </row>
    <row r="33" spans="1:17" x14ac:dyDescent="0.25">
      <c r="A33" s="156" t="s">
        <v>142</v>
      </c>
      <c r="B33" s="155">
        <f t="shared" ref="B33:Q33" si="7">IF(B$12=0,"",B$28/B$12)</f>
        <v>2.4678819997788191</v>
      </c>
      <c r="C33" s="155">
        <f t="shared" si="7"/>
        <v>2.4120462491737866</v>
      </c>
      <c r="D33" s="155">
        <f t="shared" si="7"/>
        <v>2.4193833981016089</v>
      </c>
      <c r="E33" s="155">
        <f t="shared" si="7"/>
        <v>2.4147468911281598</v>
      </c>
      <c r="F33" s="155">
        <f t="shared" si="7"/>
        <v>2.301737885147694</v>
      </c>
      <c r="G33" s="155">
        <f t="shared" si="7"/>
        <v>2.2386685714880179</v>
      </c>
      <c r="H33" s="155">
        <f t="shared" si="7"/>
        <v>2.2334977559398101</v>
      </c>
      <c r="I33" s="155">
        <f t="shared" si="7"/>
        <v>2.2419451017234251</v>
      </c>
      <c r="J33" s="155">
        <f t="shared" si="7"/>
        <v>2.2627590308217465</v>
      </c>
      <c r="K33" s="155">
        <f t="shared" si="7"/>
        <v>2.2796034425922502</v>
      </c>
      <c r="L33" s="155">
        <f t="shared" si="7"/>
        <v>2.2234432402445958</v>
      </c>
      <c r="M33" s="155">
        <f t="shared" si="7"/>
        <v>2.2517703450657338</v>
      </c>
      <c r="N33" s="155">
        <f t="shared" si="7"/>
        <v>2.2878970641299614</v>
      </c>
      <c r="O33" s="155">
        <f t="shared" si="7"/>
        <v>2.268695032472273</v>
      </c>
      <c r="P33" s="155">
        <f t="shared" si="7"/>
        <v>2.4578794257567615</v>
      </c>
      <c r="Q33" s="155">
        <f t="shared" si="7"/>
        <v>2.4372070141257987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4900.2826713104487</v>
      </c>
      <c r="C5" s="55">
        <f t="shared" ref="C5:Q5" si="0">SUM(C6:C9,C16:C17,C25:C27)</f>
        <v>5182.4334606412222</v>
      </c>
      <c r="D5" s="55">
        <f t="shared" si="0"/>
        <v>5311.5362078079961</v>
      </c>
      <c r="E5" s="55">
        <f t="shared" si="0"/>
        <v>5274.3847215690585</v>
      </c>
      <c r="F5" s="55">
        <f t="shared" si="0"/>
        <v>5817.6976852135749</v>
      </c>
      <c r="G5" s="55">
        <f t="shared" si="0"/>
        <v>5780.0910032671072</v>
      </c>
      <c r="H5" s="55">
        <f t="shared" si="0"/>
        <v>5628.655329241461</v>
      </c>
      <c r="I5" s="55">
        <f t="shared" si="0"/>
        <v>5453.8194502667739</v>
      </c>
      <c r="J5" s="55">
        <f t="shared" si="0"/>
        <v>5489.5898932361433</v>
      </c>
      <c r="K5" s="55">
        <f t="shared" si="0"/>
        <v>5311.0401020011677</v>
      </c>
      <c r="L5" s="55">
        <f t="shared" si="0"/>
        <v>5413.871020711018</v>
      </c>
      <c r="M5" s="55">
        <f t="shared" si="0"/>
        <v>5394.7693008007891</v>
      </c>
      <c r="N5" s="55">
        <f t="shared" si="0"/>
        <v>5106.9910740863243</v>
      </c>
      <c r="O5" s="55">
        <f t="shared" si="0"/>
        <v>5198.4812402391481</v>
      </c>
      <c r="P5" s="55">
        <f t="shared" si="0"/>
        <v>4758.5810137886056</v>
      </c>
      <c r="Q5" s="55">
        <f t="shared" si="0"/>
        <v>4701.1840044586252</v>
      </c>
    </row>
    <row r="6" spans="1:17" x14ac:dyDescent="0.25">
      <c r="A6" s="185" t="s">
        <v>162</v>
      </c>
      <c r="B6" s="206">
        <v>45.942756717975378</v>
      </c>
      <c r="C6" s="206">
        <v>48.511199519999998</v>
      </c>
      <c r="D6" s="206">
        <v>50.589201319999994</v>
      </c>
      <c r="E6" s="206">
        <v>57.094894079999982</v>
      </c>
      <c r="F6" s="206">
        <v>118.03117059999997</v>
      </c>
      <c r="G6" s="206">
        <v>125.30105930944939</v>
      </c>
      <c r="H6" s="206">
        <v>128.0458788</v>
      </c>
      <c r="I6" s="206">
        <v>118.34478824000001</v>
      </c>
      <c r="J6" s="206">
        <v>113.30798807999997</v>
      </c>
      <c r="K6" s="206">
        <v>127.69468795999998</v>
      </c>
      <c r="L6" s="206">
        <v>130.42790560610987</v>
      </c>
      <c r="M6" s="206">
        <v>136.96294697963953</v>
      </c>
      <c r="N6" s="206">
        <v>136.94819951630768</v>
      </c>
      <c r="O6" s="206">
        <v>147.81900272040414</v>
      </c>
      <c r="P6" s="206">
        <v>135.91930323132613</v>
      </c>
      <c r="Q6" s="206">
        <v>138.15695014396562</v>
      </c>
    </row>
    <row r="7" spans="1:17" x14ac:dyDescent="0.25">
      <c r="A7" s="183" t="s">
        <v>161</v>
      </c>
      <c r="B7" s="205">
        <v>41.348481046177838</v>
      </c>
      <c r="C7" s="205">
        <v>43.660079568</v>
      </c>
      <c r="D7" s="205">
        <v>45.530281187999982</v>
      </c>
      <c r="E7" s="205">
        <v>51.385404671999972</v>
      </c>
      <c r="F7" s="205">
        <v>106.22805353999998</v>
      </c>
      <c r="G7" s="205">
        <v>112.77095337850447</v>
      </c>
      <c r="H7" s="205">
        <v>115.24129091999997</v>
      </c>
      <c r="I7" s="205">
        <v>106.51030941599997</v>
      </c>
      <c r="J7" s="205">
        <v>101.97718927199999</v>
      </c>
      <c r="K7" s="205">
        <v>114.92521916399996</v>
      </c>
      <c r="L7" s="205">
        <v>117.38511504549885</v>
      </c>
      <c r="M7" s="205">
        <v>123.26665228167562</v>
      </c>
      <c r="N7" s="205">
        <v>123.25337956467689</v>
      </c>
      <c r="O7" s="205">
        <v>133.03710244836367</v>
      </c>
      <c r="P7" s="205">
        <v>122.32737290819345</v>
      </c>
      <c r="Q7" s="205">
        <v>124.34125512956905</v>
      </c>
    </row>
    <row r="8" spans="1:17" x14ac:dyDescent="0.25">
      <c r="A8" s="183" t="s">
        <v>160</v>
      </c>
      <c r="B8" s="205">
        <v>29.862791866683995</v>
      </c>
      <c r="C8" s="205">
        <v>31.532279687999988</v>
      </c>
      <c r="D8" s="205">
        <v>32.882980857999996</v>
      </c>
      <c r="E8" s="205">
        <v>37.111681152000003</v>
      </c>
      <c r="F8" s="205">
        <v>76.720260889999992</v>
      </c>
      <c r="G8" s="205">
        <v>81.445688551142098</v>
      </c>
      <c r="H8" s="205">
        <v>83.229821219999977</v>
      </c>
      <c r="I8" s="205">
        <v>76.924112355999995</v>
      </c>
      <c r="J8" s="205">
        <v>73.650192251999997</v>
      </c>
      <c r="K8" s="205">
        <v>83.001547173999981</v>
      </c>
      <c r="L8" s="205">
        <v>84.778138643971445</v>
      </c>
      <c r="M8" s="205">
        <v>89.025915536765709</v>
      </c>
      <c r="N8" s="205">
        <v>89.016329685599999</v>
      </c>
      <c r="O8" s="205">
        <v>96.082351768262669</v>
      </c>
      <c r="P8" s="205">
        <v>88.347547100361965</v>
      </c>
      <c r="Q8" s="205">
        <v>89.802017593577645</v>
      </c>
    </row>
    <row r="9" spans="1:17" x14ac:dyDescent="0.25">
      <c r="A9" s="181" t="s">
        <v>159</v>
      </c>
      <c r="B9" s="204">
        <f>SUM(B10:B15)</f>
        <v>1278.8974189435953</v>
      </c>
      <c r="C9" s="204">
        <f t="shared" ref="C9:Q9" si="1">SUM(C10:C15)</f>
        <v>1427.5878912412204</v>
      </c>
      <c r="D9" s="204">
        <f t="shared" si="1"/>
        <v>1472.2006853079977</v>
      </c>
      <c r="E9" s="204">
        <f t="shared" si="1"/>
        <v>1441.7488802690596</v>
      </c>
      <c r="F9" s="204">
        <f t="shared" si="1"/>
        <v>1489.6802746135761</v>
      </c>
      <c r="G9" s="204">
        <f t="shared" si="1"/>
        <v>1499.1823146243087</v>
      </c>
      <c r="H9" s="204">
        <f t="shared" si="1"/>
        <v>1433.2323250414613</v>
      </c>
      <c r="I9" s="204">
        <f t="shared" si="1"/>
        <v>1401.975128066774</v>
      </c>
      <c r="J9" s="204">
        <f t="shared" si="1"/>
        <v>1409.5026942361442</v>
      </c>
      <c r="K9" s="204">
        <f t="shared" si="1"/>
        <v>1239.6275747011675</v>
      </c>
      <c r="L9" s="204">
        <f t="shared" si="1"/>
        <v>1336.9061058836098</v>
      </c>
      <c r="M9" s="204">
        <f t="shared" si="1"/>
        <v>1249.7927590367963</v>
      </c>
      <c r="N9" s="204">
        <f t="shared" si="1"/>
        <v>1061.6972867843695</v>
      </c>
      <c r="O9" s="204">
        <f t="shared" si="1"/>
        <v>1068.3178275703604</v>
      </c>
      <c r="P9" s="204">
        <f t="shared" si="1"/>
        <v>732.10573363497497</v>
      </c>
      <c r="Q9" s="204">
        <f t="shared" si="1"/>
        <v>728.198337007742</v>
      </c>
    </row>
    <row r="10" spans="1:17" x14ac:dyDescent="0.25">
      <c r="A10" s="202" t="s">
        <v>35</v>
      </c>
      <c r="B10" s="203">
        <v>575.55160991725222</v>
      </c>
      <c r="C10" s="203">
        <v>582.6338124306975</v>
      </c>
      <c r="D10" s="203">
        <v>603.47576136110001</v>
      </c>
      <c r="E10" s="203">
        <v>601.36093859128175</v>
      </c>
      <c r="F10" s="203">
        <v>624.40817255178911</v>
      </c>
      <c r="G10" s="203">
        <v>618.63678416928894</v>
      </c>
      <c r="H10" s="203">
        <v>607.32933408151621</v>
      </c>
      <c r="I10" s="203">
        <v>596.66904658562407</v>
      </c>
      <c r="J10" s="203">
        <v>612.11792918710694</v>
      </c>
      <c r="K10" s="203">
        <v>603.75429365307616</v>
      </c>
      <c r="L10" s="203">
        <v>600.26994974666945</v>
      </c>
      <c r="M10" s="203">
        <v>609.85250015209203</v>
      </c>
      <c r="N10" s="203">
        <v>569.28422796654365</v>
      </c>
      <c r="O10" s="203">
        <v>582.8310284130871</v>
      </c>
      <c r="P10" s="203">
        <v>574.64998311751617</v>
      </c>
      <c r="Q10" s="203">
        <v>569.02966649930693</v>
      </c>
    </row>
    <row r="11" spans="1:17" x14ac:dyDescent="0.25">
      <c r="A11" s="202" t="s">
        <v>166</v>
      </c>
      <c r="B11" s="201">
        <v>109.70013806081224</v>
      </c>
      <c r="C11" s="201">
        <v>124.04935826930254</v>
      </c>
      <c r="D11" s="201">
        <v>118.13437523889972</v>
      </c>
      <c r="E11" s="201">
        <v>111.39679300871845</v>
      </c>
      <c r="F11" s="201">
        <v>119.842704848211</v>
      </c>
      <c r="G11" s="201">
        <v>108.93354404857052</v>
      </c>
      <c r="H11" s="201">
        <v>99.576250718483834</v>
      </c>
      <c r="I11" s="201">
        <v>91.930889914375797</v>
      </c>
      <c r="J11" s="201">
        <v>88.065877212893255</v>
      </c>
      <c r="K11" s="201">
        <v>78.152523846923884</v>
      </c>
      <c r="L11" s="201">
        <v>79.648066421547185</v>
      </c>
      <c r="M11" s="201">
        <v>72.397501058982826</v>
      </c>
      <c r="N11" s="201">
        <v>92.565994375259606</v>
      </c>
      <c r="O11" s="201">
        <v>83.932939442903134</v>
      </c>
      <c r="P11" s="201">
        <v>84.525767279908266</v>
      </c>
      <c r="Q11" s="201">
        <v>76.623721791628739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0.38215132885730485</v>
      </c>
      <c r="H12" s="201">
        <v>0.39999999999999991</v>
      </c>
      <c r="I12" s="201">
        <v>0.40038000000000012</v>
      </c>
      <c r="J12" s="201">
        <v>0.49998999999999988</v>
      </c>
      <c r="K12" s="201">
        <v>0.60049000000000008</v>
      </c>
      <c r="L12" s="201">
        <v>0.71653806071553361</v>
      </c>
      <c r="M12" s="201">
        <v>0.85984517423147555</v>
      </c>
      <c r="N12" s="201">
        <v>1.0270308153170253</v>
      </c>
      <c r="O12" s="201">
        <v>1.409190792559561</v>
      </c>
      <c r="P12" s="201">
        <v>1.5763829177414697</v>
      </c>
      <c r="Q12" s="201">
        <v>1.6241527825679796</v>
      </c>
    </row>
    <row r="13" spans="1:17" x14ac:dyDescent="0.25">
      <c r="A13" s="202" t="s">
        <v>32</v>
      </c>
      <c r="B13" s="201">
        <v>3.7797138198782889</v>
      </c>
      <c r="C13" s="201">
        <v>6.7374374999999995</v>
      </c>
      <c r="D13" s="201">
        <v>6.7320974999999974</v>
      </c>
      <c r="E13" s="201">
        <v>6.7500074999999962</v>
      </c>
      <c r="F13" s="201">
        <v>6.8243849999999995</v>
      </c>
      <c r="G13" s="201">
        <v>5.5173275384399192</v>
      </c>
      <c r="H13" s="201">
        <v>5.5245449999999972</v>
      </c>
      <c r="I13" s="201">
        <v>5.5500224999999999</v>
      </c>
      <c r="J13" s="201">
        <v>5.5282349999999978</v>
      </c>
      <c r="K13" s="201">
        <v>5.5264049999999978</v>
      </c>
      <c r="L13" s="201">
        <v>5.5173402120951502</v>
      </c>
      <c r="M13" s="201">
        <v>9.6195123442208601</v>
      </c>
      <c r="N13" s="201">
        <v>9.6192573923876239</v>
      </c>
      <c r="O13" s="201">
        <v>9.6192323068852534</v>
      </c>
      <c r="P13" s="201">
        <v>9.6195185462286776</v>
      </c>
      <c r="Q13" s="201">
        <v>9.6195127577459587</v>
      </c>
    </row>
    <row r="14" spans="1:17" x14ac:dyDescent="0.25">
      <c r="A14" s="202" t="s">
        <v>42</v>
      </c>
      <c r="B14" s="201">
        <v>585.17792074585907</v>
      </c>
      <c r="C14" s="201">
        <v>709.21716064122018</v>
      </c>
      <c r="D14" s="201">
        <v>738.69628780799792</v>
      </c>
      <c r="E14" s="201">
        <v>716.41513156905944</v>
      </c>
      <c r="F14" s="201">
        <v>726.56101521357607</v>
      </c>
      <c r="G14" s="201">
        <v>752.92668516063702</v>
      </c>
      <c r="H14" s="201">
        <v>707.33628924146126</v>
      </c>
      <c r="I14" s="201">
        <v>695.34879026677413</v>
      </c>
      <c r="J14" s="201">
        <v>691.7286232361439</v>
      </c>
      <c r="K14" s="201">
        <v>538.5637920011676</v>
      </c>
      <c r="L14" s="201">
        <v>637.44524148277537</v>
      </c>
      <c r="M14" s="201">
        <v>543.08758939097936</v>
      </c>
      <c r="N14" s="201">
        <v>375.22647016176899</v>
      </c>
      <c r="O14" s="201">
        <v>375.44186490876166</v>
      </c>
      <c r="P14" s="201">
        <v>47.864765117322605</v>
      </c>
      <c r="Q14" s="201">
        <v>57.203635202618329</v>
      </c>
    </row>
    <row r="15" spans="1:17" x14ac:dyDescent="0.25">
      <c r="A15" s="202" t="s">
        <v>30</v>
      </c>
      <c r="B15" s="201">
        <v>4.6880363997934049</v>
      </c>
      <c r="C15" s="201">
        <v>4.9501224000000015</v>
      </c>
      <c r="D15" s="201">
        <v>5.1621633999999998</v>
      </c>
      <c r="E15" s="201">
        <v>5.826009599999999</v>
      </c>
      <c r="F15" s="201">
        <v>12.043997000000001</v>
      </c>
      <c r="G15" s="201">
        <v>12.785822378515242</v>
      </c>
      <c r="H15" s="201">
        <v>13.065906</v>
      </c>
      <c r="I15" s="201">
        <v>12.075998800000001</v>
      </c>
      <c r="J15" s="201">
        <v>11.5620396</v>
      </c>
      <c r="K15" s="201">
        <v>13.030070199999994</v>
      </c>
      <c r="L15" s="201">
        <v>13.308969959807136</v>
      </c>
      <c r="M15" s="201">
        <v>13.975810916289756</v>
      </c>
      <c r="N15" s="201">
        <v>13.974306073092629</v>
      </c>
      <c r="O15" s="201">
        <v>15.083571706163687</v>
      </c>
      <c r="P15" s="201">
        <v>13.869316656257771</v>
      </c>
      <c r="Q15" s="201">
        <v>14.097647973874047</v>
      </c>
    </row>
    <row r="16" spans="1:17" x14ac:dyDescent="0.25">
      <c r="A16" s="198" t="s">
        <v>158</v>
      </c>
      <c r="B16" s="197">
        <v>1418.315580190372</v>
      </c>
      <c r="C16" s="197">
        <v>1468.1678400000001</v>
      </c>
      <c r="D16" s="197">
        <v>1581.0872895000002</v>
      </c>
      <c r="E16" s="197">
        <v>1600.456248</v>
      </c>
      <c r="F16" s="197">
        <v>1669.1579594999994</v>
      </c>
      <c r="G16" s="197">
        <v>1613.8182299792866</v>
      </c>
      <c r="H16" s="197">
        <v>1566.3191129999996</v>
      </c>
      <c r="I16" s="197">
        <v>1540.0641734999999</v>
      </c>
      <c r="J16" s="197">
        <v>1573.7641964999993</v>
      </c>
      <c r="K16" s="197">
        <v>1534.0533615000002</v>
      </c>
      <c r="L16" s="197">
        <v>1516.0687167341985</v>
      </c>
      <c r="M16" s="197">
        <v>1542.8095038787694</v>
      </c>
      <c r="N16" s="197">
        <v>1453.8111950295447</v>
      </c>
      <c r="O16" s="197">
        <v>1464.4211258768703</v>
      </c>
      <c r="P16" s="197">
        <v>1472.2591980506729</v>
      </c>
      <c r="Q16" s="197">
        <v>1457.5103628881068</v>
      </c>
    </row>
    <row r="17" spans="1:17" x14ac:dyDescent="0.25">
      <c r="A17" s="198" t="s">
        <v>157</v>
      </c>
      <c r="B17" s="197">
        <f>SUM(B18:B24)</f>
        <v>1800.0062065633372</v>
      </c>
      <c r="C17" s="197">
        <f t="shared" ref="C17:Q17" si="2">SUM(C18:C24)</f>
        <v>1864.6789958000013</v>
      </c>
      <c r="D17" s="197">
        <f t="shared" si="2"/>
        <v>1812.0582243499985</v>
      </c>
      <c r="E17" s="197">
        <f t="shared" si="2"/>
        <v>1751.0938036999989</v>
      </c>
      <c r="F17" s="197">
        <f t="shared" si="2"/>
        <v>1864.6954030499996</v>
      </c>
      <c r="G17" s="197">
        <f t="shared" si="2"/>
        <v>1843.3407117854633</v>
      </c>
      <c r="H17" s="197">
        <f t="shared" si="2"/>
        <v>1797.4354945</v>
      </c>
      <c r="I17" s="197">
        <f t="shared" si="2"/>
        <v>1731.8261418499999</v>
      </c>
      <c r="J17" s="197">
        <f t="shared" si="2"/>
        <v>1747.43410475</v>
      </c>
      <c r="K17" s="197">
        <f t="shared" si="2"/>
        <v>1711.3903151499994</v>
      </c>
      <c r="L17" s="197">
        <f t="shared" si="2"/>
        <v>1723.4593824618146</v>
      </c>
      <c r="M17" s="197">
        <f t="shared" si="2"/>
        <v>1728.7866969573984</v>
      </c>
      <c r="N17" s="197">
        <f t="shared" si="2"/>
        <v>1729.0535597428168</v>
      </c>
      <c r="O17" s="197">
        <f t="shared" si="2"/>
        <v>1747.6624689160572</v>
      </c>
      <c r="P17" s="197">
        <f t="shared" si="2"/>
        <v>1694.6767750734671</v>
      </c>
      <c r="Q17" s="197">
        <f t="shared" si="2"/>
        <v>1646.5503983788462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1.9598804925807485</v>
      </c>
      <c r="N18" s="199">
        <v>1.9586259954156267</v>
      </c>
      <c r="O18" s="199">
        <v>1.9584367557687081</v>
      </c>
      <c r="P18" s="199">
        <v>1.9587957173578305</v>
      </c>
      <c r="Q18" s="199">
        <v>1.9579561532139236</v>
      </c>
    </row>
    <row r="19" spans="1:17" x14ac:dyDescent="0.25">
      <c r="A19" s="200" t="s">
        <v>36</v>
      </c>
      <c r="B19" s="199">
        <v>454.8554876307</v>
      </c>
      <c r="C19" s="199">
        <v>449.40703999999999</v>
      </c>
      <c r="D19" s="199">
        <v>319.71356999999995</v>
      </c>
      <c r="E19" s="199">
        <v>272.49567000000002</v>
      </c>
      <c r="F19" s="199">
        <v>308.7016999999999</v>
      </c>
      <c r="G19" s="199">
        <v>330.70434661050336</v>
      </c>
      <c r="H19" s="199">
        <v>331.81734999999998</v>
      </c>
      <c r="I19" s="199">
        <v>306.5074899999999</v>
      </c>
      <c r="J19" s="199">
        <v>298.79709999999989</v>
      </c>
      <c r="K19" s="199">
        <v>314.19745999999998</v>
      </c>
      <c r="L19" s="199">
        <v>335.10095467921701</v>
      </c>
      <c r="M19" s="199">
        <v>323.01287896862021</v>
      </c>
      <c r="N19" s="199">
        <v>339.49354761259315</v>
      </c>
      <c r="O19" s="199">
        <v>375.75262112417113</v>
      </c>
      <c r="P19" s="199">
        <v>306.53299818779362</v>
      </c>
      <c r="Q19" s="199">
        <v>304.33831937928187</v>
      </c>
    </row>
    <row r="20" spans="1:17" x14ac:dyDescent="0.25">
      <c r="A20" s="200" t="s">
        <v>35</v>
      </c>
      <c r="B20" s="199">
        <v>984.59552829215681</v>
      </c>
      <c r="C20" s="199">
        <v>1032.350811569303</v>
      </c>
      <c r="D20" s="199">
        <v>1135.7202570888996</v>
      </c>
      <c r="E20" s="199">
        <v>1159.1409342087179</v>
      </c>
      <c r="F20" s="199">
        <v>1211.6655828982111</v>
      </c>
      <c r="G20" s="199">
        <v>1156.5632688079252</v>
      </c>
      <c r="H20" s="199">
        <v>1115.6216902184838</v>
      </c>
      <c r="I20" s="199">
        <v>1097.4015442643761</v>
      </c>
      <c r="J20" s="199">
        <v>1119.022686962893</v>
      </c>
      <c r="K20" s="199">
        <v>1083.704403996923</v>
      </c>
      <c r="L20" s="199">
        <v>1067.4056386609489</v>
      </c>
      <c r="M20" s="199">
        <v>1087.2379541145549</v>
      </c>
      <c r="N20" s="199">
        <v>1029.9080865659553</v>
      </c>
      <c r="O20" s="199">
        <v>1028.0322100514709</v>
      </c>
      <c r="P20" s="199">
        <v>1044.835134738224</v>
      </c>
      <c r="Q20" s="199">
        <v>1034.2317326776106</v>
      </c>
    </row>
    <row r="21" spans="1:17" x14ac:dyDescent="0.25">
      <c r="A21" s="200" t="s">
        <v>167</v>
      </c>
      <c r="B21" s="199">
        <v>133.1321816356494</v>
      </c>
      <c r="C21" s="199">
        <v>123.89607000000071</v>
      </c>
      <c r="D21" s="199">
        <v>112.48615999999856</v>
      </c>
      <c r="E21" s="199">
        <v>89.103059999999459</v>
      </c>
      <c r="F21" s="199">
        <v>95.295579999999504</v>
      </c>
      <c r="G21" s="199">
        <v>79.941410716074643</v>
      </c>
      <c r="H21" s="199">
        <v>86.432150000000092</v>
      </c>
      <c r="I21" s="199">
        <v>73.202719999999758</v>
      </c>
      <c r="J21" s="199">
        <v>77.040320000000506</v>
      </c>
      <c r="K21" s="199">
        <v>72.003560000000078</v>
      </c>
      <c r="L21" s="199">
        <v>69.03482575332643</v>
      </c>
      <c r="M21" s="199">
        <v>69.15320321640138</v>
      </c>
      <c r="N21" s="199">
        <v>69.153554300604341</v>
      </c>
      <c r="O21" s="199">
        <v>71.064513860854689</v>
      </c>
      <c r="P21" s="199">
        <v>69.273133560485789</v>
      </c>
      <c r="Q21" s="199">
        <v>48.900910453744466</v>
      </c>
    </row>
    <row r="22" spans="1:17" x14ac:dyDescent="0.25">
      <c r="A22" s="200" t="s">
        <v>166</v>
      </c>
      <c r="B22" s="199">
        <v>186.18054173479115</v>
      </c>
      <c r="C22" s="199">
        <v>216.8589717306975</v>
      </c>
      <c r="D22" s="199">
        <v>201.97422476110034</v>
      </c>
      <c r="E22" s="199">
        <v>188.10358699128162</v>
      </c>
      <c r="F22" s="199">
        <v>206.75768515178891</v>
      </c>
      <c r="G22" s="199">
        <v>184.39147018342939</v>
      </c>
      <c r="H22" s="199">
        <v>166.02451928151612</v>
      </c>
      <c r="I22" s="199">
        <v>150.96920008562415</v>
      </c>
      <c r="J22" s="199">
        <v>142.33282278710664</v>
      </c>
      <c r="K22" s="199">
        <v>124.2475461530761</v>
      </c>
      <c r="L22" s="199">
        <v>127.31202775638133</v>
      </c>
      <c r="M22" s="199">
        <v>113.56758091735708</v>
      </c>
      <c r="N22" s="199">
        <v>154.68542143962304</v>
      </c>
      <c r="O22" s="199">
        <v>136.99953888991129</v>
      </c>
      <c r="P22" s="199">
        <v>138.22150123228892</v>
      </c>
      <c r="Q22" s="199">
        <v>123.26621606058158</v>
      </c>
    </row>
    <row r="23" spans="1:17" x14ac:dyDescent="0.25">
      <c r="A23" s="200" t="s">
        <v>165</v>
      </c>
      <c r="B23" s="199">
        <v>39.982562663413468</v>
      </c>
      <c r="C23" s="199">
        <v>39.920289999999994</v>
      </c>
      <c r="D23" s="199">
        <v>39.919979999999995</v>
      </c>
      <c r="E23" s="199">
        <v>40.00054999999999</v>
      </c>
      <c r="F23" s="199">
        <v>40.000059999999984</v>
      </c>
      <c r="G23" s="199">
        <v>89.901106288050912</v>
      </c>
      <c r="H23" s="199">
        <v>95.69826999999998</v>
      </c>
      <c r="I23" s="199">
        <v>101.89517999999997</v>
      </c>
      <c r="J23" s="199">
        <v>108.39842999999999</v>
      </c>
      <c r="K23" s="199">
        <v>115.39521000000001</v>
      </c>
      <c r="L23" s="199">
        <v>122.76682220790909</v>
      </c>
      <c r="M23" s="199">
        <v>130.64869513314389</v>
      </c>
      <c r="N23" s="199">
        <v>130.64790469782946</v>
      </c>
      <c r="O23" s="199">
        <v>130.64873746491864</v>
      </c>
      <c r="P23" s="199">
        <v>130.64870545524028</v>
      </c>
      <c r="Q23" s="199">
        <v>130.64875940183208</v>
      </c>
    </row>
    <row r="24" spans="1:17" x14ac:dyDescent="0.25">
      <c r="A24" s="200" t="s">
        <v>32</v>
      </c>
      <c r="B24" s="199">
        <v>1.2599046066260966</v>
      </c>
      <c r="C24" s="199">
        <v>2.2458124999999987</v>
      </c>
      <c r="D24" s="199">
        <v>2.2440324999999999</v>
      </c>
      <c r="E24" s="199">
        <v>2.250002499999999</v>
      </c>
      <c r="F24" s="199">
        <v>2.2747949999999997</v>
      </c>
      <c r="G24" s="199">
        <v>1.8391091794799728</v>
      </c>
      <c r="H24" s="199">
        <v>1.8415150000000005</v>
      </c>
      <c r="I24" s="199">
        <v>1.8500075000000005</v>
      </c>
      <c r="J24" s="199">
        <v>1.8427449999999987</v>
      </c>
      <c r="K24" s="199">
        <v>1.8421349999999996</v>
      </c>
      <c r="L24" s="199">
        <v>1.8391134040317174</v>
      </c>
      <c r="M24" s="199">
        <v>3.2065041147402868</v>
      </c>
      <c r="N24" s="199">
        <v>3.2064191307958749</v>
      </c>
      <c r="O24" s="199">
        <v>3.2064107689617516</v>
      </c>
      <c r="P24" s="199">
        <v>3.2065061820762257</v>
      </c>
      <c r="Q24" s="199">
        <v>3.2065042525819858</v>
      </c>
    </row>
    <row r="25" spans="1:17" x14ac:dyDescent="0.25">
      <c r="A25" s="198" t="s">
        <v>156</v>
      </c>
      <c r="B25" s="197">
        <v>173.34968202326772</v>
      </c>
      <c r="C25" s="197">
        <v>179.44273600000002</v>
      </c>
      <c r="D25" s="197">
        <v>193.24400205000001</v>
      </c>
      <c r="E25" s="197">
        <v>195.61131920000003</v>
      </c>
      <c r="F25" s="197">
        <v>204.00819505000004</v>
      </c>
      <c r="G25" s="197">
        <v>197.24445033080161</v>
      </c>
      <c r="H25" s="197">
        <v>191.43900269999997</v>
      </c>
      <c r="I25" s="197">
        <v>188.23006565000003</v>
      </c>
      <c r="J25" s="197">
        <v>192.34895734999995</v>
      </c>
      <c r="K25" s="197">
        <v>187.49541084999998</v>
      </c>
      <c r="L25" s="197">
        <v>185.29728760084649</v>
      </c>
      <c r="M25" s="197">
        <v>188.5656060296273</v>
      </c>
      <c r="N25" s="197">
        <v>177.68803494805545</v>
      </c>
      <c r="O25" s="197">
        <v>178.98480427383979</v>
      </c>
      <c r="P25" s="197">
        <v>179.94279087286009</v>
      </c>
      <c r="Q25" s="197">
        <v>178.14015546410204</v>
      </c>
    </row>
    <row r="26" spans="1:17" x14ac:dyDescent="0.25">
      <c r="A26" s="198" t="s">
        <v>155</v>
      </c>
      <c r="B26" s="197">
        <v>57.428445897469238</v>
      </c>
      <c r="C26" s="197">
        <v>60.638999400000003</v>
      </c>
      <c r="D26" s="197">
        <v>63.236501650000008</v>
      </c>
      <c r="E26" s="197">
        <v>71.368617600000007</v>
      </c>
      <c r="F26" s="197">
        <v>147.53896324999999</v>
      </c>
      <c r="G26" s="197">
        <v>156.62632413681169</v>
      </c>
      <c r="H26" s="197">
        <v>160.05734849999996</v>
      </c>
      <c r="I26" s="197">
        <v>147.93098529999997</v>
      </c>
      <c r="J26" s="197">
        <v>141.63498509999994</v>
      </c>
      <c r="K26" s="197">
        <v>159.61835994999998</v>
      </c>
      <c r="L26" s="197">
        <v>163.03488200763738</v>
      </c>
      <c r="M26" s="197">
        <v>171.20368372454945</v>
      </c>
      <c r="N26" s="197">
        <v>171.1852493953846</v>
      </c>
      <c r="O26" s="197">
        <v>184.77375340050517</v>
      </c>
      <c r="P26" s="197">
        <v>169.89912903915769</v>
      </c>
      <c r="Q26" s="197">
        <v>172.69618767995706</v>
      </c>
    </row>
    <row r="27" spans="1:17" x14ac:dyDescent="0.25">
      <c r="A27" s="196" t="s">
        <v>45</v>
      </c>
      <c r="B27" s="195">
        <v>55.131308061570451</v>
      </c>
      <c r="C27" s="195">
        <v>58.213439423999986</v>
      </c>
      <c r="D27" s="195">
        <v>60.707041583999988</v>
      </c>
      <c r="E27" s="195">
        <v>68.513872895999981</v>
      </c>
      <c r="F27" s="195">
        <v>141.63740472000001</v>
      </c>
      <c r="G27" s="195">
        <v>150.36127117133924</v>
      </c>
      <c r="H27" s="195">
        <v>153.65505456000002</v>
      </c>
      <c r="I27" s="195">
        <v>142.01374588799999</v>
      </c>
      <c r="J27" s="195">
        <v>135.96958569599997</v>
      </c>
      <c r="K27" s="195">
        <v>153.23362555200001</v>
      </c>
      <c r="L27" s="195">
        <v>156.51348672733184</v>
      </c>
      <c r="M27" s="195">
        <v>164.35553637556743</v>
      </c>
      <c r="N27" s="195">
        <v>164.33783941956921</v>
      </c>
      <c r="O27" s="195">
        <v>177.38280326448495</v>
      </c>
      <c r="P27" s="195">
        <v>163.10316387759141</v>
      </c>
      <c r="Q27" s="195">
        <v>165.78834017275872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0.99999999999999978</v>
      </c>
      <c r="L31" s="194">
        <f t="shared" si="3"/>
        <v>1.0000000000000002</v>
      </c>
      <c r="M31" s="194">
        <f t="shared" si="3"/>
        <v>1</v>
      </c>
      <c r="N31" s="194">
        <f t="shared" si="3"/>
        <v>1.0000000000000002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9.3755319436887152E-3</v>
      </c>
      <c r="C32" s="193">
        <f t="shared" si="4"/>
        <v>9.3606989628377615E-3</v>
      </c>
      <c r="D32" s="193">
        <f t="shared" si="4"/>
        <v>9.5244011037020713E-3</v>
      </c>
      <c r="E32" s="193">
        <f t="shared" si="4"/>
        <v>1.0824939228743826E-2</v>
      </c>
      <c r="F32" s="193">
        <f t="shared" si="4"/>
        <v>2.0288295643135827E-2</v>
      </c>
      <c r="G32" s="193">
        <f t="shared" si="4"/>
        <v>2.167804265341582E-2</v>
      </c>
      <c r="H32" s="193">
        <f t="shared" si="4"/>
        <v>2.274892870678865E-2</v>
      </c>
      <c r="I32" s="193">
        <f t="shared" si="4"/>
        <v>2.1699432722183564E-2</v>
      </c>
      <c r="J32" s="193">
        <f t="shared" si="4"/>
        <v>2.0640519653318638E-2</v>
      </c>
      <c r="K32" s="193">
        <f t="shared" si="4"/>
        <v>2.40432543357911E-2</v>
      </c>
      <c r="L32" s="193">
        <f t="shared" si="4"/>
        <v>2.4091432009952174E-2</v>
      </c>
      <c r="M32" s="193">
        <f t="shared" si="4"/>
        <v>2.5388100833025243E-2</v>
      </c>
      <c r="N32" s="193">
        <f t="shared" si="4"/>
        <v>2.6815829033108043E-2</v>
      </c>
      <c r="O32" s="193">
        <f t="shared" si="4"/>
        <v>2.8435036290253873E-2</v>
      </c>
      <c r="P32" s="193">
        <f t="shared" si="4"/>
        <v>2.8562990277455048E-2</v>
      </c>
      <c r="Q32" s="193">
        <f t="shared" si="4"/>
        <v>2.9387692549991004E-2</v>
      </c>
    </row>
    <row r="33" spans="1:17" x14ac:dyDescent="0.25">
      <c r="A33" s="183" t="s">
        <v>161</v>
      </c>
      <c r="B33" s="192">
        <f t="shared" ref="B33:Q33" si="5">IF(B$7=0,0,B$7/B$5)</f>
        <v>8.4379787493198428E-3</v>
      </c>
      <c r="C33" s="192">
        <f t="shared" si="5"/>
        <v>8.4246290665539857E-3</v>
      </c>
      <c r="D33" s="192">
        <f t="shared" si="5"/>
        <v>8.5719609933318629E-3</v>
      </c>
      <c r="E33" s="192">
        <f t="shared" si="5"/>
        <v>9.7424453058694415E-3</v>
      </c>
      <c r="F33" s="192">
        <f t="shared" si="5"/>
        <v>1.8259466078822246E-2</v>
      </c>
      <c r="G33" s="192">
        <f t="shared" si="5"/>
        <v>1.9510238388074242E-2</v>
      </c>
      <c r="H33" s="192">
        <f t="shared" si="5"/>
        <v>2.047403583610978E-2</v>
      </c>
      <c r="I33" s="192">
        <f t="shared" si="5"/>
        <v>1.9529489449965201E-2</v>
      </c>
      <c r="J33" s="192">
        <f t="shared" si="5"/>
        <v>1.8576467687986774E-2</v>
      </c>
      <c r="K33" s="192">
        <f t="shared" si="5"/>
        <v>2.1638928902211984E-2</v>
      </c>
      <c r="L33" s="192">
        <f t="shared" si="5"/>
        <v>2.1682288808956951E-2</v>
      </c>
      <c r="M33" s="192">
        <f t="shared" si="5"/>
        <v>2.2849290749722726E-2</v>
      </c>
      <c r="N33" s="192">
        <f t="shared" si="5"/>
        <v>2.4134246129797234E-2</v>
      </c>
      <c r="O33" s="192">
        <f t="shared" si="5"/>
        <v>2.5591532661228475E-2</v>
      </c>
      <c r="P33" s="192">
        <f t="shared" si="5"/>
        <v>2.5706691249709531E-2</v>
      </c>
      <c r="Q33" s="192">
        <f t="shared" si="5"/>
        <v>2.6448923294991902E-2</v>
      </c>
    </row>
    <row r="34" spans="1:17" x14ac:dyDescent="0.25">
      <c r="A34" s="183" t="s">
        <v>160</v>
      </c>
      <c r="B34" s="192">
        <f t="shared" ref="B34:Q34" si="6">IF(B$8=0,0,B$8/B$5)</f>
        <v>6.0940957633976644E-3</v>
      </c>
      <c r="C34" s="192">
        <f t="shared" si="6"/>
        <v>6.0844543258445427E-3</v>
      </c>
      <c r="D34" s="192">
        <f t="shared" si="6"/>
        <v>6.1908607174063464E-3</v>
      </c>
      <c r="E34" s="192">
        <f t="shared" si="6"/>
        <v>7.0362104986834897E-3</v>
      </c>
      <c r="F34" s="192">
        <f t="shared" si="6"/>
        <v>1.3187392168038291E-2</v>
      </c>
      <c r="G34" s="192">
        <f t="shared" si="6"/>
        <v>1.4090727724720283E-2</v>
      </c>
      <c r="H34" s="192">
        <f t="shared" si="6"/>
        <v>1.4786803659412619E-2</v>
      </c>
      <c r="I34" s="192">
        <f t="shared" si="6"/>
        <v>1.4104631269419314E-2</v>
      </c>
      <c r="J34" s="192">
        <f t="shared" si="6"/>
        <v>1.3416337774657117E-2</v>
      </c>
      <c r="K34" s="192">
        <f t="shared" si="6"/>
        <v>1.5628115318264215E-2</v>
      </c>
      <c r="L34" s="192">
        <f t="shared" si="6"/>
        <v>1.5659430806468918E-2</v>
      </c>
      <c r="M34" s="192">
        <f t="shared" si="6"/>
        <v>1.6502265541466412E-2</v>
      </c>
      <c r="N34" s="192">
        <f t="shared" si="6"/>
        <v>1.743028887152023E-2</v>
      </c>
      <c r="O34" s="192">
        <f t="shared" si="6"/>
        <v>1.8482773588665014E-2</v>
      </c>
      <c r="P34" s="192">
        <f t="shared" si="6"/>
        <v>1.8565943680345778E-2</v>
      </c>
      <c r="Q34" s="192">
        <f t="shared" si="6"/>
        <v>1.9102000157494151E-2</v>
      </c>
    </row>
    <row r="35" spans="1:17" x14ac:dyDescent="0.25">
      <c r="A35" s="181" t="s">
        <v>159</v>
      </c>
      <c r="B35" s="191">
        <f t="shared" ref="B35:Q35" si="7">IF(B$9=0,0,B$9/B$5)</f>
        <v>0.26098441757883095</v>
      </c>
      <c r="C35" s="191">
        <f t="shared" si="7"/>
        <v>0.27546670923674244</v>
      </c>
      <c r="D35" s="191">
        <f t="shared" si="7"/>
        <v>0.27717041317422486</v>
      </c>
      <c r="E35" s="191">
        <f t="shared" si="7"/>
        <v>0.27334920685121328</v>
      </c>
      <c r="F35" s="191">
        <f t="shared" si="7"/>
        <v>0.25606010405109048</v>
      </c>
      <c r="G35" s="191">
        <f t="shared" si="7"/>
        <v>0.2593700192223477</v>
      </c>
      <c r="H35" s="191">
        <f t="shared" si="7"/>
        <v>0.25463138906297345</v>
      </c>
      <c r="I35" s="191">
        <f t="shared" si="7"/>
        <v>0.25706298876435968</v>
      </c>
      <c r="J35" s="191">
        <f t="shared" si="7"/>
        <v>0.25675919725311841</v>
      </c>
      <c r="K35" s="191">
        <f t="shared" si="7"/>
        <v>0.23340580204508027</v>
      </c>
      <c r="L35" s="191">
        <f t="shared" si="7"/>
        <v>0.24694088587799981</v>
      </c>
      <c r="M35" s="191">
        <f t="shared" si="7"/>
        <v>0.23166750779338785</v>
      </c>
      <c r="N35" s="191">
        <f t="shared" si="7"/>
        <v>0.20789096189566267</v>
      </c>
      <c r="O35" s="191">
        <f t="shared" si="7"/>
        <v>0.205505757970421</v>
      </c>
      <c r="P35" s="191">
        <f t="shared" si="7"/>
        <v>0.15384958909254748</v>
      </c>
      <c r="Q35" s="191">
        <f t="shared" si="7"/>
        <v>0.15489679542794224</v>
      </c>
    </row>
    <row r="36" spans="1:17" x14ac:dyDescent="0.25">
      <c r="A36" s="179" t="s">
        <v>158</v>
      </c>
      <c r="B36" s="190">
        <f t="shared" ref="B36:Q36" si="8">IF(B$16=0,0,B$16/B$5)</f>
        <v>0.28943546226305383</v>
      </c>
      <c r="C36" s="190">
        <f t="shared" si="8"/>
        <v>0.28329699766532918</v>
      </c>
      <c r="D36" s="190">
        <f t="shared" si="8"/>
        <v>0.29767043424758938</v>
      </c>
      <c r="E36" s="190">
        <f t="shared" si="8"/>
        <v>0.30343942137081836</v>
      </c>
      <c r="F36" s="190">
        <f t="shared" si="8"/>
        <v>0.28691039820483943</v>
      </c>
      <c r="G36" s="190">
        <f t="shared" si="8"/>
        <v>0.2792029103118101</v>
      </c>
      <c r="H36" s="190">
        <f t="shared" si="8"/>
        <v>0.27827589741777325</v>
      </c>
      <c r="I36" s="190">
        <f t="shared" si="8"/>
        <v>0.28238268383172599</v>
      </c>
      <c r="J36" s="190">
        <f t="shared" si="8"/>
        <v>0.28668156039107262</v>
      </c>
      <c r="K36" s="190">
        <f t="shared" si="8"/>
        <v>0.28884236082532649</v>
      </c>
      <c r="L36" s="190">
        <f t="shared" si="8"/>
        <v>0.28003414025461748</v>
      </c>
      <c r="M36" s="190">
        <f t="shared" si="8"/>
        <v>0.28598248003853616</v>
      </c>
      <c r="N36" s="190">
        <f t="shared" si="8"/>
        <v>0.28467079224132802</v>
      </c>
      <c r="O36" s="190">
        <f t="shared" si="8"/>
        <v>0.28170172367679869</v>
      </c>
      <c r="P36" s="190">
        <f t="shared" si="8"/>
        <v>0.30939038208756159</v>
      </c>
      <c r="Q36" s="190">
        <f t="shared" si="8"/>
        <v>0.31003048625746132</v>
      </c>
    </row>
    <row r="37" spans="1:17" x14ac:dyDescent="0.25">
      <c r="A37" s="179" t="s">
        <v>157</v>
      </c>
      <c r="B37" s="190">
        <f t="shared" ref="B37:Q37" si="9">IF(B$17=0,0,B$17/B$5)</f>
        <v>0.36732701505196513</v>
      </c>
      <c r="C37" s="190">
        <f t="shared" si="9"/>
        <v>0.35980760968019931</v>
      </c>
      <c r="D37" s="190">
        <f t="shared" si="9"/>
        <v>0.34115520509608122</v>
      </c>
      <c r="E37" s="190">
        <f t="shared" si="9"/>
        <v>0.3319996352444825</v>
      </c>
      <c r="F37" s="190">
        <f t="shared" si="9"/>
        <v>0.3205211930811328</v>
      </c>
      <c r="G37" s="190">
        <f t="shared" si="9"/>
        <v>0.31891205704954184</v>
      </c>
      <c r="H37" s="190">
        <f t="shared" si="9"/>
        <v>0.31933657141202659</v>
      </c>
      <c r="I37" s="190">
        <f t="shared" si="9"/>
        <v>0.31754372465800779</v>
      </c>
      <c r="J37" s="190">
        <f t="shared" si="9"/>
        <v>0.31831778670808469</v>
      </c>
      <c r="K37" s="190">
        <f t="shared" si="9"/>
        <v>0.32223261023865324</v>
      </c>
      <c r="L37" s="190">
        <f t="shared" si="9"/>
        <v>0.31834141889761314</v>
      </c>
      <c r="M37" s="190">
        <f t="shared" si="9"/>
        <v>0.32045609377601758</v>
      </c>
      <c r="N37" s="190">
        <f t="shared" si="9"/>
        <v>0.33856600386797353</v>
      </c>
      <c r="O37" s="190">
        <f t="shared" si="9"/>
        <v>0.33618712622990221</v>
      </c>
      <c r="P37" s="190">
        <f t="shared" si="9"/>
        <v>0.3561306973996915</v>
      </c>
      <c r="Q37" s="190">
        <f t="shared" si="9"/>
        <v>0.35024164057761831</v>
      </c>
    </row>
    <row r="38" spans="1:17" x14ac:dyDescent="0.25">
      <c r="A38" s="179" t="s">
        <v>156</v>
      </c>
      <c r="B38" s="190">
        <f t="shared" ref="B38:Q38" si="10">IF(B$25=0,0,B$25/B$5)</f>
        <v>3.5375445387706587E-2</v>
      </c>
      <c r="C38" s="190">
        <f t="shared" si="10"/>
        <v>3.4625188603540233E-2</v>
      </c>
      <c r="D38" s="190">
        <f t="shared" si="10"/>
        <v>3.6381941963594254E-2</v>
      </c>
      <c r="E38" s="190">
        <f t="shared" si="10"/>
        <v>3.7087040389766693E-2</v>
      </c>
      <c r="F38" s="190">
        <f t="shared" si="10"/>
        <v>3.506682644725817E-2</v>
      </c>
      <c r="G38" s="190">
        <f t="shared" si="10"/>
        <v>3.4124800149221222E-2</v>
      </c>
      <c r="H38" s="190">
        <f t="shared" si="10"/>
        <v>3.4011498573283401E-2</v>
      </c>
      <c r="I38" s="190">
        <f t="shared" si="10"/>
        <v>3.4513439134988735E-2</v>
      </c>
      <c r="J38" s="190">
        <f t="shared" si="10"/>
        <v>3.5038857381131105E-2</v>
      </c>
      <c r="K38" s="190">
        <f t="shared" si="10"/>
        <v>3.5302955211984344E-2</v>
      </c>
      <c r="L38" s="190">
        <f t="shared" si="10"/>
        <v>3.4226394920008806E-2</v>
      </c>
      <c r="M38" s="190">
        <f t="shared" si="10"/>
        <v>3.4953414226932183E-2</v>
      </c>
      <c r="N38" s="190">
        <f t="shared" si="10"/>
        <v>3.4793096829495641E-2</v>
      </c>
      <c r="O38" s="190">
        <f t="shared" si="10"/>
        <v>3.4430210671608744E-2</v>
      </c>
      <c r="P38" s="190">
        <f t="shared" si="10"/>
        <v>3.7814380032924207E-2</v>
      </c>
      <c r="Q38" s="190">
        <f t="shared" si="10"/>
        <v>3.7892614987023072E-2</v>
      </c>
    </row>
    <row r="39" spans="1:17" x14ac:dyDescent="0.25">
      <c r="A39" s="179" t="s">
        <v>155</v>
      </c>
      <c r="B39" s="190">
        <f t="shared" ref="B39:Q39" si="11">IF(B$26=0,0,B$26/B$5)</f>
        <v>1.1719414929610896E-2</v>
      </c>
      <c r="C39" s="190">
        <f t="shared" si="11"/>
        <v>1.1700873703547202E-2</v>
      </c>
      <c r="D39" s="190">
        <f t="shared" si="11"/>
        <v>1.1905501379627592E-2</v>
      </c>
      <c r="E39" s="190">
        <f t="shared" si="11"/>
        <v>1.3531174035929789E-2</v>
      </c>
      <c r="F39" s="190">
        <f t="shared" si="11"/>
        <v>2.5360369553919793E-2</v>
      </c>
      <c r="G39" s="190">
        <f t="shared" si="11"/>
        <v>2.7097553316769767E-2</v>
      </c>
      <c r="H39" s="190">
        <f t="shared" si="11"/>
        <v>2.8436160883485807E-2</v>
      </c>
      <c r="I39" s="190">
        <f t="shared" si="11"/>
        <v>2.7124290902729449E-2</v>
      </c>
      <c r="J39" s="190">
        <f t="shared" si="11"/>
        <v>2.5800649566648289E-2</v>
      </c>
      <c r="K39" s="190">
        <f t="shared" si="11"/>
        <v>3.0054067919738876E-2</v>
      </c>
      <c r="L39" s="190">
        <f t="shared" si="11"/>
        <v>3.0114290012440224E-2</v>
      </c>
      <c r="M39" s="190">
        <f t="shared" si="11"/>
        <v>3.1735126041281564E-2</v>
      </c>
      <c r="N39" s="190">
        <f t="shared" si="11"/>
        <v>3.3519786291385051E-2</v>
      </c>
      <c r="O39" s="190">
        <f t="shared" si="11"/>
        <v>3.5543795362817342E-2</v>
      </c>
      <c r="P39" s="190">
        <f t="shared" si="11"/>
        <v>3.5703737846818816E-2</v>
      </c>
      <c r="Q39" s="190">
        <f t="shared" si="11"/>
        <v>3.6734615687488766E-2</v>
      </c>
    </row>
    <row r="40" spans="1:17" x14ac:dyDescent="0.25">
      <c r="A40" s="177" t="s">
        <v>45</v>
      </c>
      <c r="B40" s="189">
        <f t="shared" ref="B40:Q40" si="12">IF(B$27=0,0,B$27/B$5)</f>
        <v>1.1250638332426456E-2</v>
      </c>
      <c r="C40" s="189">
        <f t="shared" si="12"/>
        <v>1.1232838755405311E-2</v>
      </c>
      <c r="D40" s="189">
        <f t="shared" si="12"/>
        <v>1.1429281324442484E-2</v>
      </c>
      <c r="E40" s="189">
        <f t="shared" si="12"/>
        <v>1.2989927074492591E-2</v>
      </c>
      <c r="F40" s="189">
        <f t="shared" si="12"/>
        <v>2.4345954771763004E-2</v>
      </c>
      <c r="G40" s="189">
        <f t="shared" si="12"/>
        <v>2.6013651184098978E-2</v>
      </c>
      <c r="H40" s="189">
        <f t="shared" si="12"/>
        <v>2.7298714448146386E-2</v>
      </c>
      <c r="I40" s="189">
        <f t="shared" si="12"/>
        <v>2.6039319266620273E-2</v>
      </c>
      <c r="J40" s="189">
        <f t="shared" si="12"/>
        <v>2.4768623583982362E-2</v>
      </c>
      <c r="K40" s="189">
        <f t="shared" si="12"/>
        <v>2.8851905202949325E-2</v>
      </c>
      <c r="L40" s="189">
        <f t="shared" si="12"/>
        <v>2.8909718411942609E-2</v>
      </c>
      <c r="M40" s="189">
        <f t="shared" si="12"/>
        <v>3.046572099963029E-2</v>
      </c>
      <c r="N40" s="189">
        <f t="shared" si="12"/>
        <v>3.2178994839729649E-2</v>
      </c>
      <c r="O40" s="189">
        <f t="shared" si="12"/>
        <v>3.4122043548304642E-2</v>
      </c>
      <c r="P40" s="189">
        <f t="shared" si="12"/>
        <v>3.4275588332946069E-2</v>
      </c>
      <c r="Q40" s="189">
        <f t="shared" si="12"/>
        <v>3.5265231059989202E-2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148.76917269653924</v>
      </c>
      <c r="C44" s="186">
        <f t="shared" si="13"/>
        <v>145.98872969060093</v>
      </c>
      <c r="D44" s="186">
        <f t="shared" si="13"/>
        <v>145.07753744823958</v>
      </c>
      <c r="E44" s="186">
        <f t="shared" si="13"/>
        <v>145.20683040133673</v>
      </c>
      <c r="F44" s="186">
        <f t="shared" si="13"/>
        <v>143.56050923307228</v>
      </c>
      <c r="G44" s="186">
        <f t="shared" si="13"/>
        <v>142.80046165196896</v>
      </c>
      <c r="H44" s="186">
        <f t="shared" si="13"/>
        <v>143.33264257010342</v>
      </c>
      <c r="I44" s="186">
        <f t="shared" si="13"/>
        <v>141.94728655508621</v>
      </c>
      <c r="J44" s="186">
        <f t="shared" si="13"/>
        <v>140.92796492919402</v>
      </c>
      <c r="K44" s="186">
        <f t="shared" si="13"/>
        <v>143.78684976527194</v>
      </c>
      <c r="L44" s="186">
        <f t="shared" si="13"/>
        <v>139.81556868259582</v>
      </c>
      <c r="M44" s="186">
        <f t="shared" si="13"/>
        <v>138.66938049032976</v>
      </c>
      <c r="N44" s="186">
        <f t="shared" si="13"/>
        <v>142.12087682164761</v>
      </c>
      <c r="O44" s="186">
        <f t="shared" si="13"/>
        <v>140.60051529125673</v>
      </c>
      <c r="P44" s="186">
        <f t="shared" si="13"/>
        <v>149.48424916295539</v>
      </c>
      <c r="Q44" s="186">
        <f t="shared" si="13"/>
        <v>148.37893958023599</v>
      </c>
    </row>
    <row r="45" spans="1:17" x14ac:dyDescent="0.25">
      <c r="A45" s="185" t="s">
        <v>162</v>
      </c>
      <c r="B45" s="184">
        <f>IF(B$6=0,0,B$6/AGR!B$5*1000)</f>
        <v>1.3947901308525466</v>
      </c>
      <c r="C45" s="184">
        <f>IF(C$6=0,0,C$6/AGR!C$5*1000)</f>
        <v>1.3665565506008104</v>
      </c>
      <c r="D45" s="184">
        <f>IF(D$6=0,0,D$6/AGR!D$5*1000)</f>
        <v>1.3817766577943915</v>
      </c>
      <c r="E45" s="184">
        <f>IF(E$6=0,0,E$6/AGR!E$5*1000)</f>
        <v>1.5718551146929816</v>
      </c>
      <c r="F45" s="184">
        <f>IF(F$6=0,0,F$6/AGR!F$5*1000)</f>
        <v>2.9125980539997016</v>
      </c>
      <c r="G45" s="184">
        <f>IF(G$6=0,0,G$6/AGR!G$5*1000)</f>
        <v>3.0956344986188533</v>
      </c>
      <c r="H45" s="184">
        <f>IF(H$6=0,0,H$6/AGR!H$5*1000)</f>
        <v>3.260664067182903</v>
      </c>
      <c r="I45" s="184">
        <f>IF(I$6=0,0,I$6/AGR!I$5*1000)</f>
        <v>3.0801755946986042</v>
      </c>
      <c r="J45" s="184">
        <f>IF(J$6=0,0,J$6/AGR!J$5*1000)</f>
        <v>2.9088264298232289</v>
      </c>
      <c r="K45" s="184">
        <f>IF(K$6=0,0,K$6/AGR!K$5*1000)</f>
        <v>3.4571037990486175</v>
      </c>
      <c r="L45" s="184">
        <f>IF(L$6=0,0,L$6/AGR!L$5*1000)</f>
        <v>3.3683572668495554</v>
      </c>
      <c r="M45" s="184">
        <f>IF(M$6=0,0,M$6/AGR!M$5*1000)</f>
        <v>3.5205522143416359</v>
      </c>
      <c r="N45" s="184">
        <f>IF(N$6=0,0,N$6/AGR!N$5*1000)</f>
        <v>3.8110891348847091</v>
      </c>
      <c r="O45" s="184">
        <f>IF(O$6=0,0,O$6/AGR!O$5*1000)</f>
        <v>3.9979807547352793</v>
      </c>
      <c r="P45" s="184">
        <f>IF(P$6=0,0,P$6/AGR!P$5*1000)</f>
        <v>4.2697171554741633</v>
      </c>
      <c r="Q45" s="184">
        <f>IF(Q$6=0,0,Q$6/AGR!Q$5*1000)</f>
        <v>4.3605146572776663</v>
      </c>
    </row>
    <row r="46" spans="1:17" x14ac:dyDescent="0.25">
      <c r="A46" s="183" t="s">
        <v>161</v>
      </c>
      <c r="B46" s="182">
        <f>IF(B$7=0,0,B$7/AGR!B$5*1000)</f>
        <v>1.2553111177672918</v>
      </c>
      <c r="C46" s="182">
        <f>IF(C$7=0,0,C$7/AGR!C$5*1000)</f>
        <v>1.2299008955407293</v>
      </c>
      <c r="D46" s="182">
        <f>IF(D$7=0,0,D$7/AGR!D$5*1000)</f>
        <v>1.2435989920149519</v>
      </c>
      <c r="E46" s="182">
        <f>IF(E$7=0,0,E$7/AGR!E$5*1000)</f>
        <v>1.414669603223683</v>
      </c>
      <c r="F46" s="182">
        <f>IF(F$7=0,0,F$7/AGR!F$5*1000)</f>
        <v>2.6213382485997316</v>
      </c>
      <c r="G46" s="182">
        <f>IF(G$7=0,0,G$7/AGR!G$5*1000)</f>
        <v>2.7860710487569689</v>
      </c>
      <c r="H46" s="182">
        <f>IF(H$7=0,0,H$7/AGR!H$5*1000)</f>
        <v>2.934597660464612</v>
      </c>
      <c r="I46" s="182">
        <f>IF(I$7=0,0,I$7/AGR!I$5*1000)</f>
        <v>2.7721580352287427</v>
      </c>
      <c r="J46" s="182">
        <f>IF(J$7=0,0,J$7/AGR!J$5*1000)</f>
        <v>2.6179437868409066</v>
      </c>
      <c r="K46" s="182">
        <f>IF(K$7=0,0,K$7/AGR!K$5*1000)</f>
        <v>3.1113934191437549</v>
      </c>
      <c r="L46" s="182">
        <f>IF(L$7=0,0,L$7/AGR!L$5*1000)</f>
        <v>3.031521540164599</v>
      </c>
      <c r="M46" s="182">
        <f>IF(M$7=0,0,M$7/AGR!M$5*1000)</f>
        <v>3.1684969929074729</v>
      </c>
      <c r="N46" s="182">
        <f>IF(N$7=0,0,N$7/AGR!N$5*1000)</f>
        <v>3.4299802213962378</v>
      </c>
      <c r="O46" s="182">
        <f>IF(O$7=0,0,O$7/AGR!O$5*1000)</f>
        <v>3.5981826792617499</v>
      </c>
      <c r="P46" s="182">
        <f>IF(P$7=0,0,P$7/AGR!P$5*1000)</f>
        <v>3.8427454399267456</v>
      </c>
      <c r="Q46" s="182">
        <f>IF(Q$7=0,0,Q$7/AGR!Q$5*1000)</f>
        <v>3.9244631915498998</v>
      </c>
    </row>
    <row r="47" spans="1:17" x14ac:dyDescent="0.25">
      <c r="A47" s="183" t="s">
        <v>160</v>
      </c>
      <c r="B47" s="182">
        <f>IF(B$8=0,0,B$8/AGR!B$5*1000)</f>
        <v>0.90661358505415535</v>
      </c>
      <c r="C47" s="182">
        <f>IF(C$8=0,0,C$8/AGR!C$5*1000)</f>
        <v>0.88826175789052653</v>
      </c>
      <c r="D47" s="182">
        <f>IF(D$8=0,0,D$8/AGR!D$5*1000)</f>
        <v>0.89815482756635445</v>
      </c>
      <c r="E47" s="182">
        <f>IF(E$8=0,0,E$8/AGR!E$5*1000)</f>
        <v>1.0217058245504385</v>
      </c>
      <c r="F47" s="182">
        <f>IF(F$8=0,0,F$8/AGR!F$5*1000)</f>
        <v>1.8931887350998065</v>
      </c>
      <c r="G47" s="182">
        <f>IF(G$8=0,0,G$8/AGR!G$5*1000)</f>
        <v>2.0121624241022547</v>
      </c>
      <c r="H47" s="182">
        <f>IF(H$8=0,0,H$8/AGR!H$5*1000)</f>
        <v>2.1194316436688863</v>
      </c>
      <c r="I47" s="182">
        <f>IF(I$8=0,0,I$8/AGR!I$5*1000)</f>
        <v>2.0021141365540922</v>
      </c>
      <c r="J47" s="182">
        <f>IF(J$8=0,0,J$8/AGR!J$5*1000)</f>
        <v>1.8907371793850991</v>
      </c>
      <c r="K47" s="182">
        <f>IF(K$8=0,0,K$8/AGR!K$5*1000)</f>
        <v>2.247117469381601</v>
      </c>
      <c r="L47" s="182">
        <f>IF(L$8=0,0,L$8/AGR!L$5*1000)</f>
        <v>2.1894322234522114</v>
      </c>
      <c r="M47" s="182">
        <f>IF(M$8=0,0,M$8/AGR!M$5*1000)</f>
        <v>2.2883589393220638</v>
      </c>
      <c r="N47" s="182">
        <f>IF(N$8=0,0,N$8/AGR!N$5*1000)</f>
        <v>2.4772079376750611</v>
      </c>
      <c r="O47" s="182">
        <f>IF(O$8=0,0,O$8/AGR!O$5*1000)</f>
        <v>2.5986874905779307</v>
      </c>
      <c r="P47" s="182">
        <f>IF(P$8=0,0,P$8/AGR!P$5*1000)</f>
        <v>2.7753161510582056</v>
      </c>
      <c r="Q47" s="182">
        <f>IF(Q$8=0,0,Q$8/AGR!Q$5*1000)</f>
        <v>2.834334527230483</v>
      </c>
    </row>
    <row r="48" spans="1:17" x14ac:dyDescent="0.25">
      <c r="A48" s="181" t="s">
        <v>159</v>
      </c>
      <c r="B48" s="180">
        <f>IF(B$9=0,0,B$9/AGR!B$5*1000)</f>
        <v>38.82643588989081</v>
      </c>
      <c r="C48" s="180">
        <f>IF(C$9=0,0,C$9/AGR!C$5*1000)</f>
        <v>40.215034953522157</v>
      </c>
      <c r="D48" s="180">
        <f>IF(D$9=0,0,D$9/AGR!D$5*1000)</f>
        <v>40.211200996827635</v>
      </c>
      <c r="E48" s="180">
        <f>IF(E$9=0,0,E$9/AGR!E$5*1000)</f>
        <v>39.692171919584041</v>
      </c>
      <c r="F48" s="180">
        <f>IF(F$9=0,0,F$9/AGR!F$5*1000)</f>
        <v>36.760118931848027</v>
      </c>
      <c r="G48" s="180">
        <f>IF(G$9=0,0,G$9/AGR!G$5*1000)</f>
        <v>37.038158483631314</v>
      </c>
      <c r="H48" s="180">
        <f>IF(H$9=0,0,H$9/AGR!H$5*1000)</f>
        <v>36.496989875692115</v>
      </c>
      <c r="I48" s="180">
        <f>IF(I$9=0,0,I$9/AGR!I$5*1000)</f>
        <v>36.48939372884147</v>
      </c>
      <c r="J48" s="180">
        <f>IF(J$9=0,0,J$9/AGR!J$5*1000)</f>
        <v>36.184551145735483</v>
      </c>
      <c r="K48" s="180">
        <f>IF(K$9=0,0,K$9/AGR!K$5*1000)</f>
        <v>33.560684992998752</v>
      </c>
      <c r="L48" s="180">
        <f>IF(L$9=0,0,L$9/AGR!L$5*1000)</f>
        <v>34.526180390016528</v>
      </c>
      <c r="M48" s="180">
        <f>IF(M$9=0,0,M$9/AGR!M$5*1000)</f>
        <v>32.125189785447731</v>
      </c>
      <c r="N48" s="180">
        <f>IF(N$9=0,0,N$9/AGR!N$5*1000)</f>
        <v>29.545645787907308</v>
      </c>
      <c r="O48" s="180">
        <f>IF(O$9=0,0,O$9/AGR!O$5*1000)</f>
        <v>28.89421546596148</v>
      </c>
      <c r="P48" s="180">
        <f>IF(P$9=0,0,P$9/AGR!P$5*1000)</f>
        <v>22.998090309528674</v>
      </c>
      <c r="Q48" s="180">
        <f>IF(Q$9=0,0,Q$9/AGR!Q$5*1000)</f>
        <v>22.983422249974815</v>
      </c>
    </row>
    <row r="49" spans="1:17" x14ac:dyDescent="0.25">
      <c r="A49" s="179" t="s">
        <v>158</v>
      </c>
      <c r="B49" s="178">
        <f>IF(B$16=0,0,B$16/AGR!B$5*1000)</f>
        <v>43.059074269914916</v>
      </c>
      <c r="C49" s="178">
        <f>IF(C$16=0,0,C$16/AGR!C$5*1000)</f>
        <v>41.358168814322539</v>
      </c>
      <c r="D49" s="178">
        <f>IF(D$16=0,0,D$16/AGR!D$5*1000)</f>
        <v>43.185293571788378</v>
      </c>
      <c r="E49" s="178">
        <f>IF(E$16=0,0,E$16/AGR!E$5*1000)</f>
        <v>44.061476596072175</v>
      </c>
      <c r="F49" s="178">
        <f>IF(F$16=0,0,F$16/AGR!F$5*1000)</f>
        <v>41.189002870550304</v>
      </c>
      <c r="G49" s="178">
        <f>IF(G$16=0,0,G$16/AGR!G$5*1000)</f>
        <v>39.870304487099766</v>
      </c>
      <c r="H49" s="178">
        <f>IF(H$16=0,0,H$16/AGR!H$5*1000)</f>
        <v>39.886019740456462</v>
      </c>
      <c r="I49" s="178">
        <f>IF(I$16=0,0,I$16/AGR!I$5*1000)</f>
        <v>40.083455740056309</v>
      </c>
      <c r="J49" s="178">
        <f>IF(J$16=0,0,J$16/AGR!J$5*1000)</f>
        <v>40.401448888639706</v>
      </c>
      <c r="K49" s="178">
        <f>IF(K$16=0,0,K$16/AGR!K$5*1000)</f>
        <v>41.531733141837691</v>
      </c>
      <c r="L49" s="178">
        <f>IF(L$16=0,0,L$16/AGR!L$5*1000)</f>
        <v>39.153132570241141</v>
      </c>
      <c r="M49" s="178">
        <f>IF(M$16=0,0,M$16/AGR!M$5*1000)</f>
        <v>39.657013338031909</v>
      </c>
      <c r="N49" s="178">
        <f>IF(N$16=0,0,N$16/AGR!N$5*1000)</f>
        <v>40.457662598850611</v>
      </c>
      <c r="O49" s="178">
        <f>IF(O$16=0,0,O$16/AGR!O$5*1000)</f>
        <v>39.607407507393113</v>
      </c>
      <c r="P49" s="178">
        <f>IF(P$16=0,0,P$16/AGR!P$5*1000)</f>
        <v>46.248988964599036</v>
      </c>
      <c r="Q49" s="178">
        <f>IF(Q$16=0,0,Q$16/AGR!Q$5*1000)</f>
        <v>46.001994788427034</v>
      </c>
    </row>
    <row r="50" spans="1:17" x14ac:dyDescent="0.25">
      <c r="A50" s="179" t="s">
        <v>157</v>
      </c>
      <c r="B50" s="178">
        <f>IF(B$17=0,0,B$17/AGR!B$5*1000)</f>
        <v>54.646936138370073</v>
      </c>
      <c r="C50" s="178">
        <f>IF(C$17=0,0,C$17/AGR!C$5*1000)</f>
        <v>52.52785587022386</v>
      </c>
      <c r="D50" s="178">
        <f>IF(D$17=0,0,D$17/AGR!D$5*1000)</f>
        <v>49.493957042988576</v>
      </c>
      <c r="E50" s="178">
        <f>IF(E$17=0,0,E$17/AGR!E$5*1000)</f>
        <v>48.208614728251227</v>
      </c>
      <c r="F50" s="178">
        <f>IF(F$17=0,0,F$17/AGR!F$5*1000)</f>
        <v>46.014185698719317</v>
      </c>
      <c r="G50" s="178">
        <f>IF(G$17=0,0,G$17/AGR!G$5*1000)</f>
        <v>45.540788973053644</v>
      </c>
      <c r="H50" s="178">
        <f>IF(H$17=0,0,H$17/AGR!H$5*1000)</f>
        <v>45.771354649762323</v>
      </c>
      <c r="I50" s="178">
        <f>IF(I$17=0,0,I$17/AGR!I$5*1000)</f>
        <v>45.074470077799617</v>
      </c>
      <c r="J50" s="178">
        <f>IF(J$17=0,0,J$17/AGR!J$5*1000)</f>
        <v>44.859877881535624</v>
      </c>
      <c r="K50" s="178">
        <f>IF(K$17=0,0,K$17/AGR!K$5*1000)</f>
        <v>46.332811917856652</v>
      </c>
      <c r="L50" s="178">
        <f>IF(L$17=0,0,L$17/AGR!L$5*1000)</f>
        <v>44.509086518394227</v>
      </c>
      <c r="M50" s="178">
        <f>IF(M$17=0,0,M$17/AGR!M$5*1000)</f>
        <v>44.437447998271374</v>
      </c>
      <c r="N50" s="178">
        <f>IF(N$17=0,0,N$17/AGR!N$5*1000)</f>
        <v>48.117297331717729</v>
      </c>
      <c r="O50" s="178">
        <f>IF(O$17=0,0,O$17/AGR!O$5*1000)</f>
        <v>47.268083182211022</v>
      </c>
      <c r="P50" s="178">
        <f>IF(P$17=0,0,P$17/AGR!P$5*1000)</f>
        <v>53.23592990467256</v>
      </c>
      <c r="Q50" s="178">
        <f>IF(Q$17=0,0,Q$17/AGR!Q$5*1000)</f>
        <v>51.968483225749161</v>
      </c>
    </row>
    <row r="51" spans="1:17" x14ac:dyDescent="0.25">
      <c r="A51" s="179" t="s">
        <v>156</v>
      </c>
      <c r="B51" s="178">
        <f>IF(B$25=0,0,B$25/AGR!B$5*1000)</f>
        <v>5.262775744100713</v>
      </c>
      <c r="C51" s="178">
        <f>IF(C$25=0,0,C$25/AGR!C$5*1000)</f>
        <v>5.0548872995283114</v>
      </c>
      <c r="D51" s="178">
        <f>IF(D$25=0,0,D$25/AGR!D$5*1000)</f>
        <v>5.2782025476630237</v>
      </c>
      <c r="E51" s="178">
        <f>IF(E$25=0,0,E$25/AGR!E$5*1000)</f>
        <v>5.3852915839643769</v>
      </c>
      <c r="F51" s="178">
        <f>IF(F$25=0,0,F$25/AGR!F$5*1000)</f>
        <v>5.0342114619561507</v>
      </c>
      <c r="G51" s="178">
        <f>IF(G$25=0,0,G$25/AGR!G$5*1000)</f>
        <v>4.8730372150899699</v>
      </c>
      <c r="H51" s="178">
        <f>IF(H$25=0,0,H$25/AGR!H$5*1000)</f>
        <v>4.8749579682780126</v>
      </c>
      <c r="I51" s="178">
        <f>IF(I$25=0,0,I$25/AGR!I$5*1000)</f>
        <v>4.8990890348957716</v>
      </c>
      <c r="J51" s="178">
        <f>IF(J$25=0,0,J$25/AGR!J$5*1000)</f>
        <v>4.9379548641670761</v>
      </c>
      <c r="K51" s="178">
        <f>IF(K$25=0,0,K$25/AGR!K$5*1000)</f>
        <v>5.0761007173357164</v>
      </c>
      <c r="L51" s="178">
        <f>IF(L$25=0,0,L$25/AGR!L$5*1000)</f>
        <v>4.7853828696961394</v>
      </c>
      <c r="M51" s="178">
        <f>IF(M$25=0,0,M$25/AGR!M$5*1000)</f>
        <v>4.846968296870565</v>
      </c>
      <c r="N51" s="178">
        <f>IF(N$25=0,0,N$25/AGR!N$5*1000)</f>
        <v>4.9448254287484072</v>
      </c>
      <c r="O51" s="178">
        <f>IF(O$25=0,0,O$25/AGR!O$5*1000)</f>
        <v>4.8409053620147153</v>
      </c>
      <c r="P51" s="178">
        <f>IF(P$25=0,0,P$25/AGR!P$5*1000)</f>
        <v>5.6526542067843293</v>
      </c>
      <c r="Q51" s="178">
        <f>IF(Q$25=0,0,Q$25/AGR!Q$5*1000)</f>
        <v>5.6224660296966409</v>
      </c>
    </row>
    <row r="52" spans="1:17" x14ac:dyDescent="0.25">
      <c r="A52" s="179" t="s">
        <v>155</v>
      </c>
      <c r="B52" s="178">
        <f>IF(B$26=0,0,B$26/AGR!B$5*1000)</f>
        <v>1.7434876635656837</v>
      </c>
      <c r="C52" s="178">
        <f>IF(C$26=0,0,C$26/AGR!C$5*1000)</f>
        <v>1.708195688251013</v>
      </c>
      <c r="D52" s="178">
        <f>IF(D$26=0,0,D$26/AGR!D$5*1000)</f>
        <v>1.7272208222429899</v>
      </c>
      <c r="E52" s="178">
        <f>IF(E$26=0,0,E$26/AGR!E$5*1000)</f>
        <v>1.9648188933662278</v>
      </c>
      <c r="F52" s="178">
        <f>IF(F$26=0,0,F$26/AGR!F$5*1000)</f>
        <v>3.6407475674996279</v>
      </c>
      <c r="G52" s="178">
        <f>IF(G$26=0,0,G$26/AGR!G$5*1000)</f>
        <v>3.8695431232735653</v>
      </c>
      <c r="H52" s="178">
        <f>IF(H$26=0,0,H$26/AGR!H$5*1000)</f>
        <v>4.0758300839786274</v>
      </c>
      <c r="I52" s="178">
        <f>IF(I$26=0,0,I$26/AGR!I$5*1000)</f>
        <v>3.8502194933732543</v>
      </c>
      <c r="J52" s="178">
        <f>IF(J$26=0,0,J$26/AGR!J$5*1000)</f>
        <v>3.6360330372790357</v>
      </c>
      <c r="K52" s="178">
        <f>IF(K$26=0,0,K$26/AGR!K$5*1000)</f>
        <v>4.3213797488107719</v>
      </c>
      <c r="L52" s="178">
        <f>IF(L$26=0,0,L$26/AGR!L$5*1000)</f>
        <v>4.2104465835619447</v>
      </c>
      <c r="M52" s="178">
        <f>IF(M$26=0,0,M$26/AGR!M$5*1000)</f>
        <v>4.4006902679270459</v>
      </c>
      <c r="N52" s="178">
        <f>IF(N$26=0,0,N$26/AGR!N$5*1000)</f>
        <v>4.7638614186058863</v>
      </c>
      <c r="O52" s="178">
        <f>IF(O$26=0,0,O$26/AGR!O$5*1000)</f>
        <v>4.997475943419099</v>
      </c>
      <c r="P52" s="178">
        <f>IF(P$26=0,0,P$26/AGR!P$5*1000)</f>
        <v>5.3371464443427055</v>
      </c>
      <c r="Q52" s="178">
        <f>IF(Q$26=0,0,Q$26/AGR!Q$5*1000)</f>
        <v>5.4506433215970844</v>
      </c>
    </row>
    <row r="53" spans="1:17" x14ac:dyDescent="0.25">
      <c r="A53" s="177" t="s">
        <v>45</v>
      </c>
      <c r="B53" s="176">
        <f>IF(B$27=0,0,B$27/AGR!B$5*1000)</f>
        <v>1.6737481570230559</v>
      </c>
      <c r="C53" s="176">
        <f>IF(C$27=0,0,C$27/AGR!C$5*1000)</f>
        <v>1.639867860720972</v>
      </c>
      <c r="D53" s="176">
        <f>IF(D$27=0,0,D$27/AGR!D$5*1000)</f>
        <v>1.6581319893532696</v>
      </c>
      <c r="E53" s="176">
        <f>IF(E$27=0,0,E$27/AGR!E$5*1000)</f>
        <v>1.8862261376315779</v>
      </c>
      <c r="F53" s="176">
        <f>IF(F$27=0,0,F$27/AGR!F$5*1000)</f>
        <v>3.4951176647996429</v>
      </c>
      <c r="G53" s="176">
        <f>IF(G$27=0,0,G$27/AGR!G$5*1000)</f>
        <v>3.7147613983426231</v>
      </c>
      <c r="H53" s="176">
        <f>IF(H$27=0,0,H$27/AGR!H$5*1000)</f>
        <v>3.9127968806194842</v>
      </c>
      <c r="I53" s="176">
        <f>IF(I$27=0,0,I$27/AGR!I$5*1000)</f>
        <v>3.6962107136383242</v>
      </c>
      <c r="J53" s="176">
        <f>IF(J$27=0,0,J$27/AGR!J$5*1000)</f>
        <v>3.4905917157878745</v>
      </c>
      <c r="K53" s="176">
        <f>IF(K$27=0,0,K$27/AGR!K$5*1000)</f>
        <v>4.1485245588583419</v>
      </c>
      <c r="L53" s="176">
        <f>IF(L$27=0,0,L$27/AGR!L$5*1000)</f>
        <v>4.0420287202194665</v>
      </c>
      <c r="M53" s="176">
        <f>IF(M$27=0,0,M$27/AGR!M$5*1000)</f>
        <v>4.2246626572099624</v>
      </c>
      <c r="N53" s="176">
        <f>IF(N$27=0,0,N$27/AGR!N$5*1000)</f>
        <v>4.5733069618616504</v>
      </c>
      <c r="O53" s="176">
        <f>IF(O$27=0,0,O$27/AGR!O$5*1000)</f>
        <v>4.7975769056823347</v>
      </c>
      <c r="P53" s="176">
        <f>IF(P$27=0,0,P$27/AGR!P$5*1000)</f>
        <v>5.1236605865689988</v>
      </c>
      <c r="Q53" s="176">
        <f>IF(Q$27=0,0,Q$27/AGR!Q$5*1000)</f>
        <v>5.2326175887331994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1806.0922860203059</v>
      </c>
      <c r="C5" s="55">
        <f t="shared" ref="C5:Q5" si="0">SUM(C6:C9,C16:C17,C25:C27)</f>
        <v>1946.463023078516</v>
      </c>
      <c r="D5" s="55">
        <f t="shared" si="0"/>
        <v>2007.482295568346</v>
      </c>
      <c r="E5" s="55">
        <f t="shared" si="0"/>
        <v>1991.666010260182</v>
      </c>
      <c r="F5" s="55">
        <f t="shared" si="0"/>
        <v>2222.0197362599542</v>
      </c>
      <c r="G5" s="55">
        <f t="shared" si="0"/>
        <v>2219.4063149103986</v>
      </c>
      <c r="H5" s="55">
        <f t="shared" si="0"/>
        <v>2153.2343545890353</v>
      </c>
      <c r="I5" s="55">
        <f t="shared" si="0"/>
        <v>2106.7131889994153</v>
      </c>
      <c r="J5" s="55">
        <f t="shared" si="0"/>
        <v>2135.8683158876097</v>
      </c>
      <c r="K5" s="55">
        <f t="shared" si="0"/>
        <v>2025.3130662505407</v>
      </c>
      <c r="L5" s="55">
        <f t="shared" si="0"/>
        <v>2123.1668476528612</v>
      </c>
      <c r="M5" s="55">
        <f t="shared" si="0"/>
        <v>2133.1630623160922</v>
      </c>
      <c r="N5" s="55">
        <f t="shared" si="0"/>
        <v>1970.3300154518363</v>
      </c>
      <c r="O5" s="55">
        <f t="shared" si="0"/>
        <v>2027.3154096181363</v>
      </c>
      <c r="P5" s="55">
        <f t="shared" si="0"/>
        <v>1745.4756146112622</v>
      </c>
      <c r="Q5" s="55">
        <f t="shared" si="0"/>
        <v>1737.2676776928115</v>
      </c>
    </row>
    <row r="6" spans="1:17" x14ac:dyDescent="0.25">
      <c r="A6" s="185" t="s">
        <v>162</v>
      </c>
      <c r="B6" s="206">
        <v>19.42781175265084</v>
      </c>
      <c r="C6" s="206">
        <v>20.557138423355113</v>
      </c>
      <c r="D6" s="206">
        <v>21.488072638608571</v>
      </c>
      <c r="E6" s="206">
        <v>24.251405423941225</v>
      </c>
      <c r="F6" s="206">
        <v>50.747457154612555</v>
      </c>
      <c r="G6" s="206">
        <v>53.873143055431605</v>
      </c>
      <c r="H6" s="206">
        <v>55.053277157175906</v>
      </c>
      <c r="I6" s="206">
        <v>51.34189306804555</v>
      </c>
      <c r="J6" s="206">
        <v>49.638307629835218</v>
      </c>
      <c r="K6" s="206">
        <v>55.940876817784691</v>
      </c>
      <c r="L6" s="206">
        <v>57.880653382875401</v>
      </c>
      <c r="M6" s="206">
        <v>62.228113451651843</v>
      </c>
      <c r="N6" s="206">
        <v>62.22141304952433</v>
      </c>
      <c r="O6" s="206">
        <v>67.884636924558293</v>
      </c>
      <c r="P6" s="206">
        <v>62.419799762482754</v>
      </c>
      <c r="Q6" s="206">
        <v>63.709172999431473</v>
      </c>
    </row>
    <row r="7" spans="1:17" x14ac:dyDescent="0.25">
      <c r="A7" s="183" t="s">
        <v>161</v>
      </c>
      <c r="B7" s="205">
        <v>4.5779400845783034</v>
      </c>
      <c r="C7" s="205">
        <v>4.844052907793972</v>
      </c>
      <c r="D7" s="205">
        <v>5.0634168338178469</v>
      </c>
      <c r="E7" s="205">
        <v>5.7145643786913798</v>
      </c>
      <c r="F7" s="205">
        <v>11.958053807414622</v>
      </c>
      <c r="G7" s="205">
        <v>12.694585690641679</v>
      </c>
      <c r="H7" s="205">
        <v>12.97267069982013</v>
      </c>
      <c r="I7" s="205">
        <v>12.098125784149024</v>
      </c>
      <c r="J7" s="205">
        <v>11.696695496251428</v>
      </c>
      <c r="K7" s="205">
        <v>13.181823337136812</v>
      </c>
      <c r="L7" s="205">
        <v>13.638909343811894</v>
      </c>
      <c r="M7" s="205">
        <v>14.663338238241545</v>
      </c>
      <c r="N7" s="205">
        <v>14.661759365650372</v>
      </c>
      <c r="O7" s="205">
        <v>15.996232847046008</v>
      </c>
      <c r="P7" s="205">
        <v>14.708506909689985</v>
      </c>
      <c r="Q7" s="205">
        <v>15.012332862945092</v>
      </c>
    </row>
    <row r="8" spans="1:17" x14ac:dyDescent="0.25">
      <c r="A8" s="183" t="s">
        <v>160</v>
      </c>
      <c r="B8" s="205">
        <v>18.130720329396063</v>
      </c>
      <c r="C8" s="205">
        <v>19.184647878610321</v>
      </c>
      <c r="D8" s="205">
        <v>20.05342857901644</v>
      </c>
      <c r="E8" s="205">
        <v>22.632268365287338</v>
      </c>
      <c r="F8" s="205">
        <v>47.359319969360314</v>
      </c>
      <c r="G8" s="205">
        <v>50.276320485260065</v>
      </c>
      <c r="H8" s="205">
        <v>51.377663324192518</v>
      </c>
      <c r="I8" s="205">
        <v>47.914068565724079</v>
      </c>
      <c r="J8" s="205">
        <v>46.324222445601514</v>
      </c>
      <c r="K8" s="205">
        <v>52.206002687155951</v>
      </c>
      <c r="L8" s="205">
        <v>54.016270711725312</v>
      </c>
      <c r="M8" s="205">
        <v>58.073474047528087</v>
      </c>
      <c r="N8" s="205">
        <v>58.067220995531486</v>
      </c>
      <c r="O8" s="205">
        <v>63.352341602436169</v>
      </c>
      <c r="P8" s="205">
        <v>58.252362485242848</v>
      </c>
      <c r="Q8" s="205">
        <v>59.455651144663605</v>
      </c>
    </row>
    <row r="9" spans="1:17" x14ac:dyDescent="0.25">
      <c r="A9" s="181" t="s">
        <v>159</v>
      </c>
      <c r="B9" s="204">
        <f>SUM(B10:B15)</f>
        <v>777.3599688707485</v>
      </c>
      <c r="C9" s="204">
        <f t="shared" ref="C9:Q9" si="1">SUM(C10:C15)</f>
        <v>876.35221300454384</v>
      </c>
      <c r="D9" s="204">
        <f t="shared" si="1"/>
        <v>906.26758200940048</v>
      </c>
      <c r="E9" s="204">
        <f t="shared" si="1"/>
        <v>886.4975724465553</v>
      </c>
      <c r="F9" s="204">
        <f t="shared" si="1"/>
        <v>926.97553990047038</v>
      </c>
      <c r="G9" s="204">
        <f t="shared" si="1"/>
        <v>935.45030452296817</v>
      </c>
      <c r="H9" s="204">
        <f t="shared" si="1"/>
        <v>892.5378157352153</v>
      </c>
      <c r="I9" s="204">
        <f t="shared" si="1"/>
        <v>880.9012181879458</v>
      </c>
      <c r="J9" s="204">
        <f t="shared" si="1"/>
        <v>892.96154933833589</v>
      </c>
      <c r="K9" s="204">
        <f t="shared" si="1"/>
        <v>776.64100498049334</v>
      </c>
      <c r="L9" s="204">
        <f t="shared" si="1"/>
        <v>855.72191414436247</v>
      </c>
      <c r="M9" s="204">
        <f t="shared" si="1"/>
        <v>811.14491680952392</v>
      </c>
      <c r="N9" s="204">
        <f t="shared" si="1"/>
        <v>679.44249915951571</v>
      </c>
      <c r="O9" s="204">
        <f t="shared" si="1"/>
        <v>690.46249297895918</v>
      </c>
      <c r="P9" s="204">
        <f t="shared" si="1"/>
        <v>446.0951346803094</v>
      </c>
      <c r="Q9" s="204">
        <f t="shared" si="1"/>
        <v>446.46942407155939</v>
      </c>
    </row>
    <row r="10" spans="1:17" x14ac:dyDescent="0.25">
      <c r="A10" s="202" t="s">
        <v>35</v>
      </c>
      <c r="B10" s="203">
        <v>313.02314621836672</v>
      </c>
      <c r="C10" s="203">
        <v>317.54236489831419</v>
      </c>
      <c r="D10" s="203">
        <v>329.67408917682758</v>
      </c>
      <c r="E10" s="203">
        <v>328.51877803585029</v>
      </c>
      <c r="F10" s="203">
        <v>345.28005577771518</v>
      </c>
      <c r="G10" s="203">
        <v>342.08864126678606</v>
      </c>
      <c r="H10" s="203">
        <v>335.83594124036841</v>
      </c>
      <c r="I10" s="203">
        <v>332.92130838647154</v>
      </c>
      <c r="J10" s="203">
        <v>344.887045308143</v>
      </c>
      <c r="K10" s="203">
        <v>340.1747024574824</v>
      </c>
      <c r="L10" s="203">
        <v>342.60591000421027</v>
      </c>
      <c r="M10" s="203">
        <v>356.36389306399934</v>
      </c>
      <c r="N10" s="203">
        <v>332.65805040972401</v>
      </c>
      <c r="O10" s="203">
        <v>344.24626687424006</v>
      </c>
      <c r="P10" s="203">
        <v>339.4141728970244</v>
      </c>
      <c r="Q10" s="203">
        <v>337.48112052616807</v>
      </c>
    </row>
    <row r="11" spans="1:17" x14ac:dyDescent="0.25">
      <c r="A11" s="202" t="s">
        <v>166</v>
      </c>
      <c r="B11" s="201">
        <v>66.190323947736772</v>
      </c>
      <c r="C11" s="201">
        <v>75.005941233489082</v>
      </c>
      <c r="D11" s="201">
        <v>71.597263864145503</v>
      </c>
      <c r="E11" s="201">
        <v>67.513842321811723</v>
      </c>
      <c r="F11" s="201">
        <v>73.520706239585607</v>
      </c>
      <c r="G11" s="201">
        <v>66.828190349806349</v>
      </c>
      <c r="H11" s="201">
        <v>61.087708983082599</v>
      </c>
      <c r="I11" s="201">
        <v>56.906870336792863</v>
      </c>
      <c r="J11" s="201">
        <v>55.048387247221584</v>
      </c>
      <c r="K11" s="201">
        <v>48.851729332951287</v>
      </c>
      <c r="L11" s="201">
        <v>50.433445375127747</v>
      </c>
      <c r="M11" s="201">
        <v>46.934005004336115</v>
      </c>
      <c r="N11" s="201">
        <v>60.008878479110649</v>
      </c>
      <c r="O11" s="201">
        <v>54.998919956205334</v>
      </c>
      <c r="P11" s="201">
        <v>55.387383543584335</v>
      </c>
      <c r="Q11" s="201">
        <v>50.416532106473213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0.26843112901135113</v>
      </c>
      <c r="H12" s="201">
        <v>0.28096841093187275</v>
      </c>
      <c r="I12" s="201">
        <v>0.28377559889064607</v>
      </c>
      <c r="J12" s="201">
        <v>0.3578472541349666</v>
      </c>
      <c r="K12" s="201">
        <v>0.42977599079082801</v>
      </c>
      <c r="L12" s="201">
        <v>0.51949587230003003</v>
      </c>
      <c r="M12" s="201">
        <v>0.63823958081923449</v>
      </c>
      <c r="N12" s="201">
        <v>0.76233691448259799</v>
      </c>
      <c r="O12" s="201">
        <v>1.0572822987894714</v>
      </c>
      <c r="P12" s="201">
        <v>1.1827225694647809</v>
      </c>
      <c r="Q12" s="201">
        <v>1.2235903503357428</v>
      </c>
    </row>
    <row r="13" spans="1:17" x14ac:dyDescent="0.25">
      <c r="A13" s="202" t="s">
        <v>32</v>
      </c>
      <c r="B13" s="201">
        <v>1.3952269365636494</v>
      </c>
      <c r="C13" s="201">
        <v>2.492266581101573</v>
      </c>
      <c r="D13" s="201">
        <v>2.4961411238147062</v>
      </c>
      <c r="E13" s="201">
        <v>2.5027818308941145</v>
      </c>
      <c r="F13" s="201">
        <v>2.5612984617569414</v>
      </c>
      <c r="G13" s="201">
        <v>2.070739346800536</v>
      </c>
      <c r="H13" s="201">
        <v>2.0734481730451888</v>
      </c>
      <c r="I13" s="201">
        <v>2.101825140630309</v>
      </c>
      <c r="J13" s="201">
        <v>2.1140829904695968</v>
      </c>
      <c r="K13" s="201">
        <v>2.1133831700255383</v>
      </c>
      <c r="L13" s="201">
        <v>2.1373309103665332</v>
      </c>
      <c r="M13" s="201">
        <v>3.8151858339525035</v>
      </c>
      <c r="N13" s="201">
        <v>3.8150847177433129</v>
      </c>
      <c r="O13" s="201">
        <v>3.8562105862971978</v>
      </c>
      <c r="P13" s="201">
        <v>3.8563253354945473</v>
      </c>
      <c r="Q13" s="201">
        <v>3.872232295732791</v>
      </c>
    </row>
    <row r="14" spans="1:17" x14ac:dyDescent="0.25">
      <c r="A14" s="202" t="s">
        <v>42</v>
      </c>
      <c r="B14" s="201">
        <v>393.22674713091538</v>
      </c>
      <c r="C14" s="201">
        <v>477.58223721911531</v>
      </c>
      <c r="D14" s="201">
        <v>498.60179799168299</v>
      </c>
      <c r="E14" s="201">
        <v>483.56256638130833</v>
      </c>
      <c r="F14" s="201">
        <v>496.40705590382032</v>
      </c>
      <c r="G14" s="201">
        <v>514.42082807339489</v>
      </c>
      <c r="H14" s="201">
        <v>483.27217883149359</v>
      </c>
      <c r="I14" s="201">
        <v>479.37317475447014</v>
      </c>
      <c r="J14" s="201">
        <v>481.54898098994926</v>
      </c>
      <c r="K14" s="201">
        <v>374.92281875360442</v>
      </c>
      <c r="L14" s="201">
        <v>449.52522932871364</v>
      </c>
      <c r="M14" s="201">
        <v>392.10438990108582</v>
      </c>
      <c r="N14" s="201">
        <v>270.91016077629087</v>
      </c>
      <c r="O14" s="201">
        <v>273.98842343096015</v>
      </c>
      <c r="P14" s="201">
        <v>34.930551859408219</v>
      </c>
      <c r="Q14" s="201">
        <v>41.918056802294764</v>
      </c>
    </row>
    <row r="15" spans="1:17" x14ac:dyDescent="0.25">
      <c r="A15" s="202" t="s">
        <v>30</v>
      </c>
      <c r="B15" s="201">
        <v>3.5245246371660475</v>
      </c>
      <c r="C15" s="201">
        <v>3.7294030725236902</v>
      </c>
      <c r="D15" s="201">
        <v>3.8982898529298238</v>
      </c>
      <c r="E15" s="201">
        <v>4.3996038766908745</v>
      </c>
      <c r="F15" s="201">
        <v>9.2064235175922793</v>
      </c>
      <c r="G15" s="201">
        <v>9.7734743571690039</v>
      </c>
      <c r="H15" s="201">
        <v>9.98757009629362</v>
      </c>
      <c r="I15" s="201">
        <v>9.3142639706903978</v>
      </c>
      <c r="J15" s="201">
        <v>9.0052055484174769</v>
      </c>
      <c r="K15" s="201">
        <v>10.148595275638842</v>
      </c>
      <c r="L15" s="201">
        <v>10.500502653644332</v>
      </c>
      <c r="M15" s="201">
        <v>11.289203425330962</v>
      </c>
      <c r="N15" s="201">
        <v>11.287987862164188</v>
      </c>
      <c r="O15" s="201">
        <v>12.315389832466931</v>
      </c>
      <c r="P15" s="201">
        <v>11.323978475333117</v>
      </c>
      <c r="Q15" s="201">
        <v>11.557891990554831</v>
      </c>
    </row>
    <row r="16" spans="1:17" x14ac:dyDescent="0.25">
      <c r="A16" s="198" t="s">
        <v>158</v>
      </c>
      <c r="B16" s="197">
        <v>438.7235749077268</v>
      </c>
      <c r="C16" s="197">
        <v>455.10081776348414</v>
      </c>
      <c r="D16" s="197">
        <v>491.2547358304559</v>
      </c>
      <c r="E16" s="197">
        <v>497.2728049493582</v>
      </c>
      <c r="F16" s="197">
        <v>524.96007045555814</v>
      </c>
      <c r="G16" s="197">
        <v>507.55539755276817</v>
      </c>
      <c r="H16" s="197">
        <v>492.61664376131029</v>
      </c>
      <c r="I16" s="197">
        <v>488.73430210472253</v>
      </c>
      <c r="J16" s="197">
        <v>504.3213583118818</v>
      </c>
      <c r="K16" s="197">
        <v>491.59580368848998</v>
      </c>
      <c r="L16" s="197">
        <v>492.14497286359534</v>
      </c>
      <c r="M16" s="197">
        <v>512.75170210889905</v>
      </c>
      <c r="N16" s="197">
        <v>483.17317395456428</v>
      </c>
      <c r="O16" s="197">
        <v>491.94718454827409</v>
      </c>
      <c r="P16" s="197">
        <v>494.58025059058446</v>
      </c>
      <c r="Q16" s="197">
        <v>491.64558524220456</v>
      </c>
    </row>
    <row r="17" spans="1:17" x14ac:dyDescent="0.25">
      <c r="A17" s="198" t="s">
        <v>157</v>
      </c>
      <c r="B17" s="197">
        <f>SUM(B18:B24)</f>
        <v>461.21900714382781</v>
      </c>
      <c r="C17" s="197">
        <f t="shared" ref="C17:Q17" si="2">SUM(C18:C24)</f>
        <v>479.51452838626875</v>
      </c>
      <c r="D17" s="197">
        <f t="shared" si="2"/>
        <v>466.9986439607419</v>
      </c>
      <c r="E17" s="197">
        <f t="shared" si="2"/>
        <v>451.43976849365276</v>
      </c>
      <c r="F17" s="197">
        <f t="shared" si="2"/>
        <v>486.80485734123272</v>
      </c>
      <c r="G17" s="197">
        <f t="shared" si="2"/>
        <v>479.92875744573001</v>
      </c>
      <c r="H17" s="197">
        <f t="shared" si="2"/>
        <v>467.34292986706572</v>
      </c>
      <c r="I17" s="197">
        <f t="shared" si="2"/>
        <v>454.10560161645088</v>
      </c>
      <c r="J17" s="197">
        <f t="shared" si="2"/>
        <v>462.28168804112011</v>
      </c>
      <c r="K17" s="197">
        <f t="shared" si="2"/>
        <v>452.25748708645114</v>
      </c>
      <c r="L17" s="197">
        <f t="shared" si="2"/>
        <v>461.32288158344414</v>
      </c>
      <c r="M17" s="197">
        <f t="shared" si="2"/>
        <v>473.10588478975586</v>
      </c>
      <c r="N17" s="197">
        <f t="shared" si="2"/>
        <v>474.11587216052072</v>
      </c>
      <c r="O17" s="197">
        <f t="shared" si="2"/>
        <v>483.95586682413602</v>
      </c>
      <c r="P17" s="197">
        <f t="shared" si="2"/>
        <v>469.29397491002811</v>
      </c>
      <c r="Q17" s="197">
        <f t="shared" si="2"/>
        <v>457.84117707064092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0.48563437102598433</v>
      </c>
      <c r="N18" s="199">
        <v>0.48532352200021761</v>
      </c>
      <c r="O18" s="199">
        <v>0.49050909725816155</v>
      </c>
      <c r="P18" s="199">
        <v>0.49059900259950684</v>
      </c>
      <c r="Q18" s="199">
        <v>0.49241182703264602</v>
      </c>
    </row>
    <row r="19" spans="1:17" x14ac:dyDescent="0.25">
      <c r="A19" s="200" t="s">
        <v>36</v>
      </c>
      <c r="B19" s="199">
        <v>116.38560835534811</v>
      </c>
      <c r="C19" s="199">
        <v>115.23370476100582</v>
      </c>
      <c r="D19" s="199">
        <v>82.171216554326705</v>
      </c>
      <c r="E19" s="199">
        <v>70.0355030588359</v>
      </c>
      <c r="F19" s="199">
        <v>80.311104512156049</v>
      </c>
      <c r="G19" s="199">
        <v>86.03526104087031</v>
      </c>
      <c r="H19" s="199">
        <v>86.32481737158129</v>
      </c>
      <c r="I19" s="199">
        <v>80.460520750912821</v>
      </c>
      <c r="J19" s="199">
        <v>79.204858520102277</v>
      </c>
      <c r="K19" s="199">
        <v>83.287171684984514</v>
      </c>
      <c r="L19" s="199">
        <v>89.982400745611102</v>
      </c>
      <c r="M19" s="199">
        <v>88.801926551488151</v>
      </c>
      <c r="N19" s="199">
        <v>93.332752477421806</v>
      </c>
      <c r="O19" s="199">
        <v>104.41484709014078</v>
      </c>
      <c r="P19" s="199">
        <v>85.179967708818566</v>
      </c>
      <c r="Q19" s="199">
        <v>84.919000637281698</v>
      </c>
    </row>
    <row r="20" spans="1:17" x14ac:dyDescent="0.25">
      <c r="A20" s="200" t="s">
        <v>35</v>
      </c>
      <c r="B20" s="199">
        <v>251.93221289060628</v>
      </c>
      <c r="C20" s="199">
        <v>264.70793299135192</v>
      </c>
      <c r="D20" s="199">
        <v>291.8972603833725</v>
      </c>
      <c r="E20" s="199">
        <v>297.91672815717243</v>
      </c>
      <c r="F20" s="199">
        <v>315.22405371243758</v>
      </c>
      <c r="G20" s="199">
        <v>300.88876593862017</v>
      </c>
      <c r="H20" s="199">
        <v>290.23750163722735</v>
      </c>
      <c r="I20" s="199">
        <v>288.07615671763057</v>
      </c>
      <c r="J20" s="199">
        <v>296.62949741373211</v>
      </c>
      <c r="K20" s="199">
        <v>287.26735967714569</v>
      </c>
      <c r="L20" s="199">
        <v>286.62324172743195</v>
      </c>
      <c r="M20" s="199">
        <v>298.9008526642998</v>
      </c>
      <c r="N20" s="199">
        <v>283.13986287493657</v>
      </c>
      <c r="O20" s="199">
        <v>285.67152956942795</v>
      </c>
      <c r="P20" s="199">
        <v>290.34075797450316</v>
      </c>
      <c r="Q20" s="199">
        <v>288.57991115109564</v>
      </c>
    </row>
    <row r="21" spans="1:17" x14ac:dyDescent="0.25">
      <c r="A21" s="200" t="s">
        <v>167</v>
      </c>
      <c r="B21" s="199">
        <v>31.755057777616614</v>
      </c>
      <c r="C21" s="199">
        <v>29.614281483858299</v>
      </c>
      <c r="D21" s="199">
        <v>26.950185212647288</v>
      </c>
      <c r="E21" s="199">
        <v>21.347906000290536</v>
      </c>
      <c r="F21" s="199">
        <v>23.110713374504815</v>
      </c>
      <c r="G21" s="199">
        <v>19.387079965437838</v>
      </c>
      <c r="H21" s="199">
        <v>20.961188808465405</v>
      </c>
      <c r="I21" s="199">
        <v>17.913192044258818</v>
      </c>
      <c r="J21" s="199">
        <v>19.036957421558593</v>
      </c>
      <c r="K21" s="199">
        <v>17.792354781504443</v>
      </c>
      <c r="L21" s="199">
        <v>17.28041467636459</v>
      </c>
      <c r="M21" s="199">
        <v>17.72225034053994</v>
      </c>
      <c r="N21" s="199">
        <v>17.722340314710994</v>
      </c>
      <c r="O21" s="199">
        <v>18.408442426155204</v>
      </c>
      <c r="P21" s="199">
        <v>17.944406026958017</v>
      </c>
      <c r="Q21" s="199">
        <v>12.719475339304871</v>
      </c>
    </row>
    <row r="22" spans="1:17" x14ac:dyDescent="0.25">
      <c r="A22" s="200" t="s">
        <v>166</v>
      </c>
      <c r="B22" s="199">
        <v>51.585723765145666</v>
      </c>
      <c r="C22" s="199">
        <v>60.212470097408548</v>
      </c>
      <c r="D22" s="199">
        <v>56.211347054265552</v>
      </c>
      <c r="E22" s="199">
        <v>52.351016685548871</v>
      </c>
      <c r="F22" s="199">
        <v>58.246205085264506</v>
      </c>
      <c r="G22" s="199">
        <v>51.945364838036035</v>
      </c>
      <c r="H22" s="199">
        <v>46.771166895945328</v>
      </c>
      <c r="I22" s="199">
        <v>42.914049472023784</v>
      </c>
      <c r="J22" s="199">
        <v>40.855441043597246</v>
      </c>
      <c r="K22" s="199">
        <v>35.664214320131229</v>
      </c>
      <c r="L22" s="199">
        <v>37.018664125614734</v>
      </c>
      <c r="M22" s="199">
        <v>33.808532533480061</v>
      </c>
      <c r="N22" s="199">
        <v>46.049119484214458</v>
      </c>
      <c r="O22" s="199">
        <v>41.223868080316564</v>
      </c>
      <c r="P22" s="199">
        <v>41.591562853667362</v>
      </c>
      <c r="Q22" s="199">
        <v>37.244461317180175</v>
      </c>
    </row>
    <row r="23" spans="1:17" x14ac:dyDescent="0.25">
      <c r="A23" s="200" t="s">
        <v>165</v>
      </c>
      <c r="B23" s="199">
        <v>9.330659095223357</v>
      </c>
      <c r="C23" s="199">
        <v>9.3357495895544549</v>
      </c>
      <c r="D23" s="199">
        <v>9.3576072908633918</v>
      </c>
      <c r="E23" s="199">
        <v>9.3764936334774092</v>
      </c>
      <c r="F23" s="199">
        <v>9.4910240484461585</v>
      </c>
      <c r="G23" s="199">
        <v>21.331307047084572</v>
      </c>
      <c r="H23" s="199">
        <v>22.706830488871617</v>
      </c>
      <c r="I23" s="199">
        <v>24.395585268881828</v>
      </c>
      <c r="J23" s="199">
        <v>26.206817838642042</v>
      </c>
      <c r="K23" s="199">
        <v>27.898386055239389</v>
      </c>
      <c r="L23" s="199">
        <v>30.066216382598693</v>
      </c>
      <c r="M23" s="199">
        <v>32.758460161896878</v>
      </c>
      <c r="N23" s="199">
        <v>32.758261970527812</v>
      </c>
      <c r="O23" s="199">
        <v>33.11168704660512</v>
      </c>
      <c r="P23" s="199">
        <v>33.111678934054844</v>
      </c>
      <c r="Q23" s="199">
        <v>33.24829506724469</v>
      </c>
    </row>
    <row r="24" spans="1:17" x14ac:dyDescent="0.25">
      <c r="A24" s="200" t="s">
        <v>32</v>
      </c>
      <c r="B24" s="199">
        <v>0.22974525988773353</v>
      </c>
      <c r="C24" s="199">
        <v>0.41038946308973656</v>
      </c>
      <c r="D24" s="199">
        <v>0.4110274652664771</v>
      </c>
      <c r="E24" s="199">
        <v>0.41212095832758083</v>
      </c>
      <c r="F24" s="199">
        <v>0.42175660842364759</v>
      </c>
      <c r="G24" s="199">
        <v>0.34097861568109245</v>
      </c>
      <c r="H24" s="199">
        <v>0.3414246649747662</v>
      </c>
      <c r="I24" s="199">
        <v>0.34609736274300618</v>
      </c>
      <c r="J24" s="199">
        <v>0.34811580348779836</v>
      </c>
      <c r="K24" s="199">
        <v>0.34800056744584601</v>
      </c>
      <c r="L24" s="199">
        <v>0.35194392582302642</v>
      </c>
      <c r="M24" s="199">
        <v>0.6282281670250931</v>
      </c>
      <c r="N24" s="199">
        <v>0.62821151670882502</v>
      </c>
      <c r="O24" s="199">
        <v>0.63498351423224753</v>
      </c>
      <c r="P24" s="199">
        <v>0.63500240942662456</v>
      </c>
      <c r="Q24" s="199">
        <v>0.63762173150118284</v>
      </c>
    </row>
    <row r="25" spans="1:17" x14ac:dyDescent="0.25">
      <c r="A25" s="198" t="s">
        <v>156</v>
      </c>
      <c r="B25" s="197">
        <v>37.535366227736475</v>
      </c>
      <c r="C25" s="197">
        <v>38.936535081087321</v>
      </c>
      <c r="D25" s="197">
        <v>42.029714095907259</v>
      </c>
      <c r="E25" s="197">
        <v>42.544595085398953</v>
      </c>
      <c r="F25" s="197">
        <v>44.913402484997576</v>
      </c>
      <c r="G25" s="197">
        <v>43.424330985665492</v>
      </c>
      <c r="H25" s="197">
        <v>42.146233279914682</v>
      </c>
      <c r="I25" s="197">
        <v>41.814076258419142</v>
      </c>
      <c r="J25" s="197">
        <v>43.147640025242232</v>
      </c>
      <c r="K25" s="197">
        <v>42.058894444746493</v>
      </c>
      <c r="L25" s="197">
        <v>42.105879077639585</v>
      </c>
      <c r="M25" s="197">
        <v>43.868905213495069</v>
      </c>
      <c r="N25" s="197">
        <v>41.33828923968084</v>
      </c>
      <c r="O25" s="197">
        <v>42.088957131166289</v>
      </c>
      <c r="P25" s="197">
        <v>42.314231321687537</v>
      </c>
      <c r="Q25" s="197">
        <v>42.063153547646223</v>
      </c>
    </row>
    <row r="26" spans="1:17" x14ac:dyDescent="0.25">
      <c r="A26" s="198" t="s">
        <v>155</v>
      </c>
      <c r="B26" s="197">
        <v>24.406821511624994</v>
      </c>
      <c r="C26" s="197">
        <v>25.825574937441772</v>
      </c>
      <c r="D26" s="197">
        <v>26.995091377071443</v>
      </c>
      <c r="E26" s="197">
        <v>30.466618223610567</v>
      </c>
      <c r="F26" s="197">
        <v>63.753146505162412</v>
      </c>
      <c r="G26" s="197">
        <v>67.679891259227858</v>
      </c>
      <c r="H26" s="197">
        <v>69.162473175697471</v>
      </c>
      <c r="I26" s="197">
        <v>64.499925989335622</v>
      </c>
      <c r="J26" s="197">
        <v>62.359741276328485</v>
      </c>
      <c r="K26" s="197">
        <v>70.277549169127411</v>
      </c>
      <c r="L26" s="197">
        <v>72.714456680862099</v>
      </c>
      <c r="M26" s="197">
        <v>78.176095041294857</v>
      </c>
      <c r="N26" s="197">
        <v>78.167677442809449</v>
      </c>
      <c r="O26" s="197">
        <v>85.282286955096282</v>
      </c>
      <c r="P26" s="197">
        <v>78.416907214803402</v>
      </c>
      <c r="Q26" s="197">
        <v>80.036724354105289</v>
      </c>
    </row>
    <row r="27" spans="1:17" x14ac:dyDescent="0.25">
      <c r="A27" s="196" t="s">
        <v>45</v>
      </c>
      <c r="B27" s="195">
        <v>24.711075192016128</v>
      </c>
      <c r="C27" s="195">
        <v>26.147514695930663</v>
      </c>
      <c r="D27" s="195">
        <v>27.331610243326011</v>
      </c>
      <c r="E27" s="195">
        <v>30.84641289368632</v>
      </c>
      <c r="F27" s="195">
        <v>64.547888641145704</v>
      </c>
      <c r="G27" s="195">
        <v>68.523583912705291</v>
      </c>
      <c r="H27" s="195">
        <v>70.024647588643333</v>
      </c>
      <c r="I27" s="195">
        <v>65.303977424622445</v>
      </c>
      <c r="J27" s="195">
        <v>63.13711332301331</v>
      </c>
      <c r="K27" s="195">
        <v>71.153624039154707</v>
      </c>
      <c r="L27" s="195">
        <v>73.620909864545084</v>
      </c>
      <c r="M27" s="195">
        <v>79.150632615701753</v>
      </c>
      <c r="N27" s="195">
        <v>79.142110084039459</v>
      </c>
      <c r="O27" s="195">
        <v>86.345409806464019</v>
      </c>
      <c r="P27" s="195">
        <v>79.394446736433935</v>
      </c>
      <c r="Q27" s="195">
        <v>81.034456399615195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0.99999999999999989</v>
      </c>
      <c r="D31" s="194">
        <f t="shared" si="3"/>
        <v>0.99999999999999989</v>
      </c>
      <c r="E31" s="194">
        <f t="shared" si="3"/>
        <v>1.0000000000000002</v>
      </c>
      <c r="F31" s="194">
        <f t="shared" si="3"/>
        <v>1.0000000000000002</v>
      </c>
      <c r="G31" s="194">
        <f t="shared" si="3"/>
        <v>0.99999999999999989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1.0000000000000002</v>
      </c>
      <c r="M31" s="194">
        <f t="shared" si="3"/>
        <v>0.99999999999999978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1.0756821178534402E-2</v>
      </c>
      <c r="C32" s="193">
        <f t="shared" si="4"/>
        <v>1.0561278678103038E-2</v>
      </c>
      <c r="D32" s="193">
        <f t="shared" si="4"/>
        <v>1.0703991106693671E-2</v>
      </c>
      <c r="E32" s="193">
        <f t="shared" si="4"/>
        <v>1.2176441882830111E-2</v>
      </c>
      <c r="F32" s="193">
        <f t="shared" si="4"/>
        <v>2.2838436727852542E-2</v>
      </c>
      <c r="G32" s="193">
        <f t="shared" si="4"/>
        <v>2.4273672960873124E-2</v>
      </c>
      <c r="H32" s="193">
        <f t="shared" si="4"/>
        <v>2.5567712608636755E-2</v>
      </c>
      <c r="I32" s="193">
        <f t="shared" si="4"/>
        <v>2.4370613587144443E-2</v>
      </c>
      <c r="J32" s="193">
        <f t="shared" si="4"/>
        <v>2.3240340830285162E-2</v>
      </c>
      <c r="K32" s="193">
        <f t="shared" si="4"/>
        <v>2.7620854153352182E-2</v>
      </c>
      <c r="L32" s="193">
        <f t="shared" si="4"/>
        <v>2.7261471912516842E-2</v>
      </c>
      <c r="M32" s="193">
        <f t="shared" si="4"/>
        <v>2.9171756510769208E-2</v>
      </c>
      <c r="N32" s="193">
        <f t="shared" si="4"/>
        <v>3.157918346752471E-2</v>
      </c>
      <c r="O32" s="193">
        <f t="shared" si="4"/>
        <v>3.3484990348563962E-2</v>
      </c>
      <c r="P32" s="193">
        <f t="shared" si="4"/>
        <v>3.5760911948566163E-2</v>
      </c>
      <c r="Q32" s="193">
        <f t="shared" si="4"/>
        <v>3.6672053372938371E-2</v>
      </c>
    </row>
    <row r="33" spans="1:17" x14ac:dyDescent="0.25">
      <c r="A33" s="183" t="s">
        <v>161</v>
      </c>
      <c r="B33" s="192">
        <f t="shared" ref="B33:Q33" si="5">IF(B$7=0,0,B$7/B$5)</f>
        <v>2.5347210217401004E-3</v>
      </c>
      <c r="C33" s="192">
        <f t="shared" si="5"/>
        <v>2.4886436836250004E-3</v>
      </c>
      <c r="D33" s="192">
        <f t="shared" si="5"/>
        <v>2.522272223767893E-3</v>
      </c>
      <c r="E33" s="192">
        <f t="shared" si="5"/>
        <v>2.8692382905830963E-3</v>
      </c>
      <c r="F33" s="192">
        <f t="shared" si="5"/>
        <v>5.3816145789695397E-3</v>
      </c>
      <c r="G33" s="192">
        <f t="shared" si="5"/>
        <v>5.7198114673086267E-3</v>
      </c>
      <c r="H33" s="192">
        <f t="shared" si="5"/>
        <v>6.0247370065280624E-3</v>
      </c>
      <c r="I33" s="192">
        <f t="shared" si="5"/>
        <v>5.742654409400188E-3</v>
      </c>
      <c r="J33" s="192">
        <f t="shared" si="5"/>
        <v>5.4763186518784019E-3</v>
      </c>
      <c r="K33" s="192">
        <f t="shared" si="5"/>
        <v>6.5085361649990757E-3</v>
      </c>
      <c r="L33" s="192">
        <f t="shared" si="5"/>
        <v>6.4238518790407668E-3</v>
      </c>
      <c r="M33" s="192">
        <f t="shared" si="5"/>
        <v>6.8739884433967058E-3</v>
      </c>
      <c r="N33" s="192">
        <f t="shared" si="5"/>
        <v>7.4412708788218589E-3</v>
      </c>
      <c r="O33" s="192">
        <f t="shared" si="5"/>
        <v>7.8903523206875076E-3</v>
      </c>
      <c r="P33" s="192">
        <f t="shared" si="5"/>
        <v>8.4266470333736188E-3</v>
      </c>
      <c r="Q33" s="192">
        <f t="shared" si="5"/>
        <v>8.641347016184811E-3</v>
      </c>
    </row>
    <row r="34" spans="1:17" x14ac:dyDescent="0.25">
      <c r="A34" s="183" t="s">
        <v>160</v>
      </c>
      <c r="B34" s="192">
        <f t="shared" ref="B34:Q34" si="6">IF(B$8=0,0,B$8/B$5)</f>
        <v>1.003864557184218E-2</v>
      </c>
      <c r="C34" s="192">
        <f t="shared" si="6"/>
        <v>9.8561584017496408E-3</v>
      </c>
      <c r="D34" s="192">
        <f t="shared" si="6"/>
        <v>9.9893426822671126E-3</v>
      </c>
      <c r="E34" s="192">
        <f t="shared" si="6"/>
        <v>1.1363485769549667E-2</v>
      </c>
      <c r="F34" s="192">
        <f t="shared" si="6"/>
        <v>2.1313636056660003E-2</v>
      </c>
      <c r="G34" s="192">
        <f t="shared" si="6"/>
        <v>2.2653049217484005E-2</v>
      </c>
      <c r="H34" s="192">
        <f t="shared" si="6"/>
        <v>2.3860692736345654E-2</v>
      </c>
      <c r="I34" s="192">
        <f t="shared" si="6"/>
        <v>2.274351763491873E-2</v>
      </c>
      <c r="J34" s="192">
        <f t="shared" si="6"/>
        <v>2.1688707164678554E-2</v>
      </c>
      <c r="K34" s="192">
        <f t="shared" si="6"/>
        <v>2.5776756965186054E-2</v>
      </c>
      <c r="L34" s="192">
        <f t="shared" si="6"/>
        <v>2.5441368760745174E-2</v>
      </c>
      <c r="M34" s="192">
        <f t="shared" si="6"/>
        <v>2.7224113839883636E-2</v>
      </c>
      <c r="N34" s="192">
        <f t="shared" si="6"/>
        <v>2.9470809732457689E-2</v>
      </c>
      <c r="O34" s="192">
        <f t="shared" si="6"/>
        <v>3.1249376047691155E-2</v>
      </c>
      <c r="P34" s="192">
        <f t="shared" si="6"/>
        <v>3.3373346495142141E-2</v>
      </c>
      <c r="Q34" s="192">
        <f t="shared" si="6"/>
        <v>3.4223655863801043E-2</v>
      </c>
    </row>
    <row r="35" spans="1:17" x14ac:dyDescent="0.25">
      <c r="A35" s="181" t="s">
        <v>159</v>
      </c>
      <c r="B35" s="191">
        <f t="shared" ref="B35:Q35" si="7">IF(B$9=0,0,B$9/B$5)</f>
        <v>0.43040988264428515</v>
      </c>
      <c r="C35" s="191">
        <f t="shared" si="7"/>
        <v>0.45022803033705189</v>
      </c>
      <c r="D35" s="191">
        <f t="shared" si="7"/>
        <v>0.45144486903324027</v>
      </c>
      <c r="E35" s="191">
        <f t="shared" si="7"/>
        <v>0.44510353035082795</v>
      </c>
      <c r="F35" s="191">
        <f t="shared" si="7"/>
        <v>0.41717700557454612</v>
      </c>
      <c r="G35" s="191">
        <f t="shared" si="7"/>
        <v>0.42148672743626664</v>
      </c>
      <c r="H35" s="191">
        <f t="shared" si="7"/>
        <v>0.41451029881304507</v>
      </c>
      <c r="I35" s="191">
        <f t="shared" si="7"/>
        <v>0.41814007848231605</v>
      </c>
      <c r="J35" s="191">
        <f t="shared" si="7"/>
        <v>0.41807893431259829</v>
      </c>
      <c r="K35" s="191">
        <f t="shared" si="7"/>
        <v>0.38346713795625076</v>
      </c>
      <c r="L35" s="191">
        <f t="shared" si="7"/>
        <v>0.40304035224097162</v>
      </c>
      <c r="M35" s="191">
        <f t="shared" si="7"/>
        <v>0.38025452959457273</v>
      </c>
      <c r="N35" s="191">
        <f t="shared" si="7"/>
        <v>0.34483690236211817</v>
      </c>
      <c r="O35" s="191">
        <f t="shared" si="7"/>
        <v>0.34057970935514875</v>
      </c>
      <c r="P35" s="191">
        <f t="shared" si="7"/>
        <v>0.25557225259755917</v>
      </c>
      <c r="Q35" s="191">
        <f t="shared" si="7"/>
        <v>0.25699518261025595</v>
      </c>
    </row>
    <row r="36" spans="1:17" x14ac:dyDescent="0.25">
      <c r="A36" s="179" t="s">
        <v>158</v>
      </c>
      <c r="B36" s="190">
        <f t="shared" ref="B36:Q36" si="8">IF(B$16=0,0,B$16/B$5)</f>
        <v>0.24291315471727465</v>
      </c>
      <c r="C36" s="190">
        <f t="shared" si="8"/>
        <v>0.23380912576684812</v>
      </c>
      <c r="D36" s="190">
        <f t="shared" si="8"/>
        <v>0.24471186466497574</v>
      </c>
      <c r="E36" s="190">
        <f t="shared" si="8"/>
        <v>0.24967680443790713</v>
      </c>
      <c r="F36" s="190">
        <f t="shared" si="8"/>
        <v>0.23625355881813959</v>
      </c>
      <c r="G36" s="190">
        <f t="shared" si="8"/>
        <v>0.22868971496697715</v>
      </c>
      <c r="H36" s="190">
        <f t="shared" si="8"/>
        <v>0.22877985515670018</v>
      </c>
      <c r="I36" s="190">
        <f t="shared" si="8"/>
        <v>0.23198900764315583</v>
      </c>
      <c r="J36" s="190">
        <f t="shared" si="8"/>
        <v>0.23612006159766424</v>
      </c>
      <c r="K36" s="190">
        <f t="shared" si="8"/>
        <v>0.24272583428229227</v>
      </c>
      <c r="L36" s="190">
        <f t="shared" si="8"/>
        <v>0.23179759678692066</v>
      </c>
      <c r="M36" s="190">
        <f t="shared" si="8"/>
        <v>0.24037154550771958</v>
      </c>
      <c r="N36" s="190">
        <f t="shared" si="8"/>
        <v>0.24522449039774841</v>
      </c>
      <c r="O36" s="190">
        <f t="shared" si="8"/>
        <v>0.24265942152579845</v>
      </c>
      <c r="P36" s="190">
        <f t="shared" si="8"/>
        <v>0.28334984828804566</v>
      </c>
      <c r="Q36" s="190">
        <f t="shared" si="8"/>
        <v>0.28299932794187327</v>
      </c>
    </row>
    <row r="37" spans="1:17" x14ac:dyDescent="0.25">
      <c r="A37" s="179" t="s">
        <v>157</v>
      </c>
      <c r="B37" s="190">
        <f t="shared" ref="B37:Q37" si="9">IF(B$17=0,0,B$17/B$5)</f>
        <v>0.25536846080003817</v>
      </c>
      <c r="C37" s="190">
        <f t="shared" si="9"/>
        <v>0.24635172756987236</v>
      </c>
      <c r="D37" s="190">
        <f t="shared" si="9"/>
        <v>0.23262902242857794</v>
      </c>
      <c r="E37" s="190">
        <f t="shared" si="9"/>
        <v>0.22666439361219945</v>
      </c>
      <c r="F37" s="190">
        <f t="shared" si="9"/>
        <v>0.21908214828037936</v>
      </c>
      <c r="G37" s="190">
        <f t="shared" si="9"/>
        <v>0.21624195363484203</v>
      </c>
      <c r="H37" s="190">
        <f t="shared" si="9"/>
        <v>0.21704229679925502</v>
      </c>
      <c r="I37" s="190">
        <f t="shared" si="9"/>
        <v>0.21555169635223512</v>
      </c>
      <c r="J37" s="190">
        <f t="shared" si="9"/>
        <v>0.21643735458897342</v>
      </c>
      <c r="K37" s="190">
        <f t="shared" si="9"/>
        <v>0.22330250795434545</v>
      </c>
      <c r="L37" s="190">
        <f t="shared" si="9"/>
        <v>0.21728055997739026</v>
      </c>
      <c r="M37" s="190">
        <f t="shared" si="9"/>
        <v>0.22178608524942245</v>
      </c>
      <c r="N37" s="190">
        <f t="shared" si="9"/>
        <v>0.24062764533980691</v>
      </c>
      <c r="O37" s="190">
        <f t="shared" si="9"/>
        <v>0.23871759891337954</v>
      </c>
      <c r="P37" s="190">
        <f t="shared" si="9"/>
        <v>0.26886309438046507</v>
      </c>
      <c r="Q37" s="190">
        <f t="shared" si="9"/>
        <v>0.26354095166191061</v>
      </c>
    </row>
    <row r="38" spans="1:17" x14ac:dyDescent="0.25">
      <c r="A38" s="179" t="s">
        <v>156</v>
      </c>
      <c r="B38" s="190">
        <f t="shared" ref="B38:Q38" si="10">IF(B$25=0,0,B$25/B$5)</f>
        <v>2.0782640243951777E-2</v>
      </c>
      <c r="C38" s="190">
        <f t="shared" si="10"/>
        <v>2.0003737353050506E-2</v>
      </c>
      <c r="D38" s="190">
        <f t="shared" si="10"/>
        <v>2.0936530393663107E-2</v>
      </c>
      <c r="E38" s="190">
        <f t="shared" si="10"/>
        <v>2.136131001193374E-2</v>
      </c>
      <c r="F38" s="190">
        <f t="shared" si="10"/>
        <v>2.021287288860658E-2</v>
      </c>
      <c r="G38" s="190">
        <f t="shared" si="10"/>
        <v>1.9565741835522628E-2</v>
      </c>
      <c r="H38" s="190">
        <f t="shared" si="10"/>
        <v>1.9573453855634158E-2</v>
      </c>
      <c r="I38" s="190">
        <f t="shared" si="10"/>
        <v>1.9848015608749648E-2</v>
      </c>
      <c r="J38" s="190">
        <f t="shared" si="10"/>
        <v>2.0201451421086897E-2</v>
      </c>
      <c r="K38" s="190">
        <f t="shared" si="10"/>
        <v>2.0766613885827571E-2</v>
      </c>
      <c r="L38" s="190">
        <f t="shared" si="10"/>
        <v>1.9831639291178267E-2</v>
      </c>
      <c r="M38" s="190">
        <f t="shared" si="10"/>
        <v>2.0565190720049403E-2</v>
      </c>
      <c r="N38" s="190">
        <f t="shared" si="10"/>
        <v>2.0980388521463569E-2</v>
      </c>
      <c r="O38" s="190">
        <f t="shared" si="10"/>
        <v>2.0760931886318633E-2</v>
      </c>
      <c r="P38" s="190">
        <f t="shared" si="10"/>
        <v>2.4242235736482293E-2</v>
      </c>
      <c r="Q38" s="190">
        <f t="shared" si="10"/>
        <v>2.4212246672031819E-2</v>
      </c>
    </row>
    <row r="39" spans="1:17" x14ac:dyDescent="0.25">
      <c r="A39" s="179" t="s">
        <v>155</v>
      </c>
      <c r="B39" s="190">
        <f t="shared" ref="B39:Q39" si="11">IF(B$26=0,0,B$26/B$5)</f>
        <v>1.3513607084500103E-2</v>
      </c>
      <c r="C39" s="190">
        <f t="shared" si="11"/>
        <v>1.3267950447163479E-2</v>
      </c>
      <c r="D39" s="190">
        <f t="shared" si="11"/>
        <v>1.3447237585439706E-2</v>
      </c>
      <c r="E39" s="190">
        <f t="shared" si="11"/>
        <v>1.5297051848382225E-2</v>
      </c>
      <c r="F39" s="190">
        <f t="shared" si="11"/>
        <v>2.8691530261774383E-2</v>
      </c>
      <c r="G39" s="190">
        <f t="shared" si="11"/>
        <v>3.0494592542402593E-2</v>
      </c>
      <c r="H39" s="190">
        <f t="shared" si="11"/>
        <v>3.212027201233178E-2</v>
      </c>
      <c r="I39" s="190">
        <f t="shared" si="11"/>
        <v>3.0616377362677406E-2</v>
      </c>
      <c r="J39" s="190">
        <f t="shared" si="11"/>
        <v>2.9196435385302977E-2</v>
      </c>
      <c r="K39" s="190">
        <f t="shared" si="11"/>
        <v>3.4699597973380056E-2</v>
      </c>
      <c r="L39" s="190">
        <f t="shared" si="11"/>
        <v>3.4248112323931192E-2</v>
      </c>
      <c r="M39" s="190">
        <f t="shared" si="11"/>
        <v>3.6647969591417348E-2</v>
      </c>
      <c r="N39" s="190">
        <f t="shared" si="11"/>
        <v>3.9672378144675439E-2</v>
      </c>
      <c r="O39" s="190">
        <f t="shared" si="11"/>
        <v>4.206661013401955E-2</v>
      </c>
      <c r="P39" s="190">
        <f t="shared" si="11"/>
        <v>4.4925810798146129E-2</v>
      </c>
      <c r="Q39" s="190">
        <f t="shared" si="11"/>
        <v>4.6070461899342149E-2</v>
      </c>
    </row>
    <row r="40" spans="1:17" x14ac:dyDescent="0.25">
      <c r="A40" s="177" t="s">
        <v>45</v>
      </c>
      <c r="B40" s="189">
        <f t="shared" ref="B40:Q40" si="12">IF(B$27=0,0,B$27/B$5)</f>
        <v>1.3682066737833518E-2</v>
      </c>
      <c r="C40" s="189">
        <f t="shared" si="12"/>
        <v>1.3433347762535908E-2</v>
      </c>
      <c r="D40" s="189">
        <f t="shared" si="12"/>
        <v>1.3614869881374498E-2</v>
      </c>
      <c r="E40" s="189">
        <f t="shared" si="12"/>
        <v>1.5487743795786667E-2</v>
      </c>
      <c r="F40" s="189">
        <f t="shared" si="12"/>
        <v>2.9049196813071981E-2</v>
      </c>
      <c r="G40" s="189">
        <f t="shared" si="12"/>
        <v>3.0874735938323086E-2</v>
      </c>
      <c r="H40" s="189">
        <f t="shared" si="12"/>
        <v>3.2520681011523327E-2</v>
      </c>
      <c r="I40" s="189">
        <f t="shared" si="12"/>
        <v>3.0998038919402508E-2</v>
      </c>
      <c r="J40" s="189">
        <f t="shared" si="12"/>
        <v>2.9560396047532179E-2</v>
      </c>
      <c r="K40" s="189">
        <f t="shared" si="12"/>
        <v>3.5132160664366481E-2</v>
      </c>
      <c r="L40" s="189">
        <f t="shared" si="12"/>
        <v>3.4675046827305274E-2</v>
      </c>
      <c r="M40" s="189">
        <f t="shared" si="12"/>
        <v>3.7104820542768806E-2</v>
      </c>
      <c r="N40" s="189">
        <f t="shared" si="12"/>
        <v>4.0166931155383417E-2</v>
      </c>
      <c r="O40" s="189">
        <f t="shared" si="12"/>
        <v>4.2591009468392477E-2</v>
      </c>
      <c r="P40" s="189">
        <f t="shared" si="12"/>
        <v>4.5485852722219784E-2</v>
      </c>
      <c r="Q40" s="189">
        <f t="shared" si="12"/>
        <v>4.6644772961662119E-2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0.36856900043631874</v>
      </c>
      <c r="C44" s="213">
        <f>IF(C$5=0,0,C$5/AGR_fec!C$5)</f>
        <v>0.3755886183317596</v>
      </c>
      <c r="D44" s="213">
        <f>IF(D$5=0,0,D$5/AGR_fec!D$5)</f>
        <v>0.37794758748275736</v>
      </c>
      <c r="E44" s="213">
        <f>IF(E$5=0,0,E$5/AGR_fec!E$5)</f>
        <v>0.37761106089122909</v>
      </c>
      <c r="F44" s="213">
        <f>IF(F$5=0,0,F$5/AGR_fec!F$5)</f>
        <v>0.38194142365071709</v>
      </c>
      <c r="G44" s="213">
        <f>IF(G$5=0,0,G$5/AGR_fec!G$5)</f>
        <v>0.3839742858124402</v>
      </c>
      <c r="H44" s="213">
        <f>IF(H$5=0,0,H$5/AGR_fec!H$5)</f>
        <v>0.38254862460715167</v>
      </c>
      <c r="I44" s="213">
        <f>IF(I$5=0,0,I$5/AGR_fec!I$5)</f>
        <v>0.38628216577583352</v>
      </c>
      <c r="J44" s="213">
        <f>IF(J$5=0,0,J$5/AGR_fec!J$5)</f>
        <v>0.38907611632687988</v>
      </c>
      <c r="K44" s="213">
        <f>IF(K$5=0,0,K$5/AGR_fec!K$5)</f>
        <v>0.38134019464236674</v>
      </c>
      <c r="L44" s="213">
        <f>IF(L$5=0,0,L$5/AGR_fec!L$5)</f>
        <v>0.39217167153236321</v>
      </c>
      <c r="M44" s="213">
        <f>IF(M$5=0,0,M$5/AGR_fec!M$5)</f>
        <v>0.39541321294303533</v>
      </c>
      <c r="N44" s="213">
        <f>IF(N$5=0,0,N$5/AGR_fec!N$5)</f>
        <v>0.38581035033517108</v>
      </c>
      <c r="O44" s="213">
        <f>IF(O$5=0,0,O$5/AGR_fec!O$5)</f>
        <v>0.38998224980126556</v>
      </c>
      <c r="P44" s="213">
        <f>IF(P$5=0,0,P$5/AGR_fec!P$5)</f>
        <v>0.36680590485977232</v>
      </c>
      <c r="Q44" s="213">
        <f>IF(Q$5=0,0,Q$5/AGR_fec!Q$5)</f>
        <v>0.36953832822650179</v>
      </c>
    </row>
    <row r="45" spans="1:17" x14ac:dyDescent="0.25">
      <c r="A45" s="185" t="s">
        <v>162</v>
      </c>
      <c r="B45" s="212">
        <f>IF(B$6=0,0,B$6/AGR_fec!B$6)</f>
        <v>0.42286996124134607</v>
      </c>
      <c r="C45" s="212">
        <f>IF(C$6=0,0,C$6/AGR_fec!C$6)</f>
        <v>0.42376067025264752</v>
      </c>
      <c r="D45" s="212">
        <f>IF(D$6=0,0,D$6/AGR_fec!D$6)</f>
        <v>0.42475611549363307</v>
      </c>
      <c r="E45" s="212">
        <f>IF(E$6=0,0,E$6/AGR_fec!E$6)</f>
        <v>0.42475611549363318</v>
      </c>
      <c r="F45" s="212">
        <f>IF(F$6=0,0,F$6/AGR_fec!F$6)</f>
        <v>0.42994962175366724</v>
      </c>
      <c r="G45" s="212">
        <f>IF(G$6=0,0,G$6/AGR_fec!G$6)</f>
        <v>0.42994962175366735</v>
      </c>
      <c r="H45" s="212">
        <f>IF(H$6=0,0,H$6/AGR_fec!H$6)</f>
        <v>0.42994962175366713</v>
      </c>
      <c r="I45" s="212">
        <f>IF(I$6=0,0,I$6/AGR_fec!I$6)</f>
        <v>0.43383315675824768</v>
      </c>
      <c r="J45" s="212">
        <f>IF(J$6=0,0,J$6/AGR_fec!J$6)</f>
        <v>0.4380830378418562</v>
      </c>
      <c r="K45" s="212">
        <f>IF(K$6=0,0,K$6/AGR_fec!K$6)</f>
        <v>0.4380830378418562</v>
      </c>
      <c r="L45" s="212">
        <f>IF(L$6=0,0,L$6/AGR_fec!L$6)</f>
        <v>0.44377507339322014</v>
      </c>
      <c r="M45" s="212">
        <f>IF(M$6=0,0,M$6/AGR_fec!M$6)</f>
        <v>0.45434268774095871</v>
      </c>
      <c r="N45" s="212">
        <f>IF(N$6=0,0,N$6/AGR_fec!N$6)</f>
        <v>0.45434268774095898</v>
      </c>
      <c r="O45" s="212">
        <f>IF(O$6=0,0,O$6/AGR_fec!O$6)</f>
        <v>0.45924161085676074</v>
      </c>
      <c r="P45" s="212">
        <f>IF(P$6=0,0,P$6/AGR_fec!P$6)</f>
        <v>0.45924161085676085</v>
      </c>
      <c r="Q45" s="212">
        <f>IF(Q$6=0,0,Q$6/AGR_fec!Q$6)</f>
        <v>0.46113621452300241</v>
      </c>
    </row>
    <row r="46" spans="1:17" x14ac:dyDescent="0.25">
      <c r="A46" s="183" t="s">
        <v>161</v>
      </c>
      <c r="B46" s="211">
        <f>IF(B$7=0,0,B$7/AGR_fec!B$7)</f>
        <v>0.11071604007570861</v>
      </c>
      <c r="C46" s="211">
        <f>IF(C$7=0,0,C$7/AGR_fec!C$7)</f>
        <v>0.11094924598681556</v>
      </c>
      <c r="D46" s="211">
        <f>IF(D$7=0,0,D$7/AGR_fec!D$7)</f>
        <v>0.11120987399375797</v>
      </c>
      <c r="E46" s="211">
        <f>IF(E$7=0,0,E$7/AGR_fec!E$7)</f>
        <v>0.11120987399375799</v>
      </c>
      <c r="F46" s="211">
        <f>IF(F$7=0,0,F$7/AGR_fec!F$7)</f>
        <v>0.11256964058850838</v>
      </c>
      <c r="G46" s="211">
        <f>IF(G$7=0,0,G$7/AGR_fec!G$7)</f>
        <v>0.11256964058850834</v>
      </c>
      <c r="H46" s="211">
        <f>IF(H$7=0,0,H$7/AGR_fec!H$7)</f>
        <v>0.11256964058850837</v>
      </c>
      <c r="I46" s="211">
        <f>IF(I$7=0,0,I$7/AGR_fec!I$7)</f>
        <v>0.11358642980649951</v>
      </c>
      <c r="J46" s="211">
        <f>IF(J$7=0,0,J$7/AGR_fec!J$7)</f>
        <v>0.11469913595140639</v>
      </c>
      <c r="K46" s="211">
        <f>IF(K$7=0,0,K$7/AGR_fec!K$7)</f>
        <v>0.11469913595140645</v>
      </c>
      <c r="L46" s="211">
        <f>IF(L$7=0,0,L$7/AGR_fec!L$7)</f>
        <v>0.11618942775261931</v>
      </c>
      <c r="M46" s="211">
        <f>IF(M$7=0,0,M$7/AGR_fec!M$7)</f>
        <v>0.11895624620951392</v>
      </c>
      <c r="N46" s="211">
        <f>IF(N$7=0,0,N$7/AGR_fec!N$7)</f>
        <v>0.11895624620951389</v>
      </c>
      <c r="O46" s="211">
        <f>IF(O$7=0,0,O$7/AGR_fec!O$7)</f>
        <v>0.12023888488742983</v>
      </c>
      <c r="P46" s="211">
        <f>IF(P$7=0,0,P$7/AGR_fec!P$7)</f>
        <v>0.12023888488742991</v>
      </c>
      <c r="Q46" s="211">
        <f>IF(Q$7=0,0,Q$7/AGR_fec!Q$7)</f>
        <v>0.12073493103557288</v>
      </c>
    </row>
    <row r="47" spans="1:17" x14ac:dyDescent="0.25">
      <c r="A47" s="183" t="s">
        <v>160</v>
      </c>
      <c r="B47" s="211">
        <f>IF(B$8=0,0,B$8/AGR_fec!B$8)</f>
        <v>0.60713413569423647</v>
      </c>
      <c r="C47" s="211">
        <f>IF(C$8=0,0,C$8/AGR_fec!C$8)</f>
        <v>0.6084129681848307</v>
      </c>
      <c r="D47" s="211">
        <f>IF(D$8=0,0,D$8/AGR_fec!D$8)</f>
        <v>0.60984217536767826</v>
      </c>
      <c r="E47" s="211">
        <f>IF(E$8=0,0,E$8/AGR_fec!E$8)</f>
        <v>0.60984217536767804</v>
      </c>
      <c r="F47" s="211">
        <f>IF(F$8=0,0,F$8/AGR_fec!F$8)</f>
        <v>0.61729873464928875</v>
      </c>
      <c r="G47" s="211">
        <f>IF(G$8=0,0,G$8/AGR_fec!G$8)</f>
        <v>0.61729873464928853</v>
      </c>
      <c r="H47" s="211">
        <f>IF(H$8=0,0,H$8/AGR_fec!H$8)</f>
        <v>0.61729873464928886</v>
      </c>
      <c r="I47" s="211">
        <f>IF(I$8=0,0,I$8/AGR_fec!I$8)</f>
        <v>0.62287450707238268</v>
      </c>
      <c r="J47" s="211">
        <f>IF(J$8=0,0,J$8/AGR_fec!J$8)</f>
        <v>0.62897625965590831</v>
      </c>
      <c r="K47" s="211">
        <f>IF(K$8=0,0,K$8/AGR_fec!K$8)</f>
        <v>0.62897625965590853</v>
      </c>
      <c r="L47" s="211">
        <f>IF(L$8=0,0,L$8/AGR_fec!L$8)</f>
        <v>0.63714858070390534</v>
      </c>
      <c r="M47" s="211">
        <f>IF(M$8=0,0,M$8/AGR_fec!M$8)</f>
        <v>0.65232099773851859</v>
      </c>
      <c r="N47" s="211">
        <f>IF(N$8=0,0,N$8/AGR_fec!N$8)</f>
        <v>0.65232099773851837</v>
      </c>
      <c r="O47" s="211">
        <f>IF(O$8=0,0,O$8/AGR_fec!O$8)</f>
        <v>0.65935461025385023</v>
      </c>
      <c r="P47" s="211">
        <f>IF(P$8=0,0,P$8/AGR_fec!P$8)</f>
        <v>0.65935461025385034</v>
      </c>
      <c r="Q47" s="211">
        <f>IF(Q$8=0,0,Q$8/AGR_fec!Q$8)</f>
        <v>0.66207478114518092</v>
      </c>
    </row>
    <row r="48" spans="1:17" x14ac:dyDescent="0.25">
      <c r="A48" s="181" t="s">
        <v>159</v>
      </c>
      <c r="B48" s="210">
        <f>IF(B$9=0,0,B$9/AGR_fec!B$9)</f>
        <v>0.60783606046595151</v>
      </c>
      <c r="C48" s="210">
        <f>IF(C$9=0,0,C$9/AGR_fec!C$9)</f>
        <v>0.6138691833835862</v>
      </c>
      <c r="D48" s="210">
        <f>IF(D$9=0,0,D$9/AGR_fec!D$9)</f>
        <v>0.61558698556087221</v>
      </c>
      <c r="E48" s="210">
        <f>IF(E$9=0,0,E$9/AGR_fec!E$9)</f>
        <v>0.61487654651836243</v>
      </c>
      <c r="F48" s="210">
        <f>IF(F$9=0,0,F$9/AGR_fec!F$9)</f>
        <v>0.6222647609004075</v>
      </c>
      <c r="G48" s="210">
        <f>IF(G$9=0,0,G$9/AGR_fec!G$9)</f>
        <v>0.62397367911679891</v>
      </c>
      <c r="H48" s="210">
        <f>IF(H$9=0,0,H$9/AGR_fec!H$9)</f>
        <v>0.62274468705511199</v>
      </c>
      <c r="I48" s="210">
        <f>IF(I$9=0,0,I$9/AGR_fec!I$9)</f>
        <v>0.62832870608956326</v>
      </c>
      <c r="J48" s="210">
        <f>IF(J$9=0,0,J$9/AGR_fec!J$9)</f>
        <v>0.63352950866281321</v>
      </c>
      <c r="K48" s="210">
        <f>IF(K$9=0,0,K$9/AGR_fec!K$9)</f>
        <v>0.62651155946391024</v>
      </c>
      <c r="L48" s="210">
        <f>IF(L$9=0,0,L$9/AGR_fec!L$9)</f>
        <v>0.64007630033134211</v>
      </c>
      <c r="M48" s="210">
        <f>IF(M$9=0,0,M$9/AGR_fec!M$9)</f>
        <v>0.64902353685795544</v>
      </c>
      <c r="N48" s="210">
        <f>IF(N$9=0,0,N$9/AGR_fec!N$9)</f>
        <v>0.6399587788505956</v>
      </c>
      <c r="O48" s="210">
        <f>IF(O$9=0,0,O$9/AGR_fec!O$9)</f>
        <v>0.64630812587790942</v>
      </c>
      <c r="P48" s="210">
        <f>IF(P$9=0,0,P$9/AGR_fec!P$9)</f>
        <v>0.60933156808567035</v>
      </c>
      <c r="Q48" s="210">
        <f>IF(Q$9=0,0,Q$9/AGR_fec!Q$9)</f>
        <v>0.61311513825499531</v>
      </c>
    </row>
    <row r="49" spans="1:17" x14ac:dyDescent="0.25">
      <c r="A49" s="179" t="s">
        <v>158</v>
      </c>
      <c r="B49" s="209">
        <f>IF(B$16=0,0,B$16/AGR_fec!B$16)</f>
        <v>0.30932719137784526</v>
      </c>
      <c r="C49" s="209">
        <f>IF(C$16=0,0,C$16/AGR_fec!C$16)</f>
        <v>0.30997874041668433</v>
      </c>
      <c r="D49" s="209">
        <f>IF(D$16=0,0,D$16/AGR_fec!D$16)</f>
        <v>0.31070690346629076</v>
      </c>
      <c r="E49" s="209">
        <f>IF(E$16=0,0,E$16/AGR_fec!E$16)</f>
        <v>0.31070690346629093</v>
      </c>
      <c r="F49" s="209">
        <f>IF(F$16=0,0,F$16/AGR_fec!F$16)</f>
        <v>0.31450592645696113</v>
      </c>
      <c r="G49" s="209">
        <f>IF(G$16=0,0,G$16/AGR_fec!G$16)</f>
        <v>0.31450592645696079</v>
      </c>
      <c r="H49" s="209">
        <f>IF(H$16=0,0,H$16/AGR_fec!H$16)</f>
        <v>0.31450592645696102</v>
      </c>
      <c r="I49" s="209">
        <f>IF(I$16=0,0,I$16/AGR_fec!I$16)</f>
        <v>0.31734671224382105</v>
      </c>
      <c r="J49" s="209">
        <f>IF(J$16=0,0,J$16/AGR_fec!J$16)</f>
        <v>0.32045547829431892</v>
      </c>
      <c r="K49" s="209">
        <f>IF(K$16=0,0,K$16/AGR_fec!K$16)</f>
        <v>0.32045547829431875</v>
      </c>
      <c r="L49" s="209">
        <f>IF(L$16=0,0,L$16/AGR_fec!L$16)</f>
        <v>0.32461917288534065</v>
      </c>
      <c r="M49" s="209">
        <f>IF(M$16=0,0,M$16/AGR_fec!M$16)</f>
        <v>0.33234932817032348</v>
      </c>
      <c r="N49" s="209">
        <f>IF(N$16=0,0,N$16/AGR_fec!N$16)</f>
        <v>0.33234932817032348</v>
      </c>
      <c r="O49" s="209">
        <f>IF(O$16=0,0,O$16/AGR_fec!O$16)</f>
        <v>0.33593286511330855</v>
      </c>
      <c r="P49" s="209">
        <f>IF(P$16=0,0,P$16/AGR_fec!P$16)</f>
        <v>0.3359328651133085</v>
      </c>
      <c r="Q49" s="209">
        <f>IF(Q$16=0,0,Q$16/AGR_fec!Q$16)</f>
        <v>0.33731875790439797</v>
      </c>
    </row>
    <row r="50" spans="1:17" x14ac:dyDescent="0.25">
      <c r="A50" s="179" t="s">
        <v>157</v>
      </c>
      <c r="B50" s="209">
        <f>IF(B$17=0,0,B$17/AGR_fec!B$17)</f>
        <v>0.25623189823573467</v>
      </c>
      <c r="C50" s="209">
        <f>IF(C$17=0,0,C$17/AGR_fec!C$17)</f>
        <v>0.25715660951098079</v>
      </c>
      <c r="D50" s="209">
        <f>IF(D$17=0,0,D$17/AGR_fec!D$17)</f>
        <v>0.25771723981344941</v>
      </c>
      <c r="E50" s="209">
        <f>IF(E$17=0,0,E$17/AGR_fec!E$17)</f>
        <v>0.257804446306518</v>
      </c>
      <c r="F50" s="209">
        <f>IF(F$17=0,0,F$17/AGR_fec!F$17)</f>
        <v>0.26106400892338105</v>
      </c>
      <c r="G50" s="209">
        <f>IF(G$17=0,0,G$17/AGR_fec!G$17)</f>
        <v>0.26035813909891359</v>
      </c>
      <c r="H50" s="209">
        <f>IF(H$17=0,0,H$17/AGR_fec!H$17)</f>
        <v>0.26000539729914951</v>
      </c>
      <c r="I50" s="209">
        <f>IF(I$17=0,0,I$17/AGR_fec!I$17)</f>
        <v>0.26221200306594211</v>
      </c>
      <c r="J50" s="209">
        <f>IF(J$17=0,0,J$17/AGR_fec!J$17)</f>
        <v>0.26454885296361852</v>
      </c>
      <c r="K50" s="209">
        <f>IF(K$17=0,0,K$17/AGR_fec!K$17)</f>
        <v>0.26426320348015514</v>
      </c>
      <c r="L50" s="209">
        <f>IF(L$17=0,0,L$17/AGR_fec!L$17)</f>
        <v>0.26767261606390969</v>
      </c>
      <c r="M50" s="209">
        <f>IF(M$17=0,0,M$17/AGR_fec!M$17)</f>
        <v>0.27366353849344455</v>
      </c>
      <c r="N50" s="209">
        <f>IF(N$17=0,0,N$17/AGR_fec!N$17)</f>
        <v>0.27420542844898438</v>
      </c>
      <c r="O50" s="209">
        <f>IF(O$17=0,0,O$17/AGR_fec!O$17)</f>
        <v>0.27691609531690481</v>
      </c>
      <c r="P50" s="209">
        <f>IF(P$17=0,0,P$17/AGR_fec!P$17)</f>
        <v>0.27692240892938619</v>
      </c>
      <c r="Q50" s="209">
        <f>IF(Q$17=0,0,Q$17/AGR_fec!Q$17)</f>
        <v>0.27806083404517729</v>
      </c>
    </row>
    <row r="51" spans="1:17" x14ac:dyDescent="0.25">
      <c r="A51" s="179" t="s">
        <v>156</v>
      </c>
      <c r="B51" s="209">
        <f>IF(B$25=0,0,B$25/AGR_fec!B$25)</f>
        <v>0.21652976682529088</v>
      </c>
      <c r="C51" s="209">
        <f>IF(C$25=0,0,C$25/AGR_fec!C$25)</f>
        <v>0.2169858526961343</v>
      </c>
      <c r="D51" s="209">
        <f>IF(D$25=0,0,D$25/AGR_fec!D$25)</f>
        <v>0.21749556855602939</v>
      </c>
      <c r="E51" s="209">
        <f>IF(E$25=0,0,E$25/AGR_fec!E$25)</f>
        <v>0.21749556855602939</v>
      </c>
      <c r="F51" s="209">
        <f>IF(F$25=0,0,F$25/AGR_fec!F$25)</f>
        <v>0.22015489365017823</v>
      </c>
      <c r="G51" s="209">
        <f>IF(G$25=0,0,G$25/AGR_fec!G$25)</f>
        <v>0.22015489365017823</v>
      </c>
      <c r="H51" s="209">
        <f>IF(H$25=0,0,H$25/AGR_fec!H$25)</f>
        <v>0.22015489365017826</v>
      </c>
      <c r="I51" s="209">
        <f>IF(I$25=0,0,I$25/AGR_fec!I$25)</f>
        <v>0.22214345043139572</v>
      </c>
      <c r="J51" s="209">
        <f>IF(J$25=0,0,J$25/AGR_fec!J$25)</f>
        <v>0.22431959403206114</v>
      </c>
      <c r="K51" s="209">
        <f>IF(K$25=0,0,K$25/AGR_fec!K$25)</f>
        <v>0.22431959403206106</v>
      </c>
      <c r="L51" s="209">
        <f>IF(L$25=0,0,L$25/AGR_fec!L$25)</f>
        <v>0.22723419011043977</v>
      </c>
      <c r="M51" s="209">
        <f>IF(M$25=0,0,M$25/AGR_fec!M$25)</f>
        <v>0.23264531712428202</v>
      </c>
      <c r="N51" s="209">
        <f>IF(N$25=0,0,N$25/AGR_fec!N$25)</f>
        <v>0.23264531712428188</v>
      </c>
      <c r="O51" s="209">
        <f>IF(O$25=0,0,O$25/AGR_fec!O$25)</f>
        <v>0.23515380147451972</v>
      </c>
      <c r="P51" s="209">
        <f>IF(P$25=0,0,P$25/AGR_fec!P$25)</f>
        <v>0.23515380147451959</v>
      </c>
      <c r="Q51" s="209">
        <f>IF(Q$25=0,0,Q$25/AGR_fec!Q$25)</f>
        <v>0.23612392971175211</v>
      </c>
    </row>
    <row r="52" spans="1:17" x14ac:dyDescent="0.25">
      <c r="A52" s="179" t="s">
        <v>155</v>
      </c>
      <c r="B52" s="209">
        <f>IF(B$26=0,0,B$26/AGR_fec!B$26)</f>
        <v>0.42499533341368995</v>
      </c>
      <c r="C52" s="209">
        <f>IF(C$26=0,0,C$26/AGR_fec!C$26)</f>
        <v>0.42589051918692727</v>
      </c>
      <c r="D52" s="209">
        <f>IF(D$26=0,0,D$26/AGR_fec!D$26)</f>
        <v>0.4268909676010112</v>
      </c>
      <c r="E52" s="209">
        <f>IF(E$26=0,0,E$26/AGR_fec!E$26)</f>
        <v>0.42689096760101131</v>
      </c>
      <c r="F52" s="209">
        <f>IF(F$26=0,0,F$26/AGR_fec!F$26)</f>
        <v>0.43211057676428682</v>
      </c>
      <c r="G52" s="209">
        <f>IF(G$26=0,0,G$26/AGR_fec!G$26)</f>
        <v>0.43211057676428694</v>
      </c>
      <c r="H52" s="209">
        <f>IF(H$26=0,0,H$26/AGR_fec!H$26)</f>
        <v>0.43211057676428699</v>
      </c>
      <c r="I52" s="209">
        <f>IF(I$26=0,0,I$26/AGR_fec!I$26)</f>
        <v>0.43601363067062349</v>
      </c>
      <c r="J52" s="209">
        <f>IF(J$26=0,0,J$26/AGR_fec!J$26)</f>
        <v>0.44028487193541926</v>
      </c>
      <c r="K52" s="209">
        <f>IF(K$26=0,0,K$26/AGR_fec!K$26)</f>
        <v>0.44028487193541932</v>
      </c>
      <c r="L52" s="209">
        <f>IF(L$26=0,0,L$26/AGR_fec!L$26)</f>
        <v>0.44600551603095456</v>
      </c>
      <c r="M52" s="209">
        <f>IF(M$26=0,0,M$26/AGR_fec!M$26)</f>
        <v>0.45662624390181233</v>
      </c>
      <c r="N52" s="209">
        <f>IF(N$26=0,0,N$26/AGR_fec!N$26)</f>
        <v>0.45662624390181228</v>
      </c>
      <c r="O52" s="209">
        <f>IF(O$26=0,0,O$26/AGR_fec!O$26)</f>
        <v>0.4615497893266432</v>
      </c>
      <c r="P52" s="209">
        <f>IF(P$26=0,0,P$26/AGR_fec!P$26)</f>
        <v>0.4615497893266432</v>
      </c>
      <c r="Q52" s="209">
        <f>IF(Q$26=0,0,Q$26/AGR_fec!Q$26)</f>
        <v>0.46345391539522829</v>
      </c>
    </row>
    <row r="53" spans="1:17" x14ac:dyDescent="0.25">
      <c r="A53" s="177" t="s">
        <v>45</v>
      </c>
      <c r="B53" s="208">
        <f>IF(B$27=0,0,B$27/AGR_fec!B$27)</f>
        <v>0.44822218193007296</v>
      </c>
      <c r="C53" s="208">
        <f>IF(C$27=0,0,C$27/AGR_fec!C$27)</f>
        <v>0.44916629140367675</v>
      </c>
      <c r="D53" s="208">
        <f>IF(D$27=0,0,D$27/AGR_fec!D$27)</f>
        <v>0.45022141633285517</v>
      </c>
      <c r="E53" s="208">
        <f>IF(E$27=0,0,E$27/AGR_fec!E$27)</f>
        <v>0.45022141633285506</v>
      </c>
      <c r="F53" s="208">
        <f>IF(F$27=0,0,F$27/AGR_fec!F$27)</f>
        <v>0.45572628761977857</v>
      </c>
      <c r="G53" s="208">
        <f>IF(G$27=0,0,G$27/AGR_fec!G$27)</f>
        <v>0.45572628761977874</v>
      </c>
      <c r="H53" s="208">
        <f>IF(H$27=0,0,H$27/AGR_fec!H$27)</f>
        <v>0.45572628761977851</v>
      </c>
      <c r="I53" s="208">
        <f>IF(I$27=0,0,I$27/AGR_fec!I$27)</f>
        <v>0.45984265126084928</v>
      </c>
      <c r="J53" s="208">
        <f>IF(J$27=0,0,J$27/AGR_fec!J$27)</f>
        <v>0.46434732443897353</v>
      </c>
      <c r="K53" s="208">
        <f>IF(K$27=0,0,K$27/AGR_fec!K$27)</f>
        <v>0.46434732443897336</v>
      </c>
      <c r="L53" s="208">
        <f>IF(L$27=0,0,L$27/AGR_fec!L$27)</f>
        <v>0.47038061322346553</v>
      </c>
      <c r="M53" s="208">
        <f>IF(M$27=0,0,M$27/AGR_fec!M$27)</f>
        <v>0.48158178520275291</v>
      </c>
      <c r="N53" s="208">
        <f>IF(N$27=0,0,N$27/AGR_fec!N$27)</f>
        <v>0.4815817852027528</v>
      </c>
      <c r="O53" s="208">
        <f>IF(O$27=0,0,O$27/AGR_fec!O$27)</f>
        <v>0.4867744122733223</v>
      </c>
      <c r="P53" s="208">
        <f>IF(P$27=0,0,P$27/AGR_fec!P$27)</f>
        <v>0.4867744122733223</v>
      </c>
      <c r="Q53" s="208">
        <f>IF(Q$27=0,0,Q$27/AGR_fec!Q$27)</f>
        <v>0.48878260265573403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12093.319398355125</v>
      </c>
      <c r="C5" s="55">
        <f t="shared" ref="C5:Q5" si="0">SUM(C6:C9,C16:C17,C25:C27)</f>
        <v>12500.269190332385</v>
      </c>
      <c r="D5" s="55">
        <f t="shared" si="0"/>
        <v>12850.642519586243</v>
      </c>
      <c r="E5" s="55">
        <f t="shared" si="0"/>
        <v>12736.304109022749</v>
      </c>
      <c r="F5" s="55">
        <f t="shared" si="0"/>
        <v>13390.815166392129</v>
      </c>
      <c r="G5" s="55">
        <f t="shared" si="0"/>
        <v>12939.70806935472</v>
      </c>
      <c r="H5" s="55">
        <f t="shared" si="0"/>
        <v>12571.589046819456</v>
      </c>
      <c r="I5" s="55">
        <f t="shared" si="0"/>
        <v>12227.163802209538</v>
      </c>
      <c r="J5" s="55">
        <f t="shared" si="0"/>
        <v>12421.61910642787</v>
      </c>
      <c r="K5" s="55">
        <f t="shared" si="0"/>
        <v>12107.065300267355</v>
      </c>
      <c r="L5" s="55">
        <f t="shared" si="0"/>
        <v>12037.434924556024</v>
      </c>
      <c r="M5" s="55">
        <f t="shared" si="0"/>
        <v>12147.781530014225</v>
      </c>
      <c r="N5" s="55">
        <f t="shared" si="0"/>
        <v>11684.269884940017</v>
      </c>
      <c r="O5" s="55">
        <f t="shared" si="0"/>
        <v>11793.768566130859</v>
      </c>
      <c r="P5" s="55">
        <f t="shared" si="0"/>
        <v>11696.018369587764</v>
      </c>
      <c r="Q5" s="55">
        <f t="shared" si="0"/>
        <v>11457.758630362574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2043.2652488140675</v>
      </c>
      <c r="C9" s="204">
        <f t="shared" ref="C9:Q9" si="1">SUM(C10:C15)</f>
        <v>2098.9405808469446</v>
      </c>
      <c r="D9" s="204">
        <f t="shared" si="1"/>
        <v>2149.7079536533674</v>
      </c>
      <c r="E9" s="204">
        <f t="shared" si="1"/>
        <v>2127.3216896267927</v>
      </c>
      <c r="F9" s="204">
        <f t="shared" si="1"/>
        <v>2218.661575363727</v>
      </c>
      <c r="G9" s="204">
        <f t="shared" si="1"/>
        <v>2175.0912633140033</v>
      </c>
      <c r="H9" s="204">
        <f t="shared" si="1"/>
        <v>2118.0741237370476</v>
      </c>
      <c r="I9" s="204">
        <f t="shared" si="1"/>
        <v>2067.0440636955746</v>
      </c>
      <c r="J9" s="204">
        <f t="shared" si="1"/>
        <v>2105.8049056037189</v>
      </c>
      <c r="K9" s="204">
        <f t="shared" si="1"/>
        <v>2056.3901059867453</v>
      </c>
      <c r="L9" s="204">
        <f t="shared" si="1"/>
        <v>2048.1998850210534</v>
      </c>
      <c r="M9" s="204">
        <f t="shared" si="1"/>
        <v>2060.6014493475827</v>
      </c>
      <c r="N9" s="204">
        <f t="shared" si="1"/>
        <v>1968.1606351618573</v>
      </c>
      <c r="O9" s="204">
        <f t="shared" si="1"/>
        <v>1988.2345090208646</v>
      </c>
      <c r="P9" s="204">
        <f t="shared" si="1"/>
        <v>1976.7829120341617</v>
      </c>
      <c r="Q9" s="204">
        <f t="shared" si="1"/>
        <v>1936.0946871994092</v>
      </c>
    </row>
    <row r="10" spans="1:17" x14ac:dyDescent="0.25">
      <c r="A10" s="202" t="s">
        <v>35</v>
      </c>
      <c r="B10" s="203">
        <v>1785.6021349775494</v>
      </c>
      <c r="C10" s="203">
        <v>1807.5740932006699</v>
      </c>
      <c r="D10" s="203">
        <v>1872.2345473909909</v>
      </c>
      <c r="E10" s="203">
        <v>1865.6734814712386</v>
      </c>
      <c r="F10" s="203">
        <v>1937.1756533983144</v>
      </c>
      <c r="G10" s="203">
        <v>1919.2703895783443</v>
      </c>
      <c r="H10" s="203">
        <v>1884.1899438459764</v>
      </c>
      <c r="I10" s="203">
        <v>1851.117267505316</v>
      </c>
      <c r="J10" s="203">
        <v>1899.0461713271488</v>
      </c>
      <c r="K10" s="203">
        <v>1873.0986712100246</v>
      </c>
      <c r="L10" s="203">
        <v>1862.2887771691226</v>
      </c>
      <c r="M10" s="203">
        <v>1892.017861698853</v>
      </c>
      <c r="N10" s="203">
        <v>1766.1580913868913</v>
      </c>
      <c r="O10" s="203">
        <v>1808.1859397720955</v>
      </c>
      <c r="P10" s="203">
        <v>1782.8049110434649</v>
      </c>
      <c r="Q10" s="203">
        <v>1765.3683351051798</v>
      </c>
    </row>
    <row r="11" spans="1:17" x14ac:dyDescent="0.25">
      <c r="A11" s="202" t="s">
        <v>166</v>
      </c>
      <c r="B11" s="201">
        <v>257.66311383651794</v>
      </c>
      <c r="C11" s="201">
        <v>291.36648764627478</v>
      </c>
      <c r="D11" s="201">
        <v>277.47340626237644</v>
      </c>
      <c r="E11" s="201">
        <v>261.6482081555543</v>
      </c>
      <c r="F11" s="201">
        <v>281.4859219654129</v>
      </c>
      <c r="G11" s="201">
        <v>255.82087373565878</v>
      </c>
      <c r="H11" s="201">
        <v>233.88417989107111</v>
      </c>
      <c r="I11" s="201">
        <v>215.92679619025833</v>
      </c>
      <c r="J11" s="201">
        <v>206.75873427657029</v>
      </c>
      <c r="K11" s="201">
        <v>183.29143477672073</v>
      </c>
      <c r="L11" s="201">
        <v>185.91110785193078</v>
      </c>
      <c r="M11" s="201">
        <v>168.58358764872966</v>
      </c>
      <c r="N11" s="201">
        <v>202.00254377496603</v>
      </c>
      <c r="O11" s="201">
        <v>180.04856924876916</v>
      </c>
      <c r="P11" s="201">
        <v>193.97800099069684</v>
      </c>
      <c r="Q11" s="201">
        <v>170.72635209422958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4400.2089203155183</v>
      </c>
      <c r="C16" s="197">
        <v>4554.8715083713932</v>
      </c>
      <c r="D16" s="197">
        <v>4905.1949313858449</v>
      </c>
      <c r="E16" s="197">
        <v>4965.2855523726612</v>
      </c>
      <c r="F16" s="197">
        <v>5178.4270337224389</v>
      </c>
      <c r="G16" s="197">
        <v>5006.7400164704613</v>
      </c>
      <c r="H16" s="197">
        <v>4859.377862970523</v>
      </c>
      <c r="I16" s="197">
        <v>4777.9240450728612</v>
      </c>
      <c r="J16" s="197">
        <v>4882.475629988493</v>
      </c>
      <c r="K16" s="197">
        <v>4759.2759889207964</v>
      </c>
      <c r="L16" s="197">
        <v>4703.48008888805</v>
      </c>
      <c r="M16" s="197">
        <v>4786.4412096521683</v>
      </c>
      <c r="N16" s="197">
        <v>4510.3311831101264</v>
      </c>
      <c r="O16" s="197">
        <v>4543.2476320375699</v>
      </c>
      <c r="P16" s="197">
        <v>4567.5646145053315</v>
      </c>
      <c r="Q16" s="197">
        <v>4521.8075510188846</v>
      </c>
    </row>
    <row r="17" spans="1:17" x14ac:dyDescent="0.25">
      <c r="A17" s="198" t="s">
        <v>157</v>
      </c>
      <c r="B17" s="197">
        <f>SUM(B18:B24)</f>
        <v>5112.0419167425325</v>
      </c>
      <c r="C17" s="197">
        <f t="shared" ref="C17:Q17" si="2">SUM(C18:C24)</f>
        <v>5289.7505834242102</v>
      </c>
      <c r="D17" s="197">
        <f t="shared" si="2"/>
        <v>5196.215809599873</v>
      </c>
      <c r="E17" s="197">
        <f t="shared" si="2"/>
        <v>5036.8286328444146</v>
      </c>
      <c r="F17" s="197">
        <f t="shared" si="2"/>
        <v>5360.8076976287766</v>
      </c>
      <c r="G17" s="197">
        <f t="shared" si="2"/>
        <v>5145.9418986683113</v>
      </c>
      <c r="H17" s="197">
        <f t="shared" si="2"/>
        <v>5000.2130990821543</v>
      </c>
      <c r="I17" s="197">
        <f t="shared" si="2"/>
        <v>4798.2271990433092</v>
      </c>
      <c r="J17" s="197">
        <f t="shared" si="2"/>
        <v>4836.5915493926213</v>
      </c>
      <c r="K17" s="197">
        <f t="shared" si="2"/>
        <v>4709.7099178250492</v>
      </c>
      <c r="L17" s="197">
        <f t="shared" si="2"/>
        <v>4710.8851620050491</v>
      </c>
      <c r="M17" s="197">
        <f t="shared" si="2"/>
        <v>4715.7293898347634</v>
      </c>
      <c r="N17" s="197">
        <f t="shared" si="2"/>
        <v>4654.5153665101298</v>
      </c>
      <c r="O17" s="197">
        <f t="shared" si="2"/>
        <v>4707.0006033789423</v>
      </c>
      <c r="P17" s="197">
        <f t="shared" si="2"/>
        <v>4593.4129457198405</v>
      </c>
      <c r="Q17" s="197">
        <f t="shared" si="2"/>
        <v>4447.1910247975275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7.946687148649028</v>
      </c>
      <c r="N18" s="199">
        <v>7.9415674948021859</v>
      </c>
      <c r="O18" s="199">
        <v>7.9408058522919287</v>
      </c>
      <c r="P18" s="199">
        <v>7.9422782478850626</v>
      </c>
      <c r="Q18" s="199">
        <v>7.9388503225771414</v>
      </c>
    </row>
    <row r="19" spans="1:17" x14ac:dyDescent="0.25">
      <c r="A19" s="200" t="s">
        <v>36</v>
      </c>
      <c r="B19" s="199">
        <v>1201.6694309913078</v>
      </c>
      <c r="C19" s="199">
        <v>1187.2753362904325</v>
      </c>
      <c r="D19" s="199">
        <v>844.6419449467561</v>
      </c>
      <c r="E19" s="199">
        <v>719.89835369943614</v>
      </c>
      <c r="F19" s="199">
        <v>815.55000714036009</v>
      </c>
      <c r="G19" s="199">
        <v>873.67815674336794</v>
      </c>
      <c r="H19" s="199">
        <v>876.61856789838009</v>
      </c>
      <c r="I19" s="199">
        <v>809.75318781229214</v>
      </c>
      <c r="J19" s="199">
        <v>789.38333361467994</v>
      </c>
      <c r="K19" s="199">
        <v>830.06909500816801</v>
      </c>
      <c r="L19" s="199">
        <v>885.29342721914702</v>
      </c>
      <c r="M19" s="199">
        <v>853.35829297113196</v>
      </c>
      <c r="N19" s="199">
        <v>896.89809022611985</v>
      </c>
      <c r="O19" s="199">
        <v>992.68987777141137</v>
      </c>
      <c r="P19" s="199">
        <v>809.82057714878511</v>
      </c>
      <c r="Q19" s="199">
        <v>804.02251928919929</v>
      </c>
    </row>
    <row r="20" spans="1:17" x14ac:dyDescent="0.25">
      <c r="A20" s="200" t="s">
        <v>35</v>
      </c>
      <c r="B20" s="199">
        <v>3054.6276773695195</v>
      </c>
      <c r="C20" s="199">
        <v>3202.7845660078628</v>
      </c>
      <c r="D20" s="199">
        <v>3523.4798771334367</v>
      </c>
      <c r="E20" s="199">
        <v>3596.1406261386901</v>
      </c>
      <c r="F20" s="199">
        <v>3759.0940836963678</v>
      </c>
      <c r="G20" s="199">
        <v>3588.1436285391601</v>
      </c>
      <c r="H20" s="199">
        <v>3461.1257054216003</v>
      </c>
      <c r="I20" s="199">
        <v>3404.5991820748322</v>
      </c>
      <c r="J20" s="199">
        <v>3471.6770216601944</v>
      </c>
      <c r="K20" s="199">
        <v>3362.1049166028497</v>
      </c>
      <c r="L20" s="199">
        <v>3311.5393206077338</v>
      </c>
      <c r="M20" s="199">
        <v>3373.0674689185316</v>
      </c>
      <c r="N20" s="199">
        <v>3195.2062100342482</v>
      </c>
      <c r="O20" s="199">
        <v>3189.3864554692318</v>
      </c>
      <c r="P20" s="199">
        <v>3241.5161649123988</v>
      </c>
      <c r="Q20" s="199">
        <v>3208.6199710155938</v>
      </c>
    </row>
    <row r="21" spans="1:17" x14ac:dyDescent="0.25">
      <c r="A21" s="200" t="s">
        <v>167</v>
      </c>
      <c r="B21" s="199">
        <v>418.44492009384561</v>
      </c>
      <c r="C21" s="199">
        <v>390.33345599150601</v>
      </c>
      <c r="D21" s="199">
        <v>353.69797866677584</v>
      </c>
      <c r="E21" s="199">
        <v>278.97292601981843</v>
      </c>
      <c r="F21" s="199">
        <v>300.53223104749043</v>
      </c>
      <c r="G21" s="199">
        <v>251.09291846871315</v>
      </c>
      <c r="H21" s="199">
        <v>272.51129820124839</v>
      </c>
      <c r="I21" s="199">
        <v>229.27915703491135</v>
      </c>
      <c r="J21" s="199">
        <v>241.36596217062151</v>
      </c>
      <c r="K21" s="199">
        <v>226.13762653095637</v>
      </c>
      <c r="L21" s="199">
        <v>216.8861277074457</v>
      </c>
      <c r="M21" s="199">
        <v>216.90540653648509</v>
      </c>
      <c r="N21" s="199">
        <v>216.90656512478824</v>
      </c>
      <c r="O21" s="199">
        <v>223.09919038124855</v>
      </c>
      <c r="P21" s="199">
        <v>216.92970040581653</v>
      </c>
      <c r="Q21" s="199">
        <v>151.95855900409418</v>
      </c>
    </row>
    <row r="22" spans="1:17" x14ac:dyDescent="0.25">
      <c r="A22" s="200" t="s">
        <v>166</v>
      </c>
      <c r="B22" s="199">
        <v>437.29988828786048</v>
      </c>
      <c r="C22" s="199">
        <v>509.35722513440913</v>
      </c>
      <c r="D22" s="199">
        <v>474.39600885290372</v>
      </c>
      <c r="E22" s="199">
        <v>441.81672698646986</v>
      </c>
      <c r="F22" s="199">
        <v>485.63137574455902</v>
      </c>
      <c r="G22" s="199">
        <v>433.02719491707006</v>
      </c>
      <c r="H22" s="199">
        <v>389.9575275609248</v>
      </c>
      <c r="I22" s="199">
        <v>354.59567212127371</v>
      </c>
      <c r="J22" s="199">
        <v>334.16523194712568</v>
      </c>
      <c r="K22" s="199">
        <v>291.39827968307537</v>
      </c>
      <c r="L22" s="199">
        <v>297.16628647072247</v>
      </c>
      <c r="M22" s="199">
        <v>264.45153425996511</v>
      </c>
      <c r="N22" s="199">
        <v>337.56293363017073</v>
      </c>
      <c r="O22" s="199">
        <v>293.88427390475834</v>
      </c>
      <c r="P22" s="199">
        <v>317.20422500495573</v>
      </c>
      <c r="Q22" s="199">
        <v>274.65112516606314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537.80331248300786</v>
      </c>
      <c r="C25" s="197">
        <v>556.70651768983691</v>
      </c>
      <c r="D25" s="197">
        <v>599.52382494715846</v>
      </c>
      <c r="E25" s="197">
        <v>606.86823417888115</v>
      </c>
      <c r="F25" s="197">
        <v>632.9188596771869</v>
      </c>
      <c r="G25" s="197">
        <v>611.93489090194521</v>
      </c>
      <c r="H25" s="197">
        <v>593.92396102973055</v>
      </c>
      <c r="I25" s="197">
        <v>583.9684943977943</v>
      </c>
      <c r="J25" s="197">
        <v>596.74702144303819</v>
      </c>
      <c r="K25" s="197">
        <v>581.68928753476405</v>
      </c>
      <c r="L25" s="197">
        <v>574.86978864187301</v>
      </c>
      <c r="M25" s="197">
        <v>585.00948117970927</v>
      </c>
      <c r="N25" s="197">
        <v>551.26270015790431</v>
      </c>
      <c r="O25" s="197">
        <v>555.28582169348113</v>
      </c>
      <c r="P25" s="197">
        <v>558.25789732842941</v>
      </c>
      <c r="Q25" s="197">
        <v>552.66536734675287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1.0000000000000002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0.99999999999999978</v>
      </c>
      <c r="P31" s="194">
        <f t="shared" si="3"/>
        <v>0.99999999999999978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0.16895818108401095</v>
      </c>
      <c r="C35" s="191">
        <f t="shared" si="7"/>
        <v>0.16791163045274654</v>
      </c>
      <c r="D35" s="191">
        <f t="shared" si="7"/>
        <v>0.16728408329598313</v>
      </c>
      <c r="E35" s="191">
        <f t="shared" si="7"/>
        <v>0.16702817955797233</v>
      </c>
      <c r="F35" s="191">
        <f t="shared" si="7"/>
        <v>0.16568532593385787</v>
      </c>
      <c r="G35" s="191">
        <f t="shared" si="7"/>
        <v>0.16809430720197627</v>
      </c>
      <c r="H35" s="191">
        <f t="shared" si="7"/>
        <v>0.16848101825861933</v>
      </c>
      <c r="I35" s="191">
        <f t="shared" si="7"/>
        <v>0.16905343685033847</v>
      </c>
      <c r="J35" s="191">
        <f t="shared" si="7"/>
        <v>0.16952740923395557</v>
      </c>
      <c r="K35" s="191">
        <f t="shared" si="7"/>
        <v>0.16985041832898473</v>
      </c>
      <c r="L35" s="191">
        <f t="shared" si="7"/>
        <v>0.1701525198564342</v>
      </c>
      <c r="M35" s="191">
        <f t="shared" si="7"/>
        <v>0.1696277994674448</v>
      </c>
      <c r="N35" s="191">
        <f t="shared" si="7"/>
        <v>0.16844532474370871</v>
      </c>
      <c r="O35" s="191">
        <f t="shared" si="7"/>
        <v>0.16858347676336827</v>
      </c>
      <c r="P35" s="191">
        <f t="shared" si="7"/>
        <v>0.16901332142006845</v>
      </c>
      <c r="Q35" s="191">
        <f t="shared" si="7"/>
        <v>0.16897673878980488</v>
      </c>
    </row>
    <row r="36" spans="1:17" x14ac:dyDescent="0.25">
      <c r="A36" s="179" t="s">
        <v>158</v>
      </c>
      <c r="B36" s="190">
        <f t="shared" ref="B36:Q36" si="8">IF(B$16=0,0,B$16/B$5)</f>
        <v>0.36385451962130544</v>
      </c>
      <c r="C36" s="190">
        <f t="shared" si="8"/>
        <v>0.36438187362349739</v>
      </c>
      <c r="D36" s="190">
        <f t="shared" si="8"/>
        <v>0.38170814602535369</v>
      </c>
      <c r="E36" s="190">
        <f t="shared" si="8"/>
        <v>0.38985293613200678</v>
      </c>
      <c r="F36" s="190">
        <f t="shared" si="8"/>
        <v>0.38671484665990324</v>
      </c>
      <c r="G36" s="190">
        <f t="shared" si="8"/>
        <v>0.38692835956075311</v>
      </c>
      <c r="H36" s="190">
        <f t="shared" si="8"/>
        <v>0.38653648674587554</v>
      </c>
      <c r="I36" s="190">
        <f t="shared" si="8"/>
        <v>0.39076306839117142</v>
      </c>
      <c r="J36" s="190">
        <f t="shared" si="8"/>
        <v>0.39306273909670414</v>
      </c>
      <c r="K36" s="190">
        <f t="shared" si="8"/>
        <v>0.39309906000223682</v>
      </c>
      <c r="L36" s="190">
        <f t="shared" si="8"/>
        <v>0.39073773759666064</v>
      </c>
      <c r="M36" s="190">
        <f t="shared" si="8"/>
        <v>0.3940177223162955</v>
      </c>
      <c r="N36" s="190">
        <f t="shared" si="8"/>
        <v>0.38601737442949186</v>
      </c>
      <c r="O36" s="190">
        <f t="shared" si="8"/>
        <v>0.385224418010439</v>
      </c>
      <c r="P36" s="190">
        <f t="shared" si="8"/>
        <v>0.39052303700052404</v>
      </c>
      <c r="Q36" s="190">
        <f t="shared" si="8"/>
        <v>0.39465027121764346</v>
      </c>
    </row>
    <row r="37" spans="1:17" x14ac:dyDescent="0.25">
      <c r="A37" s="179" t="s">
        <v>157</v>
      </c>
      <c r="B37" s="190">
        <f t="shared" ref="B37:Q37" si="9">IF(B$17=0,0,B$17/B$5)</f>
        <v>0.42271619134096866</v>
      </c>
      <c r="C37" s="190">
        <f t="shared" si="9"/>
        <v>0.42317093359199526</v>
      </c>
      <c r="D37" s="190">
        <f t="shared" si="9"/>
        <v>0.40435455283112004</v>
      </c>
      <c r="E37" s="190">
        <f t="shared" si="9"/>
        <v>0.39547019211610895</v>
      </c>
      <c r="F37" s="190">
        <f t="shared" si="9"/>
        <v>0.40033467948113965</v>
      </c>
      <c r="G37" s="190">
        <f t="shared" si="9"/>
        <v>0.3976860892909565</v>
      </c>
      <c r="H37" s="190">
        <f t="shared" si="9"/>
        <v>0.39773914661545362</v>
      </c>
      <c r="I37" s="190">
        <f t="shared" si="9"/>
        <v>0.39242356417734703</v>
      </c>
      <c r="J37" s="190">
        <f t="shared" si="9"/>
        <v>0.38936885022418766</v>
      </c>
      <c r="K37" s="190">
        <f t="shared" si="9"/>
        <v>0.38900508100183839</v>
      </c>
      <c r="L37" s="190">
        <f t="shared" si="9"/>
        <v>0.39135290795175787</v>
      </c>
      <c r="M37" s="190">
        <f t="shared" si="9"/>
        <v>0.3881967565998235</v>
      </c>
      <c r="N37" s="190">
        <f t="shared" si="9"/>
        <v>0.39835739950763938</v>
      </c>
      <c r="O37" s="190">
        <f t="shared" si="9"/>
        <v>0.39910912080269451</v>
      </c>
      <c r="P37" s="190">
        <f t="shared" si="9"/>
        <v>0.39273304816823223</v>
      </c>
      <c r="Q37" s="190">
        <f t="shared" si="9"/>
        <v>0.38813795684372859</v>
      </c>
    </row>
    <row r="38" spans="1:17" x14ac:dyDescent="0.25">
      <c r="A38" s="179" t="s">
        <v>156</v>
      </c>
      <c r="B38" s="190">
        <f t="shared" ref="B38:Q38" si="10">IF(B$25=0,0,B$25/B$5)</f>
        <v>4.4471107953715117E-2</v>
      </c>
      <c r="C38" s="190">
        <f t="shared" si="10"/>
        <v>4.4535562331760793E-2</v>
      </c>
      <c r="D38" s="190">
        <f t="shared" si="10"/>
        <v>4.6653217847543199E-2</v>
      </c>
      <c r="E38" s="190">
        <f t="shared" si="10"/>
        <v>4.7648692193911969E-2</v>
      </c>
      <c r="F38" s="190">
        <f t="shared" si="10"/>
        <v>4.7265147925099282E-2</v>
      </c>
      <c r="G38" s="190">
        <f t="shared" si="10"/>
        <v>4.7291243946314267E-2</v>
      </c>
      <c r="H38" s="190">
        <f t="shared" si="10"/>
        <v>4.7243348380051453E-2</v>
      </c>
      <c r="I38" s="190">
        <f t="shared" si="10"/>
        <v>4.7759930581143188E-2</v>
      </c>
      <c r="J38" s="190">
        <f t="shared" si="10"/>
        <v>4.8041001445152741E-2</v>
      </c>
      <c r="K38" s="190">
        <f t="shared" si="10"/>
        <v>4.804544066694006E-2</v>
      </c>
      <c r="L38" s="190">
        <f t="shared" si="10"/>
        <v>4.7756834595147429E-2</v>
      </c>
      <c r="M38" s="190">
        <f t="shared" si="10"/>
        <v>4.8157721616436104E-2</v>
      </c>
      <c r="N38" s="190">
        <f t="shared" si="10"/>
        <v>4.7179901319160118E-2</v>
      </c>
      <c r="O38" s="190">
        <f t="shared" si="10"/>
        <v>4.7082984423498134E-2</v>
      </c>
      <c r="P38" s="190">
        <f t="shared" si="10"/>
        <v>4.7730593411175165E-2</v>
      </c>
      <c r="Q38" s="190">
        <f t="shared" si="10"/>
        <v>4.8235033148823117E-2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2.4678819997788191</v>
      </c>
      <c r="C44" s="213">
        <f>IF(C$5=0,0,C$5/AGR_fec!C$5)</f>
        <v>2.4120462491737862</v>
      </c>
      <c r="D44" s="213">
        <f>IF(D$5=0,0,D$5/AGR_fec!D$5)</f>
        <v>2.4193833981016089</v>
      </c>
      <c r="E44" s="213">
        <f>IF(E$5=0,0,E$5/AGR_fec!E$5)</f>
        <v>2.4147468911281598</v>
      </c>
      <c r="F44" s="213">
        <f>IF(F$5=0,0,F$5/AGR_fec!F$5)</f>
        <v>2.301737885147694</v>
      </c>
      <c r="G44" s="213">
        <f>IF(G$5=0,0,G$5/AGR_fec!G$5)</f>
        <v>2.2386685714880179</v>
      </c>
      <c r="H44" s="213">
        <f>IF(H$5=0,0,H$5/AGR_fec!H$5)</f>
        <v>2.2334977559398101</v>
      </c>
      <c r="I44" s="213">
        <f>IF(I$5=0,0,I$5/AGR_fec!I$5)</f>
        <v>2.2419451017234251</v>
      </c>
      <c r="J44" s="213">
        <f>IF(J$5=0,0,J$5/AGR_fec!J$5)</f>
        <v>2.2627590308217465</v>
      </c>
      <c r="K44" s="213">
        <f>IF(K$5=0,0,K$5/AGR_fec!K$5)</f>
        <v>2.2796034425922498</v>
      </c>
      <c r="L44" s="213">
        <f>IF(L$5=0,0,L$5/AGR_fec!L$5)</f>
        <v>2.2234432402445958</v>
      </c>
      <c r="M44" s="213">
        <f>IF(M$5=0,0,M$5/AGR_fec!M$5)</f>
        <v>2.2517703450657347</v>
      </c>
      <c r="N44" s="213">
        <f>IF(N$5=0,0,N$5/AGR_fec!N$5)</f>
        <v>2.287897064129961</v>
      </c>
      <c r="O44" s="213">
        <f>IF(O$5=0,0,O$5/AGR_fec!O$5)</f>
        <v>2.2686950324722734</v>
      </c>
      <c r="P44" s="213">
        <f>IF(P$5=0,0,P$5/AGR_fec!P$5)</f>
        <v>2.4578794257567611</v>
      </c>
      <c r="Q44" s="213">
        <f>IF(Q$5=0,0,Q$5/AGR_fec!Q$5)</f>
        <v>2.4372070141257991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1.5976772011173979</v>
      </c>
      <c r="C48" s="210">
        <f>IF(C$9=0,0,C$9/AGR_fec!C$9)</f>
        <v>1.4702706528436682</v>
      </c>
      <c r="D48" s="210">
        <f>IF(D$9=0,0,D$9/AGR_fec!D$9)</f>
        <v>1.4602003484352604</v>
      </c>
      <c r="E48" s="210">
        <f>IF(E$9=0,0,E$9/AGR_fec!E$9)</f>
        <v>1.4755147160092064</v>
      </c>
      <c r="F48" s="210">
        <f>IF(F$9=0,0,F$9/AGR_fec!F$9)</f>
        <v>1.489354201148464</v>
      </c>
      <c r="G48" s="210">
        <f>IF(G$9=0,0,G$9/AGR_fec!G$9)</f>
        <v>1.4508517357070583</v>
      </c>
      <c r="H48" s="210">
        <f>IF(H$9=0,0,H$9/AGR_fec!H$9)</f>
        <v>1.4778302768713891</v>
      </c>
      <c r="I48" s="210">
        <f>IF(I$9=0,0,I$9/AGR_fec!I$9)</f>
        <v>1.4743799817232737</v>
      </c>
      <c r="J48" s="210">
        <f>IF(J$9=0,0,J$9/AGR_fec!J$9)</f>
        <v>1.4940055909186636</v>
      </c>
      <c r="K48" s="210">
        <f>IF(K$9=0,0,K$9/AGR_fec!K$9)</f>
        <v>1.65887734990283</v>
      </c>
      <c r="L48" s="210">
        <f>IF(L$9=0,0,L$9/AGR_fec!L$9)</f>
        <v>1.5320446783862385</v>
      </c>
      <c r="M48" s="210">
        <f>IF(M$9=0,0,M$9/AGR_fec!M$9)</f>
        <v>1.6487545110564326</v>
      </c>
      <c r="N48" s="210">
        <f>IF(N$9=0,0,N$9/AGR_fec!N$9)</f>
        <v>1.8537870065797675</v>
      </c>
      <c r="O48" s="210">
        <f>IF(O$9=0,0,O$9/AGR_fec!O$9)</f>
        <v>1.8610889547192526</v>
      </c>
      <c r="P48" s="210">
        <f>IF(P$9=0,0,P$9/AGR_fec!P$9)</f>
        <v>2.7001330835359605</v>
      </c>
      <c r="Q48" s="210">
        <f>IF(Q$9=0,0,Q$9/AGR_fec!Q$9)</f>
        <v>2.6587463728014873</v>
      </c>
    </row>
    <row r="49" spans="1:17" x14ac:dyDescent="0.25">
      <c r="A49" s="179" t="s">
        <v>158</v>
      </c>
      <c r="B49" s="209">
        <f>IF(B$16=0,0,B$16/AGR_fec!B$16)</f>
        <v>3.1024188000000006</v>
      </c>
      <c r="C49" s="209">
        <f>IF(C$16=0,0,C$16/AGR_fec!C$16)</f>
        <v>3.1024188000000006</v>
      </c>
      <c r="D49" s="209">
        <f>IF(D$16=0,0,D$16/AGR_fec!D$16)</f>
        <v>3.102418800000001</v>
      </c>
      <c r="E49" s="209">
        <f>IF(E$16=0,0,E$16/AGR_fec!E$16)</f>
        <v>3.1024187999999993</v>
      </c>
      <c r="F49" s="209">
        <f>IF(F$16=0,0,F$16/AGR_fec!F$16)</f>
        <v>3.1024188000000015</v>
      </c>
      <c r="G49" s="209">
        <f>IF(G$16=0,0,G$16/AGR_fec!G$16)</f>
        <v>3.1024187999999993</v>
      </c>
      <c r="H49" s="209">
        <f>IF(H$16=0,0,H$16/AGR_fec!H$16)</f>
        <v>3.1024188000000001</v>
      </c>
      <c r="I49" s="209">
        <f>IF(I$16=0,0,I$16/AGR_fec!I$16)</f>
        <v>3.1024187999999997</v>
      </c>
      <c r="J49" s="209">
        <f>IF(J$16=0,0,J$16/AGR_fec!J$16)</f>
        <v>3.1024188000000006</v>
      </c>
      <c r="K49" s="209">
        <f>IF(K$16=0,0,K$16/AGR_fec!K$16)</f>
        <v>3.1024187999999997</v>
      </c>
      <c r="L49" s="209">
        <f>IF(L$16=0,0,L$16/AGR_fec!L$16)</f>
        <v>3.1024187999999988</v>
      </c>
      <c r="M49" s="209">
        <f>IF(M$16=0,0,M$16/AGR_fec!M$16)</f>
        <v>3.1024188000000006</v>
      </c>
      <c r="N49" s="209">
        <f>IF(N$16=0,0,N$16/AGR_fec!N$16)</f>
        <v>3.1024188000000001</v>
      </c>
      <c r="O49" s="209">
        <f>IF(O$16=0,0,O$16/AGR_fec!O$16)</f>
        <v>3.1024188000000006</v>
      </c>
      <c r="P49" s="209">
        <f>IF(P$16=0,0,P$16/AGR_fec!P$16)</f>
        <v>3.1024188000000001</v>
      </c>
      <c r="Q49" s="209">
        <f>IF(Q$16=0,0,Q$16/AGR_fec!Q$16)</f>
        <v>3.1024187999999997</v>
      </c>
    </row>
    <row r="50" spans="1:17" x14ac:dyDescent="0.25">
      <c r="A50" s="179" t="s">
        <v>157</v>
      </c>
      <c r="B50" s="209">
        <f>IF(B$17=0,0,B$17/AGR_fec!B$17)</f>
        <v>2.8400134944549449</v>
      </c>
      <c r="C50" s="209">
        <f>IF(C$17=0,0,C$17/AGR_fec!C$17)</f>
        <v>2.8368156638964841</v>
      </c>
      <c r="D50" s="209">
        <f>IF(D$17=0,0,D$17/AGR_fec!D$17)</f>
        <v>2.8675766262774487</v>
      </c>
      <c r="E50" s="209">
        <f>IF(E$17=0,0,E$17/AGR_fec!E$17)</f>
        <v>2.8763899582088492</v>
      </c>
      <c r="F50" s="209">
        <f>IF(F$17=0,0,F$17/AGR_fec!F$17)</f>
        <v>2.8748972560667769</v>
      </c>
      <c r="G50" s="209">
        <f>IF(G$17=0,0,G$17/AGR_fec!G$17)</f>
        <v>2.7916390419674193</v>
      </c>
      <c r="H50" s="209">
        <f>IF(H$17=0,0,H$17/AGR_fec!H$17)</f>
        <v>2.7818595517793998</v>
      </c>
      <c r="I50" s="209">
        <f>IF(I$17=0,0,I$17/AGR_fec!I$17)</f>
        <v>2.7706171440036513</v>
      </c>
      <c r="J50" s="209">
        <f>IF(J$17=0,0,J$17/AGR_fec!J$17)</f>
        <v>2.7678248560248728</v>
      </c>
      <c r="K50" s="209">
        <f>IF(K$17=0,0,K$17/AGR_fec!K$17)</f>
        <v>2.7519788303887029</v>
      </c>
      <c r="L50" s="209">
        <f>IF(L$17=0,0,L$17/AGR_fec!L$17)</f>
        <v>2.7333891415972635</v>
      </c>
      <c r="M50" s="209">
        <f>IF(M$17=0,0,M$17/AGR_fec!M$17)</f>
        <v>2.727768207688245</v>
      </c>
      <c r="N50" s="209">
        <f>IF(N$17=0,0,N$17/AGR_fec!N$17)</f>
        <v>2.6919440061778377</v>
      </c>
      <c r="O50" s="209">
        <f>IF(O$17=0,0,O$17/AGR_fec!O$17)</f>
        <v>2.6933121738880956</v>
      </c>
      <c r="P50" s="209">
        <f>IF(P$17=0,0,P$17/AGR_fec!P$17)</f>
        <v>2.7104950119592619</v>
      </c>
      <c r="Q50" s="209">
        <f>IF(Q$17=0,0,Q$17/AGR_fec!Q$17)</f>
        <v>2.7009140012817854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3.1024188000000001</v>
      </c>
      <c r="D51" s="209">
        <f>IF(D$25=0,0,D$25/AGR_fec!D$25)</f>
        <v>3.1024187999999997</v>
      </c>
      <c r="E51" s="209">
        <f>IF(E$25=0,0,E$25/AGR_fec!E$25)</f>
        <v>3.1024188000000006</v>
      </c>
      <c r="F51" s="209">
        <f>IF(F$25=0,0,F$25/AGR_fec!F$25)</f>
        <v>3.1024187999999993</v>
      </c>
      <c r="G51" s="209">
        <f>IF(G$25=0,0,G$25/AGR_fec!G$25)</f>
        <v>3.1024188000000001</v>
      </c>
      <c r="H51" s="209">
        <f>IF(H$25=0,0,H$25/AGR_fec!H$25)</f>
        <v>3.1024187999999993</v>
      </c>
      <c r="I51" s="209">
        <f>IF(I$25=0,0,I$25/AGR_fec!I$25)</f>
        <v>3.1024188000000001</v>
      </c>
      <c r="J51" s="209">
        <f>IF(J$25=0,0,J$25/AGR_fec!J$25)</f>
        <v>3.102418800000001</v>
      </c>
      <c r="K51" s="209">
        <f>IF(K$25=0,0,K$25/AGR_fec!K$25)</f>
        <v>3.1024188000000006</v>
      </c>
      <c r="L51" s="209">
        <f>IF(L$25=0,0,L$25/AGR_fec!L$25)</f>
        <v>3.1024187999999997</v>
      </c>
      <c r="M51" s="209">
        <f>IF(M$25=0,0,M$25/AGR_fec!M$25)</f>
        <v>3.102418800000001</v>
      </c>
      <c r="N51" s="209">
        <f>IF(N$25=0,0,N$25/AGR_fec!N$25)</f>
        <v>3.1024188000000006</v>
      </c>
      <c r="O51" s="209">
        <f>IF(O$25=0,0,O$25/AGR_fec!O$25)</f>
        <v>3.1024188000000015</v>
      </c>
      <c r="P51" s="209">
        <f>IF(P$25=0,0,P$25/AGR_fec!P$25)</f>
        <v>3.1024187999999993</v>
      </c>
      <c r="Q51" s="209">
        <f>IF(Q$25=0,0,Q$25/AGR_fec!Q$25)</f>
        <v>3.1024188000000001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1780915.2204450574</v>
      </c>
      <c r="C3" s="98">
        <f t="shared" si="0"/>
        <v>1807310.5694107127</v>
      </c>
      <c r="D3" s="98">
        <f t="shared" si="0"/>
        <v>1833705.918376368</v>
      </c>
      <c r="E3" s="98">
        <f t="shared" si="0"/>
        <v>1860101.267342024</v>
      </c>
      <c r="F3" s="98">
        <f t="shared" si="0"/>
        <v>1886496.6163076793</v>
      </c>
      <c r="G3" s="98">
        <f t="shared" si="0"/>
        <v>1912891.9652733346</v>
      </c>
      <c r="H3" s="98">
        <f t="shared" si="0"/>
        <v>1941529.2779944888</v>
      </c>
      <c r="I3" s="98">
        <f t="shared" si="0"/>
        <v>1976833.2573823088</v>
      </c>
      <c r="J3" s="98">
        <f t="shared" si="0"/>
        <v>2005470.5701034623</v>
      </c>
      <c r="K3" s="98">
        <f t="shared" si="0"/>
        <v>2018552.3272690601</v>
      </c>
      <c r="L3" s="98">
        <f t="shared" si="0"/>
        <v>2042644.3764091977</v>
      </c>
      <c r="M3" s="98">
        <f t="shared" si="0"/>
        <v>2069571.4436279412</v>
      </c>
      <c r="N3" s="98">
        <f t="shared" si="0"/>
        <v>2085224.5664883475</v>
      </c>
      <c r="O3" s="98">
        <f t="shared" si="0"/>
        <v>2098297.808434689</v>
      </c>
      <c r="P3" s="98">
        <f t="shared" si="0"/>
        <v>2124164.2696206137</v>
      </c>
      <c r="Q3" s="98">
        <f t="shared" si="0"/>
        <v>2123463.8875938226</v>
      </c>
    </row>
    <row r="4" spans="1:17" ht="12.95" customHeight="1" x14ac:dyDescent="0.25">
      <c r="A4" s="90" t="s">
        <v>44</v>
      </c>
      <c r="B4" s="89">
        <f t="shared" ref="B4" si="1">SUM(B5:B14)</f>
        <v>1780915.2204450574</v>
      </c>
      <c r="C4" s="89">
        <f t="shared" ref="C4:Q4" si="2">SUM(C5:C14)</f>
        <v>1807310.5694107127</v>
      </c>
      <c r="D4" s="89">
        <f t="shared" si="2"/>
        <v>1833705.918376368</v>
      </c>
      <c r="E4" s="89">
        <f t="shared" si="2"/>
        <v>1860101.267342024</v>
      </c>
      <c r="F4" s="89">
        <f t="shared" si="2"/>
        <v>1886496.6163076793</v>
      </c>
      <c r="G4" s="89">
        <f t="shared" si="2"/>
        <v>1912891.9652733346</v>
      </c>
      <c r="H4" s="89">
        <f t="shared" si="2"/>
        <v>1941529.2779944888</v>
      </c>
      <c r="I4" s="89">
        <f t="shared" si="2"/>
        <v>1976833.2573823088</v>
      </c>
      <c r="J4" s="89">
        <f t="shared" si="2"/>
        <v>2005470.5701034623</v>
      </c>
      <c r="K4" s="89">
        <f t="shared" si="2"/>
        <v>2018552.3272690601</v>
      </c>
      <c r="L4" s="89">
        <f t="shared" si="2"/>
        <v>2042644.3764091977</v>
      </c>
      <c r="M4" s="89">
        <f t="shared" si="2"/>
        <v>2069571.4436279412</v>
      </c>
      <c r="N4" s="89">
        <f t="shared" si="2"/>
        <v>2085224.5664883475</v>
      </c>
      <c r="O4" s="89">
        <f t="shared" si="2"/>
        <v>2098297.808434689</v>
      </c>
      <c r="P4" s="89">
        <f t="shared" si="2"/>
        <v>2124164.2696206137</v>
      </c>
      <c r="Q4" s="89">
        <f t="shared" si="2"/>
        <v>2123463.8875938226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2929.8952819501451</v>
      </c>
      <c r="F5" s="87">
        <v>3336.2645487090167</v>
      </c>
      <c r="G5" s="87">
        <v>4944.6836282606964</v>
      </c>
      <c r="H5" s="87">
        <v>5075.8725862955753</v>
      </c>
      <c r="I5" s="87">
        <v>5150.9672331444881</v>
      </c>
      <c r="J5" s="87">
        <v>5247.2684143235119</v>
      </c>
      <c r="K5" s="87">
        <v>17643.307486022681</v>
      </c>
      <c r="L5" s="87">
        <v>17786.234783532931</v>
      </c>
      <c r="M5" s="87">
        <v>6430.4503414958981</v>
      </c>
      <c r="N5" s="87">
        <v>6363.0428498890369</v>
      </c>
      <c r="O5" s="87">
        <v>6292.6828038360527</v>
      </c>
      <c r="P5" s="87">
        <v>5935.8286212798475</v>
      </c>
      <c r="Q5" s="87">
        <v>5858.3703281756525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647234.70476959902</v>
      </c>
      <c r="C7" s="87">
        <v>661335.06300362176</v>
      </c>
      <c r="D7" s="87">
        <v>619507.14092889207</v>
      </c>
      <c r="E7" s="87">
        <v>566130.37309918238</v>
      </c>
      <c r="F7" s="87">
        <v>549742.92420331796</v>
      </c>
      <c r="G7" s="87">
        <v>421757.14224512305</v>
      </c>
      <c r="H7" s="87">
        <v>420248.6440802929</v>
      </c>
      <c r="I7" s="87">
        <v>406141.69494342187</v>
      </c>
      <c r="J7" s="87">
        <v>403058.94881679548</v>
      </c>
      <c r="K7" s="87">
        <v>400857.77636302239</v>
      </c>
      <c r="L7" s="87">
        <v>396349.39663740044</v>
      </c>
      <c r="M7" s="87">
        <v>387337.23803247209</v>
      </c>
      <c r="N7" s="87">
        <v>347605.20659618208</v>
      </c>
      <c r="O7" s="87">
        <v>358590.94800423307</v>
      </c>
      <c r="P7" s="87">
        <v>374340.92661098164</v>
      </c>
      <c r="Q7" s="87">
        <v>338751.45728410315</v>
      </c>
    </row>
    <row r="8" spans="1:17" ht="12" customHeight="1" x14ac:dyDescent="0.25">
      <c r="A8" s="88" t="s">
        <v>101</v>
      </c>
      <c r="B8" s="87">
        <v>132.94258832026827</v>
      </c>
      <c r="C8" s="87">
        <v>256.36864902338169</v>
      </c>
      <c r="D8" s="87">
        <v>449.08356858653224</v>
      </c>
      <c r="E8" s="87">
        <v>913.5768455928561</v>
      </c>
      <c r="F8" s="87">
        <v>1453.2122840806176</v>
      </c>
      <c r="G8" s="87">
        <v>3011.9580032105096</v>
      </c>
      <c r="H8" s="87">
        <v>3995.6768099327583</v>
      </c>
      <c r="I8" s="87">
        <v>5352.1516377368953</v>
      </c>
      <c r="J8" s="87">
        <v>6025.3420016453474</v>
      </c>
      <c r="K8" s="87">
        <v>6256.2647227065572</v>
      </c>
      <c r="L8" s="87">
        <v>7163.8010549285536</v>
      </c>
      <c r="M8" s="87">
        <v>12429.938991887504</v>
      </c>
      <c r="N8" s="87">
        <v>13893.131834018723</v>
      </c>
      <c r="O8" s="87">
        <v>19049.758863134761</v>
      </c>
      <c r="P8" s="87">
        <v>27231.389557255356</v>
      </c>
      <c r="Q8" s="87">
        <v>36647.355456828365</v>
      </c>
    </row>
    <row r="9" spans="1:17" ht="12" customHeight="1" x14ac:dyDescent="0.25">
      <c r="A9" s="88" t="s">
        <v>106</v>
      </c>
      <c r="B9" s="87">
        <v>541730.59670306393</v>
      </c>
      <c r="C9" s="87">
        <v>522255.53376905771</v>
      </c>
      <c r="D9" s="87">
        <v>503027.36713522568</v>
      </c>
      <c r="E9" s="87">
        <v>613245.49223530921</v>
      </c>
      <c r="F9" s="87">
        <v>634239.6264245786</v>
      </c>
      <c r="G9" s="87">
        <v>918473.98366691114</v>
      </c>
      <c r="H9" s="87">
        <v>916066.80516241572</v>
      </c>
      <c r="I9" s="87">
        <v>948003.70651994611</v>
      </c>
      <c r="J9" s="87">
        <v>957917.93827225664</v>
      </c>
      <c r="K9" s="87">
        <v>917571.49348214187</v>
      </c>
      <c r="L9" s="87">
        <v>925017.60423032707</v>
      </c>
      <c r="M9" s="87">
        <v>908089.16805900622</v>
      </c>
      <c r="N9" s="87">
        <v>1032032.69178992</v>
      </c>
      <c r="O9" s="87">
        <v>1022467.5330518655</v>
      </c>
      <c r="P9" s="87">
        <v>864743.70556156279</v>
      </c>
      <c r="Q9" s="87">
        <v>804969.21497783554</v>
      </c>
    </row>
    <row r="10" spans="1:17" ht="12" customHeight="1" x14ac:dyDescent="0.25">
      <c r="A10" s="88" t="s">
        <v>34</v>
      </c>
      <c r="B10" s="87">
        <v>35806.572411949172</v>
      </c>
      <c r="C10" s="87">
        <v>39465.460594506956</v>
      </c>
      <c r="D10" s="87">
        <v>52233.810409415972</v>
      </c>
      <c r="E10" s="87">
        <v>52924.201362116888</v>
      </c>
      <c r="F10" s="87">
        <v>55858.258428124493</v>
      </c>
      <c r="G10" s="87">
        <v>24959.830191984332</v>
      </c>
      <c r="H10" s="87">
        <v>19154.409769575017</v>
      </c>
      <c r="I10" s="87">
        <v>27471.568978347277</v>
      </c>
      <c r="J10" s="87">
        <v>31778.310440960176</v>
      </c>
      <c r="K10" s="87">
        <v>35539.152678050414</v>
      </c>
      <c r="L10" s="87">
        <v>36217.882980508548</v>
      </c>
      <c r="M10" s="87">
        <v>42431.23198070177</v>
      </c>
      <c r="N10" s="87">
        <v>46312.101778162767</v>
      </c>
      <c r="O10" s="87">
        <v>52060.174563263485</v>
      </c>
      <c r="P10" s="87">
        <v>67687.321350261234</v>
      </c>
      <c r="Q10" s="87">
        <v>74521.444949557525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174433.54417421095</v>
      </c>
      <c r="C12" s="87">
        <v>200666.47167993206</v>
      </c>
      <c r="D12" s="87">
        <v>236043.28097713206</v>
      </c>
      <c r="E12" s="87">
        <v>199872.69547113634</v>
      </c>
      <c r="F12" s="87">
        <v>199583.88328752047</v>
      </c>
      <c r="G12" s="87">
        <v>170633.90167103882</v>
      </c>
      <c r="H12" s="87">
        <v>170205.18036977106</v>
      </c>
      <c r="I12" s="87">
        <v>170171.09715868536</v>
      </c>
      <c r="J12" s="87">
        <v>169993.91904209484</v>
      </c>
      <c r="K12" s="87">
        <v>137476.35181474124</v>
      </c>
      <c r="L12" s="87">
        <v>148451.4185264174</v>
      </c>
      <c r="M12" s="87">
        <v>162643.22849274796</v>
      </c>
      <c r="N12" s="87">
        <v>113669.49254016079</v>
      </c>
      <c r="O12" s="87">
        <v>115714.8700566865</v>
      </c>
      <c r="P12" s="87">
        <v>143621.70921951346</v>
      </c>
      <c r="Q12" s="87">
        <v>144005.18021234596</v>
      </c>
    </row>
    <row r="13" spans="1:17" ht="12" customHeight="1" x14ac:dyDescent="0.25">
      <c r="A13" s="88" t="s">
        <v>105</v>
      </c>
      <c r="B13" s="87">
        <v>33488.903962941375</v>
      </c>
      <c r="C13" s="87">
        <v>37254.20660459964</v>
      </c>
      <c r="D13" s="87">
        <v>44714.150963577027</v>
      </c>
      <c r="E13" s="87">
        <v>49718.089854171514</v>
      </c>
      <c r="F13" s="87">
        <v>55502.338221655678</v>
      </c>
      <c r="G13" s="87">
        <v>61450.463798017016</v>
      </c>
      <c r="H13" s="87">
        <v>70792.28916517699</v>
      </c>
      <c r="I13" s="87">
        <v>78534.113490020391</v>
      </c>
      <c r="J13" s="87">
        <v>87497.0614996894</v>
      </c>
      <c r="K13" s="87">
        <v>105166.16736686563</v>
      </c>
      <c r="L13" s="87">
        <v>115812.41822641883</v>
      </c>
      <c r="M13" s="87">
        <v>145567.73108133583</v>
      </c>
      <c r="N13" s="87">
        <v>165436.65180022546</v>
      </c>
      <c r="O13" s="87">
        <v>188058.13039167723</v>
      </c>
      <c r="P13" s="87">
        <v>238958.61230248399</v>
      </c>
      <c r="Q13" s="87">
        <v>290984.0999146626</v>
      </c>
    </row>
    <row r="14" spans="1:17" ht="12" customHeight="1" x14ac:dyDescent="0.25">
      <c r="A14" s="51" t="s">
        <v>104</v>
      </c>
      <c r="B14" s="94">
        <v>348087.95583497273</v>
      </c>
      <c r="C14" s="94">
        <v>346077.46510997135</v>
      </c>
      <c r="D14" s="94">
        <v>377731.08439353888</v>
      </c>
      <c r="E14" s="94">
        <v>374366.94319256465</v>
      </c>
      <c r="F14" s="94">
        <v>386780.10890969256</v>
      </c>
      <c r="G14" s="94">
        <v>307660.00206878892</v>
      </c>
      <c r="H14" s="94">
        <v>335990.40005102864</v>
      </c>
      <c r="I14" s="94">
        <v>336007.95742100634</v>
      </c>
      <c r="J14" s="94">
        <v>343951.78161569691</v>
      </c>
      <c r="K14" s="94">
        <v>398041.81335550954</v>
      </c>
      <c r="L14" s="94">
        <v>395845.61996966426</v>
      </c>
      <c r="M14" s="94">
        <v>404642.45664829382</v>
      </c>
      <c r="N14" s="94">
        <v>359912.24729978858</v>
      </c>
      <c r="O14" s="94">
        <v>336063.71069999266</v>
      </c>
      <c r="P14" s="94">
        <v>401644.77639727539</v>
      </c>
      <c r="Q14" s="94">
        <v>427726.76447031408</v>
      </c>
    </row>
    <row r="15" spans="1:17" ht="12" hidden="1" customHeight="1" x14ac:dyDescent="0.25">
      <c r="A15" s="97" t="s">
        <v>103</v>
      </c>
      <c r="B15" s="96">
        <f t="shared" ref="B15" si="3">SUM(B5:B12)</f>
        <v>1399338.3606471433</v>
      </c>
      <c r="C15" s="96">
        <f t="shared" ref="C15:Q15" si="4">SUM(C5:C12)</f>
        <v>1423978.8976961416</v>
      </c>
      <c r="D15" s="96">
        <f t="shared" si="4"/>
        <v>1411260.6830192523</v>
      </c>
      <c r="E15" s="96">
        <f t="shared" si="4"/>
        <v>1436016.2342952879</v>
      </c>
      <c r="F15" s="96">
        <f t="shared" si="4"/>
        <v>1444214.169176331</v>
      </c>
      <c r="G15" s="96">
        <f t="shared" si="4"/>
        <v>1543781.4994065287</v>
      </c>
      <c r="H15" s="96">
        <f t="shared" si="4"/>
        <v>1534746.5887782832</v>
      </c>
      <c r="I15" s="96">
        <f t="shared" si="4"/>
        <v>1562291.186471282</v>
      </c>
      <c r="J15" s="96">
        <f t="shared" si="4"/>
        <v>1574021.726988076</v>
      </c>
      <c r="K15" s="96">
        <f t="shared" si="4"/>
        <v>1515344.3465466851</v>
      </c>
      <c r="L15" s="96">
        <f t="shared" si="4"/>
        <v>1530986.3382131148</v>
      </c>
      <c r="M15" s="96">
        <f t="shared" si="4"/>
        <v>1519361.2558983115</v>
      </c>
      <c r="N15" s="96">
        <f t="shared" si="4"/>
        <v>1559875.6673883335</v>
      </c>
      <c r="O15" s="96">
        <f t="shared" si="4"/>
        <v>1574175.9673430193</v>
      </c>
      <c r="P15" s="96">
        <f t="shared" si="4"/>
        <v>1483560.8809208544</v>
      </c>
      <c r="Q15" s="96">
        <f t="shared" si="4"/>
        <v>1404753.0232088461</v>
      </c>
    </row>
    <row r="16" spans="1:17" ht="12.95" customHeight="1" x14ac:dyDescent="0.25">
      <c r="A16" s="90" t="s">
        <v>102</v>
      </c>
      <c r="B16" s="89">
        <f t="shared" ref="B16" si="5">SUM(B17:B18)</f>
        <v>538598.58893620432</v>
      </c>
      <c r="C16" s="89">
        <f t="shared" ref="C16:Q16" si="6">SUM(C17:C18)</f>
        <v>603928.27203454019</v>
      </c>
      <c r="D16" s="89">
        <f t="shared" si="6"/>
        <v>695934.44831093668</v>
      </c>
      <c r="E16" s="89">
        <f t="shared" si="6"/>
        <v>729052.61115177069</v>
      </c>
      <c r="F16" s="89">
        <f t="shared" si="6"/>
        <v>784079.70701628539</v>
      </c>
      <c r="G16" s="89">
        <f t="shared" si="6"/>
        <v>841893.03068812483</v>
      </c>
      <c r="H16" s="89">
        <f t="shared" si="6"/>
        <v>941612.72047497658</v>
      </c>
      <c r="I16" s="89">
        <f t="shared" si="6"/>
        <v>1031007.5577920594</v>
      </c>
      <c r="J16" s="89">
        <f t="shared" si="6"/>
        <v>1099104.4810870702</v>
      </c>
      <c r="K16" s="89">
        <f t="shared" si="6"/>
        <v>1161754.2952694462</v>
      </c>
      <c r="L16" s="89">
        <f t="shared" si="6"/>
        <v>1213317.322536143</v>
      </c>
      <c r="M16" s="89">
        <f t="shared" si="6"/>
        <v>1261930.8911510545</v>
      </c>
      <c r="N16" s="89">
        <f t="shared" si="6"/>
        <v>1284703.7065263363</v>
      </c>
      <c r="O16" s="89">
        <f t="shared" si="6"/>
        <v>1313562.4831390879</v>
      </c>
      <c r="P16" s="89">
        <f t="shared" si="6"/>
        <v>1373632.0761773668</v>
      </c>
      <c r="Q16" s="89">
        <f t="shared" si="6"/>
        <v>1434901.4127603688</v>
      </c>
    </row>
    <row r="17" spans="1:17" ht="12.95" customHeight="1" x14ac:dyDescent="0.25">
      <c r="A17" s="88" t="s">
        <v>101</v>
      </c>
      <c r="B17" s="95">
        <v>3196.5889362042917</v>
      </c>
      <c r="C17" s="95">
        <v>3785.2720345402063</v>
      </c>
      <c r="D17" s="95">
        <v>4720.4483109362927</v>
      </c>
      <c r="E17" s="95">
        <v>4936.6111517706859</v>
      </c>
      <c r="F17" s="95">
        <v>5265.7070162848859</v>
      </c>
      <c r="G17" s="95">
        <v>5438.030688124687</v>
      </c>
      <c r="H17" s="95">
        <v>5981.7204749765351</v>
      </c>
      <c r="I17" s="95">
        <v>7717.5577920595379</v>
      </c>
      <c r="J17" s="95">
        <v>9283.4810870700112</v>
      </c>
      <c r="K17" s="95">
        <v>10446.295269446231</v>
      </c>
      <c r="L17" s="95">
        <v>11764.322536142456</v>
      </c>
      <c r="M17" s="95">
        <v>15310.891151054424</v>
      </c>
      <c r="N17" s="95">
        <v>22616.706526336002</v>
      </c>
      <c r="O17" s="95">
        <v>33478.483139088654</v>
      </c>
      <c r="P17" s="95">
        <v>61599.0761773665</v>
      </c>
      <c r="Q17" s="95">
        <v>81603.412760368912</v>
      </c>
    </row>
    <row r="18" spans="1:17" ht="12" customHeight="1" x14ac:dyDescent="0.25">
      <c r="A18" s="88" t="s">
        <v>100</v>
      </c>
      <c r="B18" s="95">
        <v>535402</v>
      </c>
      <c r="C18" s="95">
        <v>600143</v>
      </c>
      <c r="D18" s="95">
        <v>691214.00000000035</v>
      </c>
      <c r="E18" s="95">
        <v>724116</v>
      </c>
      <c r="F18" s="95">
        <v>778814.00000000047</v>
      </c>
      <c r="G18" s="95">
        <v>836455.00000000012</v>
      </c>
      <c r="H18" s="95">
        <v>935631</v>
      </c>
      <c r="I18" s="95">
        <v>1023289.9999999999</v>
      </c>
      <c r="J18" s="95">
        <v>1089821.0000000002</v>
      </c>
      <c r="K18" s="95">
        <v>1151308</v>
      </c>
      <c r="L18" s="95">
        <v>1201553.0000000005</v>
      </c>
      <c r="M18" s="95">
        <v>1246620</v>
      </c>
      <c r="N18" s="95">
        <v>1262087.0000000002</v>
      </c>
      <c r="O18" s="95">
        <v>1280083.9999999993</v>
      </c>
      <c r="P18" s="95">
        <v>1312033.0000000002</v>
      </c>
      <c r="Q18" s="95">
        <v>1353297.9999999998</v>
      </c>
    </row>
    <row r="19" spans="1:17" ht="12.95" customHeight="1" x14ac:dyDescent="0.25">
      <c r="A19" s="90" t="s">
        <v>47</v>
      </c>
      <c r="B19" s="89">
        <f t="shared" ref="B19" si="7">SUM(B20:B26)</f>
        <v>1780915.2204450574</v>
      </c>
      <c r="C19" s="89">
        <f t="shared" ref="C19:Q19" si="8">SUM(C20:C26)</f>
        <v>1807310.5694107139</v>
      </c>
      <c r="D19" s="89">
        <f t="shared" si="8"/>
        <v>1833705.918376368</v>
      </c>
      <c r="E19" s="89">
        <f t="shared" si="8"/>
        <v>1860101.267342024</v>
      </c>
      <c r="F19" s="89">
        <f t="shared" si="8"/>
        <v>1886496.6163076796</v>
      </c>
      <c r="G19" s="89">
        <f t="shared" si="8"/>
        <v>1912891.9652733346</v>
      </c>
      <c r="H19" s="89">
        <f t="shared" si="8"/>
        <v>1941529.2779944888</v>
      </c>
      <c r="I19" s="89">
        <f t="shared" si="8"/>
        <v>1976833.2573823091</v>
      </c>
      <c r="J19" s="89">
        <f t="shared" si="8"/>
        <v>2005470.5701034619</v>
      </c>
      <c r="K19" s="89">
        <f t="shared" si="8"/>
        <v>2018552.3272690605</v>
      </c>
      <c r="L19" s="89">
        <f t="shared" si="8"/>
        <v>2042644.3764091979</v>
      </c>
      <c r="M19" s="89">
        <f t="shared" si="8"/>
        <v>2069571.443627941</v>
      </c>
      <c r="N19" s="89">
        <f t="shared" si="8"/>
        <v>2085224.5664883472</v>
      </c>
      <c r="O19" s="89">
        <f t="shared" si="8"/>
        <v>2098297.8084346894</v>
      </c>
      <c r="P19" s="89">
        <f t="shared" si="8"/>
        <v>2124164.2696206137</v>
      </c>
      <c r="Q19" s="89">
        <f t="shared" si="8"/>
        <v>2123463.8875938226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43410.561471326415</v>
      </c>
      <c r="C21" s="87">
        <v>46119.383123496213</v>
      </c>
      <c r="D21" s="87">
        <v>51898.571069005433</v>
      </c>
      <c r="E21" s="87">
        <v>56117.013645204424</v>
      </c>
      <c r="F21" s="87">
        <v>58039.954675322406</v>
      </c>
      <c r="G21" s="87">
        <v>58062.329760063083</v>
      </c>
      <c r="H21" s="87">
        <v>59857.527504490914</v>
      </c>
      <c r="I21" s="87">
        <v>62049.854638173034</v>
      </c>
      <c r="J21" s="87">
        <v>63808.528405881785</v>
      </c>
      <c r="K21" s="87">
        <v>61703.82959864047</v>
      </c>
      <c r="L21" s="87">
        <v>57687.595967514309</v>
      </c>
      <c r="M21" s="87">
        <v>53218.223508350558</v>
      </c>
      <c r="N21" s="87">
        <v>50594.292655012352</v>
      </c>
      <c r="O21" s="87">
        <v>49114.809665099361</v>
      </c>
      <c r="P21" s="87">
        <v>48876.507720834685</v>
      </c>
      <c r="Q21" s="87">
        <v>48292.753881735662</v>
      </c>
    </row>
    <row r="22" spans="1:17" ht="12" customHeight="1" x14ac:dyDescent="0.25">
      <c r="A22" s="88" t="s">
        <v>99</v>
      </c>
      <c r="B22" s="87">
        <v>322526.93760793388</v>
      </c>
      <c r="C22" s="87">
        <v>331347.66197805729</v>
      </c>
      <c r="D22" s="87">
        <v>332992.44423244812</v>
      </c>
      <c r="E22" s="87">
        <v>333112.13155743113</v>
      </c>
      <c r="F22" s="87">
        <v>334041.37310702523</v>
      </c>
      <c r="G22" s="87">
        <v>333575.43400125863</v>
      </c>
      <c r="H22" s="87">
        <v>322958.52754764212</v>
      </c>
      <c r="I22" s="87">
        <v>314397.39688627183</v>
      </c>
      <c r="J22" s="87">
        <v>314397.37245968985</v>
      </c>
      <c r="K22" s="87">
        <v>312229.39833711612</v>
      </c>
      <c r="L22" s="87">
        <v>295194.08099260804</v>
      </c>
      <c r="M22" s="87">
        <v>294613.8953261195</v>
      </c>
      <c r="N22" s="87">
        <v>289938.509464756</v>
      </c>
      <c r="O22" s="87">
        <v>287489.78429609706</v>
      </c>
      <c r="P22" s="87">
        <v>286633.38837931526</v>
      </c>
      <c r="Q22" s="87">
        <v>282414.20518300368</v>
      </c>
    </row>
    <row r="23" spans="1:17" ht="12" customHeight="1" x14ac:dyDescent="0.25">
      <c r="A23" s="88" t="s">
        <v>98</v>
      </c>
      <c r="B23" s="87">
        <v>500170.70996498963</v>
      </c>
      <c r="C23" s="87">
        <v>503181.46140542079</v>
      </c>
      <c r="D23" s="87">
        <v>507607.8984841613</v>
      </c>
      <c r="E23" s="87">
        <v>511168.67701310391</v>
      </c>
      <c r="F23" s="87">
        <v>515248.87009122327</v>
      </c>
      <c r="G23" s="87">
        <v>519585.04099774861</v>
      </c>
      <c r="H23" s="87">
        <v>524496.72901310585</v>
      </c>
      <c r="I23" s="87">
        <v>526540.07994168205</v>
      </c>
      <c r="J23" s="87">
        <v>528955.07193644752</v>
      </c>
      <c r="K23" s="87">
        <v>529330.01542995882</v>
      </c>
      <c r="L23" s="87">
        <v>531528.79795146</v>
      </c>
      <c r="M23" s="87">
        <v>532902.65027761215</v>
      </c>
      <c r="N23" s="87">
        <v>535583.5587654633</v>
      </c>
      <c r="O23" s="87">
        <v>537729.54039589909</v>
      </c>
      <c r="P23" s="87">
        <v>538498.03718480142</v>
      </c>
      <c r="Q23" s="87">
        <v>538904.94041131507</v>
      </c>
    </row>
    <row r="24" spans="1:17" ht="12" customHeight="1" x14ac:dyDescent="0.25">
      <c r="A24" s="88" t="s">
        <v>34</v>
      </c>
      <c r="B24" s="87">
        <v>14006.30752294265</v>
      </c>
      <c r="C24" s="87">
        <v>14213.679508194995</v>
      </c>
      <c r="D24" s="87">
        <v>14537.261441160186</v>
      </c>
      <c r="E24" s="87">
        <v>14593.885101626489</v>
      </c>
      <c r="F24" s="87">
        <v>15300.28520201955</v>
      </c>
      <c r="G24" s="87">
        <v>15512.482648134825</v>
      </c>
      <c r="H24" s="87">
        <v>15627.623331952806</v>
      </c>
      <c r="I24" s="87">
        <v>15839.916580467199</v>
      </c>
      <c r="J24" s="87">
        <v>16171.004575760147</v>
      </c>
      <c r="K24" s="87">
        <v>16406.021473532153</v>
      </c>
      <c r="L24" s="87">
        <v>16845.511547032551</v>
      </c>
      <c r="M24" s="87">
        <v>17087.528062538622</v>
      </c>
      <c r="N24" s="87">
        <v>17254.861448954493</v>
      </c>
      <c r="O24" s="87">
        <v>17412.908698202027</v>
      </c>
      <c r="P24" s="87">
        <v>17662.146600985721</v>
      </c>
      <c r="Q24" s="87">
        <v>17694.5524247619</v>
      </c>
    </row>
    <row r="25" spans="1:17" ht="12" customHeight="1" x14ac:dyDescent="0.25">
      <c r="A25" s="88" t="s">
        <v>42</v>
      </c>
      <c r="B25" s="87">
        <v>103839.89240919396</v>
      </c>
      <c r="C25" s="87">
        <v>108483.75123412565</v>
      </c>
      <c r="D25" s="87">
        <v>108758.77451051753</v>
      </c>
      <c r="E25" s="87">
        <v>110455.98437671884</v>
      </c>
      <c r="F25" s="87">
        <v>112415.48502114095</v>
      </c>
      <c r="G25" s="87">
        <v>113600.3759693147</v>
      </c>
      <c r="H25" s="87">
        <v>113725.25920759494</v>
      </c>
      <c r="I25" s="87">
        <v>113951.12508187689</v>
      </c>
      <c r="J25" s="87">
        <v>115609.91050048484</v>
      </c>
      <c r="K25" s="87">
        <v>116066.97926062725</v>
      </c>
      <c r="L25" s="87">
        <v>112333.78294774181</v>
      </c>
      <c r="M25" s="87">
        <v>107885.75346347797</v>
      </c>
      <c r="N25" s="87">
        <v>103373.09536016054</v>
      </c>
      <c r="O25" s="87">
        <v>102116.81205021619</v>
      </c>
      <c r="P25" s="87">
        <v>102750.41096801327</v>
      </c>
      <c r="Q25" s="87">
        <v>104448.93350583196</v>
      </c>
    </row>
    <row r="26" spans="1:17" ht="12" customHeight="1" x14ac:dyDescent="0.25">
      <c r="A26" s="88" t="s">
        <v>30</v>
      </c>
      <c r="B26" s="94">
        <v>796960.81146867084</v>
      </c>
      <c r="C26" s="94">
        <v>803964.63216141867</v>
      </c>
      <c r="D26" s="94">
        <v>817910.96863907552</v>
      </c>
      <c r="E26" s="94">
        <v>834653.57564793911</v>
      </c>
      <c r="F26" s="94">
        <v>851450.64821094798</v>
      </c>
      <c r="G26" s="94">
        <v>872556.30189681496</v>
      </c>
      <c r="H26" s="94">
        <v>904863.61138970219</v>
      </c>
      <c r="I26" s="94">
        <v>944054.88425383798</v>
      </c>
      <c r="J26" s="94">
        <v>966528.68222519779</v>
      </c>
      <c r="K26" s="94">
        <v>982816.08316918567</v>
      </c>
      <c r="L26" s="94">
        <v>1029054.6070028412</v>
      </c>
      <c r="M26" s="94">
        <v>1063863.3929898422</v>
      </c>
      <c r="N26" s="94">
        <v>1088480.2487940006</v>
      </c>
      <c r="O26" s="94">
        <v>1104433.9533291759</v>
      </c>
      <c r="P26" s="94">
        <v>1129743.7787666633</v>
      </c>
      <c r="Q26" s="94">
        <v>1131708.5021871743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7060.8186634921249</v>
      </c>
      <c r="H27" s="92">
        <v>7238.139810323084</v>
      </c>
      <c r="I27" s="92">
        <v>8348.9550973286459</v>
      </c>
      <c r="J27" s="92">
        <v>9838.6948865638697</v>
      </c>
      <c r="K27" s="92">
        <v>11310.896443624932</v>
      </c>
      <c r="L27" s="92">
        <v>12954.106939436821</v>
      </c>
      <c r="M27" s="92">
        <v>15405.072440106385</v>
      </c>
      <c r="N27" s="92">
        <v>34919.923930539051</v>
      </c>
      <c r="O27" s="92">
        <v>38104.445484460986</v>
      </c>
      <c r="P27" s="92">
        <v>41089.102229602868</v>
      </c>
      <c r="Q27" s="92">
        <v>43606.23248549558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1780915.2204450576</v>
      </c>
      <c r="C29" s="89">
        <f t="shared" ref="C29:Q29" si="10">SUM(C30:C33)</f>
        <v>1807310.5694107129</v>
      </c>
      <c r="D29" s="89">
        <f t="shared" si="10"/>
        <v>1833705.9183763687</v>
      </c>
      <c r="E29" s="89">
        <f t="shared" si="10"/>
        <v>1860101.2673420242</v>
      </c>
      <c r="F29" s="89">
        <f t="shared" si="10"/>
        <v>1886496.6163076798</v>
      </c>
      <c r="G29" s="89">
        <f t="shared" si="10"/>
        <v>1912891.9652733346</v>
      </c>
      <c r="H29" s="89">
        <f t="shared" si="10"/>
        <v>1941529.2779944888</v>
      </c>
      <c r="I29" s="89">
        <f t="shared" si="10"/>
        <v>1976833.2573823091</v>
      </c>
      <c r="J29" s="89">
        <f t="shared" si="10"/>
        <v>2005470.5701034623</v>
      </c>
      <c r="K29" s="89">
        <f t="shared" si="10"/>
        <v>2018552.3272690603</v>
      </c>
      <c r="L29" s="89">
        <f t="shared" si="10"/>
        <v>2042644.3764091977</v>
      </c>
      <c r="M29" s="89">
        <f t="shared" si="10"/>
        <v>2069571.4436279405</v>
      </c>
      <c r="N29" s="89">
        <f t="shared" si="10"/>
        <v>2085224.5664883466</v>
      </c>
      <c r="O29" s="89">
        <f t="shared" si="10"/>
        <v>2098297.8084346894</v>
      </c>
      <c r="P29" s="89">
        <f t="shared" si="10"/>
        <v>2124164.2696206132</v>
      </c>
      <c r="Q29" s="89">
        <f t="shared" si="10"/>
        <v>2123463.887593823</v>
      </c>
    </row>
    <row r="30" spans="1:17" ht="12" customHeight="1" x14ac:dyDescent="0.25">
      <c r="A30" s="88" t="s">
        <v>66</v>
      </c>
      <c r="B30" s="87">
        <v>184211.91238002686</v>
      </c>
      <c r="C30" s="87">
        <v>67067.265375564792</v>
      </c>
      <c r="D30" s="87">
        <v>245891.06843834699</v>
      </c>
      <c r="E30" s="87">
        <v>298113.13767295401</v>
      </c>
      <c r="F30" s="87">
        <v>352801.72735078284</v>
      </c>
      <c r="G30" s="87">
        <v>281159.90016951808</v>
      </c>
      <c r="H30" s="87">
        <v>222941.0631055315</v>
      </c>
      <c r="I30" s="87">
        <v>251131.93312067172</v>
      </c>
      <c r="J30" s="87">
        <v>299717.99848405219</v>
      </c>
      <c r="K30" s="87">
        <v>273814.78237940982</v>
      </c>
      <c r="L30" s="87">
        <v>296752.71968727204</v>
      </c>
      <c r="M30" s="87">
        <v>264322.66694058798</v>
      </c>
      <c r="N30" s="87">
        <v>210716.69985475903</v>
      </c>
      <c r="O30" s="87">
        <v>173674.90710153364</v>
      </c>
      <c r="P30" s="87">
        <v>174867.3898694845</v>
      </c>
      <c r="Q30" s="87">
        <v>205338.56057147036</v>
      </c>
    </row>
    <row r="31" spans="1:17" ht="12" customHeight="1" x14ac:dyDescent="0.25">
      <c r="A31" s="88" t="s">
        <v>98</v>
      </c>
      <c r="B31" s="87">
        <v>507089.27569286834</v>
      </c>
      <c r="C31" s="87">
        <v>509491.61678260018</v>
      </c>
      <c r="D31" s="87">
        <v>511654.36211014213</v>
      </c>
      <c r="E31" s="87">
        <v>513654.31950579293</v>
      </c>
      <c r="F31" s="87">
        <v>516627.64815764199</v>
      </c>
      <c r="G31" s="87">
        <v>517645.34053965245</v>
      </c>
      <c r="H31" s="87">
        <v>519504.93052171654</v>
      </c>
      <c r="I31" s="87">
        <v>521898.42652958172</v>
      </c>
      <c r="J31" s="87">
        <v>522328.73875133524</v>
      </c>
      <c r="K31" s="87">
        <v>522770.25754589972</v>
      </c>
      <c r="L31" s="87">
        <v>524038.45176138607</v>
      </c>
      <c r="M31" s="87">
        <v>525595.54037389299</v>
      </c>
      <c r="N31" s="87">
        <v>526580.65940588212</v>
      </c>
      <c r="O31" s="87">
        <v>528657.93993011944</v>
      </c>
      <c r="P31" s="87">
        <v>530129.07934262103</v>
      </c>
      <c r="Q31" s="87">
        <v>531412.63267588115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1089614.0323721624</v>
      </c>
      <c r="C33" s="86">
        <v>1230751.6872525481</v>
      </c>
      <c r="D33" s="86">
        <v>1076160.4878278796</v>
      </c>
      <c r="E33" s="86">
        <v>1048333.8101632773</v>
      </c>
      <c r="F33" s="86">
        <v>1017067.240799255</v>
      </c>
      <c r="G33" s="86">
        <v>1114086.7245641642</v>
      </c>
      <c r="H33" s="86">
        <v>1199083.2843672407</v>
      </c>
      <c r="I33" s="86">
        <v>1203802.8977320555</v>
      </c>
      <c r="J33" s="86">
        <v>1183423.8328680748</v>
      </c>
      <c r="K33" s="86">
        <v>1221967.2873437507</v>
      </c>
      <c r="L33" s="86">
        <v>1221853.2049605395</v>
      </c>
      <c r="M33" s="86">
        <v>1279653.2363134595</v>
      </c>
      <c r="N33" s="86">
        <v>1347927.2072277055</v>
      </c>
      <c r="O33" s="86">
        <v>1395964.9614030363</v>
      </c>
      <c r="P33" s="86">
        <v>1419167.8004085079</v>
      </c>
      <c r="Q33" s="86">
        <v>1386712.6943464715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15418.421189746903</v>
      </c>
      <c r="C3" s="106">
        <f t="shared" ref="C3:Q3" si="1">SUM(C4,C16,C19,C29)</f>
        <v>16339.780055419818</v>
      </c>
      <c r="D3" s="106">
        <f t="shared" si="1"/>
        <v>15310.781991257802</v>
      </c>
      <c r="E3" s="106">
        <f t="shared" si="1"/>
        <v>17109.277603012073</v>
      </c>
      <c r="F3" s="106">
        <f t="shared" si="1"/>
        <v>17522.403861328577</v>
      </c>
      <c r="G3" s="106">
        <f t="shared" si="1"/>
        <v>20603.215712621819</v>
      </c>
      <c r="H3" s="106">
        <f t="shared" si="1"/>
        <v>19705.773877700904</v>
      </c>
      <c r="I3" s="106">
        <f t="shared" si="1"/>
        <v>19983.641232606911</v>
      </c>
      <c r="J3" s="106">
        <f t="shared" si="1"/>
        <v>20007.373899135386</v>
      </c>
      <c r="K3" s="106">
        <f t="shared" si="1"/>
        <v>19361.816196710657</v>
      </c>
      <c r="L3" s="106">
        <f t="shared" si="1"/>
        <v>21148.029880752481</v>
      </c>
      <c r="M3" s="106">
        <f t="shared" si="1"/>
        <v>17640.472481932709</v>
      </c>
      <c r="N3" s="106">
        <f t="shared" si="1"/>
        <v>18889.927527431377</v>
      </c>
      <c r="O3" s="106">
        <f t="shared" si="1"/>
        <v>18647.801455817924</v>
      </c>
      <c r="P3" s="106">
        <f t="shared" si="1"/>
        <v>16694.419848740072</v>
      </c>
      <c r="Q3" s="106">
        <f t="shared" si="1"/>
        <v>17084.459133690558</v>
      </c>
    </row>
    <row r="4" spans="1:17" ht="12.95" customHeight="1" x14ac:dyDescent="0.25">
      <c r="A4" s="90" t="s">
        <v>44</v>
      </c>
      <c r="B4" s="101">
        <f t="shared" ref="B4" si="2">SUM(B5:B15)</f>
        <v>10778.509503513331</v>
      </c>
      <c r="C4" s="101">
        <f t="shared" ref="C4:Q4" si="3">SUM(C5:C15)</f>
        <v>11685.756376016872</v>
      </c>
      <c r="D4" s="101">
        <f t="shared" si="3"/>
        <v>10482.49110524432</v>
      </c>
      <c r="E4" s="101">
        <f t="shared" si="3"/>
        <v>12161.129815897766</v>
      </c>
      <c r="F4" s="101">
        <f t="shared" si="3"/>
        <v>12457.590214525018</v>
      </c>
      <c r="G4" s="101">
        <f t="shared" si="3"/>
        <v>15444.811686939165</v>
      </c>
      <c r="H4" s="101">
        <f t="shared" si="3"/>
        <v>14441.928278292233</v>
      </c>
      <c r="I4" s="101">
        <f t="shared" si="3"/>
        <v>14552.037679384226</v>
      </c>
      <c r="J4" s="101">
        <f t="shared" si="3"/>
        <v>14480.443575826437</v>
      </c>
      <c r="K4" s="101">
        <f t="shared" si="3"/>
        <v>13760.26510747887</v>
      </c>
      <c r="L4" s="101">
        <f t="shared" si="3"/>
        <v>15476.380920803145</v>
      </c>
      <c r="M4" s="101">
        <f t="shared" si="3"/>
        <v>11916.427097964461</v>
      </c>
      <c r="N4" s="101">
        <f t="shared" si="3"/>
        <v>13112.253867150393</v>
      </c>
      <c r="O4" s="101">
        <f t="shared" si="3"/>
        <v>12829.51402648765</v>
      </c>
      <c r="P4" s="101">
        <f t="shared" si="3"/>
        <v>10786.134349959842</v>
      </c>
      <c r="Q4" s="101">
        <f t="shared" si="3"/>
        <v>11117.805593262243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22.396159999999998</v>
      </c>
      <c r="F5" s="100">
        <v>25.900499999999987</v>
      </c>
      <c r="G5" s="100">
        <v>51.088906677560161</v>
      </c>
      <c r="H5" s="100">
        <v>50.400579999999998</v>
      </c>
      <c r="I5" s="100">
        <v>45.499129999999994</v>
      </c>
      <c r="J5" s="100">
        <v>45.500910000000005</v>
      </c>
      <c r="K5" s="100">
        <v>146.00226999999992</v>
      </c>
      <c r="L5" s="100">
        <v>164.61252542231674</v>
      </c>
      <c r="M5" s="100">
        <v>42.620858251167931</v>
      </c>
      <c r="N5" s="100">
        <v>47.147760963019437</v>
      </c>
      <c r="O5" s="100">
        <v>49.6479965062696</v>
      </c>
      <c r="P5" s="100">
        <v>38.781925044348334</v>
      </c>
      <c r="Q5" s="100">
        <v>40.637937168565756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4192.2087138757925</v>
      </c>
      <c r="C7" s="100">
        <v>4584.1075741743498</v>
      </c>
      <c r="D7" s="100">
        <v>3819.6008803808099</v>
      </c>
      <c r="E7" s="100">
        <v>3989.1433405084267</v>
      </c>
      <c r="F7" s="100">
        <v>3920.4239181286484</v>
      </c>
      <c r="G7" s="100">
        <v>3690.5436419694611</v>
      </c>
      <c r="H7" s="100">
        <v>3403.7925927817937</v>
      </c>
      <c r="I7" s="100">
        <v>3019.7107537786223</v>
      </c>
      <c r="J7" s="100">
        <v>3557.9631341726968</v>
      </c>
      <c r="K7" s="100">
        <v>3437.218503930625</v>
      </c>
      <c r="L7" s="100">
        <v>3134.1622574733528</v>
      </c>
      <c r="M7" s="100">
        <v>2722.4968498822936</v>
      </c>
      <c r="N7" s="100">
        <v>2424.6489804522289</v>
      </c>
      <c r="O7" s="100">
        <v>2447.5645404929437</v>
      </c>
      <c r="P7" s="100">
        <v>2170.8557232588619</v>
      </c>
      <c r="Q7" s="100">
        <v>2070.5690990147546</v>
      </c>
    </row>
    <row r="8" spans="1:17" ht="12" customHeight="1" x14ac:dyDescent="0.25">
      <c r="A8" s="88" t="s">
        <v>101</v>
      </c>
      <c r="B8" s="100">
        <v>0.53767511052020012</v>
      </c>
      <c r="C8" s="100">
        <v>1.1096164058612605</v>
      </c>
      <c r="D8" s="100">
        <v>1.7289145765873164</v>
      </c>
      <c r="E8" s="100">
        <v>4.0196012549113238</v>
      </c>
      <c r="F8" s="100">
        <v>6.4710856044574516</v>
      </c>
      <c r="G8" s="100">
        <v>16.457032028717862</v>
      </c>
      <c r="H8" s="100">
        <v>20.207929770378954</v>
      </c>
      <c r="I8" s="100">
        <v>26.829771911146405</v>
      </c>
      <c r="J8" s="100">
        <v>29.546302260744792</v>
      </c>
      <c r="K8" s="100">
        <v>29.010111376471073</v>
      </c>
      <c r="L8" s="100">
        <v>37.251903710805095</v>
      </c>
      <c r="M8" s="100">
        <v>49.466019182269164</v>
      </c>
      <c r="N8" s="100">
        <v>60.481899326757812</v>
      </c>
      <c r="O8" s="100">
        <v>80.948568230420562</v>
      </c>
      <c r="P8" s="100">
        <v>97.895684162578888</v>
      </c>
      <c r="Q8" s="100">
        <v>138.1525327823839</v>
      </c>
    </row>
    <row r="9" spans="1:17" ht="12" customHeight="1" x14ac:dyDescent="0.25">
      <c r="A9" s="88" t="s">
        <v>106</v>
      </c>
      <c r="B9" s="100">
        <v>3284.3331580364579</v>
      </c>
      <c r="C9" s="100">
        <v>3388.4340841278613</v>
      </c>
      <c r="D9" s="100">
        <v>2902.9932168577734</v>
      </c>
      <c r="E9" s="100">
        <v>4047.9416290317886</v>
      </c>
      <c r="F9" s="100">
        <v>4233.5967994398243</v>
      </c>
      <c r="G9" s="100">
        <v>7531.7746059567698</v>
      </c>
      <c r="H9" s="100">
        <v>6931.2642994621492</v>
      </c>
      <c r="I9" s="100">
        <v>7356.6643900830504</v>
      </c>
      <c r="J9" s="100">
        <v>6881.8694312468051</v>
      </c>
      <c r="K9" s="100">
        <v>6078.3817573542829</v>
      </c>
      <c r="L9" s="100">
        <v>7413.1288384502122</v>
      </c>
      <c r="M9" s="100">
        <v>5188.9373909989145</v>
      </c>
      <c r="N9" s="100">
        <v>6757.8821066818909</v>
      </c>
      <c r="O9" s="100">
        <v>6555.8897117599918</v>
      </c>
      <c r="P9" s="100">
        <v>4706.384811865003</v>
      </c>
      <c r="Q9" s="100">
        <v>4638.1034625242855</v>
      </c>
    </row>
    <row r="10" spans="1:17" ht="12" customHeight="1" x14ac:dyDescent="0.25">
      <c r="A10" s="88" t="s">
        <v>34</v>
      </c>
      <c r="B10" s="100">
        <v>283.32977857812608</v>
      </c>
      <c r="C10" s="100">
        <v>334.19411601282872</v>
      </c>
      <c r="D10" s="100">
        <v>393.43387313054745</v>
      </c>
      <c r="E10" s="100">
        <v>455.5812809820236</v>
      </c>
      <c r="F10" s="100">
        <v>486.64150294711982</v>
      </c>
      <c r="G10" s="100">
        <v>266.81970383505904</v>
      </c>
      <c r="H10" s="100">
        <v>189.52823310724304</v>
      </c>
      <c r="I10" s="100">
        <v>269.42984679115648</v>
      </c>
      <c r="J10" s="100">
        <v>304.87787309327007</v>
      </c>
      <c r="K10" s="100">
        <v>376.84745084039201</v>
      </c>
      <c r="L10" s="100">
        <v>307.42746163953348</v>
      </c>
      <c r="M10" s="100">
        <v>328.89810929890467</v>
      </c>
      <c r="N10" s="100">
        <v>390.73023394850287</v>
      </c>
      <c r="O10" s="100">
        <v>426.99853579528275</v>
      </c>
      <c r="P10" s="100">
        <v>468.7277209391977</v>
      </c>
      <c r="Q10" s="100">
        <v>541.01747020523703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903.01669088114397</v>
      </c>
      <c r="C12" s="100">
        <v>1111.7131393059299</v>
      </c>
      <c r="D12" s="100">
        <v>1163.1828307664459</v>
      </c>
      <c r="E12" s="100">
        <v>1122.8287890551678</v>
      </c>
      <c r="F12" s="100">
        <v>1137.5841248108302</v>
      </c>
      <c r="G12" s="100">
        <v>1182.88694712492</v>
      </c>
      <c r="H12" s="100">
        <v>1106.3605140342759</v>
      </c>
      <c r="I12" s="100">
        <v>1085.487200318888</v>
      </c>
      <c r="J12" s="100">
        <v>1077.6713000713182</v>
      </c>
      <c r="K12" s="100">
        <v>815.96634762372116</v>
      </c>
      <c r="L12" s="100">
        <v>988.09630809591386</v>
      </c>
      <c r="M12" s="100">
        <v>830.82029107047549</v>
      </c>
      <c r="N12" s="100">
        <v>638.83672923779045</v>
      </c>
      <c r="O12" s="100">
        <v>640.26511033223596</v>
      </c>
      <c r="P12" s="100">
        <v>689.01507355020328</v>
      </c>
      <c r="Q12" s="100">
        <v>723.82922144500139</v>
      </c>
    </row>
    <row r="13" spans="1:17" ht="12" customHeight="1" x14ac:dyDescent="0.25">
      <c r="A13" s="88" t="s">
        <v>105</v>
      </c>
      <c r="B13" s="100">
        <v>110.58709850037995</v>
      </c>
      <c r="C13" s="100">
        <v>131.65258730205446</v>
      </c>
      <c r="D13" s="100">
        <v>140.55639973165017</v>
      </c>
      <c r="E13" s="100">
        <v>178.60581802256652</v>
      </c>
      <c r="F13" s="100">
        <v>201.7912920633967</v>
      </c>
      <c r="G13" s="100">
        <v>274.10774388344919</v>
      </c>
      <c r="H13" s="100">
        <v>292.30213985877367</v>
      </c>
      <c r="I13" s="100">
        <v>321.41069768179142</v>
      </c>
      <c r="J13" s="100">
        <v>350.28245822543295</v>
      </c>
      <c r="K13" s="100">
        <v>398.14597784877554</v>
      </c>
      <c r="L13" s="100">
        <v>491.69028299703808</v>
      </c>
      <c r="M13" s="100">
        <v>456.03051243572895</v>
      </c>
      <c r="N13" s="100">
        <v>529.91533713852778</v>
      </c>
      <c r="O13" s="100">
        <v>545.33386060797386</v>
      </c>
      <c r="P13" s="100">
        <v>524.32811826517752</v>
      </c>
      <c r="Q13" s="100">
        <v>623.02136607963621</v>
      </c>
    </row>
    <row r="14" spans="1:17" ht="12" customHeight="1" x14ac:dyDescent="0.25">
      <c r="A14" s="51" t="s">
        <v>104</v>
      </c>
      <c r="B14" s="22">
        <v>1905.6778182431822</v>
      </c>
      <c r="C14" s="22">
        <v>2027.6096693773989</v>
      </c>
      <c r="D14" s="22">
        <v>1968.5448502098725</v>
      </c>
      <c r="E14" s="22">
        <v>2229.6444457958801</v>
      </c>
      <c r="F14" s="22">
        <v>2331.3754863355739</v>
      </c>
      <c r="G14" s="22">
        <v>2275.2238494634807</v>
      </c>
      <c r="H14" s="22">
        <v>2303.4334535932453</v>
      </c>
      <c r="I14" s="22">
        <v>2279.8616707628853</v>
      </c>
      <c r="J14" s="22">
        <v>2083.7462233326223</v>
      </c>
      <c r="K14" s="22">
        <v>2341.4277014543231</v>
      </c>
      <c r="L14" s="22">
        <v>2786.2449369832161</v>
      </c>
      <c r="M14" s="22">
        <v>2181.3808046721947</v>
      </c>
      <c r="N14" s="22">
        <v>2128.2951175142389</v>
      </c>
      <c r="O14" s="22">
        <v>1950.0434553691066</v>
      </c>
      <c r="P14" s="22">
        <v>1986.4640190988257</v>
      </c>
      <c r="Q14" s="22">
        <v>2239.6238763343094</v>
      </c>
    </row>
    <row r="15" spans="1:17" ht="12" customHeight="1" x14ac:dyDescent="0.25">
      <c r="A15" s="105" t="s">
        <v>108</v>
      </c>
      <c r="B15" s="104">
        <v>98.818570287727511</v>
      </c>
      <c r="C15" s="104">
        <v>106.93558931058763</v>
      </c>
      <c r="D15" s="104">
        <v>92.450139590633881</v>
      </c>
      <c r="E15" s="104">
        <v>110.96875124700142</v>
      </c>
      <c r="F15" s="104">
        <v>113.80550519516795</v>
      </c>
      <c r="G15" s="104">
        <v>155.90925599974847</v>
      </c>
      <c r="H15" s="104">
        <v>144.63853568437483</v>
      </c>
      <c r="I15" s="104">
        <v>147.14421805668391</v>
      </c>
      <c r="J15" s="104">
        <v>148.9859434235477</v>
      </c>
      <c r="K15" s="104">
        <v>137.26498705027996</v>
      </c>
      <c r="L15" s="104">
        <v>153.7664060307566</v>
      </c>
      <c r="M15" s="104">
        <v>115.77626217251017</v>
      </c>
      <c r="N15" s="104">
        <v>134.31570188743748</v>
      </c>
      <c r="O15" s="104">
        <v>132.82224739342334</v>
      </c>
      <c r="P15" s="104">
        <v>103.68127377564623</v>
      </c>
      <c r="Q15" s="104">
        <v>102.85062770806798</v>
      </c>
    </row>
    <row r="16" spans="1:17" ht="12.95" customHeight="1" x14ac:dyDescent="0.25">
      <c r="A16" s="90" t="s">
        <v>102</v>
      </c>
      <c r="B16" s="101">
        <f t="shared" ref="B16" si="4">SUM(B17:B18)</f>
        <v>615.26074942237267</v>
      </c>
      <c r="C16" s="101">
        <f t="shared" ref="C16:Q16" si="5">SUM(C17:C18)</f>
        <v>672.07083399831208</v>
      </c>
      <c r="D16" s="101">
        <f t="shared" si="5"/>
        <v>754.15696909860583</v>
      </c>
      <c r="E16" s="101">
        <f t="shared" si="5"/>
        <v>778.59919060885238</v>
      </c>
      <c r="F16" s="101">
        <f t="shared" si="5"/>
        <v>826.46270389606957</v>
      </c>
      <c r="G16" s="101">
        <f t="shared" si="5"/>
        <v>876.24536003869082</v>
      </c>
      <c r="H16" s="101">
        <f t="shared" si="5"/>
        <v>966.74035181016154</v>
      </c>
      <c r="I16" s="101">
        <f t="shared" si="5"/>
        <v>1043.2423610946616</v>
      </c>
      <c r="J16" s="101">
        <f t="shared" si="5"/>
        <v>1095.6662425386771</v>
      </c>
      <c r="K16" s="101">
        <f t="shared" si="5"/>
        <v>1135.4287235296133</v>
      </c>
      <c r="L16" s="101">
        <f t="shared" si="5"/>
        <v>1166.9541762097183</v>
      </c>
      <c r="M16" s="101">
        <f t="shared" si="5"/>
        <v>1187.9532137519011</v>
      </c>
      <c r="N16" s="101">
        <f t="shared" si="5"/>
        <v>1188.0871207765763</v>
      </c>
      <c r="O16" s="101">
        <f t="shared" si="5"/>
        <v>1188.9778087595059</v>
      </c>
      <c r="P16" s="101">
        <f t="shared" si="5"/>
        <v>1205.7848765585852</v>
      </c>
      <c r="Q16" s="101">
        <f t="shared" si="5"/>
        <v>1201.5336677209807</v>
      </c>
    </row>
    <row r="17" spans="1:17" ht="12.95" customHeight="1" x14ac:dyDescent="0.25">
      <c r="A17" s="88" t="s">
        <v>101</v>
      </c>
      <c r="B17" s="103">
        <v>1.3582938268051914</v>
      </c>
      <c r="C17" s="103">
        <v>1.7311725692452797</v>
      </c>
      <c r="D17" s="103">
        <v>2.3874171626346974</v>
      </c>
      <c r="E17" s="103">
        <v>2.5410388896572567</v>
      </c>
      <c r="F17" s="103">
        <v>2.8367118162475848</v>
      </c>
      <c r="G17" s="103">
        <v>3.0631134426473925</v>
      </c>
      <c r="H17" s="103">
        <v>3.6623035708423863</v>
      </c>
      <c r="I17" s="103">
        <v>5.0069709599686432</v>
      </c>
      <c r="J17" s="103">
        <v>6.2341945331386928</v>
      </c>
      <c r="K17" s="103">
        <v>7.2216273133880833</v>
      </c>
      <c r="L17" s="103">
        <v>8.2589050199334189</v>
      </c>
      <c r="M17" s="103">
        <v>11.038086012765417</v>
      </c>
      <c r="N17" s="103">
        <v>16.695229769721323</v>
      </c>
      <c r="O17" s="103">
        <v>25.466988714448799</v>
      </c>
      <c r="P17" s="103">
        <v>48.575078106824712</v>
      </c>
      <c r="Q17" s="103">
        <v>66.555249801807719</v>
      </c>
    </row>
    <row r="18" spans="1:17" ht="12" customHeight="1" x14ac:dyDescent="0.25">
      <c r="A18" s="88" t="s">
        <v>100</v>
      </c>
      <c r="B18" s="103">
        <v>613.90245559556752</v>
      </c>
      <c r="C18" s="103">
        <v>670.33966142906684</v>
      </c>
      <c r="D18" s="103">
        <v>751.76955193597109</v>
      </c>
      <c r="E18" s="103">
        <v>776.05815171919517</v>
      </c>
      <c r="F18" s="103">
        <v>823.62599207982203</v>
      </c>
      <c r="G18" s="103">
        <v>873.18224659604346</v>
      </c>
      <c r="H18" s="103">
        <v>963.07804823931917</v>
      </c>
      <c r="I18" s="103">
        <v>1038.235390134693</v>
      </c>
      <c r="J18" s="103">
        <v>1089.4320480055385</v>
      </c>
      <c r="K18" s="103">
        <v>1128.2070962162252</v>
      </c>
      <c r="L18" s="103">
        <v>1158.695271189785</v>
      </c>
      <c r="M18" s="103">
        <v>1176.9151277391356</v>
      </c>
      <c r="N18" s="103">
        <v>1171.3918910068551</v>
      </c>
      <c r="O18" s="103">
        <v>1163.5108200450572</v>
      </c>
      <c r="P18" s="103">
        <v>1157.2097984517604</v>
      </c>
      <c r="Q18" s="103">
        <v>1134.9784179191729</v>
      </c>
    </row>
    <row r="19" spans="1:17" ht="12.95" customHeight="1" x14ac:dyDescent="0.25">
      <c r="A19" s="90" t="s">
        <v>47</v>
      </c>
      <c r="B19" s="101">
        <f t="shared" ref="B19" si="6">SUM(B20:B27)</f>
        <v>1909.3297924816175</v>
      </c>
      <c r="C19" s="101">
        <f t="shared" ref="C19:Q19" si="7">SUM(C20:C27)</f>
        <v>1911.8270669895521</v>
      </c>
      <c r="D19" s="101">
        <f t="shared" si="7"/>
        <v>1911.4812513130564</v>
      </c>
      <c r="E19" s="101">
        <f t="shared" si="7"/>
        <v>1953.9072126263191</v>
      </c>
      <c r="F19" s="101">
        <f t="shared" si="7"/>
        <v>1992.4544421059372</v>
      </c>
      <c r="G19" s="101">
        <f t="shared" si="7"/>
        <v>1999.1668872932869</v>
      </c>
      <c r="H19" s="101">
        <f t="shared" si="7"/>
        <v>1993.7791600743251</v>
      </c>
      <c r="I19" s="101">
        <f t="shared" si="7"/>
        <v>2029.4182871797955</v>
      </c>
      <c r="J19" s="101">
        <f t="shared" si="7"/>
        <v>2060.5840971745583</v>
      </c>
      <c r="K19" s="101">
        <f t="shared" si="7"/>
        <v>2072.4561034884109</v>
      </c>
      <c r="L19" s="101">
        <f t="shared" si="7"/>
        <v>2086.7528785273835</v>
      </c>
      <c r="M19" s="101">
        <f t="shared" si="7"/>
        <v>2119.0419723360747</v>
      </c>
      <c r="N19" s="101">
        <f t="shared" si="7"/>
        <v>2154.0848577264992</v>
      </c>
      <c r="O19" s="101">
        <f t="shared" si="7"/>
        <v>2177.8560339270543</v>
      </c>
      <c r="P19" s="101">
        <f t="shared" si="7"/>
        <v>2225.8258331511192</v>
      </c>
      <c r="Q19" s="101">
        <f t="shared" si="7"/>
        <v>2245.2996774170942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52.65475685013039</v>
      </c>
      <c r="C21" s="100">
        <v>55.17554972101069</v>
      </c>
      <c r="D21" s="100">
        <v>61.186360681608328</v>
      </c>
      <c r="E21" s="100">
        <v>66.719263971223285</v>
      </c>
      <c r="F21" s="100">
        <v>69.721191633340254</v>
      </c>
      <c r="G21" s="100">
        <v>68.39194186455731</v>
      </c>
      <c r="H21" s="100">
        <v>69.803600535521582</v>
      </c>
      <c r="I21" s="100">
        <v>72.522335200490389</v>
      </c>
      <c r="J21" s="100">
        <v>74.705355688876992</v>
      </c>
      <c r="K21" s="100">
        <v>72.256211805864453</v>
      </c>
      <c r="L21" s="100">
        <v>67.453801215062157</v>
      </c>
      <c r="M21" s="100">
        <v>62.256306327118615</v>
      </c>
      <c r="N21" s="100">
        <v>59.28739031358019</v>
      </c>
      <c r="O21" s="100">
        <v>57.420041257780618</v>
      </c>
      <c r="P21" s="100">
        <v>57.111374908860022</v>
      </c>
      <c r="Q21" s="100">
        <v>56.209800588542642</v>
      </c>
    </row>
    <row r="22" spans="1:17" ht="12" customHeight="1" x14ac:dyDescent="0.25">
      <c r="A22" s="88" t="s">
        <v>99</v>
      </c>
      <c r="B22" s="100">
        <v>402.38581084130891</v>
      </c>
      <c r="C22" s="100">
        <v>407.73833582564822</v>
      </c>
      <c r="D22" s="100">
        <v>404.04414961918883</v>
      </c>
      <c r="E22" s="100">
        <v>407.11843949157327</v>
      </c>
      <c r="F22" s="100">
        <v>410.96591187135061</v>
      </c>
      <c r="G22" s="100">
        <v>406.24567417122404</v>
      </c>
      <c r="H22" s="100">
        <v>387.38273721820588</v>
      </c>
      <c r="I22" s="100">
        <v>377.89864622137787</v>
      </c>
      <c r="J22" s="100">
        <v>378.66523582730196</v>
      </c>
      <c r="K22" s="100">
        <v>376.07227606937448</v>
      </c>
      <c r="L22" s="100">
        <v>355.03084744974598</v>
      </c>
      <c r="M22" s="100">
        <v>354.72125574939662</v>
      </c>
      <c r="N22" s="100">
        <v>349.97946993534362</v>
      </c>
      <c r="O22" s="100">
        <v>346.54183356416036</v>
      </c>
      <c r="P22" s="100">
        <v>345.59181594302191</v>
      </c>
      <c r="Q22" s="100">
        <v>339.37923217808668</v>
      </c>
    </row>
    <row r="23" spans="1:17" ht="12" customHeight="1" x14ac:dyDescent="0.25">
      <c r="A23" s="88" t="s">
        <v>98</v>
      </c>
      <c r="B23" s="100">
        <v>582.41385449006384</v>
      </c>
      <c r="C23" s="100">
        <v>577.90844949936752</v>
      </c>
      <c r="D23" s="100">
        <v>574.51163199428527</v>
      </c>
      <c r="E23" s="100">
        <v>583.4345745238677</v>
      </c>
      <c r="F23" s="100">
        <v>591.64250159681194</v>
      </c>
      <c r="G23" s="100">
        <v>590.59274206238194</v>
      </c>
      <c r="H23" s="100">
        <v>587.182451620856</v>
      </c>
      <c r="I23" s="100">
        <v>590.79073981440774</v>
      </c>
      <c r="J23" s="100">
        <v>594.51528923292187</v>
      </c>
      <c r="K23" s="100">
        <v>595.06009076806606</v>
      </c>
      <c r="L23" s="100">
        <v>596.65326288510096</v>
      </c>
      <c r="M23" s="100">
        <v>599.53581009572349</v>
      </c>
      <c r="N23" s="100">
        <v>605.04271460109408</v>
      </c>
      <c r="O23" s="100">
        <v>607.74372083825403</v>
      </c>
      <c r="P23" s="100">
        <v>609.8463304566767</v>
      </c>
      <c r="Q23" s="100">
        <v>609.70655247206412</v>
      </c>
    </row>
    <row r="24" spans="1:17" ht="12" customHeight="1" x14ac:dyDescent="0.25">
      <c r="A24" s="88" t="s">
        <v>34</v>
      </c>
      <c r="B24" s="100">
        <v>20.386708450453863</v>
      </c>
      <c r="C24" s="100">
        <v>20.405673987171181</v>
      </c>
      <c r="D24" s="100">
        <v>20.566626869452499</v>
      </c>
      <c r="E24" s="100">
        <v>20.821349017976384</v>
      </c>
      <c r="F24" s="100">
        <v>21.960987052880004</v>
      </c>
      <c r="G24" s="100">
        <v>22.040568291199033</v>
      </c>
      <c r="H24" s="100">
        <v>21.869216892756931</v>
      </c>
      <c r="I24" s="100">
        <v>22.215963208843444</v>
      </c>
      <c r="J24" s="100">
        <v>22.719106906729944</v>
      </c>
      <c r="K24" s="100">
        <v>23.054069159607934</v>
      </c>
      <c r="L24" s="100">
        <v>23.636841193370948</v>
      </c>
      <c r="M24" s="100">
        <v>23.949113878708815</v>
      </c>
      <c r="N24" s="100">
        <v>24.169093204209382</v>
      </c>
      <c r="O24" s="100">
        <v>24.276987853489008</v>
      </c>
      <c r="P24" s="100">
        <v>24.560709365570922</v>
      </c>
      <c r="Q24" s="100">
        <v>24.474532795241231</v>
      </c>
    </row>
    <row r="25" spans="1:17" ht="12" customHeight="1" x14ac:dyDescent="0.25">
      <c r="A25" s="88" t="s">
        <v>42</v>
      </c>
      <c r="B25" s="100">
        <v>95.220012370942385</v>
      </c>
      <c r="C25" s="100">
        <v>98.118221771284425</v>
      </c>
      <c r="D25" s="100">
        <v>96.936050865552829</v>
      </c>
      <c r="E25" s="100">
        <v>99.281365384503417</v>
      </c>
      <c r="F25" s="100">
        <v>101.83357504677637</v>
      </c>
      <c r="G25" s="100">
        <v>101.50712404457741</v>
      </c>
      <c r="H25" s="100">
        <v>100.26232737947763</v>
      </c>
      <c r="I25" s="100">
        <v>100.68654171415446</v>
      </c>
      <c r="J25" s="100">
        <v>102.32691230867174</v>
      </c>
      <c r="K25" s="100">
        <v>102.75277208085161</v>
      </c>
      <c r="L25" s="100">
        <v>99.301582020053843</v>
      </c>
      <c r="M25" s="100">
        <v>95.615833039921341</v>
      </c>
      <c r="N25" s="100">
        <v>92.055517680579314</v>
      </c>
      <c r="O25" s="100">
        <v>91.057140551496019</v>
      </c>
      <c r="P25" s="100">
        <v>91.91624395278285</v>
      </c>
      <c r="Q25" s="100">
        <v>93.479032022695165</v>
      </c>
    </row>
    <row r="26" spans="1:17" ht="12" customHeight="1" x14ac:dyDescent="0.25">
      <c r="A26" s="88" t="s">
        <v>30</v>
      </c>
      <c r="B26" s="22">
        <v>756.26864947871809</v>
      </c>
      <c r="C26" s="22">
        <v>752.48083618507007</v>
      </c>
      <c r="D26" s="22">
        <v>754.23643128296874</v>
      </c>
      <c r="E26" s="22">
        <v>776.53222023717501</v>
      </c>
      <c r="F26" s="22">
        <v>796.33027490477809</v>
      </c>
      <c r="G26" s="22">
        <v>808.6213770723964</v>
      </c>
      <c r="H26" s="22">
        <v>825.47882642750699</v>
      </c>
      <c r="I26" s="22">
        <v>863.20483102052162</v>
      </c>
      <c r="J26" s="22">
        <v>885.152237210056</v>
      </c>
      <c r="K26" s="22">
        <v>900.36069360464649</v>
      </c>
      <c r="L26" s="22">
        <v>941.33269948071063</v>
      </c>
      <c r="M26" s="22">
        <v>978.97492263252661</v>
      </c>
      <c r="N26" s="22">
        <v>1014.9522153977706</v>
      </c>
      <c r="O26" s="22">
        <v>1040.8325513654349</v>
      </c>
      <c r="P26" s="22">
        <v>1085.9796394069817</v>
      </c>
      <c r="Q26" s="22">
        <v>1110.538138085856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1.7674597869506923</v>
      </c>
      <c r="H27" s="102">
        <v>1.7999999999999996</v>
      </c>
      <c r="I27" s="102">
        <v>2.0992299999999999</v>
      </c>
      <c r="J27" s="102">
        <v>2.4999599999999997</v>
      </c>
      <c r="K27" s="102">
        <v>2.899989999999999</v>
      </c>
      <c r="L27" s="102">
        <v>3.3438442833391453</v>
      </c>
      <c r="M27" s="102">
        <v>3.9887306126792885</v>
      </c>
      <c r="N27" s="102">
        <v>8.5984565939220925</v>
      </c>
      <c r="O27" s="102">
        <v>9.9837584964388597</v>
      </c>
      <c r="P27" s="102">
        <v>10.819719117225528</v>
      </c>
      <c r="Q27" s="102">
        <v>11.512389274608251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2115.3211443295813</v>
      </c>
      <c r="C29" s="101">
        <f t="shared" ref="C29:Q29" si="9">SUM(C30:C33)</f>
        <v>2070.1257784150812</v>
      </c>
      <c r="D29" s="101">
        <f t="shared" si="9"/>
        <v>2162.6526656018195</v>
      </c>
      <c r="E29" s="101">
        <f t="shared" si="9"/>
        <v>2215.6413838791332</v>
      </c>
      <c r="F29" s="101">
        <f t="shared" si="9"/>
        <v>2245.8965008015512</v>
      </c>
      <c r="G29" s="101">
        <f t="shared" si="9"/>
        <v>2282.9917783506744</v>
      </c>
      <c r="H29" s="101">
        <f t="shared" si="9"/>
        <v>2303.3260875241831</v>
      </c>
      <c r="I29" s="101">
        <f t="shared" si="9"/>
        <v>2358.9429049482264</v>
      </c>
      <c r="J29" s="101">
        <f t="shared" si="9"/>
        <v>2370.6799835957149</v>
      </c>
      <c r="K29" s="101">
        <f t="shared" si="9"/>
        <v>2393.6662622137646</v>
      </c>
      <c r="L29" s="101">
        <f t="shared" si="9"/>
        <v>2417.9419052122366</v>
      </c>
      <c r="M29" s="101">
        <f t="shared" si="9"/>
        <v>2417.0501978802727</v>
      </c>
      <c r="N29" s="101">
        <f t="shared" si="9"/>
        <v>2435.501681777906</v>
      </c>
      <c r="O29" s="101">
        <f t="shared" si="9"/>
        <v>2451.4535866437159</v>
      </c>
      <c r="P29" s="101">
        <f t="shared" si="9"/>
        <v>2476.674789070526</v>
      </c>
      <c r="Q29" s="101">
        <f t="shared" si="9"/>
        <v>2519.8201952902423</v>
      </c>
    </row>
    <row r="30" spans="1:17" ht="12" customHeight="1" x14ac:dyDescent="0.25">
      <c r="A30" s="88" t="s">
        <v>66</v>
      </c>
      <c r="B30" s="100">
        <v>279.1496637427191</v>
      </c>
      <c r="C30" s="100">
        <v>100.82555027898933</v>
      </c>
      <c r="D30" s="100">
        <v>366.20680931839161</v>
      </c>
      <c r="E30" s="100">
        <v>444.18426602877662</v>
      </c>
      <c r="F30" s="100">
        <v>520.28451836665965</v>
      </c>
      <c r="G30" s="100">
        <v>422.7232414936467</v>
      </c>
      <c r="H30" s="100">
        <v>337.81769946447844</v>
      </c>
      <c r="I30" s="100">
        <v>381.28679479950955</v>
      </c>
      <c r="J30" s="100">
        <v>447.1767043111231</v>
      </c>
      <c r="K30" s="100">
        <v>412.25563819413554</v>
      </c>
      <c r="L30" s="100">
        <v>444.5365098685923</v>
      </c>
      <c r="M30" s="100">
        <v>392.60233416655217</v>
      </c>
      <c r="N30" s="100">
        <v>314.26780018169006</v>
      </c>
      <c r="O30" s="100">
        <v>259.0030733546883</v>
      </c>
      <c r="P30" s="100">
        <v>257.11777161266502</v>
      </c>
      <c r="Q30" s="100">
        <v>301.9647547691435</v>
      </c>
    </row>
    <row r="31" spans="1:17" ht="12" customHeight="1" x14ac:dyDescent="0.25">
      <c r="A31" s="88" t="s">
        <v>98</v>
      </c>
      <c r="B31" s="100">
        <v>713.54134120712877</v>
      </c>
      <c r="C31" s="100">
        <v>711.23375739766402</v>
      </c>
      <c r="D31" s="100">
        <v>707.58017940871855</v>
      </c>
      <c r="E31" s="100">
        <v>710.67054629977315</v>
      </c>
      <c r="F31" s="100">
        <v>707.46207154265937</v>
      </c>
      <c r="G31" s="100">
        <v>722.6872146789932</v>
      </c>
      <c r="H31" s="100">
        <v>730.9662455757715</v>
      </c>
      <c r="I31" s="100">
        <v>735.78533723142687</v>
      </c>
      <c r="J31" s="100">
        <v>723.64503272638524</v>
      </c>
      <c r="K31" s="100">
        <v>730.86287318778989</v>
      </c>
      <c r="L31" s="100">
        <v>728.9390208621578</v>
      </c>
      <c r="M31" s="100">
        <v>724.48614398231427</v>
      </c>
      <c r="N31" s="100">
        <v>728.32769422170281</v>
      </c>
      <c r="O31" s="100">
        <v>730.50371412991183</v>
      </c>
      <c r="P31" s="100">
        <v>721.55602500676889</v>
      </c>
      <c r="Q31" s="100">
        <v>722.74798404687817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1122.6301393797337</v>
      </c>
      <c r="C33" s="18">
        <v>1258.0664707384281</v>
      </c>
      <c r="D33" s="18">
        <v>1088.8656768747094</v>
      </c>
      <c r="E33" s="18">
        <v>1060.7865715505834</v>
      </c>
      <c r="F33" s="18">
        <v>1018.1499108922324</v>
      </c>
      <c r="G33" s="18">
        <v>1137.5813221780343</v>
      </c>
      <c r="H33" s="18">
        <v>1234.542142483933</v>
      </c>
      <c r="I33" s="18">
        <v>1241.87077291729</v>
      </c>
      <c r="J33" s="18">
        <v>1199.8582465582067</v>
      </c>
      <c r="K33" s="18">
        <v>1250.5477508318393</v>
      </c>
      <c r="L33" s="18">
        <v>1244.4663744814866</v>
      </c>
      <c r="M33" s="18">
        <v>1299.9617197314062</v>
      </c>
      <c r="N33" s="18">
        <v>1392.9061873745129</v>
      </c>
      <c r="O33" s="18">
        <v>1461.9467991591157</v>
      </c>
      <c r="P33" s="18">
        <v>1498.0009924510921</v>
      </c>
      <c r="Q33" s="18">
        <v>1495.1074564742207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10429.046529282889</v>
      </c>
      <c r="C3" s="106">
        <f t="shared" ref="C3:Q3" si="1">SUM(C4,C16,C19,C29)</f>
        <v>11219.468419956189</v>
      </c>
      <c r="D3" s="106">
        <f t="shared" si="1"/>
        <v>10705.367412139827</v>
      </c>
      <c r="E3" s="106">
        <f t="shared" si="1"/>
        <v>12046.930060234474</v>
      </c>
      <c r="F3" s="106">
        <f t="shared" si="1"/>
        <v>12481.213261453762</v>
      </c>
      <c r="G3" s="106">
        <f t="shared" si="1"/>
        <v>15011.147698697781</v>
      </c>
      <c r="H3" s="106">
        <f t="shared" si="1"/>
        <v>14656.732430672517</v>
      </c>
      <c r="I3" s="106">
        <f t="shared" si="1"/>
        <v>15099.402996739718</v>
      </c>
      <c r="J3" s="106">
        <f t="shared" si="1"/>
        <v>15238.109039928429</v>
      </c>
      <c r="K3" s="106">
        <f t="shared" si="1"/>
        <v>14951.925385739492</v>
      </c>
      <c r="L3" s="106">
        <f t="shared" si="1"/>
        <v>16565.470244237295</v>
      </c>
      <c r="M3" s="106">
        <f t="shared" si="1"/>
        <v>14296.578589269384</v>
      </c>
      <c r="N3" s="106">
        <f t="shared" si="1"/>
        <v>15600.778751435402</v>
      </c>
      <c r="O3" s="106">
        <f t="shared" si="1"/>
        <v>15675.247032070733</v>
      </c>
      <c r="P3" s="106">
        <f t="shared" si="1"/>
        <v>14620.538665571012</v>
      </c>
      <c r="Q3" s="106">
        <f t="shared" si="1"/>
        <v>15386.801151172287</v>
      </c>
    </row>
    <row r="4" spans="1:17" ht="12.95" customHeight="1" x14ac:dyDescent="0.25">
      <c r="A4" s="90" t="s">
        <v>44</v>
      </c>
      <c r="B4" s="101">
        <f t="shared" ref="B4" si="2">SUM(B5:B15)</f>
        <v>7077.1225561288829</v>
      </c>
      <c r="C4" s="101">
        <f t="shared" ref="C4:Q4" si="3">SUM(C5:C15)</f>
        <v>7714.7839782720839</v>
      </c>
      <c r="D4" s="101">
        <f t="shared" si="3"/>
        <v>6994.8835611219583</v>
      </c>
      <c r="E4" s="101">
        <f t="shared" si="3"/>
        <v>8209.169237836004</v>
      </c>
      <c r="F4" s="101">
        <f t="shared" si="3"/>
        <v>8482.4719823724281</v>
      </c>
      <c r="G4" s="101">
        <f t="shared" si="3"/>
        <v>10828.748241110372</v>
      </c>
      <c r="H4" s="101">
        <f t="shared" si="3"/>
        <v>10222.298907081187</v>
      </c>
      <c r="I4" s="101">
        <f t="shared" si="3"/>
        <v>10409.057563634155</v>
      </c>
      <c r="J4" s="101">
        <f t="shared" si="3"/>
        <v>10370.994574571196</v>
      </c>
      <c r="K4" s="101">
        <f t="shared" si="3"/>
        <v>9917.6451998243392</v>
      </c>
      <c r="L4" s="101">
        <f t="shared" si="3"/>
        <v>11380.852998080671</v>
      </c>
      <c r="M4" s="101">
        <f t="shared" si="3"/>
        <v>8929.4258035059102</v>
      </c>
      <c r="N4" s="101">
        <f t="shared" si="3"/>
        <v>10042.602962670087</v>
      </c>
      <c r="O4" s="101">
        <f t="shared" si="3"/>
        <v>9973.7098155083022</v>
      </c>
      <c r="P4" s="101">
        <f t="shared" si="3"/>
        <v>8664.2537120783109</v>
      </c>
      <c r="Q4" s="101">
        <f t="shared" si="3"/>
        <v>9189.5539330326665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13.002065740704241</v>
      </c>
      <c r="F5" s="100">
        <v>15.042944046782294</v>
      </c>
      <c r="G5" s="100">
        <v>29.736117371974714</v>
      </c>
      <c r="H5" s="100">
        <v>29.341530978340948</v>
      </c>
      <c r="I5" s="100">
        <v>26.492440688366347</v>
      </c>
      <c r="J5" s="100">
        <v>26.50062629894974</v>
      </c>
      <c r="K5" s="100">
        <v>86.109723982553021</v>
      </c>
      <c r="L5" s="100">
        <v>97.09262483981999</v>
      </c>
      <c r="M5" s="100">
        <v>25.271904739623853</v>
      </c>
      <c r="N5" s="100">
        <v>27.956140694672975</v>
      </c>
      <c r="O5" s="100">
        <v>29.438674761599191</v>
      </c>
      <c r="P5" s="100">
        <v>22.995770979399442</v>
      </c>
      <c r="Q5" s="100">
        <v>24.096321695844178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2521.3046561849069</v>
      </c>
      <c r="C7" s="100">
        <v>2764.2823106615806</v>
      </c>
      <c r="D7" s="100">
        <v>2303.6833815606778</v>
      </c>
      <c r="E7" s="100">
        <v>2406.5756553160613</v>
      </c>
      <c r="F7" s="100">
        <v>2370.5655405844946</v>
      </c>
      <c r="G7" s="100">
        <v>2235.1971568890003</v>
      </c>
      <c r="H7" s="100">
        <v>2073.5895152926605</v>
      </c>
      <c r="I7" s="100">
        <v>1848.6380520741409</v>
      </c>
      <c r="J7" s="100">
        <v>2193.5549946048668</v>
      </c>
      <c r="K7" s="100">
        <v>2135.6936760054041</v>
      </c>
      <c r="L7" s="100">
        <v>1963.2577709357527</v>
      </c>
      <c r="M7" s="100">
        <v>1719.4821793538704</v>
      </c>
      <c r="N7" s="100">
        <v>1540.0236044696153</v>
      </c>
      <c r="O7" s="100">
        <v>1573.9191338604167</v>
      </c>
      <c r="P7" s="100">
        <v>1405.4170930155203</v>
      </c>
      <c r="Q7" s="100">
        <v>1346.3050147472204</v>
      </c>
    </row>
    <row r="8" spans="1:17" ht="12" customHeight="1" x14ac:dyDescent="0.25">
      <c r="A8" s="88" t="s">
        <v>101</v>
      </c>
      <c r="B8" s="100">
        <v>0.52560776152329247</v>
      </c>
      <c r="C8" s="100">
        <v>1.102553432486757</v>
      </c>
      <c r="D8" s="100">
        <v>1.7348935561473864</v>
      </c>
      <c r="E8" s="100">
        <v>4.0709355904269007</v>
      </c>
      <c r="F8" s="100">
        <v>6.5899763618963485</v>
      </c>
      <c r="G8" s="100">
        <v>16.88821895829453</v>
      </c>
      <c r="H8" s="100">
        <v>20.805960809328937</v>
      </c>
      <c r="I8" s="100">
        <v>27.736333573047798</v>
      </c>
      <c r="J8" s="100">
        <v>30.607846739282433</v>
      </c>
      <c r="K8" s="100">
        <v>30.079468749299597</v>
      </c>
      <c r="L8" s="100">
        <v>38.757961711386535</v>
      </c>
      <c r="M8" s="100">
        <v>52.130058829899454</v>
      </c>
      <c r="N8" s="100">
        <v>63.923051356368106</v>
      </c>
      <c r="O8" s="100">
        <v>86.403462771319795</v>
      </c>
      <c r="P8" s="100">
        <v>105.83978494674956</v>
      </c>
      <c r="Q8" s="100">
        <v>151.32750439513782</v>
      </c>
    </row>
    <row r="9" spans="1:17" ht="12" customHeight="1" x14ac:dyDescent="0.25">
      <c r="A9" s="88" t="s">
        <v>106</v>
      </c>
      <c r="B9" s="100">
        <v>2110.3130994056951</v>
      </c>
      <c r="C9" s="100">
        <v>2185.4497942231146</v>
      </c>
      <c r="D9" s="100">
        <v>1880.4569078372394</v>
      </c>
      <c r="E9" s="100">
        <v>2710.7394215545282</v>
      </c>
      <c r="F9" s="100">
        <v>2868.4657383513299</v>
      </c>
      <c r="G9" s="100">
        <v>5298.1130629796207</v>
      </c>
      <c r="H9" s="100">
        <v>4903.1127404017916</v>
      </c>
      <c r="I9" s="100">
        <v>5246.735006440812</v>
      </c>
      <c r="J9" s="100">
        <v>4940.7099140579667</v>
      </c>
      <c r="K9" s="100">
        <v>4384.0110958685227</v>
      </c>
      <c r="L9" s="100">
        <v>5384.5338447878012</v>
      </c>
      <c r="M9" s="100">
        <v>3789.9544755475604</v>
      </c>
      <c r="N9" s="100">
        <v>5006.5932202805079</v>
      </c>
      <c r="O9" s="100">
        <v>4885.1021034675305</v>
      </c>
      <c r="P9" s="100">
        <v>3562.9374948466766</v>
      </c>
      <c r="Q9" s="100">
        <v>3517.2098975270119</v>
      </c>
    </row>
    <row r="10" spans="1:17" ht="12" customHeight="1" x14ac:dyDescent="0.25">
      <c r="A10" s="88" t="s">
        <v>34</v>
      </c>
      <c r="B10" s="100">
        <v>140.86564164048775</v>
      </c>
      <c r="C10" s="100">
        <v>169.56923169871564</v>
      </c>
      <c r="D10" s="100">
        <v>206.759069665287</v>
      </c>
      <c r="E10" s="100">
        <v>241.1461884512878</v>
      </c>
      <c r="F10" s="100">
        <v>260.3077716749807</v>
      </c>
      <c r="G10" s="100">
        <v>152.2290915216478</v>
      </c>
      <c r="H10" s="100">
        <v>108.28397919720506</v>
      </c>
      <c r="I10" s="100">
        <v>155.15076375129868</v>
      </c>
      <c r="J10" s="100">
        <v>176.1385459135544</v>
      </c>
      <c r="K10" s="100">
        <v>218.33847294864449</v>
      </c>
      <c r="L10" s="100">
        <v>178.21709517152289</v>
      </c>
      <c r="M10" s="100">
        <v>191.60664391264285</v>
      </c>
      <c r="N10" s="100">
        <v>228.24560311707975</v>
      </c>
      <c r="O10" s="100">
        <v>250.32726499809723</v>
      </c>
      <c r="P10" s="100">
        <v>276.76871383449026</v>
      </c>
      <c r="Q10" s="100">
        <v>320.2057797708145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689.64825979699538</v>
      </c>
      <c r="C12" s="100">
        <v>854.06224017101749</v>
      </c>
      <c r="D12" s="100">
        <v>899.47087579103015</v>
      </c>
      <c r="E12" s="100">
        <v>870.20995882010948</v>
      </c>
      <c r="F12" s="100">
        <v>884.00530474966774</v>
      </c>
      <c r="G12" s="100">
        <v>921.89372616589594</v>
      </c>
      <c r="H12" s="100">
        <v>865.58817773892713</v>
      </c>
      <c r="I12" s="100">
        <v>852.9537845908136</v>
      </c>
      <c r="J12" s="100">
        <v>850.79195104759901</v>
      </c>
      <c r="K12" s="100">
        <v>649.15415100495989</v>
      </c>
      <c r="L12" s="100">
        <v>793.62809417127539</v>
      </c>
      <c r="M12" s="100">
        <v>669.7978894458887</v>
      </c>
      <c r="N12" s="100">
        <v>519.66927755537051</v>
      </c>
      <c r="O12" s="100">
        <v>521.13754136379282</v>
      </c>
      <c r="P12" s="100">
        <v>564.63420341940002</v>
      </c>
      <c r="Q12" s="100">
        <v>593.21095473617731</v>
      </c>
    </row>
    <row r="13" spans="1:17" ht="12" customHeight="1" x14ac:dyDescent="0.25">
      <c r="A13" s="88" t="s">
        <v>105</v>
      </c>
      <c r="B13" s="100">
        <v>133.01998320842566</v>
      </c>
      <c r="C13" s="100">
        <v>159.60378569810649</v>
      </c>
      <c r="D13" s="100">
        <v>171.98223024233317</v>
      </c>
      <c r="E13" s="100">
        <v>219.69951405372296</v>
      </c>
      <c r="F13" s="100">
        <v>249.36938121362695</v>
      </c>
      <c r="G13" s="100">
        <v>340.02014528288538</v>
      </c>
      <c r="H13" s="100">
        <v>363.97854157887559</v>
      </c>
      <c r="I13" s="100">
        <v>401.3035030295668</v>
      </c>
      <c r="J13" s="100">
        <v>438.37348011740698</v>
      </c>
      <c r="K13" s="100">
        <v>499.52047414866729</v>
      </c>
      <c r="L13" s="100">
        <v>647.07155256272176</v>
      </c>
      <c r="M13" s="100">
        <v>692.55857701273442</v>
      </c>
      <c r="N13" s="100">
        <v>878.80252744156167</v>
      </c>
      <c r="O13" s="100">
        <v>984.97890274283839</v>
      </c>
      <c r="P13" s="100">
        <v>1074.0171561951263</v>
      </c>
      <c r="Q13" s="100">
        <v>1385.0446525766035</v>
      </c>
    </row>
    <row r="14" spans="1:17" ht="12" customHeight="1" x14ac:dyDescent="0.25">
      <c r="A14" s="51" t="s">
        <v>104</v>
      </c>
      <c r="B14" s="22">
        <v>1382.6267378431232</v>
      </c>
      <c r="C14" s="22">
        <v>1473.7784730764729</v>
      </c>
      <c r="D14" s="22">
        <v>1438.3460628786092</v>
      </c>
      <c r="E14" s="22">
        <v>1632.7567470621625</v>
      </c>
      <c r="F14" s="22">
        <v>1714.3198201944822</v>
      </c>
      <c r="G14" s="22">
        <v>1678.7614659413023</v>
      </c>
      <c r="H14" s="22">
        <v>1712.9599253996844</v>
      </c>
      <c r="I14" s="22">
        <v>1702.9034614294246</v>
      </c>
      <c r="J14" s="22">
        <v>1565.3312723680224</v>
      </c>
      <c r="K14" s="22">
        <v>1777.4731500660082</v>
      </c>
      <c r="L14" s="22">
        <v>2124.5276478696346</v>
      </c>
      <c r="M14" s="22">
        <v>1672.8478124911801</v>
      </c>
      <c r="N14" s="22">
        <v>1643.0738358674762</v>
      </c>
      <c r="O14" s="22">
        <v>1509.5804841492841</v>
      </c>
      <c r="P14" s="22">
        <v>1547.9622210653006</v>
      </c>
      <c r="Q14" s="22">
        <v>1749.3031798757891</v>
      </c>
    </row>
    <row r="15" spans="1:17" ht="12" customHeight="1" x14ac:dyDescent="0.25">
      <c r="A15" s="105" t="s">
        <v>108</v>
      </c>
      <c r="B15" s="104">
        <v>98.818570287727525</v>
      </c>
      <c r="C15" s="104">
        <v>106.93558931058763</v>
      </c>
      <c r="D15" s="104">
        <v>92.450139590633896</v>
      </c>
      <c r="E15" s="104">
        <v>110.96875124700144</v>
      </c>
      <c r="F15" s="104">
        <v>113.80550519516795</v>
      </c>
      <c r="G15" s="104">
        <v>155.9092559997485</v>
      </c>
      <c r="H15" s="104">
        <v>144.63853568437483</v>
      </c>
      <c r="I15" s="104">
        <v>147.14421805668394</v>
      </c>
      <c r="J15" s="104">
        <v>148.98594342354772</v>
      </c>
      <c r="K15" s="104">
        <v>137.26498705027996</v>
      </c>
      <c r="L15" s="104">
        <v>153.76640603075663</v>
      </c>
      <c r="M15" s="104">
        <v>115.77626217251012</v>
      </c>
      <c r="N15" s="104">
        <v>134.31570188743751</v>
      </c>
      <c r="O15" s="104">
        <v>132.82224739342337</v>
      </c>
      <c r="P15" s="104">
        <v>103.68127377564623</v>
      </c>
      <c r="Q15" s="104">
        <v>102.85062770806798</v>
      </c>
    </row>
    <row r="16" spans="1:17" ht="12.95" customHeight="1" x14ac:dyDescent="0.25">
      <c r="A16" s="90" t="s">
        <v>102</v>
      </c>
      <c r="B16" s="101">
        <f t="shared" ref="B16:Q16" si="4">SUM(B17:B18)</f>
        <v>1028.9390662811873</v>
      </c>
      <c r="C16" s="101">
        <f t="shared" si="4"/>
        <v>1158.8729629249021</v>
      </c>
      <c r="D16" s="101">
        <f t="shared" si="4"/>
        <v>1339.2730024331036</v>
      </c>
      <c r="E16" s="101">
        <f t="shared" si="4"/>
        <v>1406.6307946412351</v>
      </c>
      <c r="F16" s="101">
        <f t="shared" si="4"/>
        <v>1521.9689647632754</v>
      </c>
      <c r="G16" s="101">
        <f t="shared" si="4"/>
        <v>1643.6848082436022</v>
      </c>
      <c r="H16" s="101">
        <f t="shared" si="4"/>
        <v>1852.1897259933842</v>
      </c>
      <c r="I16" s="101">
        <f t="shared" si="4"/>
        <v>2037.0181508608634</v>
      </c>
      <c r="J16" s="101">
        <f t="shared" si="4"/>
        <v>2176.5627050070666</v>
      </c>
      <c r="K16" s="101">
        <f t="shared" si="4"/>
        <v>2295.3319194069404</v>
      </c>
      <c r="L16" s="101">
        <f t="shared" si="4"/>
        <v>2401.0808286074575</v>
      </c>
      <c r="M16" s="101">
        <f t="shared" si="4"/>
        <v>2528.0914009414869</v>
      </c>
      <c r="N16" s="101">
        <f t="shared" si="4"/>
        <v>2645.5114527833389</v>
      </c>
      <c r="O16" s="101">
        <f t="shared" si="4"/>
        <v>2726.4523794030315</v>
      </c>
      <c r="P16" s="101">
        <f t="shared" si="4"/>
        <v>2914.9568874279339</v>
      </c>
      <c r="Q16" s="101">
        <f t="shared" si="4"/>
        <v>3107.2387187241934</v>
      </c>
    </row>
    <row r="17" spans="1:17" ht="12.95" customHeight="1" x14ac:dyDescent="0.25">
      <c r="A17" s="88" t="s">
        <v>101</v>
      </c>
      <c r="B17" s="103">
        <v>2.2715597950958988</v>
      </c>
      <c r="C17" s="103">
        <v>3.0046276960105325</v>
      </c>
      <c r="D17" s="103">
        <v>4.2906325749778702</v>
      </c>
      <c r="E17" s="103">
        <v>4.6347874954793351</v>
      </c>
      <c r="F17" s="103">
        <v>5.2587821615356329</v>
      </c>
      <c r="G17" s="103">
        <v>5.7567136675048918</v>
      </c>
      <c r="H17" s="103">
        <v>7.0136077938589496</v>
      </c>
      <c r="I17" s="103">
        <v>9.8705543098859163</v>
      </c>
      <c r="J17" s="103">
        <v>12.561180573957344</v>
      </c>
      <c r="K17" s="103">
        <v>14.806577189354897</v>
      </c>
      <c r="L17" s="103">
        <v>17.256558438205413</v>
      </c>
      <c r="M17" s="103">
        <v>24.162525711977523</v>
      </c>
      <c r="N17" s="103">
        <v>38.860985646179486</v>
      </c>
      <c r="O17" s="103">
        <v>62.198100946676327</v>
      </c>
      <c r="P17" s="103">
        <v>128.8910285084954</v>
      </c>
      <c r="Q17" s="103">
        <v>186.41805542584044</v>
      </c>
    </row>
    <row r="18" spans="1:17" ht="12" customHeight="1" x14ac:dyDescent="0.25">
      <c r="A18" s="88" t="s">
        <v>100</v>
      </c>
      <c r="B18" s="103">
        <v>1026.6675064860913</v>
      </c>
      <c r="C18" s="103">
        <v>1155.8683352288915</v>
      </c>
      <c r="D18" s="103">
        <v>1334.9823698581256</v>
      </c>
      <c r="E18" s="103">
        <v>1401.9960071457558</v>
      </c>
      <c r="F18" s="103">
        <v>1516.7101826017397</v>
      </c>
      <c r="G18" s="103">
        <v>1637.9280945760972</v>
      </c>
      <c r="H18" s="103">
        <v>1845.1761181995253</v>
      </c>
      <c r="I18" s="103">
        <v>2027.1475965509776</v>
      </c>
      <c r="J18" s="103">
        <v>2164.0015244331094</v>
      </c>
      <c r="K18" s="103">
        <v>2280.5253422175856</v>
      </c>
      <c r="L18" s="103">
        <v>2383.824270169252</v>
      </c>
      <c r="M18" s="103">
        <v>2503.9288752295092</v>
      </c>
      <c r="N18" s="103">
        <v>2606.6504671371595</v>
      </c>
      <c r="O18" s="103">
        <v>2664.2542784563552</v>
      </c>
      <c r="P18" s="103">
        <v>2786.0658589194386</v>
      </c>
      <c r="Q18" s="103">
        <v>2920.8206632983529</v>
      </c>
    </row>
    <row r="19" spans="1:17" ht="12.95" customHeight="1" x14ac:dyDescent="0.25">
      <c r="A19" s="90" t="s">
        <v>47</v>
      </c>
      <c r="B19" s="101">
        <f t="shared" ref="B19" si="5">SUM(B20:B27)</f>
        <v>1188.9679389944195</v>
      </c>
      <c r="C19" s="101">
        <f t="shared" ref="C19:Q19" si="6">SUM(C20:C27)</f>
        <v>1194.7386962199689</v>
      </c>
      <c r="D19" s="101">
        <f t="shared" si="6"/>
        <v>1199.6584716850507</v>
      </c>
      <c r="E19" s="101">
        <f t="shared" si="6"/>
        <v>1232.7314891902515</v>
      </c>
      <c r="F19" s="101">
        <f t="shared" si="6"/>
        <v>1263.8152327866537</v>
      </c>
      <c r="G19" s="101">
        <f t="shared" si="6"/>
        <v>1276.5046004238832</v>
      </c>
      <c r="H19" s="101">
        <f t="shared" si="6"/>
        <v>1282.863241725408</v>
      </c>
      <c r="I19" s="101">
        <f t="shared" si="6"/>
        <v>1316.9212100024904</v>
      </c>
      <c r="J19" s="101">
        <f t="shared" si="6"/>
        <v>1346.5394481594335</v>
      </c>
      <c r="K19" s="101">
        <f t="shared" si="6"/>
        <v>1363.6927594772558</v>
      </c>
      <c r="L19" s="101">
        <f t="shared" si="6"/>
        <v>1386.7253544124358</v>
      </c>
      <c r="M19" s="101">
        <f t="shared" si="6"/>
        <v>1420.1260943082561</v>
      </c>
      <c r="N19" s="101">
        <f t="shared" si="6"/>
        <v>1456.2097101909083</v>
      </c>
      <c r="O19" s="101">
        <f t="shared" si="6"/>
        <v>1483.4138252135822</v>
      </c>
      <c r="P19" s="101">
        <f t="shared" si="6"/>
        <v>1528.7182716701614</v>
      </c>
      <c r="Q19" s="101">
        <f t="shared" si="6"/>
        <v>1553.3148520735203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28.986008277137429</v>
      </c>
      <c r="C21" s="100">
        <v>30.703780710091458</v>
      </c>
      <c r="D21" s="100">
        <v>34.553607261642725</v>
      </c>
      <c r="E21" s="100">
        <v>38.08586903114292</v>
      </c>
      <c r="F21" s="100">
        <v>40.096467317709354</v>
      </c>
      <c r="G21" s="100">
        <v>39.538181508005138</v>
      </c>
      <c r="H21" s="100">
        <v>40.660267208004569</v>
      </c>
      <c r="I21" s="100">
        <v>42.579580521577888</v>
      </c>
      <c r="J21" s="100">
        <v>44.186702472619707</v>
      </c>
      <c r="K21" s="100">
        <v>42.896119660293472</v>
      </c>
      <c r="L21" s="100">
        <v>40.249971211204645</v>
      </c>
      <c r="M21" s="100">
        <v>37.393484194780825</v>
      </c>
      <c r="N21" s="100">
        <v>35.804301992799786</v>
      </c>
      <c r="O21" s="100">
        <v>34.894988363719875</v>
      </c>
      <c r="P21" s="100">
        <v>34.977083904736048</v>
      </c>
      <c r="Q21" s="100">
        <v>34.639878933106104</v>
      </c>
    </row>
    <row r="22" spans="1:17" ht="12" customHeight="1" x14ac:dyDescent="0.25">
      <c r="A22" s="88" t="s">
        <v>99</v>
      </c>
      <c r="B22" s="100">
        <v>215.35700452246897</v>
      </c>
      <c r="C22" s="100">
        <v>219.62552919028428</v>
      </c>
      <c r="D22" s="100">
        <v>218.76173233692535</v>
      </c>
      <c r="E22" s="100">
        <v>221.57249136059551</v>
      </c>
      <c r="F22" s="100">
        <v>224.94706258118791</v>
      </c>
      <c r="G22" s="100">
        <v>223.62341162874787</v>
      </c>
      <c r="H22" s="100">
        <v>214.08650705644791</v>
      </c>
      <c r="I22" s="100">
        <v>209.8654558446058</v>
      </c>
      <c r="J22" s="100">
        <v>211.84244658004189</v>
      </c>
      <c r="K22" s="100">
        <v>211.91778750214127</v>
      </c>
      <c r="L22" s="100">
        <v>200.90674511075423</v>
      </c>
      <c r="M22" s="100">
        <v>202.46338815171976</v>
      </c>
      <c r="N22" s="100">
        <v>201.29497439532213</v>
      </c>
      <c r="O22" s="100">
        <v>201.01701107905976</v>
      </c>
      <c r="P22" s="100">
        <v>202.24666625978841</v>
      </c>
      <c r="Q22" s="100">
        <v>200.29703897306172</v>
      </c>
    </row>
    <row r="23" spans="1:17" ht="12" customHeight="1" x14ac:dyDescent="0.25">
      <c r="A23" s="88" t="s">
        <v>98</v>
      </c>
      <c r="B23" s="100">
        <v>333.97292842210982</v>
      </c>
      <c r="C23" s="100">
        <v>332.16725872353533</v>
      </c>
      <c r="D23" s="100">
        <v>331.15045993469295</v>
      </c>
      <c r="E23" s="100">
        <v>337.35098699115844</v>
      </c>
      <c r="F23" s="100">
        <v>343.31186137931257</v>
      </c>
      <c r="G23" s="100">
        <v>344.02621559063715</v>
      </c>
      <c r="H23" s="100">
        <v>343.52076934877857</v>
      </c>
      <c r="I23" s="100">
        <v>347.15302692319187</v>
      </c>
      <c r="J23" s="100">
        <v>351.00992774341506</v>
      </c>
      <c r="K23" s="100">
        <v>353.06018081319252</v>
      </c>
      <c r="L23" s="100">
        <v>355.92069530357077</v>
      </c>
      <c r="M23" s="100">
        <v>359.58761926715755</v>
      </c>
      <c r="N23" s="100">
        <v>364.87113330882954</v>
      </c>
      <c r="O23" s="100">
        <v>368.52171624091045</v>
      </c>
      <c r="P23" s="100">
        <v>371.7947657415387</v>
      </c>
      <c r="Q23" s="100">
        <v>373.70024661848862</v>
      </c>
    </row>
    <row r="24" spans="1:17" ht="12" customHeight="1" x14ac:dyDescent="0.25">
      <c r="A24" s="88" t="s">
        <v>34</v>
      </c>
      <c r="B24" s="100">
        <v>9.3522620309878004</v>
      </c>
      <c r="C24" s="100">
        <v>9.4541639412081935</v>
      </c>
      <c r="D24" s="100">
        <v>9.6336407496620087</v>
      </c>
      <c r="E24" s="100">
        <v>9.8402092838141613</v>
      </c>
      <c r="F24" s="100">
        <v>10.522180453224914</v>
      </c>
      <c r="G24" s="100">
        <v>10.664505126421703</v>
      </c>
      <c r="H24" s="100">
        <v>10.682623572715015</v>
      </c>
      <c r="I24" s="100">
        <v>10.963505128031938</v>
      </c>
      <c r="J24" s="100">
        <v>11.334808476015123</v>
      </c>
      <c r="K24" s="100">
        <v>11.621858501456522</v>
      </c>
      <c r="L24" s="100">
        <v>12.050818185931869</v>
      </c>
      <c r="M24" s="100">
        <v>12.333533179074303</v>
      </c>
      <c r="N24" s="100">
        <v>12.564003901104325</v>
      </c>
      <c r="O24" s="100">
        <v>12.738176949431123</v>
      </c>
      <c r="P24" s="100">
        <v>13.007611794841187</v>
      </c>
      <c r="Q24" s="100">
        <v>13.07426415430964</v>
      </c>
    </row>
    <row r="25" spans="1:17" ht="12" customHeight="1" x14ac:dyDescent="0.25">
      <c r="A25" s="88" t="s">
        <v>42</v>
      </c>
      <c r="B25" s="100">
        <v>69.33575330183325</v>
      </c>
      <c r="C25" s="100">
        <v>71.680829111578205</v>
      </c>
      <c r="D25" s="100">
        <v>70.98439436934774</v>
      </c>
      <c r="E25" s="100">
        <v>72.933666851318307</v>
      </c>
      <c r="F25" s="100">
        <v>75.079537002089992</v>
      </c>
      <c r="G25" s="100">
        <v>75.109019897505291</v>
      </c>
      <c r="H25" s="100">
        <v>74.455911917043451</v>
      </c>
      <c r="I25" s="100">
        <v>75.069170946850861</v>
      </c>
      <c r="J25" s="100">
        <v>76.666228847487233</v>
      </c>
      <c r="K25" s="100">
        <v>77.346376910192362</v>
      </c>
      <c r="L25" s="100">
        <v>74.986693284696642</v>
      </c>
      <c r="M25" s="100">
        <v>72.430070363693204</v>
      </c>
      <c r="N25" s="100">
        <v>69.960296593877544</v>
      </c>
      <c r="O25" s="100">
        <v>69.556899692505795</v>
      </c>
      <c r="P25" s="100">
        <v>70.632719288762289</v>
      </c>
      <c r="Q25" s="100">
        <v>72.279228331623301</v>
      </c>
    </row>
    <row r="26" spans="1:17" ht="12" customHeight="1" x14ac:dyDescent="0.25">
      <c r="A26" s="88" t="s">
        <v>30</v>
      </c>
      <c r="B26" s="22">
        <v>531.96398243988199</v>
      </c>
      <c r="C26" s="22">
        <v>531.1071345432714</v>
      </c>
      <c r="D26" s="22">
        <v>534.57463703277983</v>
      </c>
      <c r="E26" s="22">
        <v>552.94826567222208</v>
      </c>
      <c r="F26" s="22">
        <v>569.8581240531289</v>
      </c>
      <c r="G26" s="22">
        <v>581.77580688561534</v>
      </c>
      <c r="H26" s="22">
        <v>597.65716262241858</v>
      </c>
      <c r="I26" s="22">
        <v>629.19124063823199</v>
      </c>
      <c r="J26" s="22">
        <v>648.9993740398545</v>
      </c>
      <c r="K26" s="22">
        <v>663.95044608997978</v>
      </c>
      <c r="L26" s="22">
        <v>699.26658703293833</v>
      </c>
      <c r="M26" s="22">
        <v>731.92926853915139</v>
      </c>
      <c r="N26" s="22">
        <v>763.11654340505288</v>
      </c>
      <c r="O26" s="22">
        <v>786.70127439151622</v>
      </c>
      <c r="P26" s="22">
        <v>825.23970556326924</v>
      </c>
      <c r="Q26" s="22">
        <v>847.81180578832266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1.7674597869506923</v>
      </c>
      <c r="H27" s="107">
        <v>1.7999999999999998</v>
      </c>
      <c r="I27" s="107">
        <v>2.0992299999999995</v>
      </c>
      <c r="J27" s="107">
        <v>2.4999599999999997</v>
      </c>
      <c r="K27" s="107">
        <v>2.899989999999999</v>
      </c>
      <c r="L27" s="107">
        <v>3.343844283339144</v>
      </c>
      <c r="M27" s="107">
        <v>3.9887306126792885</v>
      </c>
      <c r="N27" s="107">
        <v>8.5984565939220925</v>
      </c>
      <c r="O27" s="107">
        <v>9.9837584964388615</v>
      </c>
      <c r="P27" s="107">
        <v>10.819719117225532</v>
      </c>
      <c r="Q27" s="107">
        <v>11.512389274608248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1134.0169678783991</v>
      </c>
      <c r="C29" s="101">
        <f t="shared" ref="C29:Q29" si="8">SUM(C30:C33)</f>
        <v>1151.0727825392335</v>
      </c>
      <c r="D29" s="101">
        <f t="shared" si="8"/>
        <v>1171.5523768997155</v>
      </c>
      <c r="E29" s="101">
        <f t="shared" si="8"/>
        <v>1198.3985385669839</v>
      </c>
      <c r="F29" s="101">
        <f t="shared" si="8"/>
        <v>1212.9570815314046</v>
      </c>
      <c r="G29" s="101">
        <f t="shared" si="8"/>
        <v>1262.2100489199238</v>
      </c>
      <c r="H29" s="101">
        <f t="shared" si="8"/>
        <v>1299.3805558725362</v>
      </c>
      <c r="I29" s="101">
        <f t="shared" si="8"/>
        <v>1336.4060722422093</v>
      </c>
      <c r="J29" s="101">
        <f t="shared" si="8"/>
        <v>1344.0123121907327</v>
      </c>
      <c r="K29" s="101">
        <f t="shared" si="8"/>
        <v>1375.2555070309568</v>
      </c>
      <c r="L29" s="101">
        <f t="shared" si="8"/>
        <v>1396.8110631367315</v>
      </c>
      <c r="M29" s="101">
        <f t="shared" si="8"/>
        <v>1418.9352905137318</v>
      </c>
      <c r="N29" s="101">
        <f t="shared" si="8"/>
        <v>1456.4546257910688</v>
      </c>
      <c r="O29" s="101">
        <f t="shared" si="8"/>
        <v>1491.6710119458162</v>
      </c>
      <c r="P29" s="101">
        <f t="shared" si="8"/>
        <v>1512.6097943946054</v>
      </c>
      <c r="Q29" s="101">
        <f t="shared" si="8"/>
        <v>1536.6936473419082</v>
      </c>
    </row>
    <row r="30" spans="1:17" ht="12" customHeight="1" x14ac:dyDescent="0.25">
      <c r="A30" s="88" t="s">
        <v>66</v>
      </c>
      <c r="B30" s="100">
        <v>117.57302825274937</v>
      </c>
      <c r="C30" s="100">
        <v>42.465984420731012</v>
      </c>
      <c r="D30" s="100">
        <v>166.06900686741326</v>
      </c>
      <c r="E30" s="100">
        <v>203.31436993355871</v>
      </c>
      <c r="F30" s="100">
        <v>239.99786970672366</v>
      </c>
      <c r="G30" s="100">
        <v>196.20023979961874</v>
      </c>
      <c r="H30" s="100">
        <v>156.97324274327607</v>
      </c>
      <c r="I30" s="100">
        <v>177.98897095157463</v>
      </c>
      <c r="J30" s="100">
        <v>210.01592592494146</v>
      </c>
      <c r="K30" s="100">
        <v>193.91018455646886</v>
      </c>
      <c r="L30" s="100">
        <v>210.09732715828088</v>
      </c>
      <c r="M30" s="100">
        <v>185.98115272358203</v>
      </c>
      <c r="N30" s="100">
        <v>149.56006652910682</v>
      </c>
      <c r="O30" s="100">
        <v>123.71632973432838</v>
      </c>
      <c r="P30" s="100">
        <v>122.832299216104</v>
      </c>
      <c r="Q30" s="100">
        <v>146.19260964317164</v>
      </c>
    </row>
    <row r="31" spans="1:17" ht="12" customHeight="1" x14ac:dyDescent="0.25">
      <c r="A31" s="88" t="s">
        <v>98</v>
      </c>
      <c r="B31" s="100">
        <v>323.64911132733084</v>
      </c>
      <c r="C31" s="100">
        <v>325.50618374908657</v>
      </c>
      <c r="D31" s="100">
        <v>326.86789118477282</v>
      </c>
      <c r="E31" s="100">
        <v>331.49322140931429</v>
      </c>
      <c r="F31" s="100">
        <v>333.3894049607689</v>
      </c>
      <c r="G31" s="100">
        <v>344.08263723985669</v>
      </c>
      <c r="H31" s="100">
        <v>351.79880378182327</v>
      </c>
      <c r="I31" s="100">
        <v>358.10776518484386</v>
      </c>
      <c r="J31" s="100">
        <v>356.19954179570033</v>
      </c>
      <c r="K31" s="100">
        <v>363.97282935270636</v>
      </c>
      <c r="L31" s="100">
        <v>367.41868317114768</v>
      </c>
      <c r="M31" s="100">
        <v>369.6261035537687</v>
      </c>
      <c r="N31" s="100">
        <v>376.06910183806229</v>
      </c>
      <c r="O31" s="100">
        <v>379.17583824842302</v>
      </c>
      <c r="P31" s="100">
        <v>376.26083219142879</v>
      </c>
      <c r="Q31" s="100">
        <v>378.39934198033239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692.79482829831886</v>
      </c>
      <c r="C33" s="18">
        <v>783.10061436941589</v>
      </c>
      <c r="D33" s="18">
        <v>678.6154788475294</v>
      </c>
      <c r="E33" s="18">
        <v>663.59094722411089</v>
      </c>
      <c r="F33" s="18">
        <v>639.56980686391205</v>
      </c>
      <c r="G33" s="18">
        <v>721.92717188044821</v>
      </c>
      <c r="H33" s="18">
        <v>790.60850934743689</v>
      </c>
      <c r="I33" s="18">
        <v>800.30933610579086</v>
      </c>
      <c r="J33" s="18">
        <v>777.79684447009095</v>
      </c>
      <c r="K33" s="18">
        <v>817.37249312178153</v>
      </c>
      <c r="L33" s="18">
        <v>819.29505280730291</v>
      </c>
      <c r="M33" s="18">
        <v>863.32803423638109</v>
      </c>
      <c r="N33" s="18">
        <v>930.82545742389971</v>
      </c>
      <c r="O33" s="18">
        <v>988.7788439630649</v>
      </c>
      <c r="P33" s="18">
        <v>1013.5166629870727</v>
      </c>
      <c r="Q33" s="18">
        <v>1012.1016957184042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0.67640171460733611</v>
      </c>
      <c r="C3" s="115">
        <f>IF(SER_hh_tes!C3=0,"",SER_hh_tes!C3/SER_hh_fec!C3)</f>
        <v>0.68663521674728734</v>
      </c>
      <c r="D3" s="115">
        <f>IF(SER_hh_tes!D3=0,"",SER_hh_tes!D3/SER_hh_fec!D3)</f>
        <v>0.69920448336684637</v>
      </c>
      <c r="E3" s="115">
        <f>IF(SER_hh_tes!E3=0,"",SER_hh_tes!E3/SER_hh_fec!E3)</f>
        <v>0.70411681543548177</v>
      </c>
      <c r="F3" s="115">
        <f>IF(SER_hh_tes!F3=0,"",SER_hh_tes!F3/SER_hh_fec!F3)</f>
        <v>0.71230028483702668</v>
      </c>
      <c r="G3" s="115">
        <f>IF(SER_hh_tes!G3=0,"",SER_hh_tes!G3/SER_hh_fec!G3)</f>
        <v>0.72858275659860916</v>
      </c>
      <c r="H3" s="115">
        <f>IF(SER_hh_tes!H3=0,"",SER_hh_tes!H3/SER_hh_fec!H3)</f>
        <v>0.74377857584462126</v>
      </c>
      <c r="I3" s="115">
        <f>IF(SER_hh_tes!I3=0,"",SER_hh_tes!I3/SER_hh_fec!I3)</f>
        <v>0.75558817439648196</v>
      </c>
      <c r="J3" s="115">
        <f>IF(SER_hh_tes!J3=0,"",SER_hh_tes!J3/SER_hh_fec!J3)</f>
        <v>0.76162464483092107</v>
      </c>
      <c r="K3" s="115">
        <f>IF(SER_hh_tes!K3=0,"",SER_hh_tes!K3/SER_hh_fec!K3)</f>
        <v>0.77223775052051402</v>
      </c>
      <c r="L3" s="115">
        <f>IF(SER_hh_tes!L3=0,"",SER_hh_tes!L3/SER_hh_fec!L3)</f>
        <v>0.78331032903041597</v>
      </c>
      <c r="M3" s="115">
        <f>IF(SER_hh_tes!M3=0,"",SER_hh_tes!M3/SER_hh_fec!M3)</f>
        <v>0.81044193141152387</v>
      </c>
      <c r="N3" s="115">
        <f>IF(SER_hh_tes!N3=0,"",SER_hh_tes!N3/SER_hh_fec!N3)</f>
        <v>0.82587816860495766</v>
      </c>
      <c r="O3" s="115">
        <f>IF(SER_hh_tes!O3=0,"",SER_hh_tes!O3/SER_hh_fec!O3)</f>
        <v>0.84059491244637929</v>
      </c>
      <c r="P3" s="115">
        <f>IF(SER_hh_tes!P3=0,"",SER_hh_tes!P3/SER_hh_fec!P3)</f>
        <v>0.87577398903588877</v>
      </c>
      <c r="Q3" s="115">
        <f>IF(SER_hh_tes!Q3=0,"",SER_hh_tes!Q3/SER_hh_fec!Q3)</f>
        <v>0.90063144702248787</v>
      </c>
    </row>
    <row r="4" spans="1:17" ht="12.95" customHeight="1" x14ac:dyDescent="0.25">
      <c r="A4" s="90" t="s">
        <v>44</v>
      </c>
      <c r="B4" s="110">
        <f>IF(SER_hh_tes!B4=0,"",SER_hh_tes!B4/SER_hh_fec!B4)</f>
        <v>0.65659565952250121</v>
      </c>
      <c r="C4" s="110">
        <f>IF(SER_hh_tes!C4=0,"",SER_hh_tes!C4/SER_hh_fec!C4)</f>
        <v>0.66018696009318079</v>
      </c>
      <c r="D4" s="110">
        <f>IF(SER_hh_tes!D4=0,"",SER_hh_tes!D4/SER_hh_fec!D4)</f>
        <v>0.66729210555899876</v>
      </c>
      <c r="E4" s="110">
        <f>IF(SER_hh_tes!E4=0,"",SER_hh_tes!E4/SER_hh_fec!E4)</f>
        <v>0.67503343538891269</v>
      </c>
      <c r="F4" s="110">
        <f>IF(SER_hh_tes!F4=0,"",SER_hh_tes!F4/SER_hh_fec!F4)</f>
        <v>0.6809079313334796</v>
      </c>
      <c r="G4" s="110">
        <f>IF(SER_hh_tes!G4=0,"",SER_hh_tes!G4/SER_hh_fec!G4)</f>
        <v>0.70112530088454583</v>
      </c>
      <c r="H4" s="110">
        <f>IF(SER_hh_tes!H4=0,"",SER_hh_tes!H4/SER_hh_fec!H4)</f>
        <v>0.70782091630010369</v>
      </c>
      <c r="I4" s="110">
        <f>IF(SER_hh_tes!I4=0,"",SER_hh_tes!I4/SER_hh_fec!I4)</f>
        <v>0.71529897001164289</v>
      </c>
      <c r="J4" s="110">
        <f>IF(SER_hh_tes!J4=0,"",SER_hh_tes!J4/SER_hh_fec!J4)</f>
        <v>0.71620696702167808</v>
      </c>
      <c r="K4" s="110">
        <f>IF(SER_hh_tes!K4=0,"",SER_hh_tes!K4/SER_hh_fec!K4)</f>
        <v>0.72074521256381752</v>
      </c>
      <c r="L4" s="110">
        <f>IF(SER_hh_tes!L4=0,"",SER_hh_tes!L4/SER_hh_fec!L4)</f>
        <v>0.73536914452542834</v>
      </c>
      <c r="M4" s="110">
        <f>IF(SER_hh_tes!M4=0,"",SER_hh_tes!M4/SER_hh_fec!M4)</f>
        <v>0.74933750948144651</v>
      </c>
      <c r="N4" s="110">
        <f>IF(SER_hh_tes!N4=0,"",SER_hh_tes!N4/SER_hh_fec!N4)</f>
        <v>0.76589448804293059</v>
      </c>
      <c r="O4" s="110">
        <f>IF(SER_hh_tes!O4=0,"",SER_hh_tes!O4/SER_hh_fec!O4)</f>
        <v>0.77740355518663518</v>
      </c>
      <c r="P4" s="110">
        <f>IF(SER_hh_tes!P4=0,"",SER_hh_tes!P4/SER_hh_fec!P4)</f>
        <v>0.80327700647550049</v>
      </c>
      <c r="Q4" s="110">
        <f>IF(SER_hh_tes!Q4=0,"",SER_hh_tes!Q4/SER_hh_fec!Q4)</f>
        <v>0.82656184765470619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>
        <f>IF(SER_hh_tes!E5=0,"",SER_hh_tes!E5/SER_hh_fec!E5)</f>
        <v>0.5805488860904835</v>
      </c>
      <c r="F5" s="109">
        <f>IF(SER_hh_tes!F5=0,"",SER_hh_tes!F5/SER_hh_fec!F5)</f>
        <v>0.5807974381491593</v>
      </c>
      <c r="G5" s="109">
        <f>IF(SER_hh_tes!G5=0,"",SER_hh_tes!G5/SER_hh_fec!G5)</f>
        <v>0.58204646186009967</v>
      </c>
      <c r="H5" s="109">
        <f>IF(SER_hh_tes!H5=0,"",SER_hh_tes!H5/SER_hh_fec!H5)</f>
        <v>0.58216653416172892</v>
      </c>
      <c r="I5" s="109">
        <f>IF(SER_hh_tes!I5=0,"",SER_hh_tes!I5/SER_hh_fec!I5)</f>
        <v>0.58226257707271223</v>
      </c>
      <c r="J5" s="109">
        <f>IF(SER_hh_tes!J5=0,"",SER_hh_tes!J5/SER_hh_fec!J5)</f>
        <v>0.58241969883568789</v>
      </c>
      <c r="K5" s="109">
        <f>IF(SER_hh_tes!K5=0,"",SER_hh_tes!K5/SER_hh_fec!K5)</f>
        <v>0.58978346009656601</v>
      </c>
      <c r="L5" s="109">
        <f>IF(SER_hh_tes!L5=0,"",SER_hh_tes!L5/SER_hh_fec!L5)</f>
        <v>0.58982525534267161</v>
      </c>
      <c r="M5" s="109">
        <f>IF(SER_hh_tes!M5=0,"",SER_hh_tes!M5/SER_hh_fec!M5)</f>
        <v>0.59294687569862181</v>
      </c>
      <c r="N5" s="109">
        <f>IF(SER_hh_tes!N5=0,"",SER_hh_tes!N5/SER_hh_fec!N5)</f>
        <v>0.59294736639987</v>
      </c>
      <c r="O5" s="109">
        <f>IF(SER_hh_tes!O5=0,"",SER_hh_tes!O5/SER_hh_fec!O5)</f>
        <v>0.59294788980823521</v>
      </c>
      <c r="P5" s="109">
        <f>IF(SER_hh_tes!P5=0,"",SER_hh_tes!P5/SER_hh_fec!P5)</f>
        <v>0.59295073550637478</v>
      </c>
      <c r="Q5" s="109">
        <f>IF(SER_hh_tes!Q5=0,"",SER_hh_tes!Q5/SER_hh_fec!Q5)</f>
        <v>0.59295139898201221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0.60142631921918399</v>
      </c>
      <c r="C7" s="109">
        <f>IF(SER_hh_tes!C7=0,"",SER_hh_tes!C7/SER_hh_fec!C7)</f>
        <v>0.6030142761559123</v>
      </c>
      <c r="D7" s="109">
        <f>IF(SER_hh_tes!D7=0,"",SER_hh_tes!D7/SER_hh_fec!D7)</f>
        <v>0.60312149193216313</v>
      </c>
      <c r="E7" s="109">
        <f>IF(SER_hh_tes!E7=0,"",SER_hh_tes!E7/SER_hh_fec!E7)</f>
        <v>0.60328131879295588</v>
      </c>
      <c r="F7" s="109">
        <f>IF(SER_hh_tes!F7=0,"",SER_hh_tes!F7/SER_hh_fec!F7)</f>
        <v>0.60467071676168271</v>
      </c>
      <c r="G7" s="109">
        <f>IF(SER_hh_tes!G7=0,"",SER_hh_tes!G7/SER_hh_fec!G7)</f>
        <v>0.6056552567133946</v>
      </c>
      <c r="H7" s="109">
        <f>IF(SER_hh_tes!H7=0,"",SER_hh_tes!H7/SER_hh_fec!H7)</f>
        <v>0.60919972612020779</v>
      </c>
      <c r="I7" s="109">
        <f>IF(SER_hh_tes!I7=0,"",SER_hh_tes!I7/SER_hh_fec!I7)</f>
        <v>0.61219043902165282</v>
      </c>
      <c r="J7" s="109">
        <f>IF(SER_hh_tes!J7=0,"",SER_hh_tes!J7/SER_hh_fec!J7)</f>
        <v>0.61651987721196999</v>
      </c>
      <c r="K7" s="109">
        <f>IF(SER_hh_tes!K7=0,"",SER_hh_tes!K7/SER_hh_fec!K7)</f>
        <v>0.62134358742778073</v>
      </c>
      <c r="L7" s="109">
        <f>IF(SER_hh_tes!L7=0,"",SER_hh_tes!L7/SER_hh_fec!L7)</f>
        <v>0.62640591317644778</v>
      </c>
      <c r="M7" s="109">
        <f>IF(SER_hh_tes!M7=0,"",SER_hh_tes!M7/SER_hh_fec!M7)</f>
        <v>0.63158279849918342</v>
      </c>
      <c r="N7" s="109">
        <f>IF(SER_hh_tes!N7=0,"",SER_hh_tes!N7/SER_hh_fec!N7)</f>
        <v>0.63515321883103293</v>
      </c>
      <c r="O7" s="109">
        <f>IF(SER_hh_tes!O7=0,"",SER_hh_tes!O7/SER_hh_fec!O7)</f>
        <v>0.64305521175079072</v>
      </c>
      <c r="P7" s="109">
        <f>IF(SER_hh_tes!P7=0,"",SER_hh_tes!P7/SER_hh_fec!P7)</f>
        <v>0.64740234828030185</v>
      </c>
      <c r="Q7" s="109">
        <f>IF(SER_hh_tes!Q7=0,"",SER_hh_tes!Q7/SER_hh_fec!Q7)</f>
        <v>0.65021013565199881</v>
      </c>
    </row>
    <row r="8" spans="1:17" ht="12" customHeight="1" x14ac:dyDescent="0.25">
      <c r="A8" s="88" t="s">
        <v>101</v>
      </c>
      <c r="B8" s="109">
        <f>IF(SER_hh_tes!B8=0,"",SER_hh_tes!B8/SER_hh_fec!B8)</f>
        <v>0.97755642996895931</v>
      </c>
      <c r="C8" s="109">
        <f>IF(SER_hh_tes!C8=0,"",SER_hh_tes!C8/SER_hh_fec!C8)</f>
        <v>0.99363476122271155</v>
      </c>
      <c r="D8" s="109">
        <f>IF(SER_hh_tes!D8=0,"",SER_hh_tes!D8/SER_hh_fec!D8)</f>
        <v>1.0034582272837747</v>
      </c>
      <c r="E8" s="109">
        <f>IF(SER_hh_tes!E8=0,"",SER_hh_tes!E8/SER_hh_fec!E8)</f>
        <v>1.0127710019626583</v>
      </c>
      <c r="F8" s="109">
        <f>IF(SER_hh_tes!F8=0,"",SER_hh_tes!F8/SER_hh_fec!F8)</f>
        <v>1.0183726139176712</v>
      </c>
      <c r="G8" s="109">
        <f>IF(SER_hh_tes!G8=0,"",SER_hh_tes!G8/SER_hh_fec!G8)</f>
        <v>1.0262007711247227</v>
      </c>
      <c r="H8" s="109">
        <f>IF(SER_hh_tes!H8=0,"",SER_hh_tes!H8/SER_hh_fec!H8)</f>
        <v>1.0295938795188504</v>
      </c>
      <c r="I8" s="109">
        <f>IF(SER_hh_tes!I8=0,"",SER_hh_tes!I8/SER_hh_fec!I8)</f>
        <v>1.0337893913114022</v>
      </c>
      <c r="J8" s="109">
        <f>IF(SER_hh_tes!J8=0,"",SER_hh_tes!J8/SER_hh_fec!J8)</f>
        <v>1.0359281668876721</v>
      </c>
      <c r="K8" s="109">
        <f>IF(SER_hh_tes!K8=0,"",SER_hh_tes!K8/SER_hh_fec!K8)</f>
        <v>1.036861539721486</v>
      </c>
      <c r="L8" s="109">
        <f>IF(SER_hh_tes!L8=0,"",SER_hh_tes!L8/SER_hh_fec!L8)</f>
        <v>1.0404290210850244</v>
      </c>
      <c r="M8" s="109">
        <f>IF(SER_hh_tes!M8=0,"",SER_hh_tes!M8/SER_hh_fec!M8)</f>
        <v>1.0538559538784396</v>
      </c>
      <c r="N8" s="109">
        <f>IF(SER_hh_tes!N8=0,"",SER_hh_tes!N8/SER_hh_fec!N8)</f>
        <v>1.0568955682264412</v>
      </c>
      <c r="O8" s="109">
        <f>IF(SER_hh_tes!O8=0,"",SER_hh_tes!O8/SER_hh_fec!O8)</f>
        <v>1.0673871652105302</v>
      </c>
      <c r="P8" s="109">
        <f>IF(SER_hh_tes!P8=0,"",SER_hh_tes!P8/SER_hh_fec!P8)</f>
        <v>1.081148631342906</v>
      </c>
      <c r="Q8" s="109">
        <f>IF(SER_hh_tes!Q8=0,"",SER_hh_tes!Q8/SER_hh_fec!Q8)</f>
        <v>1.0953654004556468</v>
      </c>
    </row>
    <row r="9" spans="1:17" ht="12" customHeight="1" x14ac:dyDescent="0.25">
      <c r="A9" s="88" t="s">
        <v>106</v>
      </c>
      <c r="B9" s="109">
        <f>IF(SER_hh_tes!B9=0,"",SER_hh_tes!B9/SER_hh_fec!B9)</f>
        <v>0.64253929119278141</v>
      </c>
      <c r="C9" s="109">
        <f>IF(SER_hh_tes!C9=0,"",SER_hh_tes!C9/SER_hh_fec!C9)</f>
        <v>0.64497338297363427</v>
      </c>
      <c r="D9" s="109">
        <f>IF(SER_hh_tes!D9=0,"",SER_hh_tes!D9/SER_hh_fec!D9)</f>
        <v>0.64776483007861219</v>
      </c>
      <c r="E9" s="109">
        <f>IF(SER_hh_tes!E9=0,"",SER_hh_tes!E9/SER_hh_fec!E9)</f>
        <v>0.66965872287118411</v>
      </c>
      <c r="F9" s="109">
        <f>IF(SER_hh_tes!F9=0,"",SER_hh_tes!F9/SER_hh_fec!F9)</f>
        <v>0.67754816394675943</v>
      </c>
      <c r="G9" s="109">
        <f>IF(SER_hh_tes!G9=0,"",SER_hh_tes!G9/SER_hh_fec!G9)</f>
        <v>0.7034348928590376</v>
      </c>
      <c r="H9" s="109">
        <f>IF(SER_hh_tes!H9=0,"",SER_hh_tes!H9/SER_hh_fec!H9)</f>
        <v>0.70739082057255587</v>
      </c>
      <c r="I9" s="109">
        <f>IF(SER_hh_tes!I9=0,"",SER_hh_tes!I9/SER_hh_fec!I9)</f>
        <v>0.71319482964501268</v>
      </c>
      <c r="J9" s="109">
        <f>IF(SER_hh_tes!J9=0,"",SER_hh_tes!J9/SER_hh_fec!J9)</f>
        <v>0.71793136493187526</v>
      </c>
      <c r="K9" s="109">
        <f>IF(SER_hh_tes!K9=0,"",SER_hh_tes!K9/SER_hh_fec!K9)</f>
        <v>0.72124642230051983</v>
      </c>
      <c r="L9" s="109">
        <f>IF(SER_hh_tes!L9=0,"",SER_hh_tes!L9/SER_hh_fec!L9)</f>
        <v>0.72635104044859566</v>
      </c>
      <c r="M9" s="109">
        <f>IF(SER_hh_tes!M9=0,"",SER_hh_tes!M9/SER_hh_fec!M9)</f>
        <v>0.73039125161191476</v>
      </c>
      <c r="N9" s="109">
        <f>IF(SER_hh_tes!N9=0,"",SER_hh_tes!N9/SER_hh_fec!N9)</f>
        <v>0.74085240630791904</v>
      </c>
      <c r="O9" s="109">
        <f>IF(SER_hh_tes!O9=0,"",SER_hh_tes!O9/SER_hh_fec!O9)</f>
        <v>0.74514708426296539</v>
      </c>
      <c r="P9" s="109">
        <f>IF(SER_hh_tes!P9=0,"",SER_hh_tes!P9/SER_hh_fec!P9)</f>
        <v>0.75704338622382827</v>
      </c>
      <c r="Q9" s="109">
        <f>IF(SER_hh_tes!Q9=0,"",SER_hh_tes!Q9/SER_hh_fec!Q9)</f>
        <v>0.75832933136268854</v>
      </c>
    </row>
    <row r="10" spans="1:17" ht="12" customHeight="1" x14ac:dyDescent="0.25">
      <c r="A10" s="88" t="s">
        <v>34</v>
      </c>
      <c r="B10" s="109">
        <f>IF(SER_hh_tes!B10=0,"",SER_hh_tes!B10/SER_hh_fec!B10)</f>
        <v>0.4971790905545253</v>
      </c>
      <c r="C10" s="109">
        <f>IF(SER_hh_tes!C10=0,"",SER_hh_tes!C10/SER_hh_fec!C10)</f>
        <v>0.50739741836809116</v>
      </c>
      <c r="D10" s="109">
        <f>IF(SER_hh_tes!D10=0,"",SER_hh_tes!D10/SER_hh_fec!D10)</f>
        <v>0.52552432260117354</v>
      </c>
      <c r="E10" s="109">
        <f>IF(SER_hh_tes!E10=0,"",SER_hh_tes!E10/SER_hh_fec!E10)</f>
        <v>0.52931540104432651</v>
      </c>
      <c r="F10" s="109">
        <f>IF(SER_hh_tes!F10=0,"",SER_hh_tes!F10/SER_hh_fec!F10)</f>
        <v>0.53490664092262319</v>
      </c>
      <c r="G10" s="109">
        <f>IF(SER_hh_tes!G10=0,"",SER_hh_tes!G10/SER_hh_fec!G10)</f>
        <v>0.57053167113831982</v>
      </c>
      <c r="H10" s="109">
        <f>IF(SER_hh_tes!H10=0,"",SER_hh_tes!H10/SER_hh_fec!H10)</f>
        <v>0.57133429369297939</v>
      </c>
      <c r="I10" s="109">
        <f>IF(SER_hh_tes!I10=0,"",SER_hh_tes!I10/SER_hh_fec!I10)</f>
        <v>0.57584846519086985</v>
      </c>
      <c r="J10" s="109">
        <f>IF(SER_hh_tes!J10=0,"",SER_hh_tes!J10/SER_hh_fec!J10)</f>
        <v>0.57773476351846964</v>
      </c>
      <c r="K10" s="109">
        <f>IF(SER_hh_tes!K10=0,"",SER_hh_tes!K10/SER_hh_fec!K10)</f>
        <v>0.57938158387893257</v>
      </c>
      <c r="L10" s="109">
        <f>IF(SER_hh_tes!L10=0,"",SER_hh_tes!L10/SER_hh_fec!L10)</f>
        <v>0.57970453979965841</v>
      </c>
      <c r="M10" s="109">
        <f>IF(SER_hh_tes!M10=0,"",SER_hh_tes!M10/SER_hh_fec!M10)</f>
        <v>0.58257143624534957</v>
      </c>
      <c r="N10" s="109">
        <f>IF(SER_hh_tes!N10=0,"",SER_hh_tes!N10/SER_hh_fec!N10)</f>
        <v>0.58415137423730024</v>
      </c>
      <c r="O10" s="109">
        <f>IF(SER_hh_tes!O10=0,"",SER_hh_tes!O10/SER_hh_fec!O10)</f>
        <v>0.58624853251982212</v>
      </c>
      <c r="P10" s="109">
        <f>IF(SER_hh_tes!P10=0,"",SER_hh_tes!P10/SER_hh_fec!P10)</f>
        <v>0.59046798700090553</v>
      </c>
      <c r="Q10" s="109">
        <f>IF(SER_hh_tes!Q10=0,"",SER_hh_tes!Q10/SER_hh_fec!Q10)</f>
        <v>0.59185848406954999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0.76371596091324923</v>
      </c>
      <c r="C12" s="109">
        <f>IF(SER_hh_tes!C12=0,"",SER_hh_tes!C12/SER_hh_fec!C12)</f>
        <v>0.76823976435524521</v>
      </c>
      <c r="D12" s="109">
        <f>IF(SER_hh_tes!D12=0,"",SER_hh_tes!D12/SER_hh_fec!D12)</f>
        <v>0.77328417510972858</v>
      </c>
      <c r="E12" s="109">
        <f>IF(SER_hh_tes!E12=0,"",SER_hh_tes!E12/SER_hh_fec!E12)</f>
        <v>0.77501571682390624</v>
      </c>
      <c r="F12" s="109">
        <f>IF(SER_hh_tes!F12=0,"",SER_hh_tes!F12/SER_hh_fec!F12)</f>
        <v>0.77709005028236455</v>
      </c>
      <c r="G12" s="109">
        <f>IF(SER_hh_tes!G12=0,"",SER_hh_tes!G12/SER_hh_fec!G12)</f>
        <v>0.77935911661432711</v>
      </c>
      <c r="H12" s="109">
        <f>IF(SER_hh_tes!H12=0,"",SER_hh_tes!H12/SER_hh_fec!H12)</f>
        <v>0.78237443108179339</v>
      </c>
      <c r="I12" s="109">
        <f>IF(SER_hh_tes!I12=0,"",SER_hh_tes!I12/SER_hh_fec!I12)</f>
        <v>0.78577967970533225</v>
      </c>
      <c r="J12" s="109">
        <f>IF(SER_hh_tes!J12=0,"",SER_hh_tes!J12/SER_hh_fec!J12)</f>
        <v>0.78947258871169268</v>
      </c>
      <c r="K12" s="109">
        <f>IF(SER_hh_tes!K12=0,"",SER_hh_tes!K12/SER_hh_fec!K12)</f>
        <v>0.79556485741776461</v>
      </c>
      <c r="L12" s="109">
        <f>IF(SER_hh_tes!L12=0,"",SER_hh_tes!L12/SER_hh_fec!L12)</f>
        <v>0.80318900867124632</v>
      </c>
      <c r="M12" s="109">
        <f>IF(SER_hh_tes!M12=0,"",SER_hh_tes!M12/SER_hh_fec!M12)</f>
        <v>0.80618865071637036</v>
      </c>
      <c r="N12" s="109">
        <f>IF(SER_hh_tes!N12=0,"",SER_hh_tes!N12/SER_hh_fec!N12)</f>
        <v>0.81346180294830395</v>
      </c>
      <c r="O12" s="109">
        <f>IF(SER_hh_tes!O12=0,"",SER_hh_tes!O12/SER_hh_fec!O12)</f>
        <v>0.81394024592933478</v>
      </c>
      <c r="P12" s="109">
        <f>IF(SER_hh_tes!P12=0,"",SER_hh_tes!P12/SER_hh_fec!P12)</f>
        <v>0.81948019004878769</v>
      </c>
      <c r="Q12" s="109">
        <f>IF(SER_hh_tes!Q12=0,"",SER_hh_tes!Q12/SER_hh_fec!Q12)</f>
        <v>0.81954546343394785</v>
      </c>
    </row>
    <row r="13" spans="1:17" ht="12" customHeight="1" x14ac:dyDescent="0.25">
      <c r="A13" s="88" t="s">
        <v>105</v>
      </c>
      <c r="B13" s="109">
        <f>IF(SER_hh_tes!B13=0,"",SER_hh_tes!B13/SER_hh_fec!B13)</f>
        <v>1.2028526384383675</v>
      </c>
      <c r="C13" s="109">
        <f>IF(SER_hh_tes!C13=0,"",SER_hh_tes!C13/SER_hh_fec!C13)</f>
        <v>1.2123102854934613</v>
      </c>
      <c r="D13" s="109">
        <f>IF(SER_hh_tes!D13=0,"",SER_hh_tes!D13/SER_hh_fec!D13)</f>
        <v>1.2235816410400457</v>
      </c>
      <c r="E13" s="109">
        <f>IF(SER_hh_tes!E13=0,"",SER_hh_tes!E13/SER_hh_fec!E13)</f>
        <v>1.230080388680084</v>
      </c>
      <c r="F13" s="109">
        <f>IF(SER_hh_tes!F13=0,"",SER_hh_tes!F13/SER_hh_fec!F13)</f>
        <v>1.2357787031527736</v>
      </c>
      <c r="G13" s="109">
        <f>IF(SER_hh_tes!G13=0,"",SER_hh_tes!G13/SER_hh_fec!G13)</f>
        <v>1.2404616537483237</v>
      </c>
      <c r="H13" s="109">
        <f>IF(SER_hh_tes!H13=0,"",SER_hh_tes!H13/SER_hh_fec!H13)</f>
        <v>1.2452134006091522</v>
      </c>
      <c r="I13" s="109">
        <f>IF(SER_hh_tes!I13=0,"",SER_hh_tes!I13/SER_hh_fec!I13)</f>
        <v>1.2485692166564792</v>
      </c>
      <c r="J13" s="109">
        <f>IF(SER_hh_tes!J13=0,"",SER_hh_tes!J13/SER_hh_fec!J13)</f>
        <v>1.2514856791237912</v>
      </c>
      <c r="K13" s="109">
        <f>IF(SER_hh_tes!K13=0,"",SER_hh_tes!K13/SER_hh_fec!K13)</f>
        <v>1.2546164018725714</v>
      </c>
      <c r="L13" s="109">
        <f>IF(SER_hh_tes!L13=0,"",SER_hh_tes!L13/SER_hh_fec!L13)</f>
        <v>1.3160145216183166</v>
      </c>
      <c r="M13" s="109">
        <f>IF(SER_hh_tes!M13=0,"",SER_hh_tes!M13/SER_hh_fec!M13)</f>
        <v>1.5186671903019664</v>
      </c>
      <c r="N13" s="109">
        <f>IF(SER_hh_tes!N13=0,"",SER_hh_tes!N13/SER_hh_fec!N13)</f>
        <v>1.6583828884571981</v>
      </c>
      <c r="O13" s="109">
        <f>IF(SER_hh_tes!O13=0,"",SER_hh_tes!O13/SER_hh_fec!O13)</f>
        <v>1.8061942855422906</v>
      </c>
      <c r="P13" s="109">
        <f>IF(SER_hh_tes!P13=0,"",SER_hh_tes!P13/SER_hh_fec!P13)</f>
        <v>2.0483684143217071</v>
      </c>
      <c r="Q13" s="109">
        <f>IF(SER_hh_tes!Q13=0,"",SER_hh_tes!Q13/SER_hh_fec!Q13)</f>
        <v>2.2231093955765933</v>
      </c>
    </row>
    <row r="14" spans="1:17" ht="12" customHeight="1" x14ac:dyDescent="0.25">
      <c r="A14" s="51" t="s">
        <v>104</v>
      </c>
      <c r="B14" s="112">
        <f>IF(SER_hh_tes!B14=0,"",SER_hh_tes!B14/SER_hh_fec!B14)</f>
        <v>0.72553016286758665</v>
      </c>
      <c r="C14" s="112">
        <f>IF(SER_hh_tes!C14=0,"",SER_hh_tes!C14/SER_hh_fec!C14)</f>
        <v>0.72685512173998146</v>
      </c>
      <c r="D14" s="112">
        <f>IF(SER_hh_tes!D14=0,"",SER_hh_tes!D14/SER_hh_fec!D14)</f>
        <v>0.73066461387723158</v>
      </c>
      <c r="E14" s="112">
        <f>IF(SER_hh_tes!E14=0,"",SER_hh_tes!E14/SER_hh_fec!E14)</f>
        <v>0.73229467152972172</v>
      </c>
      <c r="F14" s="112">
        <f>IF(SER_hh_tes!F14=0,"",SER_hh_tes!F14/SER_hh_fec!F14)</f>
        <v>0.73532548928402264</v>
      </c>
      <c r="G14" s="112">
        <f>IF(SER_hh_tes!G14=0,"",SER_hh_tes!G14/SER_hh_fec!G14)</f>
        <v>0.73784452740207085</v>
      </c>
      <c r="H14" s="112">
        <f>IF(SER_hh_tes!H14=0,"",SER_hh_tes!H14/SER_hh_fec!H14)</f>
        <v>0.74365505229923157</v>
      </c>
      <c r="I14" s="112">
        <f>IF(SER_hh_tes!I14=0,"",SER_hh_tes!I14/SER_hh_fec!I14)</f>
        <v>0.74693280003238116</v>
      </c>
      <c r="J14" s="112">
        <f>IF(SER_hh_tes!J14=0,"",SER_hh_tes!J14/SER_hh_fec!J14)</f>
        <v>0.75121013050453078</v>
      </c>
      <c r="K14" s="112">
        <f>IF(SER_hh_tes!K14=0,"",SER_hh_tes!K14/SER_hh_fec!K14)</f>
        <v>0.75914073663772419</v>
      </c>
      <c r="L14" s="112">
        <f>IF(SER_hh_tes!L14=0,"",SER_hh_tes!L14/SER_hh_fec!L14)</f>
        <v>0.76250570065456968</v>
      </c>
      <c r="M14" s="112">
        <f>IF(SER_hh_tes!M14=0,"",SER_hh_tes!M14/SER_hh_fec!M14)</f>
        <v>0.76687564542063802</v>
      </c>
      <c r="N14" s="112">
        <f>IF(SER_hh_tes!N14=0,"",SER_hh_tes!N14/SER_hh_fec!N14)</f>
        <v>0.772014098207639</v>
      </c>
      <c r="O14" s="112">
        <f>IF(SER_hh_tes!O14=0,"",SER_hh_tes!O14/SER_hh_fec!O14)</f>
        <v>0.77412658676549795</v>
      </c>
      <c r="P14" s="112">
        <f>IF(SER_hh_tes!P14=0,"",SER_hh_tes!P14/SER_hh_fec!P14)</f>
        <v>0.77925510161897882</v>
      </c>
      <c r="Q14" s="112">
        <f>IF(SER_hh_tes!Q14=0,"",SER_hh_tes!Q14/SER_hh_fec!Q14)</f>
        <v>0.78107007089911462</v>
      </c>
    </row>
    <row r="15" spans="1:17" ht="12" customHeight="1" x14ac:dyDescent="0.25">
      <c r="A15" s="105" t="s">
        <v>108</v>
      </c>
      <c r="B15" s="114">
        <f>IF(SER_hh_tes!B15=0,"",SER_hh_tes!B15/SER_hh_fec!B15)</f>
        <v>1.0000000000000002</v>
      </c>
      <c r="C15" s="114">
        <f>IF(SER_hh_tes!C15=0,"",SER_hh_tes!C15/SER_hh_fec!C15)</f>
        <v>1</v>
      </c>
      <c r="D15" s="114">
        <f>IF(SER_hh_tes!D15=0,"",SER_hh_tes!D15/SER_hh_fec!D15)</f>
        <v>1.0000000000000002</v>
      </c>
      <c r="E15" s="114">
        <f>IF(SER_hh_tes!E15=0,"",SER_hh_tes!E15/SER_hh_fec!E15)</f>
        <v>1.0000000000000002</v>
      </c>
      <c r="F15" s="114">
        <f>IF(SER_hh_tes!F15=0,"",SER_hh_tes!F15/SER_hh_fec!F15)</f>
        <v>1</v>
      </c>
      <c r="G15" s="114">
        <f>IF(SER_hh_tes!G15=0,"",SER_hh_tes!G15/SER_hh_fec!G15)</f>
        <v>1.0000000000000002</v>
      </c>
      <c r="H15" s="114">
        <f>IF(SER_hh_tes!H15=0,"",SER_hh_tes!H15/SER_hh_fec!H15)</f>
        <v>1</v>
      </c>
      <c r="I15" s="114">
        <f>IF(SER_hh_tes!I15=0,"",SER_hh_tes!I15/SER_hh_fec!I15)</f>
        <v>1.0000000000000002</v>
      </c>
      <c r="J15" s="114">
        <f>IF(SER_hh_tes!J15=0,"",SER_hh_tes!J15/SER_hh_fec!J15)</f>
        <v>1.0000000000000002</v>
      </c>
      <c r="K15" s="114">
        <f>IF(SER_hh_tes!K15=0,"",SER_hh_tes!K15/SER_hh_fec!K15)</f>
        <v>1</v>
      </c>
      <c r="L15" s="114">
        <f>IF(SER_hh_tes!L15=0,"",SER_hh_tes!L15/SER_hh_fec!L15)</f>
        <v>1.0000000000000002</v>
      </c>
      <c r="M15" s="114">
        <f>IF(SER_hh_tes!M15=0,"",SER_hh_tes!M15/SER_hh_fec!M15)</f>
        <v>0.99999999999999956</v>
      </c>
      <c r="N15" s="114">
        <f>IF(SER_hh_tes!N15=0,"",SER_hh_tes!N15/SER_hh_fec!N15)</f>
        <v>1.0000000000000002</v>
      </c>
      <c r="O15" s="114">
        <f>IF(SER_hh_tes!O15=0,"",SER_hh_tes!O15/SER_hh_fec!O15)</f>
        <v>1.0000000000000002</v>
      </c>
      <c r="P15" s="114">
        <f>IF(SER_hh_tes!P15=0,"",SER_hh_tes!P15/SER_hh_fec!P15)</f>
        <v>1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1.6723625995111659</v>
      </c>
      <c r="C16" s="110">
        <f>IF(SER_hh_tes!C16=0,"",SER_hh_tes!C16/SER_hh_fec!C16)</f>
        <v>1.7243315797986447</v>
      </c>
      <c r="D16" s="110">
        <f>IF(SER_hh_tes!D16=0,"",SER_hh_tes!D16/SER_hh_fec!D16)</f>
        <v>1.7758544405335781</v>
      </c>
      <c r="E16" s="110">
        <f>IF(SER_hh_tes!E16=0,"",SER_hh_tes!E16/SER_hh_fec!E16)</f>
        <v>1.8066173348334358</v>
      </c>
      <c r="F16" s="110">
        <f>IF(SER_hh_tes!F16=0,"",SER_hh_tes!F16/SER_hh_fec!F16)</f>
        <v>1.841545852690611</v>
      </c>
      <c r="G16" s="110">
        <f>IF(SER_hh_tes!G16=0,"",SER_hh_tes!G16/SER_hh_fec!G16)</f>
        <v>1.8758271178417709</v>
      </c>
      <c r="H16" s="110">
        <f>IF(SER_hh_tes!H16=0,"",SER_hh_tes!H16/SER_hh_fec!H16)</f>
        <v>1.9159122948838057</v>
      </c>
      <c r="I16" s="110">
        <f>IF(SER_hh_tes!I16=0,"",SER_hh_tes!I16/SER_hh_fec!I16)</f>
        <v>1.9525838164043154</v>
      </c>
      <c r="J16" s="110">
        <f>IF(SER_hh_tes!J16=0,"",SER_hh_tes!J16/SER_hh_fec!J16)</f>
        <v>1.986519818265035</v>
      </c>
      <c r="K16" s="110">
        <f>IF(SER_hh_tes!K16=0,"",SER_hh_tes!K16/SER_hh_fec!K16)</f>
        <v>2.0215552696884682</v>
      </c>
      <c r="L16" s="110">
        <f>IF(SER_hh_tes!L16=0,"",SER_hh_tes!L16/SER_hh_fec!L16)</f>
        <v>2.057562222714004</v>
      </c>
      <c r="M16" s="110">
        <f>IF(SER_hh_tes!M16=0,"",SER_hh_tes!M16/SER_hh_fec!M16)</f>
        <v>2.1281068746445326</v>
      </c>
      <c r="N16" s="110">
        <f>IF(SER_hh_tes!N16=0,"",SER_hh_tes!N16/SER_hh_fec!N16)</f>
        <v>2.2266981995850084</v>
      </c>
      <c r="O16" s="110">
        <f>IF(SER_hh_tes!O16=0,"",SER_hh_tes!O16/SER_hh_fec!O16)</f>
        <v>2.2931061953524736</v>
      </c>
      <c r="P16" s="110">
        <f>IF(SER_hh_tes!P16=0,"",SER_hh_tes!P16/SER_hh_fec!P16)</f>
        <v>2.4174767357735272</v>
      </c>
      <c r="Q16" s="110">
        <f>IF(SER_hh_tes!Q16=0,"",SER_hh_tes!Q16/SER_hh_fec!Q16)</f>
        <v>2.5860604677169596</v>
      </c>
    </row>
    <row r="17" spans="1:17" ht="12.95" customHeight="1" x14ac:dyDescent="0.25">
      <c r="A17" s="88" t="s">
        <v>101</v>
      </c>
      <c r="B17" s="113">
        <f>IF(SER_hh_tes!B17=0,"",SER_hh_tes!B17/SER_hh_fec!B17)</f>
        <v>1.6723625995111655</v>
      </c>
      <c r="C17" s="113">
        <f>IF(SER_hh_tes!C17=0,"",SER_hh_tes!C17/SER_hh_fec!C17)</f>
        <v>1.7356026483947968</v>
      </c>
      <c r="D17" s="113">
        <f>IF(SER_hh_tes!D17=0,"",SER_hh_tes!D17/SER_hh_fec!D17)</f>
        <v>1.7971859472781997</v>
      </c>
      <c r="E17" s="113">
        <f>IF(SER_hh_tes!E17=0,"",SER_hh_tes!E17/SER_hh_fec!E17)</f>
        <v>1.8239734599671908</v>
      </c>
      <c r="F17" s="113">
        <f>IF(SER_hh_tes!F17=0,"",SER_hh_tes!F17/SER_hh_fec!F17)</f>
        <v>1.8538302450800144</v>
      </c>
      <c r="G17" s="113">
        <f>IF(SER_hh_tes!G17=0,"",SER_hh_tes!G17/SER_hh_fec!G17)</f>
        <v>1.8793667865364694</v>
      </c>
      <c r="H17" s="113">
        <f>IF(SER_hh_tes!H17=0,"",SER_hh_tes!H17/SER_hh_fec!H17)</f>
        <v>1.9150809478761237</v>
      </c>
      <c r="I17" s="113">
        <f>IF(SER_hh_tes!I17=0,"",SER_hh_tes!I17/SER_hh_fec!I17)</f>
        <v>1.9713624042963755</v>
      </c>
      <c r="J17" s="113">
        <f>IF(SER_hh_tes!J17=0,"",SER_hh_tes!J17/SER_hh_fec!J17)</f>
        <v>2.0148842817122103</v>
      </c>
      <c r="K17" s="113">
        <f>IF(SER_hh_tes!K17=0,"",SER_hh_tes!K17/SER_hh_fec!K17)</f>
        <v>2.0503103451358076</v>
      </c>
      <c r="L17" s="113">
        <f>IF(SER_hh_tes!L17=0,"",SER_hh_tes!L17/SER_hh_fec!L17)</f>
        <v>2.0894487097933148</v>
      </c>
      <c r="M17" s="113">
        <f>IF(SER_hh_tes!M17=0,"",SER_hh_tes!M17/SER_hh_fec!M17)</f>
        <v>2.1890140812486734</v>
      </c>
      <c r="N17" s="113">
        <f>IF(SER_hh_tes!N17=0,"",SER_hh_tes!N17/SER_hh_fec!N17)</f>
        <v>2.3276700100682803</v>
      </c>
      <c r="O17" s="113">
        <f>IF(SER_hh_tes!O17=0,"",SER_hh_tes!O17/SER_hh_fec!O17)</f>
        <v>2.4423029217972672</v>
      </c>
      <c r="P17" s="113">
        <f>IF(SER_hh_tes!P17=0,"",SER_hh_tes!P17/SER_hh_fec!P17)</f>
        <v>2.6534394494444764</v>
      </c>
      <c r="Q17" s="113">
        <f>IF(SER_hh_tes!Q17=0,"",SER_hh_tes!Q17/SER_hh_fec!Q17)</f>
        <v>2.8009519306285755</v>
      </c>
    </row>
    <row r="18" spans="1:17" ht="12" customHeight="1" x14ac:dyDescent="0.25">
      <c r="A18" s="88" t="s">
        <v>100</v>
      </c>
      <c r="B18" s="113">
        <f>IF(SER_hh_tes!B18=0,"",SER_hh_tes!B18/SER_hh_fec!B18)</f>
        <v>1.6723625995111657</v>
      </c>
      <c r="C18" s="113">
        <f>IF(SER_hh_tes!C18=0,"",SER_hh_tes!C18/SER_hh_fec!C18)</f>
        <v>1.7243024719210975</v>
      </c>
      <c r="D18" s="113">
        <f>IF(SER_hh_tes!D18=0,"",SER_hh_tes!D18/SER_hh_fec!D18)</f>
        <v>1.7757866974264307</v>
      </c>
      <c r="E18" s="113">
        <f>IF(SER_hh_tes!E18=0,"",SER_hh_tes!E18/SER_hh_fec!E18)</f>
        <v>1.8065605058589047</v>
      </c>
      <c r="F18" s="113">
        <f>IF(SER_hh_tes!F18=0,"",SER_hh_tes!F18/SER_hh_fec!F18)</f>
        <v>1.8415035430969584</v>
      </c>
      <c r="G18" s="113">
        <f>IF(SER_hh_tes!G18=0,"",SER_hh_tes!G18/SER_hh_fec!G18)</f>
        <v>1.8758147007240344</v>
      </c>
      <c r="H18" s="113">
        <f>IF(SER_hh_tes!H18=0,"",SER_hh_tes!H18/SER_hh_fec!H18)</f>
        <v>1.9159154562528353</v>
      </c>
      <c r="I18" s="113">
        <f>IF(SER_hh_tes!I18=0,"",SER_hh_tes!I18/SER_hh_fec!I18)</f>
        <v>1.9524932552029366</v>
      </c>
      <c r="J18" s="113">
        <f>IF(SER_hh_tes!J18=0,"",SER_hh_tes!J18/SER_hh_fec!J18)</f>
        <v>1.9863575047152531</v>
      </c>
      <c r="K18" s="113">
        <f>IF(SER_hh_tes!K18=0,"",SER_hh_tes!K18/SER_hh_fec!K18)</f>
        <v>2.0213712091210905</v>
      </c>
      <c r="L18" s="113">
        <f>IF(SER_hh_tes!L18=0,"",SER_hh_tes!L18/SER_hh_fec!L18)</f>
        <v>2.0573349433984189</v>
      </c>
      <c r="M18" s="113">
        <f>IF(SER_hh_tes!M18=0,"",SER_hh_tes!M18/SER_hh_fec!M18)</f>
        <v>2.1275356363543212</v>
      </c>
      <c r="N18" s="113">
        <f>IF(SER_hh_tes!N18=0,"",SER_hh_tes!N18/SER_hh_fec!N18)</f>
        <v>2.2252591017141548</v>
      </c>
      <c r="O18" s="113">
        <f>IF(SER_hh_tes!O18=0,"",SER_hh_tes!O18/SER_hh_fec!O18)</f>
        <v>2.289840569212052</v>
      </c>
      <c r="P18" s="113">
        <f>IF(SER_hh_tes!P18=0,"",SER_hh_tes!P18/SER_hh_fec!P18)</f>
        <v>2.407571956828344</v>
      </c>
      <c r="Q18" s="113">
        <f>IF(SER_hh_tes!Q18=0,"",SER_hh_tes!Q18/SER_hh_fec!Q18)</f>
        <v>2.5734592104872589</v>
      </c>
    </row>
    <row r="19" spans="1:17" ht="12.95" customHeight="1" x14ac:dyDescent="0.25">
      <c r="A19" s="90" t="s">
        <v>47</v>
      </c>
      <c r="B19" s="110">
        <f>IF(SER_hh_tes!B19=0,"",SER_hh_tes!B19/SER_hh_fec!B19)</f>
        <v>0.6227148100219394</v>
      </c>
      <c r="C19" s="110">
        <f>IF(SER_hh_tes!C19=0,"",SER_hh_tes!C19/SER_hh_fec!C19)</f>
        <v>0.62491985642888592</v>
      </c>
      <c r="D19" s="110">
        <f>IF(SER_hh_tes!D19=0,"",SER_hh_tes!D19/SER_hh_fec!D19)</f>
        <v>0.62760671644619459</v>
      </c>
      <c r="E19" s="110">
        <f>IF(SER_hh_tes!E19=0,"",SER_hh_tes!E19/SER_hh_fec!E19)</f>
        <v>0.63090584917453241</v>
      </c>
      <c r="F19" s="110">
        <f>IF(SER_hh_tes!F19=0,"",SER_hh_tes!F19/SER_hh_fec!F19)</f>
        <v>0.63430069269280576</v>
      </c>
      <c r="G19" s="110">
        <f>IF(SER_hh_tes!G19=0,"",SER_hh_tes!G19/SER_hh_fec!G19)</f>
        <v>0.63851827905781744</v>
      </c>
      <c r="H19" s="110">
        <f>IF(SER_hh_tes!H19=0,"",SER_hh_tes!H19/SER_hh_fec!H19)</f>
        <v>0.64343296760990554</v>
      </c>
      <c r="I19" s="110">
        <f>IF(SER_hh_tes!I19=0,"",SER_hh_tes!I19/SER_hh_fec!I19)</f>
        <v>0.64891561208535531</v>
      </c>
      <c r="J19" s="110">
        <f>IF(SER_hh_tes!J19=0,"",SER_hh_tes!J19/SER_hh_fec!J19)</f>
        <v>0.6534746385773762</v>
      </c>
      <c r="K19" s="110">
        <f>IF(SER_hh_tes!K19=0,"",SER_hh_tes!K19/SER_hh_fec!K19)</f>
        <v>0.6580080307524262</v>
      </c>
      <c r="L19" s="110">
        <f>IF(SER_hh_tes!L19=0,"",SER_hh_tes!L19/SER_hh_fec!L19)</f>
        <v>0.66453741057783733</v>
      </c>
      <c r="M19" s="110">
        <f>IF(SER_hh_tes!M19=0,"",SER_hh_tes!M19/SER_hh_fec!M19)</f>
        <v>0.67017365056845968</v>
      </c>
      <c r="N19" s="110">
        <f>IF(SER_hh_tes!N19=0,"",SER_hh_tes!N19/SER_hh_fec!N19)</f>
        <v>0.67602244404050349</v>
      </c>
      <c r="O19" s="110">
        <f>IF(SER_hh_tes!O19=0,"",SER_hh_tes!O19/SER_hh_fec!O19)</f>
        <v>0.68113493367085809</v>
      </c>
      <c r="P19" s="110">
        <f>IF(SER_hh_tes!P19=0,"",SER_hh_tes!P19/SER_hh_fec!P19)</f>
        <v>0.6868094748931648</v>
      </c>
      <c r="Q19" s="110">
        <f>IF(SER_hh_tes!Q19=0,"",SER_hh_tes!Q19/SER_hh_fec!Q19)</f>
        <v>0.69180736437836821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0.55049173163289711</v>
      </c>
      <c r="C21" s="109">
        <f>IF(SER_hh_tes!C21=0,"",SER_hh_tes!C21/SER_hh_fec!C21)</f>
        <v>0.55647439609286842</v>
      </c>
      <c r="D21" s="109">
        <f>IF(SER_hh_tes!D21=0,"",SER_hh_tes!D21/SER_hh_fec!D21)</f>
        <v>0.56472728360895963</v>
      </c>
      <c r="E21" s="109">
        <f>IF(SER_hh_tes!E21=0,"",SER_hh_tes!E21/SER_hh_fec!E21)</f>
        <v>0.57083766762729504</v>
      </c>
      <c r="F21" s="109">
        <f>IF(SER_hh_tes!F21=0,"",SER_hh_tes!F21/SER_hh_fec!F21)</f>
        <v>0.57509727499458663</v>
      </c>
      <c r="G21" s="109">
        <f>IF(SER_hh_tes!G21=0,"",SER_hh_tes!G21/SER_hh_fec!G21)</f>
        <v>0.578111696057792</v>
      </c>
      <c r="H21" s="109">
        <f>IF(SER_hh_tes!H21=0,"",SER_hh_tes!H21/SER_hh_fec!H21)</f>
        <v>0.58249527096117937</v>
      </c>
      <c r="I21" s="109">
        <f>IF(SER_hh_tes!I21=0,"",SER_hh_tes!I21/SER_hh_fec!I21)</f>
        <v>0.58712368270912996</v>
      </c>
      <c r="J21" s="109">
        <f>IF(SER_hh_tes!J21=0,"",SER_hh_tes!J21/SER_hh_fec!J21)</f>
        <v>0.59147971474284466</v>
      </c>
      <c r="K21" s="109">
        <f>IF(SER_hh_tes!K21=0,"",SER_hh_tes!K21/SER_hh_fec!K21)</f>
        <v>0.59366687774257132</v>
      </c>
      <c r="L21" s="109">
        <f>IF(SER_hh_tes!L21=0,"",SER_hh_tes!L21/SER_hh_fec!L21)</f>
        <v>0.59670426997696002</v>
      </c>
      <c r="M21" s="109">
        <f>IF(SER_hh_tes!M21=0,"",SER_hh_tes!M21/SER_hh_fec!M21)</f>
        <v>0.60063769280337731</v>
      </c>
      <c r="N21" s="109">
        <f>IF(SER_hh_tes!N21=0,"",SER_hh_tes!N21/SER_hh_fec!N21)</f>
        <v>0.60391091264812446</v>
      </c>
      <c r="O21" s="109">
        <f>IF(SER_hh_tes!O21=0,"",SER_hh_tes!O21/SER_hh_fec!O21)</f>
        <v>0.60771444254215823</v>
      </c>
      <c r="P21" s="109">
        <f>IF(SER_hh_tes!P21=0,"",SER_hh_tes!P21/SER_hh_fec!P21)</f>
        <v>0.61243638347970941</v>
      </c>
      <c r="Q21" s="109">
        <f>IF(SER_hh_tes!Q21=0,"",SER_hh_tes!Q21/SER_hh_fec!Q21)</f>
        <v>0.61626048430007807</v>
      </c>
    </row>
    <row r="22" spans="1:17" ht="12" customHeight="1" x14ac:dyDescent="0.25">
      <c r="A22" s="88" t="s">
        <v>99</v>
      </c>
      <c r="B22" s="109">
        <f>IF(SER_hh_tes!B22=0,"",SER_hh_tes!B22/SER_hh_fec!B22)</f>
        <v>0.53520029464309438</v>
      </c>
      <c r="C22" s="109">
        <f>IF(SER_hh_tes!C22=0,"",SER_hh_tes!C22/SER_hh_fec!C22)</f>
        <v>0.5386433158058449</v>
      </c>
      <c r="D22" s="109">
        <f>IF(SER_hh_tes!D22=0,"",SER_hh_tes!D22/SER_hh_fec!D22)</f>
        <v>0.54143026830881735</v>
      </c>
      <c r="E22" s="109">
        <f>IF(SER_hh_tes!E22=0,"",SER_hh_tes!E22/SER_hh_fec!E22)</f>
        <v>0.54424577682431829</v>
      </c>
      <c r="F22" s="109">
        <f>IF(SER_hh_tes!F22=0,"",SER_hh_tes!F22/SER_hh_fec!F22)</f>
        <v>0.54736185187934927</v>
      </c>
      <c r="G22" s="109">
        <f>IF(SER_hh_tes!G22=0,"",SER_hh_tes!G22/SER_hh_fec!G22)</f>
        <v>0.55046349006659279</v>
      </c>
      <c r="H22" s="109">
        <f>IF(SER_hh_tes!H22=0,"",SER_hh_tes!H22/SER_hh_fec!H22)</f>
        <v>0.55264854751608805</v>
      </c>
      <c r="I22" s="109">
        <f>IF(SER_hh_tes!I22=0,"",SER_hh_tes!I22/SER_hh_fec!I22)</f>
        <v>0.55534852517482669</v>
      </c>
      <c r="J22" s="109">
        <f>IF(SER_hh_tes!J22=0,"",SER_hh_tes!J22/SER_hh_fec!J22)</f>
        <v>0.55944519469079801</v>
      </c>
      <c r="K22" s="109">
        <f>IF(SER_hh_tes!K22=0,"",SER_hh_tes!K22/SER_hh_fec!K22)</f>
        <v>0.56350281843974204</v>
      </c>
      <c r="L22" s="109">
        <f>IF(SER_hh_tes!L22=0,"",SER_hh_tes!L22/SER_hh_fec!L22)</f>
        <v>0.56588532110351975</v>
      </c>
      <c r="M22" s="109">
        <f>IF(SER_hh_tes!M22=0,"",SER_hh_tes!M22/SER_hh_fec!M22)</f>
        <v>0.57076756712531496</v>
      </c>
      <c r="N22" s="109">
        <f>IF(SER_hh_tes!N22=0,"",SER_hh_tes!N22/SER_hh_fec!N22)</f>
        <v>0.57516223575202863</v>
      </c>
      <c r="O22" s="109">
        <f>IF(SER_hh_tes!O22=0,"",SER_hh_tes!O22/SER_hh_fec!O22)</f>
        <v>0.58006564174839381</v>
      </c>
      <c r="P22" s="109">
        <f>IF(SER_hh_tes!P22=0,"",SER_hh_tes!P22/SER_hh_fec!P22)</f>
        <v>0.58521833252305089</v>
      </c>
      <c r="Q22" s="109">
        <f>IF(SER_hh_tes!Q22=0,"",SER_hh_tes!Q22/SER_hh_fec!Q22)</f>
        <v>0.59018649340321849</v>
      </c>
    </row>
    <row r="23" spans="1:17" ht="12" customHeight="1" x14ac:dyDescent="0.25">
      <c r="A23" s="88" t="s">
        <v>98</v>
      </c>
      <c r="B23" s="109">
        <f>IF(SER_hh_tes!B23=0,"",SER_hh_tes!B23/SER_hh_fec!B23)</f>
        <v>0.5734288871176012</v>
      </c>
      <c r="C23" s="109">
        <f>IF(SER_hh_tes!C23=0,"",SER_hh_tes!C23/SER_hh_fec!C23)</f>
        <v>0.57477487828960849</v>
      </c>
      <c r="D23" s="109">
        <f>IF(SER_hh_tes!D23=0,"",SER_hh_tes!D23/SER_hh_fec!D23)</f>
        <v>0.57640340333089535</v>
      </c>
      <c r="E23" s="109">
        <f>IF(SER_hh_tes!E23=0,"",SER_hh_tes!E23/SER_hh_fec!E23)</f>
        <v>0.57821562471930221</v>
      </c>
      <c r="F23" s="109">
        <f>IF(SER_hh_tes!F23=0,"",SER_hh_tes!F23/SER_hh_fec!F23)</f>
        <v>0.58026909908049529</v>
      </c>
      <c r="G23" s="109">
        <f>IF(SER_hh_tes!G23=0,"",SER_hh_tes!G23/SER_hh_fec!G23)</f>
        <v>0.58251006334632371</v>
      </c>
      <c r="H23" s="109">
        <f>IF(SER_hh_tes!H23=0,"",SER_hh_tes!H23/SER_hh_fec!H23)</f>
        <v>0.58503241777836734</v>
      </c>
      <c r="I23" s="109">
        <f>IF(SER_hh_tes!I23=0,"",SER_hh_tes!I23/SER_hh_fec!I23)</f>
        <v>0.58760742768623497</v>
      </c>
      <c r="J23" s="109">
        <f>IF(SER_hh_tes!J23=0,"",SER_hh_tes!J23/SER_hh_fec!J23)</f>
        <v>0.59041362619337923</v>
      </c>
      <c r="K23" s="109">
        <f>IF(SER_hh_tes!K23=0,"",SER_hh_tes!K23/SER_hh_fec!K23)</f>
        <v>0.59331853419624347</v>
      </c>
      <c r="L23" s="109">
        <f>IF(SER_hh_tes!L23=0,"",SER_hh_tes!L23/SER_hh_fec!L23)</f>
        <v>0.59652853247215265</v>
      </c>
      <c r="M23" s="109">
        <f>IF(SER_hh_tes!M23=0,"",SER_hh_tes!M23/SER_hh_fec!M23)</f>
        <v>0.59977671593919446</v>
      </c>
      <c r="N23" s="109">
        <f>IF(SER_hh_tes!N23=0,"",SER_hh_tes!N23/SER_hh_fec!N23)</f>
        <v>0.60305020538820941</v>
      </c>
      <c r="O23" s="109">
        <f>IF(SER_hh_tes!O23=0,"",SER_hh_tes!O23/SER_hh_fec!O23)</f>
        <v>0.60637683879746651</v>
      </c>
      <c r="P23" s="109">
        <f>IF(SER_hh_tes!P23=0,"",SER_hh_tes!P23/SER_hh_fec!P23)</f>
        <v>0.60965319814767815</v>
      </c>
      <c r="Q23" s="109">
        <f>IF(SER_hh_tes!Q23=0,"",SER_hh_tes!Q23/SER_hh_fec!Q23)</f>
        <v>0.6129182064770593</v>
      </c>
    </row>
    <row r="24" spans="1:17" ht="12" customHeight="1" x14ac:dyDescent="0.25">
      <c r="A24" s="88" t="s">
        <v>34</v>
      </c>
      <c r="B24" s="109">
        <f>IF(SER_hh_tes!B24=0,"",SER_hh_tes!B24/SER_hh_fec!B24)</f>
        <v>0.45874310969408078</v>
      </c>
      <c r="C24" s="109">
        <f>IF(SER_hh_tes!C24=0,"",SER_hh_tes!C24/SER_hh_fec!C24)</f>
        <v>0.46331054525089055</v>
      </c>
      <c r="D24" s="109">
        <f>IF(SER_hh_tes!D24=0,"",SER_hh_tes!D24/SER_hh_fec!D24)</f>
        <v>0.46841131561397675</v>
      </c>
      <c r="E24" s="109">
        <f>IF(SER_hh_tes!E24=0,"",SER_hh_tes!E24/SER_hh_fec!E24)</f>
        <v>0.47260190851795852</v>
      </c>
      <c r="F24" s="109">
        <f>IF(SER_hh_tes!F24=0,"",SER_hh_tes!F24/SER_hh_fec!F24)</f>
        <v>0.4791305795084933</v>
      </c>
      <c r="G24" s="109">
        <f>IF(SER_hh_tes!G24=0,"",SER_hh_tes!G24/SER_hh_fec!G24)</f>
        <v>0.48385799247654254</v>
      </c>
      <c r="H24" s="109">
        <f>IF(SER_hh_tes!H24=0,"",SER_hh_tes!H24/SER_hh_fec!H24)</f>
        <v>0.48847764531765614</v>
      </c>
      <c r="I24" s="109">
        <f>IF(SER_hh_tes!I24=0,"",SER_hh_tes!I24/SER_hh_fec!I24)</f>
        <v>0.49349672687915364</v>
      </c>
      <c r="J24" s="109">
        <f>IF(SER_hh_tes!J24=0,"",SER_hh_tes!J24/SER_hh_fec!J24)</f>
        <v>0.49891082966194772</v>
      </c>
      <c r="K24" s="109">
        <f>IF(SER_hh_tes!K24=0,"",SER_hh_tes!K24/SER_hh_fec!K24)</f>
        <v>0.504113109967532</v>
      </c>
      <c r="L24" s="109">
        <f>IF(SER_hh_tes!L24=0,"",SER_hh_tes!L24/SER_hh_fec!L24)</f>
        <v>0.50983200704972254</v>
      </c>
      <c r="M24" s="109">
        <f>IF(SER_hh_tes!M24=0,"",SER_hh_tes!M24/SER_hh_fec!M24)</f>
        <v>0.51498912408776143</v>
      </c>
      <c r="N24" s="109">
        <f>IF(SER_hh_tes!N24=0,"",SER_hh_tes!N24/SER_hh_fec!N24)</f>
        <v>0.51983762050767091</v>
      </c>
      <c r="O24" s="109">
        <f>IF(SER_hh_tes!O24=0,"",SER_hh_tes!O24/SER_hh_fec!O24)</f>
        <v>0.52470170625390966</v>
      </c>
      <c r="P24" s="109">
        <f>IF(SER_hh_tes!P24=0,"",SER_hh_tes!P24/SER_hh_fec!P24)</f>
        <v>0.52961059068901295</v>
      </c>
      <c r="Q24" s="109">
        <f>IF(SER_hh_tes!Q24=0,"",SER_hh_tes!Q24/SER_hh_fec!Q24)</f>
        <v>0.5341987225534196</v>
      </c>
    </row>
    <row r="25" spans="1:17" ht="12" customHeight="1" x14ac:dyDescent="0.25">
      <c r="A25" s="88" t="s">
        <v>42</v>
      </c>
      <c r="B25" s="109">
        <f>IF(SER_hh_tes!B25=0,"",SER_hh_tes!B25/SER_hh_fec!B25)</f>
        <v>0.72816366618108053</v>
      </c>
      <c r="C25" s="109">
        <f>IF(SER_hh_tes!C25=0,"",SER_hh_tes!C25/SER_hh_fec!C25)</f>
        <v>0.73055572978755856</v>
      </c>
      <c r="D25" s="109">
        <f>IF(SER_hh_tes!D25=0,"",SER_hh_tes!D25/SER_hh_fec!D25)</f>
        <v>0.73228065034133483</v>
      </c>
      <c r="E25" s="109">
        <f>IF(SER_hh_tes!E25=0,"",SER_hh_tes!E25/SER_hh_fec!E25)</f>
        <v>0.73461587246363902</v>
      </c>
      <c r="F25" s="109">
        <f>IF(SER_hh_tes!F25=0,"",SER_hh_tes!F25/SER_hh_fec!F25)</f>
        <v>0.73727684575153973</v>
      </c>
      <c r="G25" s="109">
        <f>IF(SER_hh_tes!G25=0,"",SER_hh_tes!G25/SER_hh_fec!G25)</f>
        <v>0.73993840929352661</v>
      </c>
      <c r="H25" s="109">
        <f>IF(SER_hh_tes!H25=0,"",SER_hh_tes!H25/SER_hh_fec!H25)</f>
        <v>0.74261104707094194</v>
      </c>
      <c r="I25" s="109">
        <f>IF(SER_hh_tes!I25=0,"",SER_hh_tes!I25/SER_hh_fec!I25)</f>
        <v>0.7455730395425596</v>
      </c>
      <c r="J25" s="109">
        <f>IF(SER_hh_tes!J25=0,"",SER_hh_tes!J25/SER_hh_fec!J25)</f>
        <v>0.7492284006012182</v>
      </c>
      <c r="K25" s="109">
        <f>IF(SER_hh_tes!K25=0,"",SER_hh_tes!K25/SER_hh_fec!K25)</f>
        <v>0.75274248415733169</v>
      </c>
      <c r="L25" s="109">
        <f>IF(SER_hh_tes!L25=0,"",SER_hh_tes!L25/SER_hh_fec!L25)</f>
        <v>0.755140973177579</v>
      </c>
      <c r="M25" s="109">
        <f>IF(SER_hh_tes!M25=0,"",SER_hh_tes!M25/SER_hh_fec!M25)</f>
        <v>0.75751126210919839</v>
      </c>
      <c r="N25" s="109">
        <f>IF(SER_hh_tes!N25=0,"",SER_hh_tes!N25/SER_hh_fec!N25)</f>
        <v>0.75997939457177011</v>
      </c>
      <c r="O25" s="109">
        <f>IF(SER_hh_tes!O25=0,"",SER_hh_tes!O25/SER_hh_fec!O25)</f>
        <v>0.7638818797869994</v>
      </c>
      <c r="P25" s="109">
        <f>IF(SER_hh_tes!P25=0,"",SER_hh_tes!P25/SER_hh_fec!P25)</f>
        <v>0.76844653622972392</v>
      </c>
      <c r="Q25" s="109">
        <f>IF(SER_hh_tes!Q25=0,"",SER_hh_tes!Q25/SER_hh_fec!Q25)</f>
        <v>0.77321327326191291</v>
      </c>
    </row>
    <row r="26" spans="1:17" ht="12" customHeight="1" x14ac:dyDescent="0.25">
      <c r="A26" s="88" t="s">
        <v>30</v>
      </c>
      <c r="B26" s="112">
        <f>IF(SER_hh_tes!B26=0,"",SER_hh_tes!B26/SER_hh_fec!B26)</f>
        <v>0.70340610153092409</v>
      </c>
      <c r="C26" s="112">
        <f>IF(SER_hh_tes!C26=0,"",SER_hh_tes!C26/SER_hh_fec!C26)</f>
        <v>0.70580818673852241</v>
      </c>
      <c r="D26" s="112">
        <f>IF(SER_hh_tes!D26=0,"",SER_hh_tes!D26/SER_hh_fec!D26)</f>
        <v>0.7087626835042421</v>
      </c>
      <c r="E26" s="112">
        <f>IF(SER_hh_tes!E26=0,"",SER_hh_tes!E26/SER_hh_fec!E26)</f>
        <v>0.71207382161597355</v>
      </c>
      <c r="F26" s="112">
        <f>IF(SER_hh_tes!F26=0,"",SER_hh_tes!F26/SER_hh_fec!F26)</f>
        <v>0.71560524823857818</v>
      </c>
      <c r="G26" s="112">
        <f>IF(SER_hh_tes!G26=0,"",SER_hh_tes!G26/SER_hh_fec!G26)</f>
        <v>0.71946627108960115</v>
      </c>
      <c r="H26" s="112">
        <f>IF(SER_hh_tes!H26=0,"",SER_hh_tes!H26/SER_hh_fec!H26)</f>
        <v>0.72401271054879623</v>
      </c>
      <c r="I26" s="112">
        <f>IF(SER_hh_tes!I26=0,"",SER_hh_tes!I26/SER_hh_fec!I26)</f>
        <v>0.7289014357048631</v>
      </c>
      <c r="J26" s="112">
        <f>IF(SER_hh_tes!J26=0,"",SER_hh_tes!J26/SER_hh_fec!J26)</f>
        <v>0.73320650025746936</v>
      </c>
      <c r="K26" s="112">
        <f>IF(SER_hh_tes!K26=0,"",SER_hh_tes!K26/SER_hh_fec!K26)</f>
        <v>0.73742717869192564</v>
      </c>
      <c r="L26" s="112">
        <f>IF(SER_hh_tes!L26=0,"",SER_hh_tes!L26/SER_hh_fec!L26)</f>
        <v>0.74284744109993317</v>
      </c>
      <c r="M26" s="112">
        <f>IF(SER_hh_tes!M26=0,"",SER_hh_tes!M26/SER_hh_fec!M26)</f>
        <v>0.74764863901819512</v>
      </c>
      <c r="N26" s="112">
        <f>IF(SER_hh_tes!N26=0,"",SER_hh_tes!N26/SER_hh_fec!N26)</f>
        <v>0.75187435608087161</v>
      </c>
      <c r="O26" s="112">
        <f>IF(SER_hh_tes!O26=0,"",SER_hh_tes!O26/SER_hh_fec!O26)</f>
        <v>0.75583846158488033</v>
      </c>
      <c r="P26" s="112">
        <f>IF(SER_hh_tes!P26=0,"",SER_hh_tes!P26/SER_hh_fec!P26)</f>
        <v>0.75990347849790796</v>
      </c>
      <c r="Q26" s="112">
        <f>IF(SER_hh_tes!Q26=0,"",SER_hh_tes!Q26/SER_hh_fec!Q26)</f>
        <v>0.76342430458950894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>
        <f>IF(SER_hh_tes!G27=0,"",SER_hh_tes!G27/SER_hh_fec!G27)</f>
        <v>1</v>
      </c>
      <c r="H27" s="111">
        <f>IF(SER_hh_tes!H27=0,"",SER_hh_tes!H27/SER_hh_fec!H27)</f>
        <v>1.0000000000000002</v>
      </c>
      <c r="I27" s="111">
        <f>IF(SER_hh_tes!I27=0,"",SER_hh_tes!I27/SER_hh_fec!I27)</f>
        <v>0.99999999999999978</v>
      </c>
      <c r="J27" s="111">
        <f>IF(SER_hh_tes!J27=0,"",SER_hh_tes!J27/SER_hh_fec!J27)</f>
        <v>1</v>
      </c>
      <c r="K27" s="111">
        <f>IF(SER_hh_tes!K27=0,"",SER_hh_tes!K27/SER_hh_fec!K27)</f>
        <v>1</v>
      </c>
      <c r="L27" s="111">
        <f>IF(SER_hh_tes!L27=0,"",SER_hh_tes!L27/SER_hh_fec!L27)</f>
        <v>0.99999999999999956</v>
      </c>
      <c r="M27" s="111">
        <f>IF(SER_hh_tes!M27=0,"",SER_hh_tes!M27/SER_hh_fec!M27)</f>
        <v>1</v>
      </c>
      <c r="N27" s="111">
        <f>IF(SER_hh_tes!N27=0,"",SER_hh_tes!N27/SER_hh_fec!N27)</f>
        <v>1</v>
      </c>
      <c r="O27" s="111">
        <f>IF(SER_hh_tes!O27=0,"",SER_hh_tes!O27/SER_hh_fec!O27)</f>
        <v>1.0000000000000002</v>
      </c>
      <c r="P27" s="111">
        <f>IF(SER_hh_tes!P27=0,"",SER_hh_tes!P27/SER_hh_fec!P27)</f>
        <v>1.0000000000000002</v>
      </c>
      <c r="Q27" s="111">
        <f>IF(SER_hh_tes!Q27=0,"",SER_hh_tes!Q27/SER_hh_fec!Q27)</f>
        <v>0.99999999999999967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0.53609683376838202</v>
      </c>
      <c r="C29" s="110">
        <f>IF(SER_hh_tes!C29=0,"",SER_hh_tes!C29/SER_hh_fec!C29)</f>
        <v>0.55604002159738897</v>
      </c>
      <c r="D29" s="110">
        <f>IF(SER_hh_tes!D29=0,"",SER_hh_tes!D29/SER_hh_fec!D29)</f>
        <v>0.54172008086823209</v>
      </c>
      <c r="E29" s="110">
        <f>IF(SER_hh_tes!E29=0,"",SER_hh_tes!E29/SER_hh_fec!E29)</f>
        <v>0.54088109532817719</v>
      </c>
      <c r="F29" s="110">
        <f>IF(SER_hh_tes!F29=0,"",SER_hh_tes!F29/SER_hh_fec!F29)</f>
        <v>0.54007701650477002</v>
      </c>
      <c r="G29" s="110">
        <f>IF(SER_hh_tes!G29=0,"",SER_hh_tes!G29/SER_hh_fec!G29)</f>
        <v>0.55287542464642403</v>
      </c>
      <c r="H29" s="110">
        <f>IF(SER_hh_tes!H29=0,"",SER_hh_tes!H29/SER_hh_fec!H29)</f>
        <v>0.56413226199735544</v>
      </c>
      <c r="I29" s="110">
        <f>IF(SER_hh_tes!I29=0,"",SER_hh_tes!I29/SER_hh_fec!I29)</f>
        <v>0.56652751935576862</v>
      </c>
      <c r="J29" s="110">
        <f>IF(SER_hh_tes!J29=0,"",SER_hh_tes!J29/SER_hh_fec!J29)</f>
        <v>0.5669311427484236</v>
      </c>
      <c r="K29" s="110">
        <f>IF(SER_hh_tes!K29=0,"",SER_hh_tes!K29/SER_hh_fec!K29)</f>
        <v>0.57453937031266078</v>
      </c>
      <c r="L29" s="110">
        <f>IF(SER_hh_tes!L29=0,"",SER_hh_tes!L29/SER_hh_fec!L29)</f>
        <v>0.57768594858532196</v>
      </c>
      <c r="M29" s="110">
        <f>IF(SER_hh_tes!M29=0,"",SER_hh_tes!M29/SER_hh_fec!M29)</f>
        <v>0.58705247071745681</v>
      </c>
      <c r="N29" s="110">
        <f>IF(SER_hh_tes!N29=0,"",SER_hh_tes!N29/SER_hh_fec!N29)</f>
        <v>0.59801010883632932</v>
      </c>
      <c r="O29" s="110">
        <f>IF(SER_hh_tes!O29=0,"",SER_hh_tes!O29/SER_hh_fec!O29)</f>
        <v>0.60848429685673244</v>
      </c>
      <c r="P29" s="110">
        <f>IF(SER_hh_tes!P29=0,"",SER_hh_tes!P29/SER_hh_fec!P29)</f>
        <v>0.61074219395687168</v>
      </c>
      <c r="Q29" s="110">
        <f>IF(SER_hh_tes!Q29=0,"",SER_hh_tes!Q29/SER_hh_fec!Q29)</f>
        <v>0.6098425793293184</v>
      </c>
    </row>
    <row r="30" spans="1:17" ht="12" customHeight="1" x14ac:dyDescent="0.25">
      <c r="A30" s="88" t="s">
        <v>66</v>
      </c>
      <c r="B30" s="109">
        <f>IF(SER_hh_tes!B30=0,"",SER_hh_tes!B30/SER_hh_fec!B30)</f>
        <v>0.42118276868537319</v>
      </c>
      <c r="C30" s="109">
        <f>IF(SER_hh_tes!C30=0,"",SER_hh_tes!C30/SER_hh_fec!C30)</f>
        <v>0.42118276868537308</v>
      </c>
      <c r="D30" s="109">
        <f>IF(SER_hh_tes!D30=0,"",SER_hh_tes!D30/SER_hh_fec!D30)</f>
        <v>0.45348421340529388</v>
      </c>
      <c r="E30" s="109">
        <f>IF(SER_hh_tes!E30=0,"",SER_hh_tes!E30/SER_hh_fec!E30)</f>
        <v>0.4577252853895255</v>
      </c>
      <c r="F30" s="109">
        <f>IF(SER_hh_tes!F30=0,"",SER_hh_tes!F30/SER_hh_fec!F30)</f>
        <v>0.46128197406325699</v>
      </c>
      <c r="G30" s="109">
        <f>IF(SER_hh_tes!G30=0,"",SER_hh_tes!G30/SER_hh_fec!G30)</f>
        <v>0.46413402562481892</v>
      </c>
      <c r="H30" s="109">
        <f>IF(SER_hh_tes!H30=0,"",SER_hh_tes!H30/SER_hh_fec!H30)</f>
        <v>0.46466849721644565</v>
      </c>
      <c r="I30" s="109">
        <f>IF(SER_hh_tes!I30=0,"",SER_hh_tes!I30/SER_hh_fec!I30)</f>
        <v>0.46681126485160818</v>
      </c>
      <c r="J30" s="109">
        <f>IF(SER_hh_tes!J30=0,"",SER_hh_tes!J30/SER_hh_fec!J30)</f>
        <v>0.46964862860750212</v>
      </c>
      <c r="K30" s="109">
        <f>IF(SER_hh_tes!K30=0,"",SER_hh_tes!K30/SER_hh_fec!K30)</f>
        <v>0.47036393584786951</v>
      </c>
      <c r="L30" s="109">
        <f>IF(SER_hh_tes!L30=0,"",SER_hh_tes!L30/SER_hh_fec!L30)</f>
        <v>0.47262108396987895</v>
      </c>
      <c r="M30" s="109">
        <f>IF(SER_hh_tes!M30=0,"",SER_hh_tes!M30/SER_hh_fec!M30)</f>
        <v>0.47371382322114253</v>
      </c>
      <c r="N30" s="109">
        <f>IF(SER_hh_tes!N30=0,"",SER_hh_tes!N30/SER_hh_fec!N30)</f>
        <v>0.475900064984833</v>
      </c>
      <c r="O30" s="109">
        <f>IF(SER_hh_tes!O30=0,"",SER_hh_tes!O30/SER_hh_fec!O30)</f>
        <v>0.477663558705756</v>
      </c>
      <c r="P30" s="109">
        <f>IF(SER_hh_tes!P30=0,"",SER_hh_tes!P30/SER_hh_fec!P30)</f>
        <v>0.47772776827400587</v>
      </c>
      <c r="Q30" s="109">
        <f>IF(SER_hh_tes!Q30=0,"",SER_hh_tes!Q30/SER_hh_fec!Q30)</f>
        <v>0.48413799072324859</v>
      </c>
    </row>
    <row r="31" spans="1:17" ht="12" customHeight="1" x14ac:dyDescent="0.25">
      <c r="A31" s="88" t="s">
        <v>98</v>
      </c>
      <c r="B31" s="109">
        <f>IF(SER_hh_tes!B31=0,"",SER_hh_tes!B31/SER_hh_fec!B31)</f>
        <v>0.45358144319963245</v>
      </c>
      <c r="C31" s="109">
        <f>IF(SER_hh_tes!C31=0,"",SER_hh_tes!C31/SER_hh_fec!C31)</f>
        <v>0.45766413694997043</v>
      </c>
      <c r="D31" s="109">
        <f>IF(SER_hh_tes!D31=0,"",SER_hh_tes!D31/SER_hh_fec!D31)</f>
        <v>0.46195173451285237</v>
      </c>
      <c r="E31" s="109">
        <f>IF(SER_hh_tes!E31=0,"",SER_hh_tes!E31/SER_hh_fec!E31)</f>
        <v>0.46645132985360099</v>
      </c>
      <c r="F31" s="109">
        <f>IF(SER_hh_tes!F31=0,"",SER_hh_tes!F31/SER_hh_fec!F31)</f>
        <v>0.47124703693838349</v>
      </c>
      <c r="G31" s="109">
        <f>IF(SER_hh_tes!G31=0,"",SER_hh_tes!G31/SER_hh_fec!G31)</f>
        <v>0.47611557289372142</v>
      </c>
      <c r="H31" s="109">
        <f>IF(SER_hh_tes!H31=0,"",SER_hh_tes!H31/SER_hh_fec!H31)</f>
        <v>0.48127913691105728</v>
      </c>
      <c r="I31" s="109">
        <f>IF(SER_hh_tes!I31=0,"",SER_hh_tes!I31/SER_hh_fec!I31)</f>
        <v>0.48670141556817687</v>
      </c>
      <c r="J31" s="109">
        <f>IF(SER_hh_tes!J31=0,"",SER_hh_tes!J31/SER_hh_fec!J31)</f>
        <v>0.49222965084648296</v>
      </c>
      <c r="K31" s="109">
        <f>IF(SER_hh_tes!K31=0,"",SER_hh_tes!K31/SER_hh_fec!K31)</f>
        <v>0.49800426688138283</v>
      </c>
      <c r="L31" s="109">
        <f>IF(SER_hh_tes!L31=0,"",SER_hh_tes!L31/SER_hh_fec!L31)</f>
        <v>0.50404584286979259</v>
      </c>
      <c r="M31" s="109">
        <f>IF(SER_hh_tes!M31=0,"",SER_hh_tes!M31/SER_hh_fec!M31)</f>
        <v>0.51019071465194477</v>
      </c>
      <c r="N31" s="109">
        <f>IF(SER_hh_tes!N31=0,"",SER_hh_tes!N31/SER_hh_fec!N31)</f>
        <v>0.51634601405612202</v>
      </c>
      <c r="O31" s="109">
        <f>IF(SER_hh_tes!O31=0,"",SER_hh_tes!O31/SER_hh_fec!O31)</f>
        <v>0.51906079450951415</v>
      </c>
      <c r="P31" s="109">
        <f>IF(SER_hh_tes!P31=0,"",SER_hh_tes!P31/SER_hh_fec!P31)</f>
        <v>0.52145754335278272</v>
      </c>
      <c r="Q31" s="109">
        <f>IF(SER_hh_tes!Q31=0,"",SER_hh_tes!Q31/SER_hh_fec!Q31)</f>
        <v>0.52355641293049804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0.61711760979541852</v>
      </c>
      <c r="C33" s="108">
        <f>IF(SER_hh_tes!C33=0,"",SER_hh_tes!C33/SER_hh_fec!C33)</f>
        <v>0.62246362380977471</v>
      </c>
      <c r="D33" s="108">
        <f>IF(SER_hh_tes!D33=0,"",SER_hh_tes!D33/SER_hh_fec!D33)</f>
        <v>0.62323158242558363</v>
      </c>
      <c r="E33" s="108">
        <f>IF(SER_hh_tes!E33=0,"",SER_hh_tes!E33/SER_hh_fec!E33)</f>
        <v>0.62556499584465908</v>
      </c>
      <c r="F33" s="108">
        <f>IF(SER_hh_tes!F33=0,"",SER_hh_tes!F33/SER_hh_fec!F33)</f>
        <v>0.62816860269961594</v>
      </c>
      <c r="G33" s="108">
        <f>IF(SER_hh_tes!G33=0,"",SER_hh_tes!G33/SER_hh_fec!G33)</f>
        <v>0.63461588003065406</v>
      </c>
      <c r="H33" s="108">
        <f>IF(SER_hh_tes!H33=0,"",SER_hh_tes!H33/SER_hh_fec!H33)</f>
        <v>0.64040625438408338</v>
      </c>
      <c r="I33" s="108">
        <f>IF(SER_hh_tes!I33=0,"",SER_hh_tes!I33/SER_hh_fec!I33)</f>
        <v>0.64443849840010081</v>
      </c>
      <c r="J33" s="108">
        <f>IF(SER_hh_tes!J33=0,"",SER_hh_tes!J33/SER_hh_fec!J33)</f>
        <v>0.6482406123400003</v>
      </c>
      <c r="K33" s="108">
        <f>IF(SER_hh_tes!K33=0,"",SER_hh_tes!K33/SER_hh_fec!K33)</f>
        <v>0.65361158146746634</v>
      </c>
      <c r="L33" s="108">
        <f>IF(SER_hh_tes!L33=0,"",SER_hh_tes!L33/SER_hh_fec!L33)</f>
        <v>0.65835049432224835</v>
      </c>
      <c r="M33" s="108">
        <f>IF(SER_hh_tes!M33=0,"",SER_hh_tes!M33/SER_hh_fec!M33)</f>
        <v>0.66411804373344085</v>
      </c>
      <c r="N33" s="108">
        <f>IF(SER_hh_tes!N33=0,"",SER_hh_tes!N33/SER_hh_fec!N33)</f>
        <v>0.66826141333926548</v>
      </c>
      <c r="O33" s="108">
        <f>IF(SER_hh_tes!O33=0,"",SER_hh_tes!O33/SER_hh_fec!O33)</f>
        <v>0.67634393025231276</v>
      </c>
      <c r="P33" s="108">
        <f>IF(SER_hh_tes!P33=0,"",SER_hh_tes!P33/SER_hh_fec!P33)</f>
        <v>0.67657943358816752</v>
      </c>
      <c r="Q33" s="108">
        <f>IF(SER_hh_tes!Q33=0,"",SER_hh_tes!Q33/SER_hh_fec!Q33)</f>
        <v>0.6769424440602777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26311.283254828879</v>
      </c>
      <c r="C3" s="106">
        <f t="shared" ref="C3:Q3" si="1">SUM(C4,C16,C19,C29)</f>
        <v>27406.850320477395</v>
      </c>
      <c r="D3" s="106">
        <f t="shared" si="1"/>
        <v>24680.595170674511</v>
      </c>
      <c r="E3" s="106">
        <f t="shared" si="1"/>
        <v>28374.685433301311</v>
      </c>
      <c r="F3" s="106">
        <f t="shared" si="1"/>
        <v>28914.303254163482</v>
      </c>
      <c r="G3" s="106">
        <f t="shared" si="1"/>
        <v>35183.38130291838</v>
      </c>
      <c r="H3" s="106">
        <f t="shared" si="1"/>
        <v>32568.062480184602</v>
      </c>
      <c r="I3" s="106">
        <f t="shared" si="1"/>
        <v>32567.499645604243</v>
      </c>
      <c r="J3" s="106">
        <f t="shared" si="1"/>
        <v>33371.660533574403</v>
      </c>
      <c r="K3" s="106">
        <f t="shared" si="1"/>
        <v>31521.768821601268</v>
      </c>
      <c r="L3" s="106">
        <f t="shared" si="1"/>
        <v>33726.385084236259</v>
      </c>
      <c r="M3" s="106">
        <f t="shared" si="1"/>
        <v>26635.295210372267</v>
      </c>
      <c r="N3" s="106">
        <f t="shared" si="1"/>
        <v>29299.592217409143</v>
      </c>
      <c r="O3" s="106">
        <f t="shared" si="1"/>
        <v>28810.228837280618</v>
      </c>
      <c r="P3" s="106">
        <f t="shared" si="1"/>
        <v>23648.145998152482</v>
      </c>
      <c r="Q3" s="106">
        <f t="shared" si="1"/>
        <v>23410.557100521019</v>
      </c>
    </row>
    <row r="4" spans="1:17" ht="12.95" customHeight="1" x14ac:dyDescent="0.25">
      <c r="A4" s="90" t="s">
        <v>44</v>
      </c>
      <c r="B4" s="101">
        <f t="shared" ref="B4" si="2">SUM(B5:B15)</f>
        <v>21143.90309505838</v>
      </c>
      <c r="C4" s="101">
        <f t="shared" ref="C4:Q4" si="3">SUM(C5:C15)</f>
        <v>22701.37844079245</v>
      </c>
      <c r="D4" s="101">
        <f t="shared" si="3"/>
        <v>19293.470306430005</v>
      </c>
      <c r="E4" s="101">
        <f t="shared" si="3"/>
        <v>22716.734734907142</v>
      </c>
      <c r="F4" s="101">
        <f t="shared" si="3"/>
        <v>23019.448479254046</v>
      </c>
      <c r="G4" s="101">
        <f t="shared" si="3"/>
        <v>29528.156437016951</v>
      </c>
      <c r="H4" s="101">
        <f t="shared" si="3"/>
        <v>27179.861622569264</v>
      </c>
      <c r="I4" s="101">
        <f t="shared" si="3"/>
        <v>27063.066503859533</v>
      </c>
      <c r="J4" s="101">
        <f t="shared" si="3"/>
        <v>27698.565310979393</v>
      </c>
      <c r="K4" s="101">
        <f t="shared" si="3"/>
        <v>25934.671350822195</v>
      </c>
      <c r="L4" s="101">
        <f t="shared" si="3"/>
        <v>28128.659842988818</v>
      </c>
      <c r="M4" s="101">
        <f t="shared" si="3"/>
        <v>21196.703074397115</v>
      </c>
      <c r="N4" s="101">
        <f t="shared" si="3"/>
        <v>24051.807781209161</v>
      </c>
      <c r="O4" s="101">
        <f t="shared" si="3"/>
        <v>23697.044280636601</v>
      </c>
      <c r="P4" s="101">
        <f t="shared" si="3"/>
        <v>18514.133445294876</v>
      </c>
      <c r="Q4" s="101">
        <f t="shared" si="3"/>
        <v>18141.096780147644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91.424036620799995</v>
      </c>
      <c r="F5" s="100">
        <v>105.72920806499995</v>
      </c>
      <c r="G5" s="100">
        <v>208.55155861566865</v>
      </c>
      <c r="H5" s="100">
        <v>205.74171963539999</v>
      </c>
      <c r="I5" s="100">
        <v>185.73336354689997</v>
      </c>
      <c r="J5" s="100">
        <v>185.74062973830002</v>
      </c>
      <c r="K5" s="100">
        <v>583.03257743289578</v>
      </c>
      <c r="L5" s="100">
        <v>656.06033706488995</v>
      </c>
      <c r="M5" s="100">
        <v>171.76069055531033</v>
      </c>
      <c r="N5" s="100">
        <v>190.36814227692594</v>
      </c>
      <c r="O5" s="100">
        <v>201.45095512967166</v>
      </c>
      <c r="P5" s="100">
        <v>155.8640575129115</v>
      </c>
      <c r="Q5" s="100">
        <v>163.2143170090805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12992.142621415114</v>
      </c>
      <c r="C7" s="100">
        <v>14207.572824959701</v>
      </c>
      <c r="D7" s="100">
        <v>11827.83128824103</v>
      </c>
      <c r="E7" s="100">
        <v>12352.042770018956</v>
      </c>
      <c r="F7" s="100">
        <v>12139.593902953453</v>
      </c>
      <c r="G7" s="100">
        <v>11423.139445069959</v>
      </c>
      <c r="H7" s="100">
        <v>10526.197549607461</v>
      </c>
      <c r="I7" s="100">
        <v>9338.6283176669967</v>
      </c>
      <c r="J7" s="100">
        <v>11003.210575899786</v>
      </c>
      <c r="K7" s="100">
        <v>10633.682513093781</v>
      </c>
      <c r="L7" s="100">
        <v>9694.3295009663379</v>
      </c>
      <c r="M7" s="100">
        <v>8405.0952723923692</v>
      </c>
      <c r="N7" s="100">
        <v>7482.6889213590093</v>
      </c>
      <c r="O7" s="100">
        <v>7553.4384697244714</v>
      </c>
      <c r="P7" s="100">
        <v>6697.2865154336814</v>
      </c>
      <c r="Q7" s="100">
        <v>6388.2279628291826</v>
      </c>
    </row>
    <row r="8" spans="1:17" ht="12" customHeight="1" x14ac:dyDescent="0.25">
      <c r="A8" s="88" t="s">
        <v>101</v>
      </c>
      <c r="B8" s="100">
        <v>1.2452729453422999</v>
      </c>
      <c r="C8" s="100">
        <v>2.5705549326927981</v>
      </c>
      <c r="D8" s="100">
        <v>3.9940762443494924</v>
      </c>
      <c r="E8" s="100">
        <v>9.3236566476692904</v>
      </c>
      <c r="F8" s="100">
        <v>15.017485999953312</v>
      </c>
      <c r="G8" s="100">
        <v>38.528274588165459</v>
      </c>
      <c r="H8" s="100">
        <v>47.261766340249125</v>
      </c>
      <c r="I8" s="100">
        <v>62.759489281500315</v>
      </c>
      <c r="J8" s="100">
        <v>69.106115838503513</v>
      </c>
      <c r="K8" s="100">
        <v>67.82227554657635</v>
      </c>
      <c r="L8" s="100">
        <v>87.133793627791121</v>
      </c>
      <c r="M8" s="100">
        <v>115.30406167630733</v>
      </c>
      <c r="N8" s="100">
        <v>141.23212520263226</v>
      </c>
      <c r="O8" s="100">
        <v>188.86636722961023</v>
      </c>
      <c r="P8" s="100">
        <v>227.91122535191775</v>
      </c>
      <c r="Q8" s="100">
        <v>321.38064627673538</v>
      </c>
    </row>
    <row r="9" spans="1:17" ht="12" customHeight="1" x14ac:dyDescent="0.25">
      <c r="A9" s="88" t="s">
        <v>106</v>
      </c>
      <c r="B9" s="100">
        <v>7606.6218152379633</v>
      </c>
      <c r="C9" s="100">
        <v>7849.7000432312825</v>
      </c>
      <c r="D9" s="100">
        <v>6706.390472944091</v>
      </c>
      <c r="E9" s="100">
        <v>9389.3934958810005</v>
      </c>
      <c r="F9" s="100">
        <v>9824.9327162726058</v>
      </c>
      <c r="G9" s="100">
        <v>17632.965631232473</v>
      </c>
      <c r="H9" s="100">
        <v>16210.655791364992</v>
      </c>
      <c r="I9" s="100">
        <v>17208.513790801149</v>
      </c>
      <c r="J9" s="100">
        <v>16096.067179717867</v>
      </c>
      <c r="K9" s="100">
        <v>14210.551523732658</v>
      </c>
      <c r="L9" s="100">
        <v>17339.624931930426</v>
      </c>
      <c r="M9" s="100">
        <v>12095.284133571346</v>
      </c>
      <c r="N9" s="100">
        <v>15780.424596773126</v>
      </c>
      <c r="O9" s="100">
        <v>15295.972503103201</v>
      </c>
      <c r="P9" s="100">
        <v>10956.948088420722</v>
      </c>
      <c r="Q9" s="100">
        <v>10789.499535505352</v>
      </c>
    </row>
    <row r="10" spans="1:17" ht="12" customHeight="1" x14ac:dyDescent="0.25">
      <c r="A10" s="88" t="s">
        <v>34</v>
      </c>
      <c r="B10" s="100">
        <v>543.89338545996168</v>
      </c>
      <c r="C10" s="100">
        <v>641.53501766877571</v>
      </c>
      <c r="D10" s="100">
        <v>755.25446900053475</v>
      </c>
      <c r="E10" s="100">
        <v>874.55077573871779</v>
      </c>
      <c r="F10" s="100">
        <v>934.17516596303062</v>
      </c>
      <c r="G10" s="100">
        <v>224.97152751068484</v>
      </c>
      <c r="H10" s="100">
        <v>190.00479562115927</v>
      </c>
      <c r="I10" s="100">
        <v>267.43154256298658</v>
      </c>
      <c r="J10" s="100">
        <v>344.44080978493571</v>
      </c>
      <c r="K10" s="100">
        <v>439.58246101628254</v>
      </c>
      <c r="L10" s="100">
        <v>351.51127939937589</v>
      </c>
      <c r="M10" s="100">
        <v>409.2589162017839</v>
      </c>
      <c r="N10" s="100">
        <v>457.09399559746805</v>
      </c>
      <c r="O10" s="100">
        <v>457.31598544964328</v>
      </c>
      <c r="P10" s="100">
        <v>476.12355857564569</v>
      </c>
      <c r="Q10" s="100">
        <v>478.77431852729313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3.14585243253959</v>
      </c>
      <c r="C16" s="101">
        <f t="shared" ref="C16:Q16" si="5">SUM(C17:C18)</f>
        <v>4.0104617809447998</v>
      </c>
      <c r="D16" s="101">
        <f t="shared" si="5"/>
        <v>5.5153252241377775</v>
      </c>
      <c r="E16" s="101">
        <f t="shared" si="5"/>
        <v>5.894060786898061</v>
      </c>
      <c r="F16" s="101">
        <f t="shared" si="5"/>
        <v>6.5831736110948773</v>
      </c>
      <c r="G16" s="101">
        <f t="shared" si="5"/>
        <v>7.1711883167680739</v>
      </c>
      <c r="H16" s="101">
        <f t="shared" si="5"/>
        <v>8.5652977617690436</v>
      </c>
      <c r="I16" s="101">
        <f t="shared" si="5"/>
        <v>11.712173377231984</v>
      </c>
      <c r="J16" s="101">
        <f t="shared" si="5"/>
        <v>14.581214453330643</v>
      </c>
      <c r="K16" s="101">
        <f t="shared" si="5"/>
        <v>16.883327029917403</v>
      </c>
      <c r="L16" s="101">
        <f t="shared" si="5"/>
        <v>19.317931539420211</v>
      </c>
      <c r="M16" s="101">
        <f t="shared" si="5"/>
        <v>25.729504242388977</v>
      </c>
      <c r="N16" s="101">
        <f t="shared" si="5"/>
        <v>38.985263481645234</v>
      </c>
      <c r="O16" s="101">
        <f t="shared" si="5"/>
        <v>59.41868704933902</v>
      </c>
      <c r="P16" s="101">
        <f t="shared" si="5"/>
        <v>113.08777978920752</v>
      </c>
      <c r="Q16" s="101">
        <f t="shared" si="5"/>
        <v>154.82574777045241</v>
      </c>
    </row>
    <row r="17" spans="1:17" ht="12.95" customHeight="1" x14ac:dyDescent="0.25">
      <c r="A17" s="88" t="s">
        <v>101</v>
      </c>
      <c r="B17" s="103">
        <v>3.14585243253959</v>
      </c>
      <c r="C17" s="103">
        <v>4.0104617809447998</v>
      </c>
      <c r="D17" s="103">
        <v>5.5153252241377775</v>
      </c>
      <c r="E17" s="103">
        <v>5.894060786898061</v>
      </c>
      <c r="F17" s="103">
        <v>6.5831736110948773</v>
      </c>
      <c r="G17" s="103">
        <v>7.1711883167680739</v>
      </c>
      <c r="H17" s="103">
        <v>8.5652977617690436</v>
      </c>
      <c r="I17" s="103">
        <v>11.712173377231984</v>
      </c>
      <c r="J17" s="103">
        <v>14.581214453330643</v>
      </c>
      <c r="K17" s="103">
        <v>16.883327029917403</v>
      </c>
      <c r="L17" s="103">
        <v>19.317931539420211</v>
      </c>
      <c r="M17" s="103">
        <v>25.729504242388977</v>
      </c>
      <c r="N17" s="103">
        <v>38.985263481645234</v>
      </c>
      <c r="O17" s="103">
        <v>59.41868704933902</v>
      </c>
      <c r="P17" s="103">
        <v>113.08777978920752</v>
      </c>
      <c r="Q17" s="103">
        <v>154.82574777045241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2774.1721384236703</v>
      </c>
      <c r="C19" s="101">
        <f t="shared" ref="C19:Q19" si="7">SUM(C20:C27)</f>
        <v>2787.4379584545832</v>
      </c>
      <c r="D19" s="101">
        <f t="shared" si="7"/>
        <v>2779.5121926785096</v>
      </c>
      <c r="E19" s="101">
        <f t="shared" si="7"/>
        <v>2830.1449992593621</v>
      </c>
      <c r="F19" s="101">
        <f t="shared" si="7"/>
        <v>2871.9357803021385</v>
      </c>
      <c r="G19" s="101">
        <f t="shared" si="7"/>
        <v>2839.3589692179899</v>
      </c>
      <c r="H19" s="101">
        <f t="shared" si="7"/>
        <v>2777.60051478483</v>
      </c>
      <c r="I19" s="101">
        <f t="shared" si="7"/>
        <v>2764.2810161178995</v>
      </c>
      <c r="J19" s="101">
        <f t="shared" si="7"/>
        <v>2784.5909634406135</v>
      </c>
      <c r="K19" s="101">
        <f t="shared" si="7"/>
        <v>2772.4153855541363</v>
      </c>
      <c r="L19" s="101">
        <f t="shared" si="7"/>
        <v>2698.9797855038569</v>
      </c>
      <c r="M19" s="101">
        <f t="shared" si="7"/>
        <v>2686.8987881172907</v>
      </c>
      <c r="N19" s="101">
        <f t="shared" si="7"/>
        <v>2677.8161088118813</v>
      </c>
      <c r="O19" s="101">
        <f t="shared" si="7"/>
        <v>2665.1275054770954</v>
      </c>
      <c r="P19" s="101">
        <f t="shared" si="7"/>
        <v>2661.7961719773721</v>
      </c>
      <c r="Q19" s="101">
        <f t="shared" si="7"/>
        <v>2635.5728540688647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139.10706460345949</v>
      </c>
      <c r="C21" s="100">
        <v>145.76667368188632</v>
      </c>
      <c r="D21" s="100">
        <v>161.64645964300919</v>
      </c>
      <c r="E21" s="100">
        <v>176.26367528306687</v>
      </c>
      <c r="F21" s="100">
        <v>184.19438031732597</v>
      </c>
      <c r="G21" s="100">
        <v>180.68267416727159</v>
      </c>
      <c r="H21" s="100">
        <v>184.4120939896589</v>
      </c>
      <c r="I21" s="100">
        <v>191.59463971398773</v>
      </c>
      <c r="J21" s="100">
        <v>197.36189779805807</v>
      </c>
      <c r="K21" s="100">
        <v>190.89157608852861</v>
      </c>
      <c r="L21" s="100">
        <v>178.20422777907729</v>
      </c>
      <c r="M21" s="100">
        <v>164.47311780146995</v>
      </c>
      <c r="N21" s="100">
        <v>156.6296252776504</v>
      </c>
      <c r="O21" s="100">
        <v>151.69633033372594</v>
      </c>
      <c r="P21" s="100">
        <v>150.88087371956999</v>
      </c>
      <c r="Q21" s="100">
        <v>148.49903084869365</v>
      </c>
    </row>
    <row r="22" spans="1:17" ht="12" customHeight="1" x14ac:dyDescent="0.25">
      <c r="A22" s="88" t="s">
        <v>99</v>
      </c>
      <c r="B22" s="100">
        <v>1247.0404505339573</v>
      </c>
      <c r="C22" s="100">
        <v>1263.7077132323084</v>
      </c>
      <c r="D22" s="100">
        <v>1251.168953081853</v>
      </c>
      <c r="E22" s="100">
        <v>1260.60759110811</v>
      </c>
      <c r="F22" s="100">
        <v>1272.5560761440704</v>
      </c>
      <c r="G22" s="100">
        <v>1257.4301878565209</v>
      </c>
      <c r="H22" s="100">
        <v>1197.977581805002</v>
      </c>
      <c r="I22" s="100">
        <v>1168.6731897732284</v>
      </c>
      <c r="J22" s="100">
        <v>1171.0445472474983</v>
      </c>
      <c r="K22" s="100">
        <v>1163.450383245987</v>
      </c>
      <c r="L22" s="100">
        <v>1098.1518298799865</v>
      </c>
      <c r="M22" s="100">
        <v>1095.1219098179088</v>
      </c>
      <c r="N22" s="100">
        <v>1080.0687124203255</v>
      </c>
      <c r="O22" s="100">
        <v>1069.464103481904</v>
      </c>
      <c r="P22" s="100">
        <v>1066.1820516035486</v>
      </c>
      <c r="Q22" s="100">
        <v>1047.0705382569324</v>
      </c>
    </row>
    <row r="23" spans="1:17" ht="12" customHeight="1" x14ac:dyDescent="0.25">
      <c r="A23" s="88" t="s">
        <v>98</v>
      </c>
      <c r="B23" s="100">
        <v>1348.8893233077333</v>
      </c>
      <c r="C23" s="100">
        <v>1338.7918632587243</v>
      </c>
      <c r="D23" s="100">
        <v>1327.2160999302819</v>
      </c>
      <c r="E23" s="100">
        <v>1353.3042966869032</v>
      </c>
      <c r="F23" s="100">
        <v>1373.0281946181133</v>
      </c>
      <c r="G23" s="100">
        <v>1382.6623960049369</v>
      </c>
      <c r="H23" s="100">
        <v>1373.2866326701965</v>
      </c>
      <c r="I23" s="100">
        <v>1381.961994525494</v>
      </c>
      <c r="J23" s="100">
        <v>1390.5172323399929</v>
      </c>
      <c r="K23" s="100">
        <v>1391.1814718359033</v>
      </c>
      <c r="L23" s="100">
        <v>1395.5974620566581</v>
      </c>
      <c r="M23" s="100">
        <v>1397.5030772076173</v>
      </c>
      <c r="N23" s="100">
        <v>1412.8436668270699</v>
      </c>
      <c r="O23" s="100">
        <v>1417.9663861947356</v>
      </c>
      <c r="P23" s="100">
        <v>1419.7850052299004</v>
      </c>
      <c r="Q23" s="100">
        <v>1418.3445060778351</v>
      </c>
    </row>
    <row r="24" spans="1:17" ht="12" customHeight="1" x14ac:dyDescent="0.25">
      <c r="A24" s="88" t="s">
        <v>34</v>
      </c>
      <c r="B24" s="100">
        <v>39.135299978519818</v>
      </c>
      <c r="C24" s="100">
        <v>39.171708281664124</v>
      </c>
      <c r="D24" s="100">
        <v>39.480680023365387</v>
      </c>
      <c r="E24" s="100">
        <v>39.969436181282312</v>
      </c>
      <c r="F24" s="100">
        <v>42.157129222629052</v>
      </c>
      <c r="G24" s="100">
        <v>18.583711189259944</v>
      </c>
      <c r="H24" s="100">
        <v>21.92420631997274</v>
      </c>
      <c r="I24" s="100">
        <v>22.051192105189472</v>
      </c>
      <c r="J24" s="100">
        <v>25.667286055064416</v>
      </c>
      <c r="K24" s="100">
        <v>26.891954383717476</v>
      </c>
      <c r="L24" s="100">
        <v>27.02626578813495</v>
      </c>
      <c r="M24" s="100">
        <v>29.800683290294948</v>
      </c>
      <c r="N24" s="100">
        <v>28.274104286835701</v>
      </c>
      <c r="O24" s="100">
        <v>26.00068546672988</v>
      </c>
      <c r="P24" s="100">
        <v>24.948241424352897</v>
      </c>
      <c r="Q24" s="100">
        <v>21.658778885403326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2390.0621689142913</v>
      </c>
      <c r="C29" s="101">
        <f t="shared" ref="C29:Q29" si="9">SUM(C30:C33)</f>
        <v>1914.0234594494179</v>
      </c>
      <c r="D29" s="101">
        <f t="shared" si="9"/>
        <v>2602.0973463418582</v>
      </c>
      <c r="E29" s="101">
        <f t="shared" si="9"/>
        <v>2821.9116383479095</v>
      </c>
      <c r="F29" s="101">
        <f t="shared" si="9"/>
        <v>3016.3358209962043</v>
      </c>
      <c r="G29" s="101">
        <f t="shared" si="9"/>
        <v>2808.6947083666737</v>
      </c>
      <c r="H29" s="101">
        <f t="shared" si="9"/>
        <v>2602.0350450687388</v>
      </c>
      <c r="I29" s="101">
        <f t="shared" si="9"/>
        <v>2728.4399522495764</v>
      </c>
      <c r="J29" s="101">
        <f t="shared" si="9"/>
        <v>2873.9230447010682</v>
      </c>
      <c r="K29" s="101">
        <f t="shared" si="9"/>
        <v>2797.7987581950165</v>
      </c>
      <c r="L29" s="101">
        <f t="shared" si="9"/>
        <v>2879.4275242041695</v>
      </c>
      <c r="M29" s="101">
        <f t="shared" si="9"/>
        <v>2725.9638436154714</v>
      </c>
      <c r="N29" s="101">
        <f t="shared" si="9"/>
        <v>2530.9830639064553</v>
      </c>
      <c r="O29" s="101">
        <f t="shared" si="9"/>
        <v>2388.6383641175817</v>
      </c>
      <c r="P29" s="101">
        <f t="shared" si="9"/>
        <v>2359.1286010910244</v>
      </c>
      <c r="Q29" s="101">
        <f t="shared" si="9"/>
        <v>2479.0617185340557</v>
      </c>
    </row>
    <row r="30" spans="1:17" ht="12" customHeight="1" x14ac:dyDescent="0.25">
      <c r="A30" s="88" t="s">
        <v>66</v>
      </c>
      <c r="B30" s="100">
        <v>737.47734547170853</v>
      </c>
      <c r="C30" s="100">
        <v>266.36807717599385</v>
      </c>
      <c r="D30" s="100">
        <v>967.47107629942695</v>
      </c>
      <c r="E30" s="100">
        <v>1173.4774422408573</v>
      </c>
      <c r="F30" s="100">
        <v>1374.5244767649424</v>
      </c>
      <c r="G30" s="100">
        <v>1116.7801881834139</v>
      </c>
      <c r="H30" s="100">
        <v>892.47071593838143</v>
      </c>
      <c r="I30" s="100">
        <v>1007.3104496064165</v>
      </c>
      <c r="J30" s="100">
        <v>1181.3830775597905</v>
      </c>
      <c r="K30" s="100">
        <v>1089.1261326804517</v>
      </c>
      <c r="L30" s="100">
        <v>1174.408024955746</v>
      </c>
      <c r="M30" s="100">
        <v>1037.2046426464567</v>
      </c>
      <c r="N30" s="100">
        <v>830.25492468024197</v>
      </c>
      <c r="O30" s="100">
        <v>684.25265660600928</v>
      </c>
      <c r="P30" s="100">
        <v>679.27193298456893</v>
      </c>
      <c r="Q30" s="100">
        <v>797.75186825376124</v>
      </c>
    </row>
    <row r="31" spans="1:17" ht="12" customHeight="1" x14ac:dyDescent="0.25">
      <c r="A31" s="88" t="s">
        <v>98</v>
      </c>
      <c r="B31" s="100">
        <v>1652.5848234425828</v>
      </c>
      <c r="C31" s="100">
        <v>1647.655382273424</v>
      </c>
      <c r="D31" s="100">
        <v>1634.6262700424313</v>
      </c>
      <c r="E31" s="100">
        <v>1648.434196107052</v>
      </c>
      <c r="F31" s="100">
        <v>1641.811344231262</v>
      </c>
      <c r="G31" s="100">
        <v>1691.91452018326</v>
      </c>
      <c r="H31" s="100">
        <v>1709.5643291303572</v>
      </c>
      <c r="I31" s="100">
        <v>1721.1295026431599</v>
      </c>
      <c r="J31" s="100">
        <v>1692.5399671412777</v>
      </c>
      <c r="K31" s="100">
        <v>1708.6726255145645</v>
      </c>
      <c r="L31" s="100">
        <v>1705.0194992484232</v>
      </c>
      <c r="M31" s="100">
        <v>1688.7592009690147</v>
      </c>
      <c r="N31" s="100">
        <v>1700.7281392262132</v>
      </c>
      <c r="O31" s="100">
        <v>1704.3857075115725</v>
      </c>
      <c r="P31" s="100">
        <v>1679.8566681064556</v>
      </c>
      <c r="Q31" s="100">
        <v>1681.3098502802945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100669.56880622014</v>
      </c>
      <c r="C3" s="106">
        <f>IF(SER_hh_fec!C3=0,0,1000000/0.086*SER_hh_fec!C3/SER_hh_num!C3)</f>
        <v>105127.16835758435</v>
      </c>
      <c r="D3" s="106">
        <f>IF(SER_hh_fec!D3=0,0,1000000/0.086*SER_hh_fec!D3/SER_hh_num!D3)</f>
        <v>97088.822668572917</v>
      </c>
      <c r="E3" s="106">
        <f>IF(SER_hh_fec!E3=0,0,1000000/0.086*SER_hh_fec!E3/SER_hh_num!E3)</f>
        <v>106953.90186546027</v>
      </c>
      <c r="F3" s="106">
        <f>IF(SER_hh_fec!F3=0,0,1000000/0.086*SER_hh_fec!F3/SER_hh_num!F3)</f>
        <v>108003.84180240761</v>
      </c>
      <c r="G3" s="106">
        <f>IF(SER_hh_fec!G3=0,0,1000000/0.086*SER_hh_fec!G3/SER_hh_num!G3)</f>
        <v>125240.88138659101</v>
      </c>
      <c r="H3" s="106">
        <f>IF(SER_hh_fec!H3=0,0,1000000/0.086*SER_hh_fec!H3/SER_hh_num!H3)</f>
        <v>118018.774247561</v>
      </c>
      <c r="I3" s="106">
        <f>IF(SER_hh_fec!I3=0,0,1000000/0.086*SER_hh_fec!I3/SER_hh_num!I3)</f>
        <v>117545.5342232964</v>
      </c>
      <c r="J3" s="106">
        <f>IF(SER_hh_fec!J3=0,0,1000000/0.086*SER_hh_fec!J3/SER_hh_num!J3)</f>
        <v>116004.63552855018</v>
      </c>
      <c r="K3" s="106">
        <f>IF(SER_hh_fec!K3=0,0,1000000/0.086*SER_hh_fec!K3/SER_hh_num!K3)</f>
        <v>111534.09034521456</v>
      </c>
      <c r="L3" s="106">
        <f>IF(SER_hh_fec!L3=0,0,1000000/0.086*SER_hh_fec!L3/SER_hh_num!L3)</f>
        <v>120386.75309065856</v>
      </c>
      <c r="M3" s="106">
        <f>IF(SER_hh_fec!M3=0,0,1000000/0.086*SER_hh_fec!M3/SER_hh_num!M3)</f>
        <v>99113.16358625071</v>
      </c>
      <c r="N3" s="106">
        <f>IF(SER_hh_fec!N3=0,0,1000000/0.086*SER_hh_fec!N3/SER_hh_num!N3)</f>
        <v>105336.52999125971</v>
      </c>
      <c r="O3" s="106">
        <f>IF(SER_hh_fec!O3=0,0,1000000/0.086*SER_hh_fec!O3/SER_hh_num!O3)</f>
        <v>103338.47739697278</v>
      </c>
      <c r="P3" s="106">
        <f>IF(SER_hh_fec!P3=0,0,1000000/0.086*SER_hh_fec!P3/SER_hh_num!P3)</f>
        <v>91387.075758755847</v>
      </c>
      <c r="Q3" s="106">
        <f>IF(SER_hh_fec!Q3=0,0,1000000/0.086*SER_hh_fec!Q3/SER_hh_num!Q3)</f>
        <v>93553.039783335611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70374.773833133586</v>
      </c>
      <c r="C4" s="101">
        <f>IF(SER_hh_fec!C4=0,0,1000000/0.086*SER_hh_fec!C4/SER_hh_num!C4)</f>
        <v>75184.027799673873</v>
      </c>
      <c r="D4" s="101">
        <f>IF(SER_hh_fec!D4=0,0,1000000/0.086*SER_hh_fec!D4/SER_hh_num!D4)</f>
        <v>66471.635519535645</v>
      </c>
      <c r="E4" s="101">
        <f>IF(SER_hh_fec!E4=0,0,1000000/0.086*SER_hh_fec!E4/SER_hh_num!E4)</f>
        <v>76021.928867041657</v>
      </c>
      <c r="F4" s="101">
        <f>IF(SER_hh_fec!F4=0,0,1000000/0.086*SER_hh_fec!F4/SER_hh_num!F4)</f>
        <v>76785.560555317861</v>
      </c>
      <c r="G4" s="101">
        <f>IF(SER_hh_fec!G4=0,0,1000000/0.086*SER_hh_fec!G4/SER_hh_num!G4)</f>
        <v>93884.462285039801</v>
      </c>
      <c r="H4" s="101">
        <f>IF(SER_hh_fec!H4=0,0,1000000/0.086*SER_hh_fec!H4/SER_hh_num!H4)</f>
        <v>86493.364013679369</v>
      </c>
      <c r="I4" s="101">
        <f>IF(SER_hh_fec!I4=0,0,1000000/0.086*SER_hh_fec!I4/SER_hh_num!I4)</f>
        <v>85596.364704032225</v>
      </c>
      <c r="J4" s="101">
        <f>IF(SER_hh_fec!J4=0,0,1000000/0.086*SER_hh_fec!J4/SER_hh_num!J4)</f>
        <v>83958.9737150898</v>
      </c>
      <c r="K4" s="101">
        <f>IF(SER_hh_fec!K4=0,0,1000000/0.086*SER_hh_fec!K4/SER_hh_num!K4)</f>
        <v>79266.254574422914</v>
      </c>
      <c r="L4" s="101">
        <f>IF(SER_hh_fec!L4=0,0,1000000/0.086*SER_hh_fec!L4/SER_hh_num!L4)</f>
        <v>88100.464164060148</v>
      </c>
      <c r="M4" s="101">
        <f>IF(SER_hh_fec!M4=0,0,1000000/0.086*SER_hh_fec!M4/SER_hh_num!M4)</f>
        <v>66952.559776039663</v>
      </c>
      <c r="N4" s="101">
        <f>IF(SER_hh_fec!N4=0,0,1000000/0.086*SER_hh_fec!N4/SER_hh_num!N4)</f>
        <v>73118.296548483995</v>
      </c>
      <c r="O4" s="101">
        <f>IF(SER_hh_fec!O4=0,0,1000000/0.086*SER_hh_fec!O4/SER_hh_num!O4)</f>
        <v>71095.911675245152</v>
      </c>
      <c r="P4" s="101">
        <f>IF(SER_hh_fec!P4=0,0,1000000/0.086*SER_hh_fec!P4/SER_hh_num!P4)</f>
        <v>59044.476292974665</v>
      </c>
      <c r="Q4" s="101">
        <f>IF(SER_hh_fec!Q4=0,0,1000000/0.086*SER_hh_fec!Q4/SER_hh_num!Q4)</f>
        <v>60880.15434558109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88883.881523213553</v>
      </c>
      <c r="F5" s="100">
        <f>IF(SER_hh_fec!F5=0,0,1000000/0.086*SER_hh_fec!F5/SER_hh_num!F5)</f>
        <v>90271.200096437562</v>
      </c>
      <c r="G5" s="100">
        <f>IF(SER_hh_fec!G5=0,0,1000000/0.086*SER_hh_fec!G5/SER_hh_num!G5)</f>
        <v>120140.55884080805</v>
      </c>
      <c r="H5" s="100">
        <f>IF(SER_hh_fec!H5=0,0,1000000/0.086*SER_hh_fec!H5/SER_hh_num!H5)</f>
        <v>115458.62230589624</v>
      </c>
      <c r="I5" s="100">
        <f>IF(SER_hh_fec!I5=0,0,1000000/0.086*SER_hh_fec!I5/SER_hh_num!I5)</f>
        <v>102710.73901586789</v>
      </c>
      <c r="J5" s="100">
        <f>IF(SER_hh_fec!J5=0,0,1000000/0.086*SER_hh_fec!J5/SER_hh_num!J5)</f>
        <v>100829.6711852922</v>
      </c>
      <c r="K5" s="100">
        <f>IF(SER_hh_fec!K5=0,0,1000000/0.086*SER_hh_fec!K5/SER_hh_num!K5)</f>
        <v>96223.500910950737</v>
      </c>
      <c r="L5" s="100">
        <f>IF(SER_hh_fec!L5=0,0,1000000/0.086*SER_hh_fec!L5/SER_hh_num!L5)</f>
        <v>107616.88216270322</v>
      </c>
      <c r="M5" s="100">
        <f>IF(SER_hh_fec!M5=0,0,1000000/0.086*SER_hh_fec!M5/SER_hh_num!M5)</f>
        <v>77069.466164059137</v>
      </c>
      <c r="N5" s="100">
        <f>IF(SER_hh_fec!N5=0,0,1000000/0.086*SER_hh_fec!N5/SER_hh_num!N5)</f>
        <v>86158.429476759105</v>
      </c>
      <c r="O5" s="100">
        <f>IF(SER_hh_fec!O5=0,0,1000000/0.086*SER_hh_fec!O5/SER_hh_num!O5)</f>
        <v>91741.837774612868</v>
      </c>
      <c r="P5" s="100">
        <f>IF(SER_hh_fec!P5=0,0,1000000/0.086*SER_hh_fec!P5/SER_hh_num!P5)</f>
        <v>75971.299976230846</v>
      </c>
      <c r="Q5" s="100">
        <f>IF(SER_hh_fec!Q5=0,0,1000000/0.086*SER_hh_fec!Q5/SER_hh_num!Q5)</f>
        <v>80659.659026712441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75315.202650322637</v>
      </c>
      <c r="C7" s="100">
        <f>IF(SER_hh_fec!C7=0,0,1000000/0.086*SER_hh_fec!C7/SER_hh_num!C7)</f>
        <v>80599.955190332723</v>
      </c>
      <c r="D7" s="100">
        <f>IF(SER_hh_fec!D7=0,0,1000000/0.086*SER_hh_fec!D7/SER_hh_num!D7)</f>
        <v>71692.416101554118</v>
      </c>
      <c r="E7" s="100">
        <f>IF(SER_hh_fec!E7=0,0,1000000/0.086*SER_hh_fec!E7/SER_hh_num!E7)</f>
        <v>81934.108969285284</v>
      </c>
      <c r="F7" s="100">
        <f>IF(SER_hh_fec!F7=0,0,1000000/0.086*SER_hh_fec!F7/SER_hh_num!F7)</f>
        <v>82922.985676379802</v>
      </c>
      <c r="G7" s="100">
        <f>IF(SER_hh_fec!G7=0,0,1000000/0.086*SER_hh_fec!G7/SER_hh_num!G7)</f>
        <v>101748.83567826958</v>
      </c>
      <c r="H7" s="100">
        <f>IF(SER_hh_fec!H7=0,0,1000000/0.086*SER_hh_fec!H7/SER_hh_num!H7)</f>
        <v>94179.919898648441</v>
      </c>
      <c r="I7" s="100">
        <f>IF(SER_hh_fec!I7=0,0,1000000/0.086*SER_hh_fec!I7/SER_hh_num!I7)</f>
        <v>86454.841201426854</v>
      </c>
      <c r="J7" s="100">
        <f>IF(SER_hh_fec!J7=0,0,1000000/0.086*SER_hh_fec!J7/SER_hh_num!J7)</f>
        <v>102644.20247285019</v>
      </c>
      <c r="K7" s="100">
        <f>IF(SER_hh_fec!K7=0,0,1000000/0.086*SER_hh_fec!K7/SER_hh_num!K7)</f>
        <v>99705.330366982482</v>
      </c>
      <c r="L7" s="100">
        <f>IF(SER_hh_fec!L7=0,0,1000000/0.086*SER_hh_fec!L7/SER_hh_num!L7)</f>
        <v>91948.537046123485</v>
      </c>
      <c r="M7" s="100">
        <f>IF(SER_hh_fec!M7=0,0,1000000/0.086*SER_hh_fec!M7/SER_hh_num!M7)</f>
        <v>81729.658309425082</v>
      </c>
      <c r="N7" s="100">
        <f>IF(SER_hh_fec!N7=0,0,1000000/0.086*SER_hh_fec!N7/SER_hh_num!N7)</f>
        <v>81108.085439896895</v>
      </c>
      <c r="O7" s="100">
        <f>IF(SER_hh_fec!O7=0,0,1000000/0.086*SER_hh_fec!O7/SER_hh_num!O7)</f>
        <v>79366.344730189943</v>
      </c>
      <c r="P7" s="100">
        <f>IF(SER_hh_fec!P7=0,0,1000000/0.086*SER_hh_fec!P7/SER_hh_num!P7)</f>
        <v>67431.869228178199</v>
      </c>
      <c r="Q7" s="100">
        <f>IF(SER_hh_fec!Q7=0,0,1000000/0.086*SER_hh_fec!Q7/SER_hh_num!Q7)</f>
        <v>71073.893128885553</v>
      </c>
    </row>
    <row r="8" spans="1:17" ht="12" customHeight="1" x14ac:dyDescent="0.25">
      <c r="A8" s="88" t="s">
        <v>101</v>
      </c>
      <c r="B8" s="100">
        <f>IF(SER_hh_fec!B8=0,0,1000000/0.086*SER_hh_fec!B8/SER_hh_num!B8)</f>
        <v>47028.091207145233</v>
      </c>
      <c r="C8" s="100">
        <f>IF(SER_hh_fec!C8=0,0,1000000/0.086*SER_hh_fec!C8/SER_hh_num!C8)</f>
        <v>50327.980415605365</v>
      </c>
      <c r="D8" s="100">
        <f>IF(SER_hh_fec!D8=0,0,1000000/0.086*SER_hh_fec!D8/SER_hh_num!D8)</f>
        <v>44765.961779830024</v>
      </c>
      <c r="E8" s="100">
        <f>IF(SER_hh_fec!E8=0,0,1000000/0.086*SER_hh_fec!E8/SER_hh_num!E8)</f>
        <v>51161.048685928472</v>
      </c>
      <c r="F8" s="100">
        <f>IF(SER_hh_fec!F8=0,0,1000000/0.086*SER_hh_fec!F8/SER_hh_num!F8)</f>
        <v>51778.520090603241</v>
      </c>
      <c r="G8" s="100">
        <f>IF(SER_hh_fec!G8=0,0,1000000/0.086*SER_hh_fec!G8/SER_hh_num!G8)</f>
        <v>63533.700449759061</v>
      </c>
      <c r="H8" s="100">
        <f>IF(SER_hh_fec!H8=0,0,1000000/0.086*SER_hh_fec!H8/SER_hh_num!H8)</f>
        <v>58807.540934848606</v>
      </c>
      <c r="I8" s="100">
        <f>IF(SER_hh_fec!I8=0,0,1000000/0.086*SER_hh_fec!I8/SER_hh_num!I8)</f>
        <v>58289.471806144422</v>
      </c>
      <c r="J8" s="100">
        <f>IF(SER_hh_fec!J8=0,0,1000000/0.086*SER_hh_fec!J8/SER_hh_num!J8)</f>
        <v>57019.444556157985</v>
      </c>
      <c r="K8" s="100">
        <f>IF(SER_hh_fec!K8=0,0,1000000/0.086*SER_hh_fec!K8/SER_hh_num!K8)</f>
        <v>53918.25496870296</v>
      </c>
      <c r="L8" s="100">
        <f>IF(SER_hh_fec!L8=0,0,1000000/0.086*SER_hh_fec!L8/SER_hh_num!L8)</f>
        <v>60465.340638942864</v>
      </c>
      <c r="M8" s="100">
        <f>IF(SER_hh_fec!M8=0,0,1000000/0.086*SER_hh_fec!M8/SER_hh_num!M8)</f>
        <v>46274.263287749774</v>
      </c>
      <c r="N8" s="100">
        <f>IF(SER_hh_fec!N8=0,0,1000000/0.086*SER_hh_fec!N8/SER_hh_num!N8)</f>
        <v>50620.544564782751</v>
      </c>
      <c r="O8" s="100">
        <f>IF(SER_hh_fec!O8=0,0,1000000/0.086*SER_hh_fec!O8/SER_hh_num!O8)</f>
        <v>49410.72630087188</v>
      </c>
      <c r="P8" s="100">
        <f>IF(SER_hh_fec!P8=0,0,1000000/0.086*SER_hh_fec!P8/SER_hh_num!P8)</f>
        <v>41801.829703688738</v>
      </c>
      <c r="Q8" s="100">
        <f>IF(SER_hh_fec!Q8=0,0,1000000/0.086*SER_hh_fec!Q8/SER_hh_num!Q8)</f>
        <v>43834.671827482234</v>
      </c>
    </row>
    <row r="9" spans="1:17" ht="12" customHeight="1" x14ac:dyDescent="0.25">
      <c r="A9" s="88" t="s">
        <v>106</v>
      </c>
      <c r="B9" s="100">
        <f>IF(SER_hh_fec!B9=0,0,1000000/0.086*SER_hh_fec!B9/SER_hh_num!B9)</f>
        <v>70496.148223315584</v>
      </c>
      <c r="C9" s="100">
        <f>IF(SER_hh_fec!C9=0,0,1000000/0.086*SER_hh_fec!C9/SER_hh_num!C9)</f>
        <v>75442.75508718894</v>
      </c>
      <c r="D9" s="100">
        <f>IF(SER_hh_fec!D9=0,0,1000000/0.086*SER_hh_fec!D9/SER_hh_num!D9)</f>
        <v>67105.166209907635</v>
      </c>
      <c r="E9" s="100">
        <f>IF(SER_hh_fec!E9=0,0,1000000/0.086*SER_hh_fec!E9/SER_hh_num!E9)</f>
        <v>76754.072073327232</v>
      </c>
      <c r="F9" s="100">
        <f>IF(SER_hh_fec!F9=0,0,1000000/0.086*SER_hh_fec!F9/SER_hh_num!F9)</f>
        <v>77617.146122581777</v>
      </c>
      <c r="G9" s="100">
        <f>IF(SER_hh_fec!G9=0,0,1000000/0.086*SER_hh_fec!G9/SER_hh_num!G9)</f>
        <v>95352.482536544296</v>
      </c>
      <c r="H9" s="100">
        <f>IF(SER_hh_fec!H9=0,0,1000000/0.086*SER_hh_fec!H9/SER_hh_num!H9)</f>
        <v>87980.588371046149</v>
      </c>
      <c r="I9" s="100">
        <f>IF(SER_hh_fec!I9=0,0,1000000/0.086*SER_hh_fec!I9/SER_hh_num!I9)</f>
        <v>90234.467015991992</v>
      </c>
      <c r="J9" s="100">
        <f>IF(SER_hh_fec!J9=0,0,1000000/0.086*SER_hh_fec!J9/SER_hh_num!J9)</f>
        <v>83537.153210605946</v>
      </c>
      <c r="K9" s="100">
        <f>IF(SER_hh_fec!K9=0,0,1000000/0.086*SER_hh_fec!K9/SER_hh_num!K9)</f>
        <v>77028.17507487227</v>
      </c>
      <c r="L9" s="100">
        <f>IF(SER_hh_fec!L9=0,0,1000000/0.086*SER_hh_fec!L9/SER_hh_num!L9)</f>
        <v>93186.52114933735</v>
      </c>
      <c r="M9" s="100">
        <f>IF(SER_hh_fec!M9=0,0,1000000/0.086*SER_hh_fec!M9/SER_hh_num!M9)</f>
        <v>66443.344346515194</v>
      </c>
      <c r="N9" s="100">
        <f>IF(SER_hh_fec!N9=0,0,1000000/0.086*SER_hh_fec!N9/SER_hh_num!N9)</f>
        <v>76141.022587196072</v>
      </c>
      <c r="O9" s="100">
        <f>IF(SER_hh_fec!O9=0,0,1000000/0.086*SER_hh_fec!O9/SER_hh_num!O9)</f>
        <v>74556.182229673344</v>
      </c>
      <c r="P9" s="100">
        <f>IF(SER_hh_fec!P9=0,0,1000000/0.086*SER_hh_fec!P9/SER_hh_num!P9)</f>
        <v>63285.114927305978</v>
      </c>
      <c r="Q9" s="100">
        <f>IF(SER_hh_fec!Q9=0,0,1000000/0.086*SER_hh_fec!Q9/SER_hh_num!Q9)</f>
        <v>66998.134347575615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92009.150475082744</v>
      </c>
      <c r="C10" s="100">
        <f>IF(SER_hh_fec!C10=0,0,1000000/0.086*SER_hh_fec!C10/SER_hh_num!C10)</f>
        <v>98465.291792725242</v>
      </c>
      <c r="D10" s="100">
        <f>IF(SER_hh_fec!D10=0,0,1000000/0.086*SER_hh_fec!D10/SER_hh_num!D10)</f>
        <v>87583.357262358506</v>
      </c>
      <c r="E10" s="100">
        <f>IF(SER_hh_fec!E10=0,0,1000000/0.086*SER_hh_fec!E10/SER_hh_num!E10)</f>
        <v>100095.16665842106</v>
      </c>
      <c r="F10" s="100">
        <f>IF(SER_hh_fec!F10=0,0,1000000/0.086*SER_hh_fec!F10/SER_hh_num!F10)</f>
        <v>101303.23226194587</v>
      </c>
      <c r="G10" s="100">
        <f>IF(SER_hh_fec!G10=0,0,1000000/0.086*SER_hh_fec!G10/SER_hh_num!G10)</f>
        <v>124301.91519303138</v>
      </c>
      <c r="H10" s="100">
        <f>IF(SER_hh_fec!H10=0,0,1000000/0.086*SER_hh_fec!H10/SER_hh_num!H10)</f>
        <v>115055.31574970615</v>
      </c>
      <c r="I10" s="100">
        <f>IF(SER_hh_fec!I10=0,0,1000000/0.086*SER_hh_fec!I10/SER_hh_num!I10)</f>
        <v>114041.72793025835</v>
      </c>
      <c r="J10" s="100">
        <f>IF(SER_hh_fec!J10=0,0,1000000/0.086*SER_hh_fec!J10/SER_hh_num!J10)</f>
        <v>111556.95499238283</v>
      </c>
      <c r="K10" s="100">
        <f>IF(SER_hh_fec!K10=0,0,1000000/0.086*SER_hh_fec!K10/SER_hh_num!K10)</f>
        <v>123299.14397485399</v>
      </c>
      <c r="L10" s="100">
        <f>IF(SER_hh_fec!L10=0,0,1000000/0.086*SER_hh_fec!L10/SER_hh_num!L10)</f>
        <v>98700.90772464285</v>
      </c>
      <c r="M10" s="100">
        <f>IF(SER_hh_fec!M10=0,0,1000000/0.086*SER_hh_fec!M10/SER_hh_num!M10)</f>
        <v>90131.642218026725</v>
      </c>
      <c r="N10" s="100">
        <f>IF(SER_hh_fec!N10=0,0,1000000/0.086*SER_hh_fec!N10/SER_hh_num!N10)</f>
        <v>98103.403622614074</v>
      </c>
      <c r="O10" s="100">
        <f>IF(SER_hh_fec!O10=0,0,1000000/0.086*SER_hh_fec!O10/SER_hh_num!O10)</f>
        <v>95372.312810821168</v>
      </c>
      <c r="P10" s="100">
        <f>IF(SER_hh_fec!P10=0,0,1000000/0.086*SER_hh_fec!P10/SER_hh_num!P10)</f>
        <v>80522.05683097642</v>
      </c>
      <c r="Q10" s="100">
        <f>IF(SER_hh_fec!Q10=0,0,1000000/0.086*SER_hh_fec!Q10/SER_hh_num!Q10)</f>
        <v>84417.322028554117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60195.956745145915</v>
      </c>
      <c r="C12" s="100">
        <f>IF(SER_hh_fec!C12=0,0,1000000/0.086*SER_hh_fec!C12/SER_hh_num!C12)</f>
        <v>64419.814931974885</v>
      </c>
      <c r="D12" s="100">
        <f>IF(SER_hh_fec!D12=0,0,1000000/0.086*SER_hh_fec!D12/SER_hh_num!D12)</f>
        <v>57300.431078182446</v>
      </c>
      <c r="E12" s="100">
        <f>IF(SER_hh_fec!E12=0,0,1000000/0.086*SER_hh_fec!E12/SER_hh_num!E12)</f>
        <v>65322.322687288986</v>
      </c>
      <c r="F12" s="100">
        <f>IF(SER_hh_fec!F12=0,0,1000000/0.086*SER_hh_fec!F12/SER_hh_num!F12)</f>
        <v>66276.50571597222</v>
      </c>
      <c r="G12" s="100">
        <f>IF(SER_hh_fec!G12=0,0,1000000/0.086*SER_hh_fec!G12/SER_hh_num!G12)</f>
        <v>80608.245199072291</v>
      </c>
      <c r="H12" s="100">
        <f>IF(SER_hh_fec!H12=0,0,1000000/0.086*SER_hh_fec!H12/SER_hh_num!H12)</f>
        <v>75583.229088473992</v>
      </c>
      <c r="I12" s="100">
        <f>IF(SER_hh_fec!I12=0,0,1000000/0.086*SER_hh_fec!I12/SER_hh_num!I12)</f>
        <v>74172.079750913806</v>
      </c>
      <c r="J12" s="100">
        <f>IF(SER_hh_fec!J12=0,0,1000000/0.086*SER_hh_fec!J12/SER_hh_num!J12)</f>
        <v>73714.764030078324</v>
      </c>
      <c r="K12" s="100">
        <f>IF(SER_hh_fec!K12=0,0,1000000/0.086*SER_hh_fec!K12/SER_hh_num!K12)</f>
        <v>69015.366359939784</v>
      </c>
      <c r="L12" s="100">
        <f>IF(SER_hh_fec!L12=0,0,1000000/0.086*SER_hh_fec!L12/SER_hh_num!L12)</f>
        <v>77395.63601784686</v>
      </c>
      <c r="M12" s="100">
        <f>IF(SER_hh_fec!M12=0,0,1000000/0.086*SER_hh_fec!M12/SER_hh_num!M12)</f>
        <v>59398.114194405418</v>
      </c>
      <c r="N12" s="100">
        <f>IF(SER_hh_fec!N12=0,0,1000000/0.086*SER_hh_fec!N12/SER_hh_num!N12)</f>
        <v>65350.287882036784</v>
      </c>
      <c r="O12" s="100">
        <f>IF(SER_hh_fec!O12=0,0,1000000/0.086*SER_hh_fec!O12/SER_hh_num!O12)</f>
        <v>64338.689917302392</v>
      </c>
      <c r="P12" s="100">
        <f>IF(SER_hh_fec!P12=0,0,1000000/0.086*SER_hh_fec!P12/SER_hh_num!P12)</f>
        <v>55784.067912539351</v>
      </c>
      <c r="Q12" s="100">
        <f>IF(SER_hh_fec!Q12=0,0,1000000/0.086*SER_hh_fec!Q12/SER_hh_num!Q12)</f>
        <v>58446.63950005643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38397.688249619336</v>
      </c>
      <c r="C13" s="100">
        <f>IF(SER_hh_fec!C13=0,0,1000000/0.086*SER_hh_fec!C13/SER_hh_num!C13)</f>
        <v>41091.84379213096</v>
      </c>
      <c r="D13" s="100">
        <f>IF(SER_hh_fec!D13=0,0,1000000/0.086*SER_hh_fec!D13/SER_hh_num!D13)</f>
        <v>36551.666661344418</v>
      </c>
      <c r="E13" s="100">
        <f>IF(SER_hh_fec!E13=0,0,1000000/0.086*SER_hh_fec!E13/SER_hh_num!E13)</f>
        <v>41771.754376791534</v>
      </c>
      <c r="F13" s="100">
        <f>IF(SER_hh_fec!F13=0,0,1000000/0.086*SER_hh_fec!F13/SER_hh_num!F13)</f>
        <v>42275.883287286102</v>
      </c>
      <c r="G13" s="100">
        <f>IF(SER_hh_fec!G13=0,0,1000000/0.086*SER_hh_fec!G13/SER_hh_num!G13)</f>
        <v>51867.783422406334</v>
      </c>
      <c r="H13" s="100">
        <f>IF(SER_hh_fec!H13=0,0,1000000/0.086*SER_hh_fec!H13/SER_hh_num!H13)</f>
        <v>48011.755679360103</v>
      </c>
      <c r="I13" s="100">
        <f>IF(SER_hh_fec!I13=0,0,1000000/0.086*SER_hh_fec!I13/SER_hh_num!I13)</f>
        <v>47588.665968060304</v>
      </c>
      <c r="J13" s="100">
        <f>IF(SER_hh_fec!J13=0,0,1000000/0.086*SER_hh_fec!J13/SER_hh_num!J13)</f>
        <v>46550.727190364836</v>
      </c>
      <c r="K13" s="100">
        <f>IF(SER_hh_fec!K13=0,0,1000000/0.086*SER_hh_fec!K13/SER_hh_num!K13)</f>
        <v>44021.803870063326</v>
      </c>
      <c r="L13" s="100">
        <f>IF(SER_hh_fec!L13=0,0,1000000/0.086*SER_hh_fec!L13/SER_hh_num!L13)</f>
        <v>49367.148701453851</v>
      </c>
      <c r="M13" s="100">
        <f>IF(SER_hh_fec!M13=0,0,1000000/0.086*SER_hh_fec!M13/SER_hh_num!M13)</f>
        <v>36427.581427347875</v>
      </c>
      <c r="N13" s="100">
        <f>IF(SER_hh_fec!N13=0,0,1000000/0.086*SER_hh_fec!N13/SER_hh_num!N13)</f>
        <v>37245.714167605256</v>
      </c>
      <c r="O13" s="100">
        <f>IF(SER_hh_fec!O13=0,0,1000000/0.086*SER_hh_fec!O13/SER_hh_num!O13)</f>
        <v>33718.783597451598</v>
      </c>
      <c r="P13" s="100">
        <f>IF(SER_hh_fec!P13=0,0,1000000/0.086*SER_hh_fec!P13/SER_hh_num!P13)</f>
        <v>25514.203174067527</v>
      </c>
      <c r="Q13" s="100">
        <f>IF(SER_hh_fec!Q13=0,0,1000000/0.086*SER_hh_fec!Q13/SER_hh_num!Q13)</f>
        <v>24896.32420267184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63659.325255947842</v>
      </c>
      <c r="C14" s="22">
        <f>IF(SER_hh_fec!C14=0,0,1000000/0.086*SER_hh_fec!C14/SER_hh_num!C14)</f>
        <v>68125.951550111829</v>
      </c>
      <c r="D14" s="22">
        <f>IF(SER_hh_fec!D14=0,0,1000000/0.086*SER_hh_fec!D14/SER_hh_num!D14)</f>
        <v>60598.815780649988</v>
      </c>
      <c r="E14" s="22">
        <f>IF(SER_hh_fec!E14=0,0,1000000/0.086*SER_hh_fec!E14/SER_hh_num!E14)</f>
        <v>69253.171729943919</v>
      </c>
      <c r="F14" s="22">
        <f>IF(SER_hh_fec!F14=0,0,1000000/0.086*SER_hh_fec!F14/SER_hh_num!F14)</f>
        <v>70088.964397342745</v>
      </c>
      <c r="G14" s="22">
        <f>IF(SER_hh_fec!G14=0,0,1000000/0.086*SER_hh_fec!G14/SER_hh_num!G14)</f>
        <v>85991.325147673648</v>
      </c>
      <c r="H14" s="22">
        <f>IF(SER_hh_fec!H14=0,0,1000000/0.086*SER_hh_fec!H14/SER_hh_num!H14)</f>
        <v>79716.890486856195</v>
      </c>
      <c r="I14" s="22">
        <f>IF(SER_hh_fec!I14=0,0,1000000/0.086*SER_hh_fec!I14/SER_hh_num!I14)</f>
        <v>78896.998841784196</v>
      </c>
      <c r="J14" s="22">
        <f>IF(SER_hh_fec!J14=0,0,1000000/0.086*SER_hh_fec!J14/SER_hh_num!J14)</f>
        <v>70444.77901593165</v>
      </c>
      <c r="K14" s="22">
        <f>IF(SER_hh_fec!K14=0,0,1000000/0.086*SER_hh_fec!K14/SER_hh_num!K14)</f>
        <v>68399.606754293723</v>
      </c>
      <c r="L14" s="22">
        <f>IF(SER_hh_fec!L14=0,0,1000000/0.086*SER_hh_fec!L14/SER_hh_num!L14)</f>
        <v>81845.53600504194</v>
      </c>
      <c r="M14" s="22">
        <f>IF(SER_hh_fec!M14=0,0,1000000/0.086*SER_hh_fec!M14/SER_hh_num!M14)</f>
        <v>62684.705128780537</v>
      </c>
      <c r="N14" s="22">
        <f>IF(SER_hh_fec!N14=0,0,1000000/0.086*SER_hh_fec!N14/SER_hh_num!N14)</f>
        <v>68760.143149285213</v>
      </c>
      <c r="O14" s="22">
        <f>IF(SER_hh_fec!O14=0,0,1000000/0.086*SER_hh_fec!O14/SER_hh_num!O14)</f>
        <v>67472.098824388988</v>
      </c>
      <c r="P14" s="22">
        <f>IF(SER_hh_fec!P14=0,0,1000000/0.086*SER_hh_fec!P14/SER_hh_num!P14)</f>
        <v>57509.571103903494</v>
      </c>
      <c r="Q14" s="22">
        <f>IF(SER_hh_fec!Q14=0,0,1000000/0.086*SER_hh_fec!Q14/SER_hh_num!Q14)</f>
        <v>60884.986070863473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821.14031544819295</v>
      </c>
      <c r="C15" s="104">
        <f>IF(SER_hh_fec!C15=0,0,1000000/0.086*SER_hh_fec!C15/SER_hh_num!C15)</f>
        <v>873.21314032012151</v>
      </c>
      <c r="D15" s="104">
        <f>IF(SER_hh_fec!D15=0,0,1000000/0.086*SER_hh_fec!D15/SER_hh_num!D15)</f>
        <v>761.73143352016746</v>
      </c>
      <c r="E15" s="104">
        <f>IF(SER_hh_fec!E15=0,0,1000000/0.086*SER_hh_fec!E15/SER_hh_num!E15)</f>
        <v>898.55134364746095</v>
      </c>
      <c r="F15" s="104">
        <f>IF(SER_hh_fec!F15=0,0,1000000/0.086*SER_hh_fec!F15/SER_hh_num!F15)</f>
        <v>916.29057247479466</v>
      </c>
      <c r="G15" s="104">
        <f>IF(SER_hh_fec!G15=0,0,1000000/0.086*SER_hh_fec!G15/SER_hh_num!G15)</f>
        <v>1174.3231320464699</v>
      </c>
      <c r="H15" s="104">
        <f>IF(SER_hh_fec!H15=0,0,1000000/0.086*SER_hh_fec!H15/SER_hh_num!H15)</f>
        <v>1095.8443892220776</v>
      </c>
      <c r="I15" s="104">
        <f>IF(SER_hh_fec!I15=0,0,1000000/0.086*SER_hh_fec!I15/SER_hh_num!I15)</f>
        <v>1095.1730986804321</v>
      </c>
      <c r="J15" s="104">
        <f>IF(SER_hh_fec!J15=0,0,1000000/0.086*SER_hh_fec!J15/SER_hh_num!J15)</f>
        <v>1100.6167585033652</v>
      </c>
      <c r="K15" s="104">
        <f>IF(SER_hh_fec!K15=0,0,1000000/0.086*SER_hh_fec!K15/SER_hh_num!K15)</f>
        <v>1053.2949188889045</v>
      </c>
      <c r="L15" s="104">
        <f>IF(SER_hh_fec!L15=0,0,1000000/0.086*SER_hh_fec!L15/SER_hh_num!L15)</f>
        <v>1167.8624562781861</v>
      </c>
      <c r="M15" s="104">
        <f>IF(SER_hh_fec!M15=0,0,1000000/0.086*SER_hh_fec!M15/SER_hh_num!M15)</f>
        <v>886.05366329493688</v>
      </c>
      <c r="N15" s="104">
        <f>IF(SER_hh_fec!N15=0,0,1000000/0.086*SER_hh_fec!N15/SER_hh_num!N15)</f>
        <v>1001.2403678801737</v>
      </c>
      <c r="O15" s="104">
        <f>IF(SER_hh_fec!O15=0,0,1000000/0.086*SER_hh_fec!O15/SER_hh_num!O15)</f>
        <v>981.11314692450048</v>
      </c>
      <c r="P15" s="104">
        <f>IF(SER_hh_fec!P15=0,0,1000000/0.086*SER_hh_fec!P15/SER_hh_num!P15)</f>
        <v>812.63682683870763</v>
      </c>
      <c r="Q15" s="104">
        <f>IF(SER_hh_fec!Q15=0,0,1000000/0.086*SER_hh_fec!Q15/SER_hh_num!Q15)</f>
        <v>851.35074403136639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13282.980883510374</v>
      </c>
      <c r="C16" s="101">
        <f>IF(SER_hh_fec!C16=0,0,1000000/0.086*SER_hh_fec!C16/SER_hh_num!C16)</f>
        <v>12939.909425317168</v>
      </c>
      <c r="D16" s="101">
        <f>IF(SER_hh_fec!D16=0,0,1000000/0.086*SER_hh_fec!D16/SER_hh_num!D16)</f>
        <v>12600.708448655363</v>
      </c>
      <c r="E16" s="101">
        <f>IF(SER_hh_fec!E16=0,0,1000000/0.086*SER_hh_fec!E16/SER_hh_num!E16)</f>
        <v>12418.142150626411</v>
      </c>
      <c r="F16" s="101">
        <f>IF(SER_hh_fec!F16=0,0,1000000/0.086*SER_hh_fec!F16/SER_hh_num!F16)</f>
        <v>12256.447086510774</v>
      </c>
      <c r="G16" s="101">
        <f>IF(SER_hh_fec!G16=0,0,1000000/0.086*SER_hh_fec!G16/SER_hh_num!G16)</f>
        <v>12102.368310384603</v>
      </c>
      <c r="H16" s="101">
        <f>IF(SER_hh_fec!H16=0,0,1000000/0.086*SER_hh_fec!H16/SER_hh_num!H16)</f>
        <v>11938.206267905065</v>
      </c>
      <c r="I16" s="101">
        <f>IF(SER_hh_fec!I16=0,0,1000000/0.086*SER_hh_fec!I16/SER_hh_num!I16)</f>
        <v>11765.893506140817</v>
      </c>
      <c r="J16" s="101">
        <f>IF(SER_hh_fec!J16=0,0,1000000/0.086*SER_hh_fec!J16/SER_hh_num!J16)</f>
        <v>11591.532347495991</v>
      </c>
      <c r="K16" s="101">
        <f>IF(SER_hh_fec!K16=0,0,1000000/0.086*SER_hh_fec!K16/SER_hh_num!K16)</f>
        <v>11364.41640860354</v>
      </c>
      <c r="L16" s="101">
        <f>IF(SER_hh_fec!L16=0,0,1000000/0.086*SER_hh_fec!L16/SER_hh_num!L16)</f>
        <v>11183.582691069294</v>
      </c>
      <c r="M16" s="101">
        <f>IF(SER_hh_fec!M16=0,0,1000000/0.086*SER_hh_fec!M16/SER_hh_num!M16)</f>
        <v>10946.248767736939</v>
      </c>
      <c r="N16" s="101">
        <f>IF(SER_hh_fec!N16=0,0,1000000/0.086*SER_hh_fec!N16/SER_hh_num!N16)</f>
        <v>10753.426218417047</v>
      </c>
      <c r="O16" s="101">
        <f>IF(SER_hh_fec!O16=0,0,1000000/0.086*SER_hh_fec!O16/SER_hh_num!O16)</f>
        <v>10525.059549987745</v>
      </c>
      <c r="P16" s="101">
        <f>IF(SER_hh_fec!P16=0,0,1000000/0.086*SER_hh_fec!P16/SER_hh_num!P16)</f>
        <v>10207.066813411982</v>
      </c>
      <c r="Q16" s="101">
        <f>IF(SER_hh_fec!Q16=0,0,1000000/0.086*SER_hh_fec!Q16/SER_hh_num!Q16)</f>
        <v>9736.7816307384583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4940.9275263058889</v>
      </c>
      <c r="C17" s="103">
        <f>IF(SER_hh_fec!C17=0,0,1000000/0.086*SER_hh_fec!C17/SER_hh_num!C17)</f>
        <v>5317.9569162247826</v>
      </c>
      <c r="D17" s="103">
        <f>IF(SER_hh_fec!D17=0,0,1000000/0.086*SER_hh_fec!D17/SER_hh_num!D17)</f>
        <v>5880.9381764615764</v>
      </c>
      <c r="E17" s="103">
        <f>IF(SER_hh_fec!E17=0,0,1000000/0.086*SER_hh_fec!E17/SER_hh_num!E17)</f>
        <v>5985.272674884648</v>
      </c>
      <c r="F17" s="103">
        <f>IF(SER_hh_fec!F17=0,0,1000000/0.086*SER_hh_fec!F17/SER_hh_num!F17)</f>
        <v>6264.1200919738758</v>
      </c>
      <c r="G17" s="103">
        <f>IF(SER_hh_fec!G17=0,0,1000000/0.086*SER_hh_fec!G17/SER_hh_num!G17)</f>
        <v>6549.723643174455</v>
      </c>
      <c r="H17" s="103">
        <f>IF(SER_hh_fec!H17=0,0,1000000/0.086*SER_hh_fec!H17/SER_hh_num!H17)</f>
        <v>7119.1767352720335</v>
      </c>
      <c r="I17" s="103">
        <f>IF(SER_hh_fec!I17=0,0,1000000/0.086*SER_hh_fec!I17/SER_hh_num!I17)</f>
        <v>7543.9140368572407</v>
      </c>
      <c r="J17" s="103">
        <f>IF(SER_hh_fec!J17=0,0,1000000/0.086*SER_hh_fec!J17/SER_hh_num!J17)</f>
        <v>7808.5616188983777</v>
      </c>
      <c r="K17" s="103">
        <f>IF(SER_hh_fec!K17=0,0,1000000/0.086*SER_hh_fec!K17/SER_hh_num!K17)</f>
        <v>8038.4871818048023</v>
      </c>
      <c r="L17" s="103">
        <f>IF(SER_hh_fec!L17=0,0,1000000/0.086*SER_hh_fec!L17/SER_hh_num!L17)</f>
        <v>8163.1372317883634</v>
      </c>
      <c r="M17" s="103">
        <f>IF(SER_hh_fec!M17=0,0,1000000/0.086*SER_hh_fec!M17/SER_hh_num!M17)</f>
        <v>8382.9109678503773</v>
      </c>
      <c r="N17" s="103">
        <f>IF(SER_hh_fec!N17=0,0,1000000/0.086*SER_hh_fec!N17/SER_hh_num!N17)</f>
        <v>8583.5034597824688</v>
      </c>
      <c r="O17" s="103">
        <f>IF(SER_hh_fec!O17=0,0,1000000/0.086*SER_hh_fec!O17/SER_hh_num!O17)</f>
        <v>8845.3163937900499</v>
      </c>
      <c r="P17" s="103">
        <f>IF(SER_hh_fec!P17=0,0,1000000/0.086*SER_hh_fec!P17/SER_hh_num!P17)</f>
        <v>9169.3987096153305</v>
      </c>
      <c r="Q17" s="103">
        <f>IF(SER_hh_fec!Q17=0,0,1000000/0.086*SER_hh_fec!Q17/SER_hh_num!Q17)</f>
        <v>9483.6505892464284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13332.786665832566</v>
      </c>
      <c r="C18" s="103">
        <f>IF(SER_hh_fec!C18=0,0,1000000/0.086*SER_hh_fec!C18/SER_hh_num!C18)</f>
        <v>12987.983240526644</v>
      </c>
      <c r="D18" s="103">
        <f>IF(SER_hh_fec!D18=0,0,1000000/0.086*SER_hh_fec!D18/SER_hh_num!D18)</f>
        <v>12646.599197730549</v>
      </c>
      <c r="E18" s="103">
        <f>IF(SER_hh_fec!E18=0,0,1000000/0.086*SER_hh_fec!E18/SER_hh_num!E18)</f>
        <v>12461.997796948041</v>
      </c>
      <c r="F18" s="103">
        <f>IF(SER_hh_fec!F18=0,0,1000000/0.086*SER_hh_fec!F18/SER_hh_num!F18)</f>
        <v>12296.962329301743</v>
      </c>
      <c r="G18" s="103">
        <f>IF(SER_hh_fec!G18=0,0,1000000/0.086*SER_hh_fec!G18/SER_hh_num!G18)</f>
        <v>12138.467624873178</v>
      </c>
      <c r="H18" s="103">
        <f>IF(SER_hh_fec!H18=0,0,1000000/0.086*SER_hh_fec!H18/SER_hh_num!H18)</f>
        <v>11969.015516021971</v>
      </c>
      <c r="I18" s="103">
        <f>IF(SER_hh_fec!I18=0,0,1000000/0.086*SER_hh_fec!I18/SER_hh_num!I18)</f>
        <v>11797.735281738236</v>
      </c>
      <c r="J18" s="103">
        <f>IF(SER_hh_fec!J18=0,0,1000000/0.086*SER_hh_fec!J18/SER_hh_num!J18)</f>
        <v>11623.757031376992</v>
      </c>
      <c r="K18" s="103">
        <f>IF(SER_hh_fec!K18=0,0,1000000/0.086*SER_hh_fec!K18/SER_hh_num!K18)</f>
        <v>11394.593944717613</v>
      </c>
      <c r="L18" s="103">
        <f>IF(SER_hh_fec!L18=0,0,1000000/0.086*SER_hh_fec!L18/SER_hh_num!L18)</f>
        <v>11213.155664201407</v>
      </c>
      <c r="M18" s="103">
        <f>IF(SER_hh_fec!M18=0,0,1000000/0.086*SER_hh_fec!M18/SER_hh_num!M18)</f>
        <v>10977.731485836639</v>
      </c>
      <c r="N18" s="103">
        <f>IF(SER_hh_fec!N18=0,0,1000000/0.086*SER_hh_fec!N18/SER_hh_num!N18)</f>
        <v>10792.311419054449</v>
      </c>
      <c r="O18" s="103">
        <f>IF(SER_hh_fec!O18=0,0,1000000/0.086*SER_hh_fec!O18/SER_hh_num!O18)</f>
        <v>10568.990458375603</v>
      </c>
      <c r="P18" s="103">
        <f>IF(SER_hh_fec!P18=0,0,1000000/0.086*SER_hh_fec!P18/SER_hh_num!P18)</f>
        <v>10255.784640305508</v>
      </c>
      <c r="Q18" s="103">
        <f>IF(SER_hh_fec!Q18=0,0,1000000/0.086*SER_hh_fec!Q18/SER_hh_num!Q18)</f>
        <v>9752.0453471271157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12466.348178749515</v>
      </c>
      <c r="C19" s="101">
        <f>IF(SER_hh_fec!C19=0,0,1000000/0.086*SER_hh_fec!C19/SER_hh_num!C19)</f>
        <v>12300.347083027689</v>
      </c>
      <c r="D19" s="101">
        <f>IF(SER_hh_fec!D19=0,0,1000000/0.086*SER_hh_fec!D19/SER_hh_num!D19)</f>
        <v>12121.096384822162</v>
      </c>
      <c r="E19" s="101">
        <f>IF(SER_hh_fec!E19=0,0,1000000/0.086*SER_hh_fec!E19/SER_hh_num!E19)</f>
        <v>12214.30881667733</v>
      </c>
      <c r="F19" s="101">
        <f>IF(SER_hh_fec!F19=0,0,1000000/0.086*SER_hh_fec!F19/SER_hh_num!F19)</f>
        <v>12281.005281395086</v>
      </c>
      <c r="G19" s="101">
        <f>IF(SER_hh_fec!G19=0,0,1000000/0.086*SER_hh_fec!G19/SER_hh_num!G19)</f>
        <v>12152.346822739626</v>
      </c>
      <c r="H19" s="101">
        <f>IF(SER_hh_fec!H19=0,0,1000000/0.086*SER_hh_fec!H19/SER_hh_num!H19)</f>
        <v>11940.833892272221</v>
      </c>
      <c r="I19" s="101">
        <f>IF(SER_hh_fec!I19=0,0,1000000/0.086*SER_hh_fec!I19/SER_hh_num!I19)</f>
        <v>11937.216744055653</v>
      </c>
      <c r="J19" s="101">
        <f>IF(SER_hh_fec!J19=0,0,1000000/0.086*SER_hh_fec!J19/SER_hh_num!J19)</f>
        <v>11947.460390041057</v>
      </c>
      <c r="K19" s="101">
        <f>IF(SER_hh_fec!K19=0,0,1000000/0.086*SER_hh_fec!K19/SER_hh_num!K19)</f>
        <v>11938.420648897456</v>
      </c>
      <c r="L19" s="101">
        <f>IF(SER_hh_fec!L19=0,0,1000000/0.086*SER_hh_fec!L19/SER_hh_num!L19)</f>
        <v>11878.997947564767</v>
      </c>
      <c r="M19" s="101">
        <f>IF(SER_hh_fec!M19=0,0,1000000/0.086*SER_hh_fec!M19/SER_hh_num!M19)</f>
        <v>11905.857616080484</v>
      </c>
      <c r="N19" s="101">
        <f>IF(SER_hh_fec!N19=0,0,1000000/0.086*SER_hh_fec!N19/SER_hh_num!N19)</f>
        <v>12011.894904844024</v>
      </c>
      <c r="O19" s="101">
        <f>IF(SER_hh_fec!O19=0,0,1000000/0.086*SER_hh_fec!O19/SER_hh_num!O19)</f>
        <v>12068.786074811858</v>
      </c>
      <c r="P19" s="101">
        <f>IF(SER_hh_fec!P19=0,0,1000000/0.086*SER_hh_fec!P19/SER_hh_num!P19)</f>
        <v>12184.413467673074</v>
      </c>
      <c r="Q19" s="101">
        <f>IF(SER_hh_fec!Q19=0,0,1000000/0.086*SER_hh_fec!Q19/SER_hh_num!Q19)</f>
        <v>12295.069361176573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14104.047351260671</v>
      </c>
      <c r="C21" s="100">
        <f>IF(SER_hh_fec!C21=0,0,1000000/0.086*SER_hh_fec!C21/SER_hh_num!C21)</f>
        <v>13911.204272369709</v>
      </c>
      <c r="D21" s="100">
        <f>IF(SER_hh_fec!D21=0,0,1000000/0.086*SER_hh_fec!D21/SER_hh_num!D21)</f>
        <v>13708.841989219223</v>
      </c>
      <c r="E21" s="100">
        <f>IF(SER_hh_fec!E21=0,0,1000000/0.086*SER_hh_fec!E21/SER_hh_num!E21)</f>
        <v>13824.780483138238</v>
      </c>
      <c r="F21" s="100">
        <f>IF(SER_hh_fec!F21=0,0,1000000/0.086*SER_hh_fec!F21/SER_hh_num!F21)</f>
        <v>13968.162710591092</v>
      </c>
      <c r="G21" s="100">
        <f>IF(SER_hh_fec!G21=0,0,1000000/0.086*SER_hh_fec!G21/SER_hh_num!G21)</f>
        <v>13696.576442011248</v>
      </c>
      <c r="H21" s="100">
        <f>IF(SER_hh_fec!H21=0,0,1000000/0.086*SER_hh_fec!H21/SER_hh_num!H21)</f>
        <v>13560.028412599548</v>
      </c>
      <c r="I21" s="100">
        <f>IF(SER_hh_fec!I21=0,0,1000000/0.086*SER_hh_fec!I21/SER_hh_num!I21)</f>
        <v>13590.410039877443</v>
      </c>
      <c r="J21" s="100">
        <f>IF(SER_hh_fec!J21=0,0,1000000/0.086*SER_hh_fec!J21/SER_hh_num!J21)</f>
        <v>13613.64927724577</v>
      </c>
      <c r="K21" s="100">
        <f>IF(SER_hh_fec!K21=0,0,1000000/0.086*SER_hh_fec!K21/SER_hh_num!K21)</f>
        <v>13616.472670101968</v>
      </c>
      <c r="L21" s="100">
        <f>IF(SER_hh_fec!L21=0,0,1000000/0.086*SER_hh_fec!L21/SER_hh_num!L21)</f>
        <v>13596.450200459503</v>
      </c>
      <c r="M21" s="100">
        <f>IF(SER_hh_fec!M21=0,0,1000000/0.086*SER_hh_fec!M21/SER_hh_num!M21)</f>
        <v>13602.681393035145</v>
      </c>
      <c r="N21" s="100">
        <f>IF(SER_hh_fec!N21=0,0,1000000/0.086*SER_hh_fec!N21/SER_hh_num!N21)</f>
        <v>13625.810803621096</v>
      </c>
      <c r="O21" s="100">
        <f>IF(SER_hh_fec!O21=0,0,1000000/0.086*SER_hh_fec!O21/SER_hh_num!O21)</f>
        <v>13594.166462192999</v>
      </c>
      <c r="P21" s="100">
        <f>IF(SER_hh_fec!P21=0,0,1000000/0.086*SER_hh_fec!P21/SER_hh_num!P21)</f>
        <v>13587.013183249694</v>
      </c>
      <c r="Q21" s="100">
        <f>IF(SER_hh_fec!Q21=0,0,1000000/0.086*SER_hh_fec!Q21/SER_hh_num!Q21)</f>
        <v>13534.169826502835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14507.020132725265</v>
      </c>
      <c r="C22" s="100">
        <f>IF(SER_hh_fec!C22=0,0,1000000/0.086*SER_hh_fec!C22/SER_hh_num!C22)</f>
        <v>14308.667251580273</v>
      </c>
      <c r="D22" s="100">
        <f>IF(SER_hh_fec!D22=0,0,1000000/0.086*SER_hh_fec!D22/SER_hh_num!D22)</f>
        <v>14108.992163768222</v>
      </c>
      <c r="E22" s="100">
        <f>IF(SER_hh_fec!E22=0,0,1000000/0.086*SER_hh_fec!E22/SER_hh_num!E22)</f>
        <v>14211.236681150724</v>
      </c>
      <c r="F22" s="100">
        <f>IF(SER_hh_fec!F22=0,0,1000000/0.086*SER_hh_fec!F22/SER_hh_num!F22)</f>
        <v>14305.633309445924</v>
      </c>
      <c r="G22" s="100">
        <f>IF(SER_hh_fec!G22=0,0,1000000/0.086*SER_hh_fec!G22/SER_hh_num!G22)</f>
        <v>14161.075509385075</v>
      </c>
      <c r="H22" s="100">
        <f>IF(SER_hh_fec!H22=0,0,1000000/0.086*SER_hh_fec!H22/SER_hh_num!H22)</f>
        <v>13947.457795816676</v>
      </c>
      <c r="I22" s="100">
        <f>IF(SER_hh_fec!I22=0,0,1000000/0.086*SER_hh_fec!I22/SER_hh_num!I22)</f>
        <v>13976.484374294178</v>
      </c>
      <c r="J22" s="100">
        <f>IF(SER_hh_fec!J22=0,0,1000000/0.086*SER_hh_fec!J22/SER_hh_num!J22)</f>
        <v>14004.837582067592</v>
      </c>
      <c r="K22" s="100">
        <f>IF(SER_hh_fec!K22=0,0,1000000/0.086*SER_hh_fec!K22/SER_hh_num!K22)</f>
        <v>14005.514746390601</v>
      </c>
      <c r="L22" s="100">
        <f>IF(SER_hh_fec!L22=0,0,1000000/0.086*SER_hh_fec!L22/SER_hh_num!L22)</f>
        <v>13984.92020618692</v>
      </c>
      <c r="M22" s="100">
        <f>IF(SER_hh_fec!M22=0,0,1000000/0.086*SER_hh_fec!M22/SER_hh_num!M22)</f>
        <v>14000.241773939806</v>
      </c>
      <c r="N22" s="100">
        <f>IF(SER_hh_fec!N22=0,0,1000000/0.086*SER_hh_fec!N22/SER_hh_num!N22)</f>
        <v>14035.833762445045</v>
      </c>
      <c r="O22" s="100">
        <f>IF(SER_hh_fec!O22=0,0,1000000/0.086*SER_hh_fec!O22/SER_hh_num!O22)</f>
        <v>14016.345708076444</v>
      </c>
      <c r="P22" s="100">
        <f>IF(SER_hh_fec!P22=0,0,1000000/0.086*SER_hh_fec!P22/SER_hh_num!P22)</f>
        <v>14019.68385620058</v>
      </c>
      <c r="Q22" s="100">
        <f>IF(SER_hh_fec!Q22=0,0,1000000/0.086*SER_hh_fec!Q22/SER_hh_num!Q22)</f>
        <v>13973.34152879628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13539.885457210245</v>
      </c>
      <c r="C23" s="100">
        <f>IF(SER_hh_fec!C23=0,0,1000000/0.086*SER_hh_fec!C23/SER_hh_num!C23)</f>
        <v>13354.756101474921</v>
      </c>
      <c r="D23" s="100">
        <f>IF(SER_hh_fec!D23=0,0,1000000/0.086*SER_hh_fec!D23/SER_hh_num!D23)</f>
        <v>13160.488309650453</v>
      </c>
      <c r="E23" s="100">
        <f>IF(SER_hh_fec!E23=0,0,1000000/0.086*SER_hh_fec!E23/SER_hh_num!E23)</f>
        <v>13271.789263812705</v>
      </c>
      <c r="F23" s="100">
        <f>IF(SER_hh_fec!F23=0,0,1000000/0.086*SER_hh_fec!F23/SER_hh_num!F23)</f>
        <v>13351.924422149526</v>
      </c>
      <c r="G23" s="100">
        <f>IF(SER_hh_fec!G23=0,0,1000000/0.086*SER_hh_fec!G23/SER_hh_num!G23)</f>
        <v>13217.003808759397</v>
      </c>
      <c r="H23" s="100">
        <f>IF(SER_hh_fec!H23=0,0,1000000/0.086*SER_hh_fec!H23/SER_hh_num!H23)</f>
        <v>13017.627276095558</v>
      </c>
      <c r="I23" s="100">
        <f>IF(SER_hh_fec!I23=0,0,1000000/0.086*SER_hh_fec!I23/SER_hh_num!I23)</f>
        <v>13046.793638282337</v>
      </c>
      <c r="J23" s="100">
        <f>IF(SER_hh_fec!J23=0,0,1000000/0.086*SER_hh_fec!J23/SER_hh_num!J23)</f>
        <v>13069.103306155941</v>
      </c>
      <c r="K23" s="100">
        <f>IF(SER_hh_fec!K23=0,0,1000000/0.086*SER_hh_fec!K23/SER_hh_num!K23)</f>
        <v>13071.813763297898</v>
      </c>
      <c r="L23" s="100">
        <f>IF(SER_hh_fec!L23=0,0,1000000/0.086*SER_hh_fec!L23/SER_hh_num!L23)</f>
        <v>13052.592192441136</v>
      </c>
      <c r="M23" s="100">
        <f>IF(SER_hh_fec!M23=0,0,1000000/0.086*SER_hh_fec!M23/SER_hh_num!M23)</f>
        <v>13081.838916335588</v>
      </c>
      <c r="N23" s="100">
        <f>IF(SER_hh_fec!N23=0,0,1000000/0.086*SER_hh_fec!N23/SER_hh_num!N23)</f>
        <v>13135.915558265218</v>
      </c>
      <c r="O23" s="100">
        <f>IF(SER_hh_fec!O23=0,0,1000000/0.086*SER_hh_fec!O23/SER_hh_num!O23)</f>
        <v>13141.899264832538</v>
      </c>
      <c r="P23" s="100">
        <f>IF(SER_hh_fec!P23=0,0,1000000/0.086*SER_hh_fec!P23/SER_hh_num!P23)</f>
        <v>13168.546421693763</v>
      </c>
      <c r="Q23" s="100">
        <f>IF(SER_hh_fec!Q23=0,0,1000000/0.086*SER_hh_fec!Q23/SER_hh_num!Q23)</f>
        <v>13155.587458236081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16924.856821512811</v>
      </c>
      <c r="C24" s="100">
        <f>IF(SER_hh_fec!C24=0,0,1000000/0.086*SER_hh_fec!C24/SER_hh_num!C24)</f>
        <v>16693.445126843646</v>
      </c>
      <c r="D24" s="100">
        <f>IF(SER_hh_fec!D24=0,0,1000000/0.086*SER_hh_fec!D24/SER_hh_num!D24)</f>
        <v>16450.610387063065</v>
      </c>
      <c r="E24" s="100">
        <f>IF(SER_hh_fec!E24=0,0,1000000/0.086*SER_hh_fec!E24/SER_hh_num!E24)</f>
        <v>16589.736579765882</v>
      </c>
      <c r="F24" s="100">
        <f>IF(SER_hh_fec!F24=0,0,1000000/0.086*SER_hh_fec!F24/SER_hh_num!F24)</f>
        <v>16689.905527686897</v>
      </c>
      <c r="G24" s="100">
        <f>IF(SER_hh_fec!G24=0,0,1000000/0.086*SER_hh_fec!G24/SER_hh_num!G24)</f>
        <v>16521.254760949239</v>
      </c>
      <c r="H24" s="100">
        <f>IF(SER_hh_fec!H24=0,0,1000000/0.086*SER_hh_fec!H24/SER_hh_num!H24)</f>
        <v>16272.034095119439</v>
      </c>
      <c r="I24" s="100">
        <f>IF(SER_hh_fec!I24=0,0,1000000/0.086*SER_hh_fec!I24/SER_hh_num!I24)</f>
        <v>16308.492047852915</v>
      </c>
      <c r="J24" s="100">
        <f>IF(SER_hh_fec!J24=0,0,1000000/0.086*SER_hh_fec!J24/SER_hh_num!J24)</f>
        <v>16336.379132694921</v>
      </c>
      <c r="K24" s="100">
        <f>IF(SER_hh_fec!K24=0,0,1000000/0.086*SER_hh_fec!K24/SER_hh_num!K24)</f>
        <v>16339.767204122372</v>
      </c>
      <c r="L24" s="100">
        <f>IF(SER_hh_fec!L24=0,0,1000000/0.086*SER_hh_fec!L24/SER_hh_num!L24)</f>
        <v>16315.740240551409</v>
      </c>
      <c r="M24" s="100">
        <f>IF(SER_hh_fec!M24=0,0,1000000/0.086*SER_hh_fec!M24/SER_hh_num!M24)</f>
        <v>16297.153534313316</v>
      </c>
      <c r="N24" s="100">
        <f>IF(SER_hh_fec!N24=0,0,1000000/0.086*SER_hh_fec!N24/SER_hh_num!N24)</f>
        <v>16287.349992476196</v>
      </c>
      <c r="O24" s="100">
        <f>IF(SER_hh_fec!O24=0,0,1000000/0.086*SER_hh_fec!O24/SER_hh_num!O24)</f>
        <v>16211.568172126616</v>
      </c>
      <c r="P24" s="100">
        <f>IF(SER_hh_fec!P24=0,0,1000000/0.086*SER_hh_fec!P24/SER_hh_num!P24)</f>
        <v>16169.588569136309</v>
      </c>
      <c r="Q24" s="100">
        <f>IF(SER_hh_fec!Q24=0,0,1000000/0.086*SER_hh_fec!Q24/SER_hh_num!Q24)</f>
        <v>16083.344964639271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10662.659797553071</v>
      </c>
      <c r="C25" s="100">
        <f>IF(SER_hh_fec!C25=0,0,1000000/0.086*SER_hh_fec!C25/SER_hh_num!C25)</f>
        <v>10516.870429911502</v>
      </c>
      <c r="D25" s="100">
        <f>IF(SER_hh_fec!D25=0,0,1000000/0.086*SER_hh_fec!D25/SER_hh_num!D25)</f>
        <v>10363.884543849736</v>
      </c>
      <c r="E25" s="100">
        <f>IF(SER_hh_fec!E25=0,0,1000000/0.086*SER_hh_fec!E25/SER_hh_num!E25)</f>
        <v>10451.534045252507</v>
      </c>
      <c r="F25" s="100">
        <f>IF(SER_hh_fec!F25=0,0,1000000/0.086*SER_hh_fec!F25/SER_hh_num!F25)</f>
        <v>10533.347229970397</v>
      </c>
      <c r="G25" s="100">
        <f>IF(SER_hh_fec!G25=0,0,1000000/0.086*SER_hh_fec!G25/SER_hh_num!G25)</f>
        <v>10390.065928883911</v>
      </c>
      <c r="H25" s="100">
        <f>IF(SER_hh_fec!H25=0,0,1000000/0.086*SER_hh_fec!H25/SER_hh_num!H25)</f>
        <v>10251.381479925252</v>
      </c>
      <c r="I25" s="100">
        <f>IF(SER_hh_fec!I25=0,0,1000000/0.086*SER_hh_fec!I25/SER_hh_num!I25)</f>
        <v>10274.349990147348</v>
      </c>
      <c r="J25" s="100">
        <f>IF(SER_hh_fec!J25=0,0,1000000/0.086*SER_hh_fec!J25/SER_hh_num!J25)</f>
        <v>10291.918853597803</v>
      </c>
      <c r="K25" s="100">
        <f>IF(SER_hh_fec!K25=0,0,1000000/0.086*SER_hh_fec!K25/SER_hh_num!K25)</f>
        <v>10294.053338597094</v>
      </c>
      <c r="L25" s="100">
        <f>IF(SER_hh_fec!L25=0,0,1000000/0.086*SER_hh_fec!L25/SER_hh_num!L25)</f>
        <v>10278.916351547394</v>
      </c>
      <c r="M25" s="100">
        <f>IF(SER_hh_fec!M25=0,0,1000000/0.086*SER_hh_fec!M25/SER_hh_num!M25)</f>
        <v>10305.457174829713</v>
      </c>
      <c r="N25" s="100">
        <f>IF(SER_hh_fec!N25=0,0,1000000/0.086*SER_hh_fec!N25/SER_hh_num!N25)</f>
        <v>10354.850965392854</v>
      </c>
      <c r="O25" s="100">
        <f>IF(SER_hh_fec!O25=0,0,1000000/0.086*SER_hh_fec!O25/SER_hh_num!O25)</f>
        <v>10368.556740494867</v>
      </c>
      <c r="P25" s="100">
        <f>IF(SER_hh_fec!P25=0,0,1000000/0.086*SER_hh_fec!P25/SER_hh_num!P25)</f>
        <v>10401.841941706736</v>
      </c>
      <c r="Q25" s="100">
        <f>IF(SER_hh_fec!Q25=0,0,1000000/0.086*SER_hh_fec!Q25/SER_hh_num!Q25)</f>
        <v>10406.669098017159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11034.19563298337</v>
      </c>
      <c r="C26" s="22">
        <f>IF(SER_hh_fec!C26=0,0,1000000/0.086*SER_hh_fec!C26/SER_hh_num!C26)</f>
        <v>10883.286173198112</v>
      </c>
      <c r="D26" s="22">
        <f>IF(SER_hh_fec!D26=0,0,1000000/0.086*SER_hh_fec!D26/SER_hh_num!D26)</f>
        <v>10722.6720238544</v>
      </c>
      <c r="E26" s="22">
        <f>IF(SER_hh_fec!E26=0,0,1000000/0.086*SER_hh_fec!E26/SER_hh_num!E26)</f>
        <v>10818.194140428825</v>
      </c>
      <c r="F26" s="22">
        <f>IF(SER_hh_fec!F26=0,0,1000000/0.086*SER_hh_fec!F26/SER_hh_num!F26)</f>
        <v>10875.150989448533</v>
      </c>
      <c r="G26" s="22">
        <f>IF(SER_hh_fec!G26=0,0,1000000/0.086*SER_hh_fec!G26/SER_hh_num!G26)</f>
        <v>10775.893924053649</v>
      </c>
      <c r="H26" s="22">
        <f>IF(SER_hh_fec!H26=0,0,1000000/0.086*SER_hh_fec!H26/SER_hh_num!H26)</f>
        <v>10607.776557871923</v>
      </c>
      <c r="I26" s="22">
        <f>IF(SER_hh_fec!I26=0,0,1000000/0.086*SER_hh_fec!I26/SER_hh_num!I26)</f>
        <v>10632.078329763701</v>
      </c>
      <c r="J26" s="22">
        <f>IF(SER_hh_fec!J26=0,0,1000000/0.086*SER_hh_fec!J26/SER_hh_num!J26)</f>
        <v>10648.900610833012</v>
      </c>
      <c r="K26" s="22">
        <f>IF(SER_hh_fec!K26=0,0,1000000/0.086*SER_hh_fec!K26/SER_hh_num!K26)</f>
        <v>10652.359653082191</v>
      </c>
      <c r="L26" s="22">
        <f>IF(SER_hh_fec!L26=0,0,1000000/0.086*SER_hh_fec!L26/SER_hh_num!L26)</f>
        <v>10636.684379276066</v>
      </c>
      <c r="M26" s="22">
        <f>IF(SER_hh_fec!M26=0,0,1000000/0.086*SER_hh_fec!M26/SER_hh_num!M26)</f>
        <v>10700.085563565439</v>
      </c>
      <c r="N26" s="22">
        <f>IF(SER_hh_fec!N26=0,0,1000000/0.086*SER_hh_fec!N26/SER_hh_num!N26)</f>
        <v>10842.429120382907</v>
      </c>
      <c r="O26" s="22">
        <f>IF(SER_hh_fec!O26=0,0,1000000/0.086*SER_hh_fec!O26/SER_hh_num!O26)</f>
        <v>10958.286866464516</v>
      </c>
      <c r="P26" s="22">
        <f>IF(SER_hh_fec!P26=0,0,1000000/0.086*SER_hh_fec!P26/SER_hh_num!P26)</f>
        <v>11177.463831177858</v>
      </c>
      <c r="Q26" s="22">
        <f>IF(SER_hh_fec!Q26=0,0,1000000/0.086*SER_hh_fec!Q26/SER_hh_num!Q26)</f>
        <v>11410.388928626509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10.743867589439153</v>
      </c>
      <c r="H27" s="116">
        <f>IF(SER_hh_fec!H27=0,0,1000000/0.086*SER_hh_fec!H27/SER_hh_num!H19)</f>
        <v>10.780281706469811</v>
      </c>
      <c r="I27" s="116">
        <f>IF(SER_hh_fec!I27=0,0,1000000/0.086*SER_hh_fec!I27/SER_hh_num!I19)</f>
        <v>12.34785537507274</v>
      </c>
      <c r="J27" s="116">
        <f>IF(SER_hh_fec!J27=0,0,1000000/0.086*SER_hh_fec!J27/SER_hh_num!J19)</f>
        <v>14.495003197220548</v>
      </c>
      <c r="K27" s="116">
        <f>IF(SER_hh_fec!K27=0,0,1000000/0.086*SER_hh_fec!K27/SER_hh_num!K19)</f>
        <v>16.70544453960721</v>
      </c>
      <c r="L27" s="116">
        <f>IF(SER_hh_fec!L27=0,0,1000000/0.086*SER_hh_fec!L27/SER_hh_num!L19)</f>
        <v>19.035085461002581</v>
      </c>
      <c r="M27" s="116">
        <f>IF(SER_hh_fec!M27=0,0,1000000/0.086*SER_hh_fec!M27/SER_hh_num!M19)</f>
        <v>22.41072114824982</v>
      </c>
      <c r="N27" s="116">
        <f>IF(SER_hh_fec!N27=0,0,1000000/0.086*SER_hh_fec!N27/SER_hh_num!N19)</f>
        <v>47.947858961816756</v>
      </c>
      <c r="O27" s="116">
        <f>IF(SER_hh_fec!O27=0,0,1000000/0.086*SER_hh_fec!O27/SER_hh_num!O19)</f>
        <v>55.325900169277062</v>
      </c>
      <c r="P27" s="116">
        <f>IF(SER_hh_fec!P27=0,0,1000000/0.086*SER_hh_fec!P27/SER_hh_num!P19)</f>
        <v>59.228322973377942</v>
      </c>
      <c r="Q27" s="116">
        <f>IF(SER_hh_fec!Q27=0,0,1000000/0.086*SER_hh_fec!Q27/SER_hh_num!Q19)</f>
        <v>63.040860900582452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2910.6905257405733</v>
      </c>
      <c r="H28" s="117">
        <f>IF(SER_hh_fec!H27=0,0,1000000/0.086*SER_hh_fec!H27/SER_hh_num!H27)</f>
        <v>2891.6590597336472</v>
      </c>
      <c r="I28" s="117">
        <f>IF(SER_hh_fec!I27=0,0,1000000/0.086*SER_hh_fec!I27/SER_hh_num!I27)</f>
        <v>2923.6773797718561</v>
      </c>
      <c r="J28" s="117">
        <f>IF(SER_hh_fec!J27=0,0,1000000/0.086*SER_hh_fec!J27/SER_hh_num!J27)</f>
        <v>2954.5892682656154</v>
      </c>
      <c r="K28" s="117">
        <f>IF(SER_hh_fec!K27=0,0,1000000/0.086*SER_hh_fec!K27/SER_hh_num!K27)</f>
        <v>2981.2680295993819</v>
      </c>
      <c r="L28" s="117">
        <f>IF(SER_hh_fec!L27=0,0,1000000/0.086*SER_hh_fec!L27/SER_hh_num!L27)</f>
        <v>3001.512219496607</v>
      </c>
      <c r="M28" s="117">
        <f>IF(SER_hh_fec!M27=0,0,1000000/0.086*SER_hh_fec!M27/SER_hh_num!M27)</f>
        <v>3010.7348537210974</v>
      </c>
      <c r="N28" s="117">
        <f>IF(SER_hh_fec!N27=0,0,1000000/0.086*SER_hh_fec!N27/SER_hh_num!N27)</f>
        <v>2863.1807336286874</v>
      </c>
      <c r="O28" s="117">
        <f>IF(SER_hh_fec!O27=0,0,1000000/0.086*SER_hh_fec!O27/SER_hh_num!O27)</f>
        <v>3046.6317931909575</v>
      </c>
      <c r="P28" s="117">
        <f>IF(SER_hh_fec!P27=0,0,1000000/0.086*SER_hh_fec!P27/SER_hh_num!P27)</f>
        <v>3061.8991553180776</v>
      </c>
      <c r="Q28" s="117">
        <f>IF(SER_hh_fec!Q27=0,0,1000000/0.086*SER_hh_fec!Q27/SER_hh_num!Q27)</f>
        <v>3069.8591447848366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13811.301745210312</v>
      </c>
      <c r="C29" s="101">
        <f>IF(SER_hh_fec!C29=0,0,1000000/0.086*SER_hh_fec!C29/SER_hh_num!C29)</f>
        <v>13318.812156019934</v>
      </c>
      <c r="D29" s="101">
        <f>IF(SER_hh_fec!D29=0,0,1000000/0.086*SER_hh_fec!D29/SER_hh_num!D29)</f>
        <v>13713.826064809784</v>
      </c>
      <c r="E29" s="101">
        <f>IF(SER_hh_fec!E29=0,0,1000000/0.086*SER_hh_fec!E29/SER_hh_num!E29)</f>
        <v>13850.467368578014</v>
      </c>
      <c r="F29" s="101">
        <f>IF(SER_hh_fec!F29=0,0,1000000/0.086*SER_hh_fec!F29/SER_hh_num!F29)</f>
        <v>13843.160578696978</v>
      </c>
      <c r="G29" s="101">
        <f>IF(SER_hh_fec!G29=0,0,1000000/0.086*SER_hh_fec!G29/SER_hh_num!G29)</f>
        <v>13877.634758918644</v>
      </c>
      <c r="H29" s="101">
        <f>IF(SER_hh_fec!H29=0,0,1000000/0.086*SER_hh_fec!H29/SER_hh_num!H29)</f>
        <v>13794.724491873136</v>
      </c>
      <c r="I29" s="101">
        <f>IF(SER_hh_fec!I29=0,0,1000000/0.086*SER_hh_fec!I29/SER_hh_num!I29)</f>
        <v>13875.509509846306</v>
      </c>
      <c r="J29" s="101">
        <f>IF(SER_hh_fec!J29=0,0,1000000/0.086*SER_hh_fec!J29/SER_hh_num!J29)</f>
        <v>13745.425503530711</v>
      </c>
      <c r="K29" s="101">
        <f>IF(SER_hh_fec!K29=0,0,1000000/0.086*SER_hh_fec!K29/SER_hh_num!K29)</f>
        <v>13788.757543902208</v>
      </c>
      <c r="L29" s="101">
        <f>IF(SER_hh_fec!L29=0,0,1000000/0.086*SER_hh_fec!L29/SER_hh_num!L29)</f>
        <v>13764.316429081226</v>
      </c>
      <c r="M29" s="101">
        <f>IF(SER_hh_fec!M29=0,0,1000000/0.086*SER_hh_fec!M29/SER_hh_num!M29)</f>
        <v>13580.21968538796</v>
      </c>
      <c r="N29" s="101">
        <f>IF(SER_hh_fec!N29=0,0,1000000/0.086*SER_hh_fec!N29/SER_hh_num!N29)</f>
        <v>13581.168883459814</v>
      </c>
      <c r="O29" s="101">
        <f>IF(SER_hh_fec!O29=0,0,1000000/0.086*SER_hh_fec!O29/SER_hh_num!O29)</f>
        <v>13584.951644477811</v>
      </c>
      <c r="P29" s="101">
        <f>IF(SER_hh_fec!P29=0,0,1000000/0.086*SER_hh_fec!P29/SER_hh_num!P29)</f>
        <v>13557.58802218398</v>
      </c>
      <c r="Q29" s="101">
        <f>IF(SER_hh_fec!Q29=0,0,1000000/0.086*SER_hh_fec!Q29/SER_hh_num!Q29)</f>
        <v>13798.320282318296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17620.610310442094</v>
      </c>
      <c r="C30" s="100">
        <f>IF(SER_hh_fec!C30=0,0,1000000/0.086*SER_hh_fec!C30/SER_hh_num!C30)</f>
        <v>17480.809944433469</v>
      </c>
      <c r="D30" s="100">
        <f>IF(SER_hh_fec!D30=0,0,1000000/0.086*SER_hh_fec!D30/SER_hh_num!D30)</f>
        <v>17317.500550339144</v>
      </c>
      <c r="E30" s="100">
        <f>IF(SER_hh_fec!E30=0,0,1000000/0.086*SER_hh_fec!E30/SER_hh_num!E30)</f>
        <v>17325.413318691826</v>
      </c>
      <c r="F30" s="100">
        <f>IF(SER_hh_fec!F30=0,0,1000000/0.086*SER_hh_fec!F30/SER_hh_num!F30)</f>
        <v>17147.931860867764</v>
      </c>
      <c r="G30" s="100">
        <f>IF(SER_hh_fec!G30=0,0,1000000/0.086*SER_hh_fec!G30/SER_hh_num!G30)</f>
        <v>17482.530496106618</v>
      </c>
      <c r="H30" s="100">
        <f>IF(SER_hh_fec!H30=0,0,1000000/0.086*SER_hh_fec!H30/SER_hh_num!H30)</f>
        <v>17619.512214361632</v>
      </c>
      <c r="I30" s="100">
        <f>IF(SER_hh_fec!I30=0,0,1000000/0.086*SER_hh_fec!I30/SER_hh_num!I30)</f>
        <v>17654.335417627939</v>
      </c>
      <c r="J30" s="100">
        <f>IF(SER_hh_fec!J30=0,0,1000000/0.086*SER_hh_fec!J30/SER_hh_num!J30)</f>
        <v>17348.738301325116</v>
      </c>
      <c r="K30" s="100">
        <f>IF(SER_hh_fec!K30=0,0,1000000/0.086*SER_hh_fec!K30/SER_hh_num!K30)</f>
        <v>17506.981069113335</v>
      </c>
      <c r="L30" s="100">
        <f>IF(SER_hh_fec!L30=0,0,1000000/0.086*SER_hh_fec!L30/SER_hh_num!L30)</f>
        <v>17418.641318488375</v>
      </c>
      <c r="M30" s="100">
        <f>IF(SER_hh_fec!M30=0,0,1000000/0.086*SER_hh_fec!M30/SER_hh_num!M30)</f>
        <v>17271.10078519076</v>
      </c>
      <c r="N30" s="100">
        <f>IF(SER_hh_fec!N30=0,0,1000000/0.086*SER_hh_fec!N30/SER_hh_num!N30)</f>
        <v>17342.131633693531</v>
      </c>
      <c r="O30" s="100">
        <f>IF(SER_hh_fec!O30=0,0,1000000/0.086*SER_hh_fec!O30/SER_hh_num!O30)</f>
        <v>17340.810448215703</v>
      </c>
      <c r="P30" s="100">
        <f>IF(SER_hh_fec!P30=0,0,1000000/0.086*SER_hh_fec!P30/SER_hh_num!P30)</f>
        <v>17097.193093642414</v>
      </c>
      <c r="Q30" s="100">
        <f>IF(SER_hh_fec!Q30=0,0,1000000/0.086*SER_hh_fec!Q30/SER_hh_num!Q30)</f>
        <v>17099.652734191895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16361.99528826767</v>
      </c>
      <c r="C31" s="100">
        <f>IF(SER_hh_fec!C31=0,0,1000000/0.086*SER_hh_fec!C31/SER_hh_num!C31)</f>
        <v>16232.180662688219</v>
      </c>
      <c r="D31" s="100">
        <f>IF(SER_hh_fec!D31=0,0,1000000/0.086*SER_hh_fec!D31/SER_hh_num!D31)</f>
        <v>16080.536225314927</v>
      </c>
      <c r="E31" s="100">
        <f>IF(SER_hh_fec!E31=0,0,1000000/0.086*SER_hh_fec!E31/SER_hh_num!E31)</f>
        <v>16087.883795928125</v>
      </c>
      <c r="F31" s="100">
        <f>IF(SER_hh_fec!F31=0,0,1000000/0.086*SER_hh_fec!F31/SER_hh_num!F31)</f>
        <v>15923.0795850915</v>
      </c>
      <c r="G31" s="100">
        <f>IF(SER_hh_fec!G31=0,0,1000000/0.086*SER_hh_fec!G31/SER_hh_num!G31)</f>
        <v>16233.778317813294</v>
      </c>
      <c r="H31" s="100">
        <f>IF(SER_hh_fec!H31=0,0,1000000/0.086*SER_hh_fec!H31/SER_hh_num!H31)</f>
        <v>16360.975627621525</v>
      </c>
      <c r="I31" s="100">
        <f>IF(SER_hh_fec!I31=0,0,1000000/0.086*SER_hh_fec!I31/SER_hh_num!I31)</f>
        <v>16393.311459225944</v>
      </c>
      <c r="J31" s="100">
        <f>IF(SER_hh_fec!J31=0,0,1000000/0.086*SER_hh_fec!J31/SER_hh_num!J31)</f>
        <v>16109.542708373328</v>
      </c>
      <c r="K31" s="100">
        <f>IF(SER_hh_fec!K31=0,0,1000000/0.086*SER_hh_fec!K31/SER_hh_num!K31)</f>
        <v>16256.482421319532</v>
      </c>
      <c r="L31" s="100">
        <f>IF(SER_hh_fec!L31=0,0,1000000/0.086*SER_hh_fec!L31/SER_hh_num!L31)</f>
        <v>16174.452652882064</v>
      </c>
      <c r="M31" s="100">
        <f>IF(SER_hh_fec!M31=0,0,1000000/0.086*SER_hh_fec!M31/SER_hh_num!M31)</f>
        <v>16028.023149080906</v>
      </c>
      <c r="N31" s="100">
        <f>IF(SER_hh_fec!N31=0,0,1000000/0.086*SER_hh_fec!N31/SER_hh_num!N31)</f>
        <v>16082.866937330482</v>
      </c>
      <c r="O31" s="100">
        <f>IF(SER_hh_fec!O31=0,0,1000000/0.086*SER_hh_fec!O31/SER_hh_num!O31)</f>
        <v>16067.533640356465</v>
      </c>
      <c r="P31" s="100">
        <f>IF(SER_hh_fec!P31=0,0,1000000/0.086*SER_hh_fec!P31/SER_hh_num!P31)</f>
        <v>15826.685734146373</v>
      </c>
      <c r="Q31" s="100">
        <f>IF(SER_hh_fec!Q31=0,0,1000000/0.086*SER_hh_fec!Q31/SER_hh_num!Q31)</f>
        <v>15814.539981499238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11980.241114899949</v>
      </c>
      <c r="C33" s="18">
        <f>IF(SER_hh_fec!C33=0,0,1000000/0.086*SER_hh_fec!C33/SER_hh_num!C33)</f>
        <v>11885.971836417661</v>
      </c>
      <c r="D33" s="18">
        <f>IF(SER_hh_fec!D33=0,0,1000000/0.086*SER_hh_fec!D33/SER_hh_num!D33)</f>
        <v>11765.186460640378</v>
      </c>
      <c r="E33" s="18">
        <f>IF(SER_hh_fec!E33=0,0,1000000/0.086*SER_hh_fec!E33/SER_hh_num!E33)</f>
        <v>11766.030491994195</v>
      </c>
      <c r="F33" s="18">
        <f>IF(SER_hh_fec!F33=0,0,1000000/0.086*SER_hh_fec!F33/SER_hh_num!F33)</f>
        <v>11640.28490675966</v>
      </c>
      <c r="G33" s="18">
        <f>IF(SER_hh_fec!G33=0,0,1000000/0.086*SER_hh_fec!G33/SER_hh_num!G33)</f>
        <v>11873.123968820806</v>
      </c>
      <c r="H33" s="18">
        <f>IF(SER_hh_fec!H33=0,0,1000000/0.086*SER_hh_fec!H33/SER_hh_num!H33)</f>
        <v>11971.763245160142</v>
      </c>
      <c r="I33" s="18">
        <f>IF(SER_hh_fec!I33=0,0,1000000/0.086*SER_hh_fec!I33/SER_hh_num!I33)</f>
        <v>11995.616435070096</v>
      </c>
      <c r="J33" s="18">
        <f>IF(SER_hh_fec!J33=0,0,1000000/0.086*SER_hh_fec!J33/SER_hh_num!J33)</f>
        <v>11789.385754083874</v>
      </c>
      <c r="K33" s="18">
        <f>IF(SER_hh_fec!K33=0,0,1000000/0.086*SER_hh_fec!K33/SER_hh_num!K33)</f>
        <v>11899.870861730118</v>
      </c>
      <c r="L33" s="18">
        <f>IF(SER_hh_fec!L33=0,0,1000000/0.086*SER_hh_fec!L33/SER_hh_num!L33)</f>
        <v>11843.107813122408</v>
      </c>
      <c r="M33" s="18">
        <f>IF(SER_hh_fec!M33=0,0,1000000/0.086*SER_hh_fec!M33/SER_hh_num!M33)</f>
        <v>11812.445373023278</v>
      </c>
      <c r="N33" s="18">
        <f>IF(SER_hh_fec!N33=0,0,1000000/0.086*SER_hh_fec!N33/SER_hh_num!N33)</f>
        <v>12015.918580228015</v>
      </c>
      <c r="O33" s="18">
        <f>IF(SER_hh_fec!O33=0,0,1000000/0.086*SER_hh_fec!O33/SER_hh_num!O33)</f>
        <v>12177.512943079619</v>
      </c>
      <c r="P33" s="18">
        <f>IF(SER_hh_fec!P33=0,0,1000000/0.086*SER_hh_fec!P33/SER_hh_num!P33)</f>
        <v>12273.824269602095</v>
      </c>
      <c r="Q33" s="18">
        <f>IF(SER_hh_fec!Q33=0,0,1000000/0.086*SER_hh_fec!Q33/SER_hh_num!Q33)</f>
        <v>12536.822151406077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2018-07-16T15:40:08Z</dcterms:created>
  <dcterms:modified xsi:type="dcterms:W3CDTF">2018-07-16T15:40:08Z</dcterms:modified>
</cp:coreProperties>
</file>