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O14" i="35"/>
  <c r="K14" i="35"/>
  <c r="G14" i="35"/>
  <c r="O14" i="34"/>
  <c r="K14" i="34"/>
  <c r="G14" i="34"/>
  <c r="O14" i="33"/>
  <c r="K14" i="33"/>
  <c r="G14" i="33"/>
  <c r="O14" i="32"/>
  <c r="K14" i="32"/>
  <c r="G14" i="32"/>
  <c r="O14" i="31"/>
  <c r="K14" i="31"/>
  <c r="G14" i="31"/>
  <c r="O14" i="30"/>
  <c r="K14" i="30"/>
  <c r="G14" i="30"/>
  <c r="B14" i="33"/>
  <c r="F14" i="30" l="1"/>
  <c r="J14" i="30"/>
  <c r="N14" i="30"/>
  <c r="F14" i="31"/>
  <c r="J14" i="31"/>
  <c r="N14" i="31"/>
  <c r="F14" i="32"/>
  <c r="J14" i="32"/>
  <c r="N14" i="32"/>
  <c r="F14" i="33"/>
  <c r="J14" i="33"/>
  <c r="N14" i="33"/>
  <c r="L10" i="33"/>
  <c r="P10" i="33"/>
  <c r="F14" i="34"/>
  <c r="J14" i="34"/>
  <c r="N14" i="34"/>
  <c r="F14" i="35"/>
  <c r="J14" i="35"/>
  <c r="N14" i="35"/>
  <c r="C14" i="30"/>
  <c r="B14" i="30"/>
  <c r="C14" i="32"/>
  <c r="D10" i="33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Q57" i="29" l="1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B55" i="29" l="1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26" i="4"/>
  <c r="B7" i="4"/>
  <c r="B11" i="4"/>
  <c r="B34" i="4"/>
  <c r="B22" i="4"/>
  <c r="B15" i="4"/>
  <c r="B43" i="4"/>
  <c r="B29" i="4"/>
  <c r="B9" i="4"/>
  <c r="B14" i="4"/>
  <c r="B44" i="4"/>
  <c r="B4" i="4"/>
  <c r="B27" i="4"/>
  <c r="B42" i="4"/>
  <c r="B38" i="4"/>
  <c r="B8" i="4"/>
  <c r="B23" i="4"/>
  <c r="B12" i="4"/>
  <c r="B45" i="4"/>
  <c r="B37" i="4"/>
  <c r="B28" i="4"/>
  <c r="B35" i="4"/>
  <c r="B20" i="4"/>
  <c r="B33" i="4"/>
  <c r="B24" i="4"/>
  <c r="B10" i="4"/>
  <c r="B30" i="4"/>
  <c r="B36" i="4"/>
  <c r="B21" i="4"/>
  <c r="B17" i="4"/>
  <c r="B16" i="4"/>
  <c r="B13" i="4"/>
  <c r="B39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<sst xmlns="http://schemas.openxmlformats.org/spreadsheetml/2006/main" count="1166" uniqueCount="231">
  <si>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</si>
  <si>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</si>
  <si>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</si>
  <si>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</si>
  <si>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</si>
  <si>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</si>
  <si>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</si>
  <si>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</si>
  <si>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</si>
  <si>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</si>
  <si>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</si>
  <si>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</si>
  <si>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</si>
  <si>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</si>
  <si>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</si>
  <si>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</si>
  <si>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</si>
  <si>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</si>
  <si>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</si>
  <si>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</si>
  <si>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</si>
  <si>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</si>
  <si>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</si>
  <si>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</si>
  <si>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</si>
  <si>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</si>
  <si>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</si>
  <si>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</si>
  <si>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</si>
  <si>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</si>
  <si>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</si>
  <si>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</si>
  <si>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</si>
  <si>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</si>
  <si>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</si>
  <si>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</si>
  <si>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</si>
  <si>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</si>
  <si>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</si>
  <si>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</si>
  <si>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</si>
  <si>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</si>
  <si>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</si>
  <si>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</si>
  <si>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</si>
  <si>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</si>
  <si>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</si>
  <si>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</si>
  <si>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</si>
  <si>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</si>
  <si>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</si>
  <si>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</si>
  <si>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</si>
  <si>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</si>
  <si>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</si>
  <si>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</si>
  <si>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</si>
  <si>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</si>
  <si>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</si>
  <si>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</si>
  <si>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</si>
  <si>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</si>
  <si>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</si>
  <si>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</si>
  <si>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</si>
  <si>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</si>
  <si>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</si>
  <si>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</si>
  <si>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</si>
  <si>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</si>
  <si>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</si>
  <si>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</si>
  <si>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</si>
  <si>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</si>
  <si>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</si>
  <si>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</si>
  <si>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</si>
  <si>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</si>
  <si>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</si>
  <si>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</si>
  <si>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</si>
  <si>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</si>
  <si>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</si>
  <si>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</si>
  <si>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</si>
  <si>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</si>
  <si>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</si>
  <si>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</si>
  <si>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</si>
  <si>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</si>
  <si>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</si>
  <si>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</si>
  <si>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</si>
  <si>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</si>
  <si>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</si>
  <si>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</si>
  <si>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</si>
  <si>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</si>
  <si>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</si>
  <si>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</si>
  <si>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</si>
  <si>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</si>
  <si>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</si>
  <si>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</si>
  <si>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</si>
  <si>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</si>
  <si>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</si>
  <si>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</si>
  <si>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</si>
  <si>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</si>
  <si>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</si>
  <si>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</si>
  <si>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</si>
  <si>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</si>
  <si>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</si>
  <si>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</si>
  <si>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</si>
  <si>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</si>
  <si>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</si>
  <si>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</si>
  <si>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</si>
  <si>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</si>
  <si>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</si>
  <si>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</si>
  <si>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</si>
  <si>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</si>
  <si>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</si>
  <si>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</si>
  <si>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</si>
  <si>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</si>
  <si>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</si>
  <si>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</si>
  <si>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</si>
  <si>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</si>
  <si>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</si>
  <si>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</si>
  <si>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</si>
  <si>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</si>
  <si>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</si>
  <si>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</si>
  <si>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</si>
  <si>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</si>
  <si>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</si>
  <si>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</si>
  <si>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</si>
  <si>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</si>
  <si>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</si>
  <si>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</si>
  <si>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</si>
  <si>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</si>
  <si>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</si>
  <si>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</si>
  <si>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</si>
  <si>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</si>
  <si>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</si>
  <si>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</si>
  <si>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</si>
  <si>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</si>
  <si>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</si>
  <si>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</si>
  <si>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</si>
  <si>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</si>
  <si>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</si>
  <si>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</si>
  <si>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</si>
  <si>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</si>
  <si>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</si>
  <si>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</si>
  <si>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</si>
  <si>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</si>
  <si>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</si>
  <si>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</si>
  <si>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</si>
  <si>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</si>
  <si>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</si>
  <si>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</si>
  <si>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</si>
  <si>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</si>
  <si>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</si>
  <si>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</si>
  <si>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</si>
  <si>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</si>
  <si>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</si>
  <si>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</si>
  <si>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</si>
  <si>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</si>
  <si>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</si>
  <si>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</si>
  <si>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</si>
  <si>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</si>
  <si>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</si>
  <si>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</si>
  <si>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</si>
  <si>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</si>
  <si>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</si>
  <si>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HR</t>
  </si>
  <si>
    <t>Croatia</t>
  </si>
  <si>
    <t>HR - Services sector summary</t>
  </si>
  <si>
    <t>HR - Number of buildings</t>
  </si>
  <si>
    <t>HR - Final energy consumption</t>
  </si>
  <si>
    <t>HR - Thermal energy service</t>
  </si>
  <si>
    <t>HR - System efficiency indicators of total stock</t>
  </si>
  <si>
    <t>HR - CO2 emissions</t>
  </si>
  <si>
    <t>HR - Final energy consumption per building</t>
  </si>
  <si>
    <t>HR - Thermal energy service per building</t>
  </si>
  <si>
    <t>HR - CO2 emissions per building</t>
  </si>
  <si>
    <t>HR - Final energy consumption per useful surface area</t>
  </si>
  <si>
    <t>HR - Thermal energy service per useful surface area</t>
  </si>
  <si>
    <t>HR - CO2 emissions per useful surface area</t>
  </si>
  <si>
    <t>HR - Number of new and renovated buildings</t>
  </si>
  <si>
    <t>HR - Final energy consumption in new and renovated buildings</t>
  </si>
  <si>
    <t>HR - Thermal energy service in new and renovated buildings</t>
  </si>
  <si>
    <t>HR - System efficiency indicators in new and renovated buildings</t>
  </si>
  <si>
    <t>HR - CO2 emissions in new and renovated buildings</t>
  </si>
  <si>
    <t>HR - Final energy consumption in new and renovated buildings (per building)</t>
  </si>
  <si>
    <t>HR - Thermal energy service in new and renovated buildings (per building)</t>
  </si>
  <si>
    <t>HR - CO2 emissions in new and renovated buildings (per building)</t>
  </si>
  <si>
    <t>HR - Final energy consumption in new and renovated buildings (per surface area)</t>
  </si>
  <si>
    <t>HR - Thermal energy service in new and renovated buildings (per surface area)</t>
  </si>
  <si>
    <t>HR - CO2 emissions in new and renovated buildings (per surface area)</t>
  </si>
  <si>
    <t>HR - Specific electric uses in services</t>
  </si>
  <si>
    <t>HR - Ventilation and others</t>
  </si>
  <si>
    <t>HR - Street lighting</t>
  </si>
  <si>
    <t>HR - Building lighting</t>
  </si>
  <si>
    <t>HR - Commercial refrigeration</t>
  </si>
  <si>
    <t>HR - Miscellaneous building technologies</t>
  </si>
  <si>
    <t>HR - ICT and multimedia</t>
  </si>
  <si>
    <t>HR - Agriculture</t>
  </si>
  <si>
    <t>HR - Agriculture - final energy consumption</t>
  </si>
  <si>
    <t>HR - Agriculture - useful energy demand</t>
  </si>
  <si>
    <t>HR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</si>
</sst>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43297.736539351848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39397.044379208623</v>
      </c>
      <c r="C3" s="106">
        <f>IF(SER_hh_tes!C3=0,0,1000000/0.086*SER_hh_tes!C3/SER_hh_num!C3)</f>
        <v>45252.231851676202</v>
      </c>
      <c r="D3" s="106">
        <f>IF(SER_hh_tes!D3=0,0,1000000/0.086*SER_hh_tes!D3/SER_hh_num!D3)</f>
        <v>46859.273007317955</v>
      </c>
      <c r="E3" s="106">
        <f>IF(SER_hh_tes!E3=0,0,1000000/0.086*SER_hh_tes!E3/SER_hh_num!E3)</f>
        <v>48206.771223108677</v>
      </c>
      <c r="F3" s="106">
        <f>IF(SER_hh_tes!F3=0,0,1000000/0.086*SER_hh_tes!F3/SER_hh_num!F3)</f>
        <v>48803.949594488222</v>
      </c>
      <c r="G3" s="106">
        <f>IF(SER_hh_tes!G3=0,0,1000000/0.086*SER_hh_tes!G3/SER_hh_num!G3)</f>
        <v>49611.011381648685</v>
      </c>
      <c r="H3" s="106">
        <f>IF(SER_hh_tes!H3=0,0,1000000/0.086*SER_hh_tes!H3/SER_hh_num!H3)</f>
        <v>47345.991567858808</v>
      </c>
      <c r="I3" s="106">
        <f>IF(SER_hh_tes!I3=0,0,1000000/0.086*SER_hh_tes!I3/SER_hh_num!I3)</f>
        <v>45118.59643015678</v>
      </c>
      <c r="J3" s="106">
        <f>IF(SER_hh_tes!J3=0,0,1000000/0.086*SER_hh_tes!J3/SER_hh_num!J3)</f>
        <v>48666.473928215863</v>
      </c>
      <c r="K3" s="106">
        <f>IF(SER_hh_tes!K3=0,0,1000000/0.086*SER_hh_tes!K3/SER_hh_num!K3)</f>
        <v>49107.225673740373</v>
      </c>
      <c r="L3" s="106">
        <f>IF(SER_hh_tes!L3=0,0,1000000/0.086*SER_hh_tes!L3/SER_hh_num!L3)</f>
        <v>53125.053384058549</v>
      </c>
      <c r="M3" s="106">
        <f>IF(SER_hh_tes!M3=0,0,1000000/0.086*SER_hh_tes!M3/SER_hh_num!M3)</f>
        <v>51965.355070355625</v>
      </c>
      <c r="N3" s="106">
        <f>IF(SER_hh_tes!N3=0,0,1000000/0.086*SER_hh_tes!N3/SER_hh_num!N3)</f>
        <v>50835.954511806733</v>
      </c>
      <c r="O3" s="106">
        <f>IF(SER_hh_tes!O3=0,0,1000000/0.086*SER_hh_tes!O3/SER_hh_num!O3)</f>
        <v>50112.335527220377</v>
      </c>
      <c r="P3" s="106">
        <f>IF(SER_hh_tes!P3=0,0,1000000/0.086*SER_hh_tes!P3/SER_hh_num!P3)</f>
        <v>46336.870304303258</v>
      </c>
      <c r="Q3" s="106">
        <f>IF(SER_hh_tes!Q3=0,0,1000000/0.086*SER_hh_tes!Q3/SER_hh_num!Q3)</f>
        <v>51910.77625308367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24226.35622315032</v>
      </c>
      <c r="C4" s="101">
        <f>IF(SER_hh_tes!C4=0,0,1000000/0.086*SER_hh_tes!C4/SER_hh_num!C4)</f>
        <v>29345.221560686292</v>
      </c>
      <c r="D4" s="101">
        <f>IF(SER_hh_tes!D4=0,0,1000000/0.086*SER_hh_tes!D4/SER_hh_num!D4)</f>
        <v>30128.577297912274</v>
      </c>
      <c r="E4" s="101">
        <f>IF(SER_hh_tes!E4=0,0,1000000/0.086*SER_hh_tes!E4/SER_hh_num!E4)</f>
        <v>30743.393815776129</v>
      </c>
      <c r="F4" s="101">
        <f>IF(SER_hh_tes!F4=0,0,1000000/0.086*SER_hh_tes!F4/SER_hh_num!F4)</f>
        <v>30594.719795984944</v>
      </c>
      <c r="G4" s="101">
        <f>IF(SER_hh_tes!G4=0,0,1000000/0.086*SER_hh_tes!G4/SER_hh_num!G4)</f>
        <v>30853.980067531218</v>
      </c>
      <c r="H4" s="101">
        <f>IF(SER_hh_tes!H4=0,0,1000000/0.086*SER_hh_tes!H4/SER_hh_num!H4)</f>
        <v>27722.862273423543</v>
      </c>
      <c r="I4" s="101">
        <f>IF(SER_hh_tes!I4=0,0,1000000/0.086*SER_hh_tes!I4/SER_hh_num!I4)</f>
        <v>24498.108478469963</v>
      </c>
      <c r="J4" s="101">
        <f>IF(SER_hh_tes!J4=0,0,1000000/0.086*SER_hh_tes!J4/SER_hh_num!J4)</f>
        <v>27181.791915954578</v>
      </c>
      <c r="K4" s="101">
        <f>IF(SER_hh_tes!K4=0,0,1000000/0.086*SER_hh_tes!K4/SER_hh_num!K4)</f>
        <v>26828.054434564088</v>
      </c>
      <c r="L4" s="101">
        <f>IF(SER_hh_tes!L4=0,0,1000000/0.086*SER_hh_tes!L4/SER_hh_num!L4)</f>
        <v>30130.161156056682</v>
      </c>
      <c r="M4" s="101">
        <f>IF(SER_hh_tes!M4=0,0,1000000/0.086*SER_hh_tes!M4/SER_hh_num!M4)</f>
        <v>28741.716652718635</v>
      </c>
      <c r="N4" s="101">
        <f>IF(SER_hh_tes!N4=0,0,1000000/0.086*SER_hh_tes!N4/SER_hh_num!N4)</f>
        <v>27121.237522820022</v>
      </c>
      <c r="O4" s="101">
        <f>IF(SER_hh_tes!O4=0,0,1000000/0.086*SER_hh_tes!O4/SER_hh_num!O4)</f>
        <v>25740.537205937373</v>
      </c>
      <c r="P4" s="101">
        <f>IF(SER_hh_tes!P4=0,0,1000000/0.086*SER_hh_tes!P4/SER_hh_num!P4)</f>
        <v>21307.209000008625</v>
      </c>
      <c r="Q4" s="101">
        <f>IF(SER_hh_tes!Q4=0,0,1000000/0.086*SER_hh_tes!Q4/SER_hh_num!Q4)</f>
        <v>26038.574984232062</v>
      </c>
    </row>
    <row r="5" spans="1:17" ht="12" customHeight="1" x14ac:dyDescent="0.25">
      <c r="A5" s="88" t="s">
        <v>38</v>
      </c>
      <c r="B5" s="100">
        <f>IF(SER_hh_tes!B5=0,0,1000000/0.086*SER_hh_tes!B5/SER_hh_num!B5)</f>
        <v>23989.781554972455</v>
      </c>
      <c r="C5" s="100">
        <f>IF(SER_hh_tes!C5=0,0,1000000/0.086*SER_hh_tes!C5/SER_hh_num!C5)</f>
        <v>28814.767307412763</v>
      </c>
      <c r="D5" s="100">
        <f>IF(SER_hh_tes!D5=0,0,1000000/0.086*SER_hh_tes!D5/SER_hh_num!D5)</f>
        <v>29873.228484765521</v>
      </c>
      <c r="E5" s="100">
        <f>IF(SER_hh_tes!E5=0,0,1000000/0.086*SER_hh_tes!E5/SER_hh_num!E5)</f>
        <v>30580.32003179059</v>
      </c>
      <c r="F5" s="100">
        <f>IF(SER_hh_tes!F5=0,0,1000000/0.086*SER_hh_tes!F5/SER_hh_num!F5)</f>
        <v>30995.007066909056</v>
      </c>
      <c r="G5" s="100">
        <f>IF(SER_hh_tes!G5=0,0,1000000/0.086*SER_hh_tes!G5/SER_hh_num!G5)</f>
        <v>5716.2294009143507</v>
      </c>
      <c r="H5" s="100">
        <f>IF(SER_hh_tes!H5=0,0,1000000/0.086*SER_hh_tes!H5/SER_hh_num!H5)</f>
        <v>27668.243956607053</v>
      </c>
      <c r="I5" s="100">
        <f>IF(SER_hh_tes!I5=0,0,1000000/0.086*SER_hh_tes!I5/SER_hh_num!I5)</f>
        <v>24240.912024918543</v>
      </c>
      <c r="J5" s="100">
        <f>IF(SER_hh_tes!J5=0,0,1000000/0.086*SER_hh_tes!J5/SER_hh_num!J5)</f>
        <v>26689.340056914563</v>
      </c>
      <c r="K5" s="100">
        <f>IF(SER_hh_tes!K5=0,0,1000000/0.086*SER_hh_tes!K5/SER_hh_num!K5)</f>
        <v>36335.957757837779</v>
      </c>
      <c r="L5" s="100">
        <f>IF(SER_hh_tes!L5=0,0,1000000/0.086*SER_hh_tes!L5/SER_hh_num!L5)</f>
        <v>24647.715242725502</v>
      </c>
      <c r="M5" s="100">
        <f>IF(SER_hh_tes!M5=0,0,1000000/0.086*SER_hh_tes!M5/SER_hh_num!M5)</f>
        <v>28206.02444966988</v>
      </c>
      <c r="N5" s="100">
        <f>IF(SER_hh_tes!N5=0,0,1000000/0.086*SER_hh_tes!N5/SER_hh_num!N5)</f>
        <v>26383.364920394408</v>
      </c>
      <c r="O5" s="100">
        <f>IF(SER_hh_tes!O5=0,0,1000000/0.086*SER_hh_tes!O5/SER_hh_num!O5)</f>
        <v>25354.4957197201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23754.587618158988</v>
      </c>
      <c r="C7" s="100">
        <f>IF(SER_hh_tes!C7=0,0,1000000/0.086*SER_hh_tes!C7/SER_hh_num!C7)</f>
        <v>26207.874922578667</v>
      </c>
      <c r="D7" s="100">
        <f>IF(SER_hh_tes!D7=0,0,1000000/0.086*SER_hh_tes!D7/SER_hh_num!D7)</f>
        <v>29753.701478450301</v>
      </c>
      <c r="E7" s="100">
        <f>IF(SER_hh_tes!E7=0,0,1000000/0.086*SER_hh_tes!E7/SER_hh_num!E7)</f>
        <v>30143.258975912984</v>
      </c>
      <c r="F7" s="100">
        <f>IF(SER_hh_tes!F7=0,0,1000000/0.086*SER_hh_tes!F7/SER_hh_num!F7)</f>
        <v>29709.517644138545</v>
      </c>
      <c r="G7" s="100">
        <f>IF(SER_hh_tes!G7=0,0,1000000/0.086*SER_hh_tes!G7/SER_hh_num!G7)</f>
        <v>29769.704182315018</v>
      </c>
      <c r="H7" s="100">
        <f>IF(SER_hh_tes!H7=0,0,1000000/0.086*SER_hh_tes!H7/SER_hh_num!H7)</f>
        <v>26612.336471413291</v>
      </c>
      <c r="I7" s="100">
        <f>IF(SER_hh_tes!I7=0,0,1000000/0.086*SER_hh_tes!I7/SER_hh_num!I7)</f>
        <v>23302.800493344159</v>
      </c>
      <c r="J7" s="100">
        <f>IF(SER_hh_tes!J7=0,0,1000000/0.086*SER_hh_tes!J7/SER_hh_num!J7)</f>
        <v>25823.150381671985</v>
      </c>
      <c r="K7" s="100">
        <f>IF(SER_hh_tes!K7=0,0,1000000/0.086*SER_hh_tes!K7/SER_hh_num!K7)</f>
        <v>25539.416587439882</v>
      </c>
      <c r="L7" s="100">
        <f>IF(SER_hh_tes!L7=0,0,1000000/0.086*SER_hh_tes!L7/SER_hh_num!L7)</f>
        <v>28553.780296408913</v>
      </c>
      <c r="M7" s="100">
        <f>IF(SER_hh_tes!M7=0,0,1000000/0.086*SER_hh_tes!M7/SER_hh_num!M7)</f>
        <v>27334.678942690971</v>
      </c>
      <c r="N7" s="100">
        <f>IF(SER_hh_tes!N7=0,0,1000000/0.086*SER_hh_tes!N7/SER_hh_num!N7)</f>
        <v>25779.356010654676</v>
      </c>
      <c r="O7" s="100">
        <f>IF(SER_hh_tes!O7=0,0,1000000/0.086*SER_hh_tes!O7/SER_hh_num!O7)</f>
        <v>24505.654301056009</v>
      </c>
      <c r="P7" s="100">
        <f>IF(SER_hh_tes!P7=0,0,1000000/0.086*SER_hh_tes!P7/SER_hh_num!P7)</f>
        <v>20290.756851480975</v>
      </c>
      <c r="Q7" s="100">
        <f>IF(SER_hh_tes!Q7=0,0,1000000/0.086*SER_hh_tes!Q7/SER_hh_num!Q7)</f>
        <v>24599.839426856939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23606.712612008723</v>
      </c>
      <c r="C9" s="100">
        <f>IF(SER_hh_tes!C9=0,0,1000000/0.086*SER_hh_tes!C9/SER_hh_num!C9)</f>
        <v>33819.29438848469</v>
      </c>
      <c r="D9" s="100">
        <f>IF(SER_hh_tes!D9=0,0,1000000/0.086*SER_hh_tes!D9/SER_hh_num!D9)</f>
        <v>29150.221618990185</v>
      </c>
      <c r="E9" s="100">
        <f>IF(SER_hh_tes!E9=0,0,1000000/0.086*SER_hh_tes!E9/SER_hh_num!E9)</f>
        <v>30129.42951152346</v>
      </c>
      <c r="F9" s="100">
        <f>IF(SER_hh_tes!F9=0,0,1000000/0.086*SER_hh_tes!F9/SER_hh_num!F9)</f>
        <v>30514.726701208179</v>
      </c>
      <c r="G9" s="100">
        <f>IF(SER_hh_tes!G9=0,0,1000000/0.086*SER_hh_tes!G9/SER_hh_num!G9)</f>
        <v>31418.972057312312</v>
      </c>
      <c r="H9" s="100">
        <f>IF(SER_hh_tes!H9=0,0,1000000/0.086*SER_hh_tes!H9/SER_hh_num!H9)</f>
        <v>27953.274932898756</v>
      </c>
      <c r="I9" s="100">
        <f>IF(SER_hh_tes!I9=0,0,1000000/0.086*SER_hh_tes!I9/SER_hh_num!I9)</f>
        <v>24148.772559369289</v>
      </c>
      <c r="J9" s="100">
        <f>IF(SER_hh_tes!J9=0,0,1000000/0.086*SER_hh_tes!J9/SER_hh_num!J9)</f>
        <v>28064.732086508204</v>
      </c>
      <c r="K9" s="100">
        <f>IF(SER_hh_tes!K9=0,0,1000000/0.086*SER_hh_tes!K9/SER_hh_num!K9)</f>
        <v>27025.605390506305</v>
      </c>
      <c r="L9" s="100">
        <f>IF(SER_hh_tes!L9=0,0,1000000/0.086*SER_hh_tes!L9/SER_hh_num!L9)</f>
        <v>30626.087757842542</v>
      </c>
      <c r="M9" s="100">
        <f>IF(SER_hh_tes!M9=0,0,1000000/0.086*SER_hh_tes!M9/SER_hh_num!M9)</f>
        <v>29093.613660530704</v>
      </c>
      <c r="N9" s="100">
        <f>IF(SER_hh_tes!N9=0,0,1000000/0.086*SER_hh_tes!N9/SER_hh_num!N9)</f>
        <v>27556.622576309743</v>
      </c>
      <c r="O9" s="100">
        <f>IF(SER_hh_tes!O9=0,0,1000000/0.086*SER_hh_tes!O9/SER_hh_num!O9)</f>
        <v>25819.738950351984</v>
      </c>
      <c r="P9" s="100">
        <f>IF(SER_hh_tes!P9=0,0,1000000/0.086*SER_hh_tes!P9/SER_hh_num!P9)</f>
        <v>21242.705525217381</v>
      </c>
      <c r="Q9" s="100">
        <f>IF(SER_hh_tes!Q9=0,0,1000000/0.086*SER_hh_tes!Q9/SER_hh_num!Q9)</f>
        <v>25866.251401965117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0</v>
      </c>
      <c r="C10" s="100">
        <f>IF(SER_hh_tes!C10=0,0,1000000/0.086*SER_hh_tes!C10/SER_hh_num!C10)</f>
        <v>0</v>
      </c>
      <c r="D10" s="100">
        <f>IF(SER_hh_tes!D10=0,0,1000000/0.086*SER_hh_tes!D10/SER_hh_num!D10)</f>
        <v>0</v>
      </c>
      <c r="E10" s="100">
        <f>IF(SER_hh_tes!E10=0,0,1000000/0.086*SER_hh_tes!E10/SER_hh_num!E10)</f>
        <v>0</v>
      </c>
      <c r="F10" s="100">
        <f>IF(SER_hh_tes!F10=0,0,1000000/0.086*SER_hh_tes!F10/SER_hh_num!F10)</f>
        <v>0</v>
      </c>
      <c r="G10" s="100">
        <f>IF(SER_hh_tes!G10=0,0,1000000/0.086*SER_hh_tes!G10/SER_hh_num!G10)</f>
        <v>0</v>
      </c>
      <c r="H10" s="100">
        <f>IF(SER_hh_tes!H10=0,0,1000000/0.086*SER_hh_tes!H10/SER_hh_num!H10)</f>
        <v>0</v>
      </c>
      <c r="I10" s="100">
        <f>IF(SER_hh_tes!I10=0,0,1000000/0.086*SER_hh_tes!I10/SER_hh_num!I10)</f>
        <v>33210.791069590559</v>
      </c>
      <c r="J10" s="100">
        <f>IF(SER_hh_tes!J10=0,0,1000000/0.086*SER_hh_tes!J10/SER_hh_num!J10)</f>
        <v>27641.420620604855</v>
      </c>
      <c r="K10" s="100">
        <f>IF(SER_hh_tes!K10=0,0,1000000/0.086*SER_hh_tes!K10/SER_hh_num!K10)</f>
        <v>37316.302865204772</v>
      </c>
      <c r="L10" s="100">
        <f>IF(SER_hh_tes!L10=0,0,1000000/0.086*SER_hh_tes!L10/SER_hh_num!L10)</f>
        <v>30698.109350838538</v>
      </c>
      <c r="M10" s="100">
        <f>IF(SER_hh_tes!M10=0,0,1000000/0.086*SER_hh_tes!M10/SER_hh_num!M10)</f>
        <v>33815.399251060466</v>
      </c>
      <c r="N10" s="100">
        <f>IF(SER_hh_tes!N10=0,0,1000000/0.086*SER_hh_tes!N10/SER_hh_num!N10)</f>
        <v>31313.990296385164</v>
      </c>
      <c r="O10" s="100">
        <f>IF(SER_hh_tes!O10=0,0,1000000/0.086*SER_hh_tes!O10/SER_hh_num!O10)</f>
        <v>29128.375556550727</v>
      </c>
      <c r="P10" s="100">
        <f>IF(SER_hh_tes!P10=0,0,1000000/0.086*SER_hh_tes!P10/SER_hh_num!P10)</f>
        <v>23692.009325933032</v>
      </c>
      <c r="Q10" s="100">
        <f>IF(SER_hh_tes!Q10=0,0,1000000/0.086*SER_hh_tes!Q10/SER_hh_num!Q10)</f>
        <v>28487.760556797348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31101.884630697728</v>
      </c>
      <c r="J11" s="100">
        <f>IF(SER_hh_tes!J11=0,0,1000000/0.086*SER_hh_tes!J11/SER_hh_num!J11)</f>
        <v>28363.325713029612</v>
      </c>
      <c r="K11" s="100">
        <f>IF(SER_hh_tes!K11=0,0,1000000/0.086*SER_hh_tes!K11/SER_hh_num!K11)</f>
        <v>27802.795937720424</v>
      </c>
      <c r="L11" s="100">
        <f>IF(SER_hh_tes!L11=0,0,1000000/0.086*SER_hh_tes!L11/SER_hh_num!L11)</f>
        <v>32581.931526588676</v>
      </c>
      <c r="M11" s="100">
        <f>IF(SER_hh_tes!M11=0,0,1000000/0.086*SER_hh_tes!M11/SER_hh_num!M11)</f>
        <v>30689.135569055583</v>
      </c>
      <c r="N11" s="100">
        <f>IF(SER_hh_tes!N11=0,0,1000000/0.086*SER_hh_tes!N11/SER_hh_num!N11)</f>
        <v>28544.322312937333</v>
      </c>
      <c r="O11" s="100">
        <f>IF(SER_hh_tes!O11=0,0,1000000/0.086*SER_hh_tes!O11/SER_hh_num!O11)</f>
        <v>26687.136360065437</v>
      </c>
      <c r="P11" s="100">
        <f>IF(SER_hh_tes!P11=0,0,1000000/0.086*SER_hh_tes!P11/SER_hh_num!P11)</f>
        <v>21781.731888535476</v>
      </c>
      <c r="Q11" s="100">
        <f>IF(SER_hh_tes!Q11=0,0,1000000/0.086*SER_hh_tes!Q11/SER_hh_num!Q11)</f>
        <v>26359.417104948458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24449.840822525523</v>
      </c>
      <c r="C12" s="100">
        <f>IF(SER_hh_tes!C12=0,0,1000000/0.086*SER_hh_tes!C12/SER_hh_num!C12)</f>
        <v>28668.677620928454</v>
      </c>
      <c r="D12" s="100">
        <f>IF(SER_hh_tes!D12=0,0,1000000/0.086*SER_hh_tes!D12/SER_hh_num!D12)</f>
        <v>29806.568349471974</v>
      </c>
      <c r="E12" s="100">
        <f>IF(SER_hh_tes!E12=0,0,1000000/0.086*SER_hh_tes!E12/SER_hh_num!E12)</f>
        <v>30570.516114281614</v>
      </c>
      <c r="F12" s="100">
        <f>IF(SER_hh_tes!F12=0,0,1000000/0.086*SER_hh_tes!F12/SER_hh_num!F12)</f>
        <v>30242.525430371432</v>
      </c>
      <c r="G12" s="100">
        <f>IF(SER_hh_tes!G12=0,0,1000000/0.086*SER_hh_tes!G12/SER_hh_num!G12)</f>
        <v>30288.132305019513</v>
      </c>
      <c r="H12" s="100">
        <f>IF(SER_hh_tes!H12=0,0,1000000/0.086*SER_hh_tes!H12/SER_hh_num!H12)</f>
        <v>27035.318731866228</v>
      </c>
      <c r="I12" s="100">
        <f>IF(SER_hh_tes!I12=0,0,1000000/0.086*SER_hh_tes!I12/SER_hh_num!I12)</f>
        <v>25028.885739737729</v>
      </c>
      <c r="J12" s="100">
        <f>IF(SER_hh_tes!J12=0,0,1000000/0.086*SER_hh_tes!J12/SER_hh_num!J12)</f>
        <v>25154.344864960891</v>
      </c>
      <c r="K12" s="100">
        <f>IF(SER_hh_tes!K12=0,0,1000000/0.086*SER_hh_tes!K12/SER_hh_num!K12)</f>
        <v>26040.288597472161</v>
      </c>
      <c r="L12" s="100">
        <f>IF(SER_hh_tes!L12=0,0,1000000/0.086*SER_hh_tes!L12/SER_hh_num!L12)</f>
        <v>29176.381714541196</v>
      </c>
      <c r="M12" s="100">
        <f>IF(SER_hh_tes!M12=0,0,1000000/0.086*SER_hh_tes!M12/SER_hh_num!M12)</f>
        <v>27667.362679898073</v>
      </c>
      <c r="N12" s="100">
        <f>IF(SER_hh_tes!N12=0,0,1000000/0.086*SER_hh_tes!N12/SER_hh_num!N12)</f>
        <v>25260.760857245674</v>
      </c>
      <c r="O12" s="100">
        <f>IF(SER_hh_tes!O12=0,0,1000000/0.086*SER_hh_tes!O12/SER_hh_num!O12)</f>
        <v>24559.982871185228</v>
      </c>
      <c r="P12" s="100">
        <f>IF(SER_hh_tes!P12=0,0,1000000/0.086*SER_hh_tes!P12/SER_hh_num!P12)</f>
        <v>20327.753233100564</v>
      </c>
      <c r="Q12" s="100">
        <f>IF(SER_hh_tes!Q12=0,0,1000000/0.086*SER_hh_tes!Q12/SER_hh_num!Q12)</f>
        <v>24808.190235355141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24235.677381175283</v>
      </c>
      <c r="C13" s="100">
        <f>IF(SER_hh_tes!C13=0,0,1000000/0.086*SER_hh_tes!C13/SER_hh_num!C13)</f>
        <v>29794.374870289132</v>
      </c>
      <c r="D13" s="100">
        <f>IF(SER_hh_tes!D13=0,0,1000000/0.086*SER_hh_tes!D13/SER_hh_num!D13)</f>
        <v>30673.499482969401</v>
      </c>
      <c r="E13" s="100">
        <f>IF(SER_hh_tes!E13=0,0,1000000/0.086*SER_hh_tes!E13/SER_hh_num!E13)</f>
        <v>31172.173750780261</v>
      </c>
      <c r="F13" s="100">
        <f>IF(SER_hh_tes!F13=0,0,1000000/0.086*SER_hh_tes!F13/SER_hh_num!F13)</f>
        <v>30852.023671308652</v>
      </c>
      <c r="G13" s="100">
        <f>IF(SER_hh_tes!G13=0,0,1000000/0.086*SER_hh_tes!G13/SER_hh_num!G13)</f>
        <v>30915.506546820325</v>
      </c>
      <c r="H13" s="100">
        <f>IF(SER_hh_tes!H13=0,0,1000000/0.086*SER_hh_tes!H13/SER_hh_num!H13)</f>
        <v>27545.35779368275</v>
      </c>
      <c r="I13" s="100">
        <f>IF(SER_hh_tes!I13=0,0,1000000/0.086*SER_hh_tes!I13/SER_hh_num!I13)</f>
        <v>24053.649662730604</v>
      </c>
      <c r="J13" s="100">
        <f>IF(SER_hh_tes!J13=0,0,1000000/0.086*SER_hh_tes!J13/SER_hh_num!J13)</f>
        <v>26497.541270237918</v>
      </c>
      <c r="K13" s="100">
        <f>IF(SER_hh_tes!K13=0,0,1000000/0.086*SER_hh_tes!K13/SER_hh_num!K13)</f>
        <v>25946.699330075146</v>
      </c>
      <c r="L13" s="100">
        <f>IF(SER_hh_tes!L13=0,0,1000000/0.086*SER_hh_tes!L13/SER_hh_num!L13)</f>
        <v>29382.717990823461</v>
      </c>
      <c r="M13" s="100">
        <f>IF(SER_hh_tes!M13=0,0,1000000/0.086*SER_hh_tes!M13/SER_hh_num!M13)</f>
        <v>29564.193869699036</v>
      </c>
      <c r="N13" s="100">
        <f>IF(SER_hh_tes!N13=0,0,1000000/0.086*SER_hh_tes!N13/SER_hh_num!N13)</f>
        <v>29914.288995821131</v>
      </c>
      <c r="O13" s="100">
        <f>IF(SER_hh_tes!O13=0,0,1000000/0.086*SER_hh_tes!O13/SER_hh_num!O13)</f>
        <v>28416.673288371934</v>
      </c>
      <c r="P13" s="100">
        <f>IF(SER_hh_tes!P13=0,0,1000000/0.086*SER_hh_tes!P13/SER_hh_num!P13)</f>
        <v>23508.0764006463</v>
      </c>
      <c r="Q13" s="100">
        <f>IF(SER_hh_tes!Q13=0,0,1000000/0.086*SER_hh_tes!Q13/SER_hh_num!Q13)</f>
        <v>28654.770663533269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24235.677381175276</v>
      </c>
      <c r="C14" s="22">
        <f>IF(SER_hh_tes!C14=0,0,1000000/0.086*SER_hh_tes!C14/SER_hh_num!C14)</f>
        <v>29442.012547511371</v>
      </c>
      <c r="D14" s="22">
        <f>IF(SER_hh_tes!D14=0,0,1000000/0.086*SER_hh_tes!D14/SER_hh_num!D14)</f>
        <v>30226.251615903147</v>
      </c>
      <c r="E14" s="22">
        <f>IF(SER_hh_tes!E14=0,0,1000000/0.086*SER_hh_tes!E14/SER_hh_num!E14)</f>
        <v>30717.737187462451</v>
      </c>
      <c r="F14" s="22">
        <f>IF(SER_hh_tes!F14=0,0,1000000/0.086*SER_hh_tes!F14/SER_hh_num!F14)</f>
        <v>30576.973674364363</v>
      </c>
      <c r="G14" s="22">
        <f>IF(SER_hh_tes!G14=0,0,1000000/0.086*SER_hh_tes!G14/SER_hh_num!G14)</f>
        <v>30994.862755073562</v>
      </c>
      <c r="H14" s="22">
        <f>IF(SER_hh_tes!H14=0,0,1000000/0.086*SER_hh_tes!H14/SER_hh_num!H14)</f>
        <v>27818.785176378387</v>
      </c>
      <c r="I14" s="22">
        <f>IF(SER_hh_tes!I14=0,0,1000000/0.086*SER_hh_tes!I14/SER_hh_num!I14)</f>
        <v>24399.114442436367</v>
      </c>
      <c r="J14" s="22">
        <f>IF(SER_hh_tes!J14=0,0,1000000/0.086*SER_hh_tes!J14/SER_hh_num!J14)</f>
        <v>27191.977330266542</v>
      </c>
      <c r="K14" s="22">
        <f>IF(SER_hh_tes!K14=0,0,1000000/0.086*SER_hh_tes!K14/SER_hh_num!K14)</f>
        <v>26657.440446348926</v>
      </c>
      <c r="L14" s="22">
        <f>IF(SER_hh_tes!L14=0,0,1000000/0.086*SER_hh_tes!L14/SER_hh_num!L14)</f>
        <v>29754.680151931552</v>
      </c>
      <c r="M14" s="22">
        <f>IF(SER_hh_tes!M14=0,0,1000000/0.086*SER_hh_tes!M14/SER_hh_num!M14)</f>
        <v>28254.92309463823</v>
      </c>
      <c r="N14" s="22">
        <f>IF(SER_hh_tes!N14=0,0,1000000/0.086*SER_hh_tes!N14/SER_hh_num!N14)</f>
        <v>26494.497794598446</v>
      </c>
      <c r="O14" s="22">
        <f>IF(SER_hh_tes!O14=0,0,1000000/0.086*SER_hh_tes!O14/SER_hh_num!O14)</f>
        <v>24969.057927472073</v>
      </c>
      <c r="P14" s="22">
        <f>IF(SER_hh_tes!P14=0,0,1000000/0.086*SER_hh_tes!P14/SER_hh_num!P14)</f>
        <v>20497.430423264574</v>
      </c>
      <c r="Q14" s="22">
        <f>IF(SER_hh_tes!Q14=0,0,1000000/0.086*SER_hh_tes!Q14/SER_hh_num!Q14)</f>
        <v>24921.177127536557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421.85239762033251</v>
      </c>
      <c r="C15" s="104">
        <f>IF(SER_hh_tes!C15=0,0,1000000/0.086*SER_hh_tes!C15/SER_hh_num!C15)</f>
        <v>515.84443319018703</v>
      </c>
      <c r="D15" s="104">
        <f>IF(SER_hh_tes!D15=0,0,1000000/0.086*SER_hh_tes!D15/SER_hh_num!D15)</f>
        <v>528.587535599528</v>
      </c>
      <c r="E15" s="104">
        <f>IF(SER_hh_tes!E15=0,0,1000000/0.086*SER_hh_tes!E15/SER_hh_num!E15)</f>
        <v>530.34736097783104</v>
      </c>
      <c r="F15" s="104">
        <f>IF(SER_hh_tes!F15=0,0,1000000/0.086*SER_hh_tes!F15/SER_hh_num!F15)</f>
        <v>532.6737439688917</v>
      </c>
      <c r="G15" s="104">
        <f>IF(SER_hh_tes!G15=0,0,1000000/0.086*SER_hh_tes!G15/SER_hh_num!G15)</f>
        <v>540.77904586680313</v>
      </c>
      <c r="H15" s="104">
        <f>IF(SER_hh_tes!H15=0,0,1000000/0.086*SER_hh_tes!H15/SER_hh_num!H15)</f>
        <v>489.23903423619123</v>
      </c>
      <c r="I15" s="104">
        <f>IF(SER_hh_tes!I15=0,0,1000000/0.086*SER_hh_tes!I15/SER_hh_num!I15)</f>
        <v>419.72139928729183</v>
      </c>
      <c r="J15" s="104">
        <f>IF(SER_hh_tes!J15=0,0,1000000/0.086*SER_hh_tes!J15/SER_hh_num!J15)</f>
        <v>466.52730418912927</v>
      </c>
      <c r="K15" s="104">
        <f>IF(SER_hh_tes!K15=0,0,1000000/0.086*SER_hh_tes!K15/SER_hh_num!K15)</f>
        <v>455.52410858412139</v>
      </c>
      <c r="L15" s="104">
        <f>IF(SER_hh_tes!L15=0,0,1000000/0.086*SER_hh_tes!L15/SER_hh_num!L15)</f>
        <v>499.28249917025875</v>
      </c>
      <c r="M15" s="104">
        <f>IF(SER_hh_tes!M15=0,0,1000000/0.086*SER_hh_tes!M15/SER_hh_num!M15)</f>
        <v>464.23733580623264</v>
      </c>
      <c r="N15" s="104">
        <f>IF(SER_hh_tes!N15=0,0,1000000/0.086*SER_hh_tes!N15/SER_hh_num!N15)</f>
        <v>430.63190469682053</v>
      </c>
      <c r="O15" s="104">
        <f>IF(SER_hh_tes!O15=0,0,1000000/0.086*SER_hh_tes!O15/SER_hh_num!O15)</f>
        <v>407.56881180749014</v>
      </c>
      <c r="P15" s="104">
        <f>IF(SER_hh_tes!P15=0,0,1000000/0.086*SER_hh_tes!P15/SER_hh_num!P15)</f>
        <v>338.84481570876864</v>
      </c>
      <c r="Q15" s="104">
        <f>IF(SER_hh_tes!Q15=0,0,1000000/0.086*SER_hh_tes!Q15/SER_hh_num!Q15)</f>
        <v>427.7833635425705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17003.10380213413</v>
      </c>
      <c r="C16" s="101">
        <f>IF(SER_hh_tes!C16=0,0,1000000/0.086*SER_hh_tes!C16/SER_hh_num!C16)</f>
        <v>17108.643191751602</v>
      </c>
      <c r="D16" s="101">
        <f>IF(SER_hh_tes!D16=0,0,1000000/0.086*SER_hh_tes!D16/SER_hh_num!D16)</f>
        <v>17183.791552753246</v>
      </c>
      <c r="E16" s="101">
        <f>IF(SER_hh_tes!E16=0,0,1000000/0.086*SER_hh_tes!E16/SER_hh_num!E16)</f>
        <v>17279.883465574461</v>
      </c>
      <c r="F16" s="101">
        <f>IF(SER_hh_tes!F16=0,0,1000000/0.086*SER_hh_tes!F16/SER_hh_num!F16)</f>
        <v>17387.70546491944</v>
      </c>
      <c r="G16" s="101">
        <f>IF(SER_hh_tes!G16=0,0,1000000/0.086*SER_hh_tes!G16/SER_hh_num!G16)</f>
        <v>17482.28672151007</v>
      </c>
      <c r="H16" s="101">
        <f>IF(SER_hh_tes!H16=0,0,1000000/0.086*SER_hh_tes!H16/SER_hh_num!H16)</f>
        <v>17664.94245108516</v>
      </c>
      <c r="I16" s="101">
        <f>IF(SER_hh_tes!I16=0,0,1000000/0.086*SER_hh_tes!I16/SER_hh_num!I16)</f>
        <v>17794.205031195474</v>
      </c>
      <c r="J16" s="101">
        <f>IF(SER_hh_tes!J16=0,0,1000000/0.086*SER_hh_tes!J16/SER_hh_num!J16)</f>
        <v>17898.753725024009</v>
      </c>
      <c r="K16" s="101">
        <f>IF(SER_hh_tes!K16=0,0,1000000/0.086*SER_hh_tes!K16/SER_hh_num!K16)</f>
        <v>17885.482380990718</v>
      </c>
      <c r="L16" s="101">
        <f>IF(SER_hh_tes!L16=0,0,1000000/0.086*SER_hh_tes!L16/SER_hh_num!L16)</f>
        <v>17888.22886673655</v>
      </c>
      <c r="M16" s="101">
        <f>IF(SER_hh_tes!M16=0,0,1000000/0.086*SER_hh_tes!M16/SER_hh_num!M16)</f>
        <v>17924.975978602091</v>
      </c>
      <c r="N16" s="101">
        <f>IF(SER_hh_tes!N16=0,0,1000000/0.086*SER_hh_tes!N16/SER_hh_num!N16)</f>
        <v>18251.860774240184</v>
      </c>
      <c r="O16" s="101">
        <f>IF(SER_hh_tes!O16=0,0,1000000/0.086*SER_hh_tes!O16/SER_hh_num!O16)</f>
        <v>18686.47595010756</v>
      </c>
      <c r="P16" s="101">
        <f>IF(SER_hh_tes!P16=0,0,1000000/0.086*SER_hh_tes!P16/SER_hh_num!P16)</f>
        <v>19459.880699481379</v>
      </c>
      <c r="Q16" s="101">
        <f>IF(SER_hh_tes!Q16=0,0,1000000/0.086*SER_hh_tes!Q16/SER_hh_num!Q16)</f>
        <v>20010.913496730387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4334.1732974319157</v>
      </c>
      <c r="C17" s="103">
        <f>IF(SER_hh_tes!C17=0,0,1000000/0.086*SER_hh_tes!C17/SER_hh_num!C17)</f>
        <v>4653.8871772675511</v>
      </c>
      <c r="D17" s="103">
        <f>IF(SER_hh_tes!D17=0,0,1000000/0.086*SER_hh_tes!D17/SER_hh_num!D17)</f>
        <v>5219.6371555195483</v>
      </c>
      <c r="E17" s="103">
        <f>IF(SER_hh_tes!E17=0,0,1000000/0.086*SER_hh_tes!E17/SER_hh_num!E17)</f>
        <v>5779.6355165318519</v>
      </c>
      <c r="F17" s="103">
        <f>IF(SER_hh_tes!F17=0,0,1000000/0.086*SER_hh_tes!F17/SER_hh_num!F17)</f>
        <v>6488.2864097728188</v>
      </c>
      <c r="G17" s="103">
        <f>IF(SER_hh_tes!G17=0,0,1000000/0.086*SER_hh_tes!G17/SER_hh_num!G17)</f>
        <v>7120.2226856905763</v>
      </c>
      <c r="H17" s="103">
        <f>IF(SER_hh_tes!H17=0,0,1000000/0.086*SER_hh_tes!H17/SER_hh_num!H17)</f>
        <v>8137.0709302198475</v>
      </c>
      <c r="I17" s="103">
        <f>IF(SER_hh_tes!I17=0,0,1000000/0.086*SER_hh_tes!I17/SER_hh_num!I17)</f>
        <v>9333.1475512348097</v>
      </c>
      <c r="J17" s="103">
        <f>IF(SER_hh_tes!J17=0,0,1000000/0.086*SER_hh_tes!J17/SER_hh_num!J17)</f>
        <v>10259.952396194773</v>
      </c>
      <c r="K17" s="103">
        <f>IF(SER_hh_tes!K17=0,0,1000000/0.086*SER_hh_tes!K17/SER_hh_num!K17)</f>
        <v>11173.306912731225</v>
      </c>
      <c r="L17" s="103">
        <f>IF(SER_hh_tes!L17=0,0,1000000/0.086*SER_hh_tes!L17/SER_hh_num!L17)</f>
        <v>11814.909492237695</v>
      </c>
      <c r="M17" s="103">
        <f>IF(SER_hh_tes!M17=0,0,1000000/0.086*SER_hh_tes!M17/SER_hh_num!M17)</f>
        <v>11999.789426228535</v>
      </c>
      <c r="N17" s="103">
        <f>IF(SER_hh_tes!N17=0,0,1000000/0.086*SER_hh_tes!N17/SER_hh_num!N17)</f>
        <v>13091.643688321587</v>
      </c>
      <c r="O17" s="103">
        <f>IF(SER_hh_tes!O17=0,0,1000000/0.086*SER_hh_tes!O17/SER_hh_num!O17)</f>
        <v>14522.459652168924</v>
      </c>
      <c r="P17" s="103">
        <f>IF(SER_hh_tes!P17=0,0,1000000/0.086*SER_hh_tes!P17/SER_hh_num!P17)</f>
        <v>16313.754108925095</v>
      </c>
      <c r="Q17" s="103">
        <f>IF(SER_hh_tes!Q17=0,0,1000000/0.086*SER_hh_tes!Q17/SER_hh_num!Q17)</f>
        <v>18292.552764396652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17052.585342204984</v>
      </c>
      <c r="C18" s="103">
        <f>IF(SER_hh_tes!C18=0,0,1000000/0.086*SER_hh_tes!C18/SER_hh_num!C18)</f>
        <v>17149.120189945173</v>
      </c>
      <c r="D18" s="103">
        <f>IF(SER_hh_tes!D18=0,0,1000000/0.086*SER_hh_tes!D18/SER_hh_num!D18)</f>
        <v>17220.23923787145</v>
      </c>
      <c r="E18" s="103">
        <f>IF(SER_hh_tes!E18=0,0,1000000/0.086*SER_hh_tes!E18/SER_hh_num!E18)</f>
        <v>17312.826459532731</v>
      </c>
      <c r="F18" s="103">
        <f>IF(SER_hh_tes!F18=0,0,1000000/0.086*SER_hh_tes!F18/SER_hh_num!F18)</f>
        <v>17417.706145765129</v>
      </c>
      <c r="G18" s="103">
        <f>IF(SER_hh_tes!G18=0,0,1000000/0.086*SER_hh_tes!G18/SER_hh_num!G18)</f>
        <v>17509.927329962837</v>
      </c>
      <c r="H18" s="103">
        <f>IF(SER_hh_tes!H18=0,0,1000000/0.086*SER_hh_tes!H18/SER_hh_num!H18)</f>
        <v>17690.579726140368</v>
      </c>
      <c r="I18" s="103">
        <f>IF(SER_hh_tes!I18=0,0,1000000/0.086*SER_hh_tes!I18/SER_hh_num!I18)</f>
        <v>17819.617467908436</v>
      </c>
      <c r="J18" s="103">
        <f>IF(SER_hh_tes!J18=0,0,1000000/0.086*SER_hh_tes!J18/SER_hh_num!J18)</f>
        <v>17919.493188104789</v>
      </c>
      <c r="K18" s="103">
        <f>IF(SER_hh_tes!K18=0,0,1000000/0.086*SER_hh_tes!K18/SER_hh_num!K18)</f>
        <v>17902.964483461576</v>
      </c>
      <c r="L18" s="103">
        <f>IF(SER_hh_tes!L18=0,0,1000000/0.086*SER_hh_tes!L18/SER_hh_num!L18)</f>
        <v>17902.710032364281</v>
      </c>
      <c r="M18" s="103">
        <f>IF(SER_hh_tes!M18=0,0,1000000/0.086*SER_hh_tes!M18/SER_hh_num!M18)</f>
        <v>17939.769250030778</v>
      </c>
      <c r="N18" s="103">
        <f>IF(SER_hh_tes!N18=0,0,1000000/0.086*SER_hh_tes!N18/SER_hh_num!N18)</f>
        <v>18265.832034415969</v>
      </c>
      <c r="O18" s="103">
        <f>IF(SER_hh_tes!O18=0,0,1000000/0.086*SER_hh_tes!O18/SER_hh_num!O18)</f>
        <v>18699.438048508553</v>
      </c>
      <c r="P18" s="103">
        <f>IF(SER_hh_tes!P18=0,0,1000000/0.086*SER_hh_tes!P18/SER_hh_num!P18)</f>
        <v>19471.994883251002</v>
      </c>
      <c r="Q18" s="103">
        <f>IF(SER_hh_tes!Q18=0,0,1000000/0.086*SER_hh_tes!Q18/SER_hh_num!Q18)</f>
        <v>20019.487847589426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5884.1195768229009</v>
      </c>
      <c r="C19" s="101">
        <f>IF(SER_hh_tes!C19=0,0,1000000/0.086*SER_hh_tes!C19/SER_hh_num!C19)</f>
        <v>6078.7062425585846</v>
      </c>
      <c r="D19" s="101">
        <f>IF(SER_hh_tes!D19=0,0,1000000/0.086*SER_hh_tes!D19/SER_hh_num!D19)</f>
        <v>6262.5727610158892</v>
      </c>
      <c r="E19" s="101">
        <f>IF(SER_hh_tes!E19=0,0,1000000/0.086*SER_hh_tes!E19/SER_hh_num!E19)</f>
        <v>6413.3512282473976</v>
      </c>
      <c r="F19" s="101">
        <f>IF(SER_hh_tes!F19=0,0,1000000/0.086*SER_hh_tes!F19/SER_hh_num!F19)</f>
        <v>6513.8550410963962</v>
      </c>
      <c r="G19" s="101">
        <f>IF(SER_hh_tes!G19=0,0,1000000/0.086*SER_hh_tes!G19/SER_hh_num!G19)</f>
        <v>6563.3353425788464</v>
      </c>
      <c r="H19" s="101">
        <f>IF(SER_hh_tes!H19=0,0,1000000/0.086*SER_hh_tes!H19/SER_hh_num!H19)</f>
        <v>6584.939497256265</v>
      </c>
      <c r="I19" s="101">
        <f>IF(SER_hh_tes!I19=0,0,1000000/0.086*SER_hh_tes!I19/SER_hh_num!I19)</f>
        <v>6609.6900256727686</v>
      </c>
      <c r="J19" s="101">
        <f>IF(SER_hh_tes!J19=0,0,1000000/0.086*SER_hh_tes!J19/SER_hh_num!J19)</f>
        <v>6628.6926402590425</v>
      </c>
      <c r="K19" s="101">
        <f>IF(SER_hh_tes!K19=0,0,1000000/0.086*SER_hh_tes!K19/SER_hh_num!K19)</f>
        <v>6650.1442279410285</v>
      </c>
      <c r="L19" s="101">
        <f>IF(SER_hh_tes!L19=0,0,1000000/0.086*SER_hh_tes!L19/SER_hh_num!L19)</f>
        <v>6705.300212406687</v>
      </c>
      <c r="M19" s="101">
        <f>IF(SER_hh_tes!M19=0,0,1000000/0.086*SER_hh_tes!M19/SER_hh_num!M19)</f>
        <v>6809.4726341623627</v>
      </c>
      <c r="N19" s="101">
        <f>IF(SER_hh_tes!N19=0,0,1000000/0.086*SER_hh_tes!N19/SER_hh_num!N19)</f>
        <v>6870.7756389789392</v>
      </c>
      <c r="O19" s="101">
        <f>IF(SER_hh_tes!O19=0,0,1000000/0.086*SER_hh_tes!O19/SER_hh_num!O19)</f>
        <v>6990.9771863756878</v>
      </c>
      <c r="P19" s="101">
        <f>IF(SER_hh_tes!P19=0,0,1000000/0.086*SER_hh_tes!P19/SER_hh_num!P19)</f>
        <v>7081.9952783912649</v>
      </c>
      <c r="Q19" s="101">
        <f>IF(SER_hh_tes!Q19=0,0,1000000/0.086*SER_hh_tes!Q19/SER_hh_num!Q19)</f>
        <v>7246.6602883732594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5883.3170065891118</v>
      </c>
      <c r="C21" s="100">
        <f>IF(SER_hh_tes!C21=0,0,1000000/0.086*SER_hh_tes!C21/SER_hh_num!C21)</f>
        <v>6317.4378165917533</v>
      </c>
      <c r="D21" s="100">
        <f>IF(SER_hh_tes!D21=0,0,1000000/0.086*SER_hh_tes!D21/SER_hh_num!D21)</f>
        <v>6485.4534795160898</v>
      </c>
      <c r="E21" s="100">
        <f>IF(SER_hh_tes!E21=0,0,1000000/0.086*SER_hh_tes!E21/SER_hh_num!E21)</f>
        <v>6628.9291117140765</v>
      </c>
      <c r="F21" s="100">
        <f>IF(SER_hh_tes!F21=0,0,1000000/0.086*SER_hh_tes!F21/SER_hh_num!F21)</f>
        <v>6742.4008972183801</v>
      </c>
      <c r="G21" s="100">
        <f>IF(SER_hh_tes!G21=0,0,1000000/0.086*SER_hh_tes!G21/SER_hh_num!G21)</f>
        <v>6763.3104823917356</v>
      </c>
      <c r="H21" s="100">
        <f>IF(SER_hh_tes!H21=0,0,1000000/0.086*SER_hh_tes!H21/SER_hh_num!H21)</f>
        <v>6801.7340335678236</v>
      </c>
      <c r="I21" s="100">
        <f>IF(SER_hh_tes!I21=0,0,1000000/0.086*SER_hh_tes!I21/SER_hh_num!I21)</f>
        <v>6787.0487822053965</v>
      </c>
      <c r="J21" s="100">
        <f>IF(SER_hh_tes!J21=0,0,1000000/0.086*SER_hh_tes!J21/SER_hh_num!J21)</f>
        <v>6827.8795480973267</v>
      </c>
      <c r="K21" s="100">
        <f>IF(SER_hh_tes!K21=0,0,1000000/0.086*SER_hh_tes!K21/SER_hh_num!K21)</f>
        <v>6892.0265594534931</v>
      </c>
      <c r="L21" s="100">
        <f>IF(SER_hh_tes!L21=0,0,1000000/0.086*SER_hh_tes!L21/SER_hh_num!L21)</f>
        <v>6940.7013348561104</v>
      </c>
      <c r="M21" s="100">
        <f>IF(SER_hh_tes!M21=0,0,1000000/0.086*SER_hh_tes!M21/SER_hh_num!M21)</f>
        <v>7017.0608201540545</v>
      </c>
      <c r="N21" s="100">
        <f>IF(SER_hh_tes!N21=0,0,1000000/0.086*SER_hh_tes!N21/SER_hh_num!N21)</f>
        <v>7046.3888731056431</v>
      </c>
      <c r="O21" s="100">
        <f>IF(SER_hh_tes!O21=0,0,1000000/0.086*SER_hh_tes!O21/SER_hh_num!O21)</f>
        <v>7094.5166934677827</v>
      </c>
      <c r="P21" s="100">
        <f>IF(SER_hh_tes!P21=0,0,1000000/0.086*SER_hh_tes!P21/SER_hh_num!P21)</f>
        <v>7120.5759798023528</v>
      </c>
      <c r="Q21" s="100">
        <f>IF(SER_hh_tes!Q21=0,0,1000000/0.086*SER_hh_tes!Q21/SER_hh_num!Q21)</f>
        <v>7197.5947627494033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5883.31700658911</v>
      </c>
      <c r="C22" s="100">
        <f>IF(SER_hh_tes!C22=0,0,1000000/0.086*SER_hh_tes!C22/SER_hh_num!C22)</f>
        <v>6089.0229654292307</v>
      </c>
      <c r="D22" s="100">
        <f>IF(SER_hh_tes!D22=0,0,1000000/0.086*SER_hh_tes!D22/SER_hh_num!D22)</f>
        <v>6289.6435270898601</v>
      </c>
      <c r="E22" s="100">
        <f>IF(SER_hh_tes!E22=0,0,1000000/0.086*SER_hh_tes!E22/SER_hh_num!E22)</f>
        <v>6450.0801106916097</v>
      </c>
      <c r="F22" s="100">
        <f>IF(SER_hh_tes!F22=0,0,1000000/0.086*SER_hh_tes!F22/SER_hh_num!F22)</f>
        <v>6565.6539973962363</v>
      </c>
      <c r="G22" s="100">
        <f>IF(SER_hh_tes!G22=0,0,1000000/0.086*SER_hh_tes!G22/SER_hh_num!G22)</f>
        <v>6655.7127564235534</v>
      </c>
      <c r="H22" s="100">
        <f>IF(SER_hh_tes!H22=0,0,1000000/0.086*SER_hh_tes!H22/SER_hh_num!H22)</f>
        <v>6683.9009652306349</v>
      </c>
      <c r="I22" s="100">
        <f>IF(SER_hh_tes!I22=0,0,1000000/0.086*SER_hh_tes!I22/SER_hh_num!I22)</f>
        <v>6727.5708313613522</v>
      </c>
      <c r="J22" s="100">
        <f>IF(SER_hh_tes!J22=0,0,1000000/0.086*SER_hh_tes!J22/SER_hh_num!J22)</f>
        <v>6759.1326970779701</v>
      </c>
      <c r="K22" s="100">
        <f>IF(SER_hh_tes!K22=0,0,1000000/0.086*SER_hh_tes!K22/SER_hh_num!K22)</f>
        <v>6783.1028425370914</v>
      </c>
      <c r="L22" s="100">
        <f>IF(SER_hh_tes!L22=0,0,1000000/0.086*SER_hh_tes!L22/SER_hh_num!L22)</f>
        <v>6844.4261562193769</v>
      </c>
      <c r="M22" s="100">
        <f>IF(SER_hh_tes!M22=0,0,1000000/0.086*SER_hh_tes!M22/SER_hh_num!M22)</f>
        <v>6948.3840424636846</v>
      </c>
      <c r="N22" s="100">
        <f>IF(SER_hh_tes!N22=0,0,1000000/0.086*SER_hh_tes!N22/SER_hh_num!N22)</f>
        <v>7000.0874977144176</v>
      </c>
      <c r="O22" s="100">
        <f>IF(SER_hh_tes!O22=0,0,1000000/0.086*SER_hh_tes!O22/SER_hh_num!O22)</f>
        <v>7110.2450172956551</v>
      </c>
      <c r="P22" s="100">
        <f>IF(SER_hh_tes!P22=0,0,1000000/0.086*SER_hh_tes!P22/SER_hh_num!P22)</f>
        <v>7170.8924115472064</v>
      </c>
      <c r="Q22" s="100">
        <f>IF(SER_hh_tes!Q22=0,0,1000000/0.086*SER_hh_tes!Q22/SER_hh_num!Q22)</f>
        <v>7251.8460252204213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5883.3170065891081</v>
      </c>
      <c r="C23" s="100">
        <f>IF(SER_hh_tes!C23=0,0,1000000/0.086*SER_hh_tes!C23/SER_hh_num!C23)</f>
        <v>6054.8733275424456</v>
      </c>
      <c r="D23" s="100">
        <f>IF(SER_hh_tes!D23=0,0,1000000/0.086*SER_hh_tes!D23/SER_hh_num!D23)</f>
        <v>6254.8298291131559</v>
      </c>
      <c r="E23" s="100">
        <f>IF(SER_hh_tes!E23=0,0,1000000/0.086*SER_hh_tes!E23/SER_hh_num!E23)</f>
        <v>6383.9643243679475</v>
      </c>
      <c r="F23" s="100">
        <f>IF(SER_hh_tes!F23=0,0,1000000/0.086*SER_hh_tes!F23/SER_hh_num!F23)</f>
        <v>6483.0278880627284</v>
      </c>
      <c r="G23" s="100">
        <f>IF(SER_hh_tes!G23=0,0,1000000/0.086*SER_hh_tes!G23/SER_hh_num!G23)</f>
        <v>6526.6817195092817</v>
      </c>
      <c r="H23" s="100">
        <f>IF(SER_hh_tes!H23=0,0,1000000/0.086*SER_hh_tes!H23/SER_hh_num!H23)</f>
        <v>6527.825185135378</v>
      </c>
      <c r="I23" s="100">
        <f>IF(SER_hh_tes!I23=0,0,1000000/0.086*SER_hh_tes!I23/SER_hh_num!I23)</f>
        <v>6528.7870389921773</v>
      </c>
      <c r="J23" s="100">
        <f>IF(SER_hh_tes!J23=0,0,1000000/0.086*SER_hh_tes!J23/SER_hh_num!J23)</f>
        <v>6561.4039303359414</v>
      </c>
      <c r="K23" s="100">
        <f>IF(SER_hh_tes!K23=0,0,1000000/0.086*SER_hh_tes!K23/SER_hh_num!K23)</f>
        <v>6581.4484128151053</v>
      </c>
      <c r="L23" s="100">
        <f>IF(SER_hh_tes!L23=0,0,1000000/0.086*SER_hh_tes!L23/SER_hh_num!L23)</f>
        <v>6643.4123648744289</v>
      </c>
      <c r="M23" s="100">
        <f>IF(SER_hh_tes!M23=0,0,1000000/0.086*SER_hh_tes!M23/SER_hh_num!M23)</f>
        <v>6743.3942561579679</v>
      </c>
      <c r="N23" s="100">
        <f>IF(SER_hh_tes!N23=0,0,1000000/0.086*SER_hh_tes!N23/SER_hh_num!N23)</f>
        <v>6813.2510550749794</v>
      </c>
      <c r="O23" s="100">
        <f>IF(SER_hh_tes!O23=0,0,1000000/0.086*SER_hh_tes!O23/SER_hh_num!O23)</f>
        <v>6907.8189035330934</v>
      </c>
      <c r="P23" s="100">
        <f>IF(SER_hh_tes!P23=0,0,1000000/0.086*SER_hh_tes!P23/SER_hh_num!P23)</f>
        <v>6978.597817662273</v>
      </c>
      <c r="Q23" s="100">
        <f>IF(SER_hh_tes!Q23=0,0,1000000/0.086*SER_hh_tes!Q23/SER_hh_num!Q23)</f>
        <v>7104.7176242973128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5883.317006589109</v>
      </c>
      <c r="C25" s="100">
        <f>IF(SER_hh_tes!C25=0,0,1000000/0.086*SER_hh_tes!C25/SER_hh_num!C25)</f>
        <v>6040.6379016674464</v>
      </c>
      <c r="D25" s="100">
        <f>IF(SER_hh_tes!D25=0,0,1000000/0.086*SER_hh_tes!D25/SER_hh_num!D25)</f>
        <v>6216.2712578483915</v>
      </c>
      <c r="E25" s="100">
        <f>IF(SER_hh_tes!E25=0,0,1000000/0.086*SER_hh_tes!E25/SER_hh_num!E25)</f>
        <v>6323.7888720022875</v>
      </c>
      <c r="F25" s="100">
        <f>IF(SER_hh_tes!F25=0,0,1000000/0.086*SER_hh_tes!F25/SER_hh_num!F25)</f>
        <v>6405.9029495025507</v>
      </c>
      <c r="G25" s="100">
        <f>IF(SER_hh_tes!G25=0,0,1000000/0.086*SER_hh_tes!G25/SER_hh_num!G25)</f>
        <v>6436.7953559586822</v>
      </c>
      <c r="H25" s="100">
        <f>IF(SER_hh_tes!H25=0,0,1000000/0.086*SER_hh_tes!H25/SER_hh_num!H25)</f>
        <v>6425.4211807923657</v>
      </c>
      <c r="I25" s="100">
        <f>IF(SER_hh_tes!I25=0,0,1000000/0.086*SER_hh_tes!I25/SER_hh_num!I25)</f>
        <v>6418.2394690498795</v>
      </c>
      <c r="J25" s="100">
        <f>IF(SER_hh_tes!J25=0,0,1000000/0.086*SER_hh_tes!J25/SER_hh_num!J25)</f>
        <v>6435.0790632539884</v>
      </c>
      <c r="K25" s="100">
        <f>IF(SER_hh_tes!K25=0,0,1000000/0.086*SER_hh_tes!K25/SER_hh_num!K25)</f>
        <v>6443.1975975001324</v>
      </c>
      <c r="L25" s="100">
        <f>IF(SER_hh_tes!L25=0,0,1000000/0.086*SER_hh_tes!L25/SER_hh_num!L25)</f>
        <v>6489.9056769706312</v>
      </c>
      <c r="M25" s="100">
        <f>IF(SER_hh_tes!M25=0,0,1000000/0.086*SER_hh_tes!M25/SER_hh_num!M25)</f>
        <v>6584.4522287356403</v>
      </c>
      <c r="N25" s="100">
        <f>IF(SER_hh_tes!N25=0,0,1000000/0.086*SER_hh_tes!N25/SER_hh_num!N25)</f>
        <v>6662.9437740909116</v>
      </c>
      <c r="O25" s="100">
        <f>IF(SER_hh_tes!O25=0,0,1000000/0.086*SER_hh_tes!O25/SER_hh_num!O25)</f>
        <v>6770.2414783569247</v>
      </c>
      <c r="P25" s="100">
        <f>IF(SER_hh_tes!P25=0,0,1000000/0.086*SER_hh_tes!P25/SER_hh_num!P25)</f>
        <v>6837.9970696752034</v>
      </c>
      <c r="Q25" s="100">
        <f>IF(SER_hh_tes!Q25=0,0,1000000/0.086*SER_hh_tes!Q25/SER_hh_num!Q25)</f>
        <v>6965.8955898760796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5884.7734104292758</v>
      </c>
      <c r="C26" s="22">
        <f>IF(SER_hh_tes!C26=0,0,1000000/0.086*SER_hh_tes!C26/SER_hh_num!C26)</f>
        <v>6076.3432862967475</v>
      </c>
      <c r="D26" s="22">
        <f>IF(SER_hh_tes!D26=0,0,1000000/0.086*SER_hh_tes!D26/SER_hh_num!D26)</f>
        <v>6254.237300534176</v>
      </c>
      <c r="E26" s="22">
        <f>IF(SER_hh_tes!E26=0,0,1000000/0.086*SER_hh_tes!E26/SER_hh_num!E26)</f>
        <v>6419.049923789119</v>
      </c>
      <c r="F26" s="22">
        <f>IF(SER_hh_tes!F26=0,0,1000000/0.086*SER_hh_tes!F26/SER_hh_num!F26)</f>
        <v>6518.977308516929</v>
      </c>
      <c r="G26" s="22">
        <f>IF(SER_hh_tes!G26=0,0,1000000/0.086*SER_hh_tes!G26/SER_hh_num!G26)</f>
        <v>6566.9465064418755</v>
      </c>
      <c r="H26" s="22">
        <f>IF(SER_hh_tes!H26=0,0,1000000/0.086*SER_hh_tes!H26/SER_hh_num!H26)</f>
        <v>6597.0381393854559</v>
      </c>
      <c r="I26" s="22">
        <f>IF(SER_hh_tes!I26=0,0,1000000/0.086*SER_hh_tes!I26/SER_hh_num!I26)</f>
        <v>6631.7046544295681</v>
      </c>
      <c r="J26" s="22">
        <f>IF(SER_hh_tes!J26=0,0,1000000/0.086*SER_hh_tes!J26/SER_hh_num!J26)</f>
        <v>6642.3520736172959</v>
      </c>
      <c r="K26" s="22">
        <f>IF(SER_hh_tes!K26=0,0,1000000/0.086*SER_hh_tes!K26/SER_hh_num!K26)</f>
        <v>6660.2447569597452</v>
      </c>
      <c r="L26" s="22">
        <f>IF(SER_hh_tes!L26=0,0,1000000/0.086*SER_hh_tes!L26/SER_hh_num!L26)</f>
        <v>6713.3960656587697</v>
      </c>
      <c r="M26" s="22">
        <f>IF(SER_hh_tes!M26=0,0,1000000/0.086*SER_hh_tes!M26/SER_hh_num!M26)</f>
        <v>6825.0400181642508</v>
      </c>
      <c r="N26" s="22">
        <f>IF(SER_hh_tes!N26=0,0,1000000/0.086*SER_hh_tes!N26/SER_hh_num!N26)</f>
        <v>6887.5103510235867</v>
      </c>
      <c r="O26" s="22">
        <f>IF(SER_hh_tes!O26=0,0,1000000/0.086*SER_hh_tes!O26/SER_hh_num!O26)</f>
        <v>7031.1488414504993</v>
      </c>
      <c r="P26" s="22">
        <f>IF(SER_hh_tes!P26=0,0,1000000/0.086*SER_hh_tes!P26/SER_hh_num!P26)</f>
        <v>7142.1246993992245</v>
      </c>
      <c r="Q26" s="22">
        <f>IF(SER_hh_tes!Q26=0,0,1000000/0.086*SER_hh_tes!Q26/SER_hh_num!Q26)</f>
        <v>7341.8500531645268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5763.5384156647569</v>
      </c>
      <c r="C29" s="101">
        <f>IF(SER_hh_tes!C29=0,0,1000000/0.086*SER_hh_tes!C29/SER_hh_num!C29)</f>
        <v>5951.153864821672</v>
      </c>
      <c r="D29" s="101">
        <f>IF(SER_hh_tes!D29=0,0,1000000/0.086*SER_hh_tes!D29/SER_hh_num!D29)</f>
        <v>6114.4393574385695</v>
      </c>
      <c r="E29" s="101">
        <f>IF(SER_hh_tes!E29=0,0,1000000/0.086*SER_hh_tes!E29/SER_hh_num!E29)</f>
        <v>6233.778354842817</v>
      </c>
      <c r="F29" s="101">
        <f>IF(SER_hh_tes!F29=0,0,1000000/0.086*SER_hh_tes!F29/SER_hh_num!F29)</f>
        <v>6309.4851046718059</v>
      </c>
      <c r="G29" s="101">
        <f>IF(SER_hh_tes!G29=0,0,1000000/0.086*SER_hh_tes!G29/SER_hh_num!G29)</f>
        <v>6307.5246187800631</v>
      </c>
      <c r="H29" s="101">
        <f>IF(SER_hh_tes!H29=0,0,1000000/0.086*SER_hh_tes!H29/SER_hh_num!H29)</f>
        <v>6360.4340869038497</v>
      </c>
      <c r="I29" s="101">
        <f>IF(SER_hh_tes!I29=0,0,1000000/0.086*SER_hh_tes!I29/SER_hh_num!I29)</f>
        <v>6437.5760376681928</v>
      </c>
      <c r="J29" s="101">
        <f>IF(SER_hh_tes!J29=0,0,1000000/0.086*SER_hh_tes!J29/SER_hh_num!J29)</f>
        <v>6495.1554751942558</v>
      </c>
      <c r="K29" s="101">
        <f>IF(SER_hh_tes!K29=0,0,1000000/0.086*SER_hh_tes!K29/SER_hh_num!K29)</f>
        <v>6527.5101486029316</v>
      </c>
      <c r="L29" s="101">
        <f>IF(SER_hh_tes!L29=0,0,1000000/0.086*SER_hh_tes!L29/SER_hh_num!L29)</f>
        <v>6624.9698478901937</v>
      </c>
      <c r="M29" s="101">
        <f>IF(SER_hh_tes!M29=0,0,1000000/0.086*SER_hh_tes!M29/SER_hh_num!M29)</f>
        <v>6658.7586158300574</v>
      </c>
      <c r="N29" s="101">
        <f>IF(SER_hh_tes!N29=0,0,1000000/0.086*SER_hh_tes!N29/SER_hh_num!N29)</f>
        <v>6672.4355704060445</v>
      </c>
      <c r="O29" s="101">
        <f>IF(SER_hh_tes!O29=0,0,1000000/0.086*SER_hh_tes!O29/SER_hh_num!O29)</f>
        <v>6773.9257317686488</v>
      </c>
      <c r="P29" s="101">
        <f>IF(SER_hh_tes!P29=0,0,1000000/0.086*SER_hh_tes!P29/SER_hh_num!P29)</f>
        <v>6872.8462162574224</v>
      </c>
      <c r="Q29" s="101">
        <f>IF(SER_hh_tes!Q29=0,0,1000000/0.086*SER_hh_tes!Q29/SER_hh_num!Q29)</f>
        <v>7091.5050523168475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5762.4399302360634</v>
      </c>
      <c r="C30" s="100">
        <f>IF(SER_hh_tes!C30=0,0,1000000/0.086*SER_hh_tes!C30/SER_hh_num!C30)</f>
        <v>6285.7718860077166</v>
      </c>
      <c r="D30" s="100">
        <f>IF(SER_hh_tes!D30=0,0,1000000/0.086*SER_hh_tes!D30/SER_hh_num!D30)</f>
        <v>6198.5498665013474</v>
      </c>
      <c r="E30" s="100">
        <f>IF(SER_hh_tes!E30=0,0,1000000/0.086*SER_hh_tes!E30/SER_hh_num!E30)</f>
        <v>6485.1328426900582</v>
      </c>
      <c r="F30" s="100">
        <f>IF(SER_hh_tes!F30=0,0,1000000/0.086*SER_hh_tes!F30/SER_hh_num!F30)</f>
        <v>6578.7889279058181</v>
      </c>
      <c r="G30" s="100">
        <f>IF(SER_hh_tes!G30=0,0,1000000/0.086*SER_hh_tes!G30/SER_hh_num!G30)</f>
        <v>6543.0116568671856</v>
      </c>
      <c r="H30" s="100">
        <f>IF(SER_hh_tes!H30=0,0,1000000/0.086*SER_hh_tes!H30/SER_hh_num!H30)</f>
        <v>6595.7357503083558</v>
      </c>
      <c r="I30" s="100">
        <f>IF(SER_hh_tes!I30=0,0,1000000/0.086*SER_hh_tes!I30/SER_hh_num!I30)</f>
        <v>6632.2233454371926</v>
      </c>
      <c r="J30" s="100">
        <f>IF(SER_hh_tes!J30=0,0,1000000/0.086*SER_hh_tes!J30/SER_hh_num!J30)</f>
        <v>6693.8442668001308</v>
      </c>
      <c r="K30" s="100">
        <f>IF(SER_hh_tes!K30=0,0,1000000/0.086*SER_hh_tes!K30/SER_hh_num!K30)</f>
        <v>6751.3510985939911</v>
      </c>
      <c r="L30" s="100">
        <f>IF(SER_hh_tes!L30=0,0,1000000/0.086*SER_hh_tes!L30/SER_hh_num!L30)</f>
        <v>6843.046047273383</v>
      </c>
      <c r="M30" s="100">
        <f>IF(SER_hh_tes!M30=0,0,1000000/0.086*SER_hh_tes!M30/SER_hh_num!M30)</f>
        <v>6860.3744113913381</v>
      </c>
      <c r="N30" s="100">
        <f>IF(SER_hh_tes!N30=0,0,1000000/0.086*SER_hh_tes!N30/SER_hh_num!N30)</f>
        <v>6812.134757116738</v>
      </c>
      <c r="O30" s="100">
        <f>IF(SER_hh_tes!O30=0,0,1000000/0.086*SER_hh_tes!O30/SER_hh_num!O30)</f>
        <v>6991.1615348598561</v>
      </c>
      <c r="P30" s="100">
        <f>IF(SER_hh_tes!P30=0,0,1000000/0.086*SER_hh_tes!P30/SER_hh_num!P30)</f>
        <v>6999.4554624887169</v>
      </c>
      <c r="Q30" s="100">
        <f>IF(SER_hh_tes!Q30=0,0,1000000/0.086*SER_hh_tes!Q30/SER_hh_num!Q30)</f>
        <v>7138.2430673986764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5762.4399302360616</v>
      </c>
      <c r="C31" s="100">
        <f>IF(SER_hh_tes!C31=0,0,1000000/0.086*SER_hh_tes!C31/SER_hh_num!C31)</f>
        <v>5963.8139604609114</v>
      </c>
      <c r="D31" s="100">
        <f>IF(SER_hh_tes!D31=0,0,1000000/0.086*SER_hh_tes!D31/SER_hh_num!D31)</f>
        <v>6140.1609582287911</v>
      </c>
      <c r="E31" s="100">
        <f>IF(SER_hh_tes!E31=0,0,1000000/0.086*SER_hh_tes!E31/SER_hh_num!E31)</f>
        <v>6266.6778721552619</v>
      </c>
      <c r="F31" s="100">
        <f>IF(SER_hh_tes!F31=0,0,1000000/0.086*SER_hh_tes!F31/SER_hh_num!F31)</f>
        <v>6355.9149825431887</v>
      </c>
      <c r="G31" s="100">
        <f>IF(SER_hh_tes!G31=0,0,1000000/0.086*SER_hh_tes!G31/SER_hh_num!G31)</f>
        <v>6394.593259719868</v>
      </c>
      <c r="H31" s="100">
        <f>IF(SER_hh_tes!H31=0,0,1000000/0.086*SER_hh_tes!H31/SER_hh_num!H31)</f>
        <v>6469.3778557857577</v>
      </c>
      <c r="I31" s="100">
        <f>IF(SER_hh_tes!I31=0,0,1000000/0.086*SER_hh_tes!I31/SER_hh_num!I31)</f>
        <v>6581.8998672730058</v>
      </c>
      <c r="J31" s="100">
        <f>IF(SER_hh_tes!J31=0,0,1000000/0.086*SER_hh_tes!J31/SER_hh_num!J31)</f>
        <v>6678.0204063307337</v>
      </c>
      <c r="K31" s="100">
        <f>IF(SER_hh_tes!K31=0,0,1000000/0.086*SER_hh_tes!K31/SER_hh_num!K31)</f>
        <v>6739.9092278713197</v>
      </c>
      <c r="L31" s="100">
        <f>IF(SER_hh_tes!L31=0,0,1000000/0.086*SER_hh_tes!L31/SER_hh_num!L31)</f>
        <v>6860.7961135015503</v>
      </c>
      <c r="M31" s="100">
        <f>IF(SER_hh_tes!M31=0,0,1000000/0.086*SER_hh_tes!M31/SER_hh_num!M31)</f>
        <v>6911.9410982648351</v>
      </c>
      <c r="N31" s="100">
        <f>IF(SER_hh_tes!N31=0,0,1000000/0.086*SER_hh_tes!N31/SER_hh_num!N31)</f>
        <v>6930.6117769837365</v>
      </c>
      <c r="O31" s="100">
        <f>IF(SER_hh_tes!O31=0,0,1000000/0.086*SER_hh_tes!O31/SER_hh_num!O31)</f>
        <v>6968.0488491728493</v>
      </c>
      <c r="P31" s="100">
        <f>IF(SER_hh_tes!P31=0,0,1000000/0.086*SER_hh_tes!P31/SER_hh_num!P31)</f>
        <v>6996.209975365492</v>
      </c>
      <c r="Q31" s="100">
        <f>IF(SER_hh_tes!Q31=0,0,1000000/0.086*SER_hh_tes!Q31/SER_hh_num!Q31)</f>
        <v>7124.0816469437113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6769.0803607547896</v>
      </c>
      <c r="L32" s="100">
        <f>IF(SER_hh_tes!L32=0,0,1000000/0.086*SER_hh_tes!L32/SER_hh_num!L32)</f>
        <v>6815.6788625079816</v>
      </c>
      <c r="M32" s="100">
        <f>IF(SER_hh_tes!M32=0,0,1000000/0.086*SER_hh_tes!M32/SER_hh_num!M32)</f>
        <v>6793.9012655127399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6874.1167601432817</v>
      </c>
      <c r="Q32" s="100">
        <f>IF(SER_hh_tes!Q32=0,0,1000000/0.086*SER_hh_tes!Q32/SER_hh_num!Q32)</f>
        <v>7004.574423449938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5763.8664111878315</v>
      </c>
      <c r="C33" s="18">
        <f>IF(SER_hh_tes!C33=0,0,1000000/0.086*SER_hh_tes!C33/SER_hh_num!C33)</f>
        <v>5924.530776805831</v>
      </c>
      <c r="D33" s="18">
        <f>IF(SER_hh_tes!D33=0,0,1000000/0.086*SER_hh_tes!D33/SER_hh_num!D33)</f>
        <v>6102.3278792825577</v>
      </c>
      <c r="E33" s="18">
        <f>IF(SER_hh_tes!E33=0,0,1000000/0.086*SER_hh_tes!E33/SER_hh_num!E33)</f>
        <v>6207.5097871189473</v>
      </c>
      <c r="F33" s="18">
        <f>IF(SER_hh_tes!F33=0,0,1000000/0.086*SER_hh_tes!F33/SER_hh_num!F33)</f>
        <v>6276.3738220869855</v>
      </c>
      <c r="G33" s="18">
        <f>IF(SER_hh_tes!G33=0,0,1000000/0.086*SER_hh_tes!G33/SER_hh_num!G33)</f>
        <v>6268.0927111940709</v>
      </c>
      <c r="H33" s="18">
        <f>IF(SER_hh_tes!H33=0,0,1000000/0.086*SER_hh_tes!H33/SER_hh_num!H33)</f>
        <v>6315.0425775882541</v>
      </c>
      <c r="I33" s="18">
        <f>IF(SER_hh_tes!I33=0,0,1000000/0.086*SER_hh_tes!I33/SER_hh_num!I33)</f>
        <v>6388.5410296926102</v>
      </c>
      <c r="J33" s="18">
        <f>IF(SER_hh_tes!J33=0,0,1000000/0.086*SER_hh_tes!J33/SER_hh_num!J33)</f>
        <v>6433.2652643250058</v>
      </c>
      <c r="K33" s="18">
        <f>IF(SER_hh_tes!K33=0,0,1000000/0.086*SER_hh_tes!K33/SER_hh_num!K33)</f>
        <v>6446.6917515472223</v>
      </c>
      <c r="L33" s="18">
        <f>IF(SER_hh_tes!L33=0,0,1000000/0.086*SER_hh_tes!L33/SER_hh_num!L33)</f>
        <v>6535.3392473563763</v>
      </c>
      <c r="M33" s="18">
        <f>IF(SER_hh_tes!M33=0,0,1000000/0.086*SER_hh_tes!M33/SER_hh_num!M33)</f>
        <v>6567.9477034969495</v>
      </c>
      <c r="N33" s="18">
        <f>IF(SER_hh_tes!N33=0,0,1000000/0.086*SER_hh_tes!N33/SER_hh_num!N33)</f>
        <v>6580.3942811451816</v>
      </c>
      <c r="O33" s="18">
        <f>IF(SER_hh_tes!O33=0,0,1000000/0.086*SER_hh_tes!O33/SER_hh_num!O33)</f>
        <v>6691.2916539005873</v>
      </c>
      <c r="P33" s="18">
        <f>IF(SER_hh_tes!P33=0,0,1000000/0.086*SER_hh_tes!P33/SER_hh_num!P33)</f>
        <v>6821.8339936580642</v>
      </c>
      <c r="Q33" s="18">
        <f>IF(SER_hh_tes!Q33=0,0,1000000/0.086*SER_hh_tes!Q33/SER_hh_num!Q33)</f>
        <v>7076.9296610363817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9474.1566639312859</v>
      </c>
      <c r="C3" s="106">
        <f>IF(SER_hh_emi!C3=0,0,1000000*SER_hh_emi!C3/SER_hh_num!C3)</f>
        <v>10699.149153205572</v>
      </c>
      <c r="D3" s="106">
        <f>IF(SER_hh_emi!D3=0,0,1000000*SER_hh_emi!D3/SER_hh_num!D3)</f>
        <v>10857.262826136084</v>
      </c>
      <c r="E3" s="106">
        <f>IF(SER_hh_emi!E3=0,0,1000000*SER_hh_emi!E3/SER_hh_num!E3)</f>
        <v>10612.480578610168</v>
      </c>
      <c r="F3" s="106">
        <f>IF(SER_hh_emi!F3=0,0,1000000*SER_hh_emi!F3/SER_hh_num!F3)</f>
        <v>10197.33666733865</v>
      </c>
      <c r="G3" s="106">
        <f>IF(SER_hh_emi!G3=0,0,1000000*SER_hh_emi!G3/SER_hh_num!G3)</f>
        <v>9478.6049724529585</v>
      </c>
      <c r="H3" s="106">
        <f>IF(SER_hh_emi!H3=0,0,1000000*SER_hh_emi!H3/SER_hh_num!H3)</f>
        <v>8327.145069806018</v>
      </c>
      <c r="I3" s="106">
        <f>IF(SER_hh_emi!I3=0,0,1000000*SER_hh_emi!I3/SER_hh_num!I3)</f>
        <v>7010.7523580767265</v>
      </c>
      <c r="J3" s="106">
        <f>IF(SER_hh_emi!J3=0,0,1000000*SER_hh_emi!J3/SER_hh_num!J3)</f>
        <v>6961.5588295604593</v>
      </c>
      <c r="K3" s="106">
        <f>IF(SER_hh_emi!K3=0,0,1000000*SER_hh_emi!K3/SER_hh_num!K3)</f>
        <v>6870.4062649963616</v>
      </c>
      <c r="L3" s="106">
        <f>IF(SER_hh_emi!L3=0,0,1000000*SER_hh_emi!L3/SER_hh_num!L3)</f>
        <v>7371.8202741839386</v>
      </c>
      <c r="M3" s="106">
        <f>IF(SER_hh_emi!M3=0,0,1000000*SER_hh_emi!M3/SER_hh_num!M3)</f>
        <v>6645.2653215430873</v>
      </c>
      <c r="N3" s="106">
        <f>IF(SER_hh_emi!N3=0,0,1000000*SER_hh_emi!N3/SER_hh_num!N3)</f>
        <v>5948.4175238357411</v>
      </c>
      <c r="O3" s="106">
        <f>IF(SER_hh_emi!O3=0,0,1000000*SER_hh_emi!O3/SER_hh_num!O3)</f>
        <v>5625.4838349651254</v>
      </c>
      <c r="P3" s="106">
        <f>IF(SER_hh_emi!P3=0,0,1000000*SER_hh_emi!P3/SER_hh_num!P3)</f>
        <v>4990.1020411791769</v>
      </c>
      <c r="Q3" s="106">
        <f>IF(SER_hh_emi!Q3=0,0,1000000*SER_hh_emi!Q3/SER_hh_num!Q3)</f>
        <v>6016.5396011874482</v>
      </c>
    </row>
    <row r="4" spans="1:17" ht="12.95" customHeight="1" x14ac:dyDescent="0.25">
      <c r="A4" s="90" t="s">
        <v>44</v>
      </c>
      <c r="B4" s="101">
        <f>IF(SER_hh_emi!B4=0,0,1000000*SER_hh_emi!B4/SER_hh_num!B4)</f>
        <v>7983.5433382117762</v>
      </c>
      <c r="C4" s="101">
        <f>IF(SER_hh_emi!C4=0,0,1000000*SER_hh_emi!C4/SER_hh_num!C4)</f>
        <v>9074.3515810547196</v>
      </c>
      <c r="D4" s="101">
        <f>IF(SER_hh_emi!D4=0,0,1000000*SER_hh_emi!D4/SER_hh_num!D4)</f>
        <v>9215.9413707826589</v>
      </c>
      <c r="E4" s="101">
        <f>IF(SER_hh_emi!E4=0,0,1000000*SER_hh_emi!E4/SER_hh_num!E4)</f>
        <v>8975.8292994593667</v>
      </c>
      <c r="F4" s="101">
        <f>IF(SER_hh_emi!F4=0,0,1000000*SER_hh_emi!F4/SER_hh_num!F4)</f>
        <v>8536.3996738486512</v>
      </c>
      <c r="G4" s="101">
        <f>IF(SER_hh_emi!G4=0,0,1000000*SER_hh_emi!G4/SER_hh_num!G4)</f>
        <v>7811.5369473973242</v>
      </c>
      <c r="H4" s="101">
        <f>IF(SER_hh_emi!H4=0,0,1000000*SER_hh_emi!H4/SER_hh_num!H4)</f>
        <v>6674.2335934233406</v>
      </c>
      <c r="I4" s="101">
        <f>IF(SER_hh_emi!I4=0,0,1000000*SER_hh_emi!I4/SER_hh_num!I4)</f>
        <v>5386.9202955500023</v>
      </c>
      <c r="J4" s="101">
        <f>IF(SER_hh_emi!J4=0,0,1000000*SER_hh_emi!J4/SER_hh_num!J4)</f>
        <v>5285.0857201948565</v>
      </c>
      <c r="K4" s="101">
        <f>IF(SER_hh_emi!K4=0,0,1000000*SER_hh_emi!K4/SER_hh_num!K4)</f>
        <v>5127.695310394115</v>
      </c>
      <c r="L4" s="101">
        <f>IF(SER_hh_emi!L4=0,0,1000000*SER_hh_emi!L4/SER_hh_num!L4)</f>
        <v>5581.9103961874644</v>
      </c>
      <c r="M4" s="101">
        <f>IF(SER_hh_emi!M4=0,0,1000000*SER_hh_emi!M4/SER_hh_num!M4)</f>
        <v>4902.7804374382904</v>
      </c>
      <c r="N4" s="101">
        <f>IF(SER_hh_emi!N4=0,0,1000000*SER_hh_emi!N4/SER_hh_num!N4)</f>
        <v>4167.7577794812714</v>
      </c>
      <c r="O4" s="101">
        <f>IF(SER_hh_emi!O4=0,0,1000000*SER_hh_emi!O4/SER_hh_num!O4)</f>
        <v>3855.1023005624306</v>
      </c>
      <c r="P4" s="101">
        <f>IF(SER_hh_emi!P4=0,0,1000000*SER_hh_emi!P4/SER_hh_num!P4)</f>
        <v>3264.383032561273</v>
      </c>
      <c r="Q4" s="101">
        <f>IF(SER_hh_emi!Q4=0,0,1000000*SER_hh_emi!Q4/SER_hh_num!Q4)</f>
        <v>4299.1363591469635</v>
      </c>
    </row>
    <row r="5" spans="1:17" ht="12" customHeight="1" x14ac:dyDescent="0.25">
      <c r="A5" s="88" t="s">
        <v>38</v>
      </c>
      <c r="B5" s="100">
        <f>IF(SER_hh_emi!B5=0,0,1000000*SER_hh_emi!B5/SER_hh_num!B5)</f>
        <v>17818.64885810687</v>
      </c>
      <c r="C5" s="100">
        <f>IF(SER_hh_emi!C5=0,0,1000000*SER_hh_emi!C5/SER_hh_num!C5)</f>
        <v>21402.455016203461</v>
      </c>
      <c r="D5" s="100">
        <f>IF(SER_hh_emi!D5=0,0,1000000*SER_hh_emi!D5/SER_hh_num!D5)</f>
        <v>21807.970941213924</v>
      </c>
      <c r="E5" s="100">
        <f>IF(SER_hh_emi!E5=0,0,1000000*SER_hh_emi!E5/SER_hh_num!E5)</f>
        <v>22048.305000521519</v>
      </c>
      <c r="F5" s="100">
        <f>IF(SER_hh_emi!F5=0,0,1000000*SER_hh_emi!F5/SER_hh_num!F5)</f>
        <v>21740.044945290716</v>
      </c>
      <c r="G5" s="100">
        <f>IF(SER_hh_emi!G5=0,0,1000000*SER_hh_emi!G5/SER_hh_num!G5)</f>
        <v>3999.8459522256048</v>
      </c>
      <c r="H5" s="100">
        <f>IF(SER_hh_emi!H5=0,0,1000000*SER_hh_emi!H5/SER_hh_num!H5)</f>
        <v>19334.468731851848</v>
      </c>
      <c r="I5" s="100">
        <f>IF(SER_hh_emi!I5=0,0,1000000*SER_hh_emi!I5/SER_hh_num!I5)</f>
        <v>16873.50847593919</v>
      </c>
      <c r="J5" s="100">
        <f>IF(SER_hh_emi!J5=0,0,1000000*SER_hh_emi!J5/SER_hh_num!J5)</f>
        <v>18576.435209259642</v>
      </c>
      <c r="K5" s="100">
        <f>IF(SER_hh_emi!K5=0,0,1000000*SER_hh_emi!K5/SER_hh_num!K5)</f>
        <v>24874.91347847418</v>
      </c>
      <c r="L5" s="100">
        <f>IF(SER_hh_emi!L5=0,0,1000000*SER_hh_emi!L5/SER_hh_num!L5)</f>
        <v>16812.164456858322</v>
      </c>
      <c r="M5" s="100">
        <f>IF(SER_hh_emi!M5=0,0,1000000*SER_hh_emi!M5/SER_hh_num!M5)</f>
        <v>19019.431206985744</v>
      </c>
      <c r="N5" s="100">
        <f>IF(SER_hh_emi!N5=0,0,1000000*SER_hh_emi!N5/SER_hh_num!N5)</f>
        <v>17738.515303692573</v>
      </c>
      <c r="O5" s="100">
        <f>IF(SER_hh_emi!O5=0,0,1000000*SER_hh_emi!O5/SER_hh_num!O5)</f>
        <v>16660.865116238339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11233.887512952606</v>
      </c>
      <c r="C7" s="100">
        <f>IF(SER_hh_emi!C7=0,0,1000000*SER_hh_emi!C7/SER_hh_num!C7)</f>
        <v>12335.798478519999</v>
      </c>
      <c r="D7" s="100">
        <f>IF(SER_hh_emi!D7=0,0,1000000*SER_hh_emi!D7/SER_hh_num!D7)</f>
        <v>13941.409690582364</v>
      </c>
      <c r="E7" s="100">
        <f>IF(SER_hh_emi!E7=0,0,1000000*SER_hh_emi!E7/SER_hh_num!E7)</f>
        <v>14023.14497606662</v>
      </c>
      <c r="F7" s="100">
        <f>IF(SER_hh_emi!F7=0,0,1000000*SER_hh_emi!F7/SER_hh_num!F7)</f>
        <v>13710.568759006323</v>
      </c>
      <c r="G7" s="100">
        <f>IF(SER_hh_emi!G7=0,0,1000000*SER_hh_emi!G7/SER_hh_num!G7)</f>
        <v>13708.171387234886</v>
      </c>
      <c r="H7" s="100">
        <f>IF(SER_hh_emi!H7=0,0,1000000*SER_hh_emi!H7/SER_hh_num!H7)</f>
        <v>12194.802743463739</v>
      </c>
      <c r="I7" s="100">
        <f>IF(SER_hh_emi!I7=0,0,1000000*SER_hh_emi!I7/SER_hh_num!I7)</f>
        <v>10642.213807137339</v>
      </c>
      <c r="J7" s="100">
        <f>IF(SER_hh_emi!J7=0,0,1000000*SER_hh_emi!J7/SER_hh_num!J7)</f>
        <v>11712.231500856891</v>
      </c>
      <c r="K7" s="100">
        <f>IF(SER_hh_emi!K7=0,0,1000000*SER_hh_emi!K7/SER_hh_num!K7)</f>
        <v>11489.96267591588</v>
      </c>
      <c r="L7" s="100">
        <f>IF(SER_hh_emi!L7=0,0,1000000*SER_hh_emi!L7/SER_hh_num!L7)</f>
        <v>12751.101112081191</v>
      </c>
      <c r="M7" s="100">
        <f>IF(SER_hh_emi!M7=0,0,1000000*SER_hh_emi!M7/SER_hh_num!M7)</f>
        <v>12026.150018999324</v>
      </c>
      <c r="N7" s="100">
        <f>IF(SER_hh_emi!N7=0,0,1000000*SER_hh_emi!N7/SER_hh_num!N7)</f>
        <v>11191.04021837417</v>
      </c>
      <c r="O7" s="100">
        <f>IF(SER_hh_emi!O7=0,0,1000000*SER_hh_emi!O7/SER_hh_num!O7)</f>
        <v>10440.311959859884</v>
      </c>
      <c r="P7" s="100">
        <f>IF(SER_hh_emi!P7=0,0,1000000*SER_hh_emi!P7/SER_hh_num!P7)</f>
        <v>8490.7327598503925</v>
      </c>
      <c r="Q7" s="100">
        <f>IF(SER_hh_emi!Q7=0,0,1000000*SER_hh_emi!Q7/SER_hh_num!Q7)</f>
        <v>10239.183774992678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7886.4959910590032</v>
      </c>
      <c r="C9" s="100">
        <f>IF(SER_hh_emi!C9=0,0,1000000*SER_hh_emi!C9/SER_hh_num!C9)</f>
        <v>11149.40562709714</v>
      </c>
      <c r="D9" s="100">
        <f>IF(SER_hh_emi!D9=0,0,1000000*SER_hh_emi!D9/SER_hh_num!D9)</f>
        <v>9495.2594924887962</v>
      </c>
      <c r="E9" s="100">
        <f>IF(SER_hh_emi!E9=0,0,1000000*SER_hh_emi!E9/SER_hh_num!E9)</f>
        <v>9657.686991848308</v>
      </c>
      <c r="F9" s="100">
        <f>IF(SER_hh_emi!F9=0,0,1000000*SER_hh_emi!F9/SER_hh_num!F9)</f>
        <v>9666.0847315430492</v>
      </c>
      <c r="G9" s="100">
        <f>IF(SER_hh_emi!G9=0,0,1000000*SER_hh_emi!G9/SER_hh_num!G9)</f>
        <v>9813.4135367814288</v>
      </c>
      <c r="H9" s="100">
        <f>IF(SER_hh_emi!H9=0,0,1000000*SER_hh_emi!H9/SER_hh_num!H9)</f>
        <v>8591.1556044110712</v>
      </c>
      <c r="I9" s="100">
        <f>IF(SER_hh_emi!I9=0,0,1000000*SER_hh_emi!I9/SER_hh_num!I9)</f>
        <v>7312.5416370696475</v>
      </c>
      <c r="J9" s="100">
        <f>IF(SER_hh_emi!J9=0,0,1000000*SER_hh_emi!J9/SER_hh_num!J9)</f>
        <v>8472.8001369912399</v>
      </c>
      <c r="K9" s="100">
        <f>IF(SER_hh_emi!K9=0,0,1000000*SER_hh_emi!K9/SER_hh_num!K9)</f>
        <v>8059.0565030471516</v>
      </c>
      <c r="L9" s="100">
        <f>IF(SER_hh_emi!L9=0,0,1000000*SER_hh_emi!L9/SER_hh_num!L9)</f>
        <v>9022.4687717320739</v>
      </c>
      <c r="M9" s="100">
        <f>IF(SER_hh_emi!M9=0,0,1000000*SER_hh_emi!M9/SER_hh_num!M9)</f>
        <v>8477.2252290402321</v>
      </c>
      <c r="N9" s="100">
        <f>IF(SER_hh_emi!N9=0,0,1000000*SER_hh_emi!N9/SER_hh_num!N9)</f>
        <v>7975.249354887992</v>
      </c>
      <c r="O9" s="100">
        <f>IF(SER_hh_emi!O9=0,0,1000000*SER_hh_emi!O9/SER_hh_num!O9)</f>
        <v>7386.6393151579196</v>
      </c>
      <c r="P9" s="100">
        <f>IF(SER_hh_emi!P9=0,0,1000000*SER_hh_emi!P9/SER_hh_num!P9)</f>
        <v>6018.7959317403502</v>
      </c>
      <c r="Q9" s="100">
        <f>IF(SER_hh_emi!Q9=0,0,1000000*SER_hh_emi!Q9/SER_hh_num!Q9)</f>
        <v>7294.5634399151922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2.0619753499278084</v>
      </c>
      <c r="C16" s="101">
        <f>IF(SER_hh_emi!C16=0,0,1000000*SER_hh_emi!C16/SER_hh_num!C16)</f>
        <v>1.8300355004173503</v>
      </c>
      <c r="D16" s="101">
        <f>IF(SER_hh_emi!D16=0,0,1000000*SER_hh_emi!D16/SER_hh_num!D16)</f>
        <v>1.8686441810110754</v>
      </c>
      <c r="E16" s="101">
        <f>IF(SER_hh_emi!E16=0,0,1000000*SER_hh_emi!E16/SER_hh_num!E16)</f>
        <v>1.8892396863853995</v>
      </c>
      <c r="F16" s="101">
        <f>IF(SER_hh_emi!F16=0,0,1000000*SER_hh_emi!F16/SER_hh_num!F16)</f>
        <v>1.9899369565994325</v>
      </c>
      <c r="G16" s="101">
        <f>IF(SER_hh_emi!G16=0,0,1000000*SER_hh_emi!G16/SER_hh_num!G16)</f>
        <v>2.0694436972965558</v>
      </c>
      <c r="H16" s="101">
        <f>IF(SER_hh_emi!H16=0,0,1000000*SER_hh_emi!H16/SER_hh_num!H16)</f>
        <v>2.3192361154635837</v>
      </c>
      <c r="I16" s="101">
        <f>IF(SER_hh_emi!I16=0,0,1000000*SER_hh_emi!I16/SER_hh_num!I16)</f>
        <v>2.8807097973941542</v>
      </c>
      <c r="J16" s="101">
        <f>IF(SER_hh_emi!J16=0,0,1000000*SER_hh_emi!J16/SER_hh_num!J16)</f>
        <v>2.8344893976100818</v>
      </c>
      <c r="K16" s="101">
        <f>IF(SER_hh_emi!K16=0,0,1000000*SER_hh_emi!K16/SER_hh_num!K16)</f>
        <v>2.9123676149705329</v>
      </c>
      <c r="L16" s="101">
        <f>IF(SER_hh_emi!L16=0,0,1000000*SER_hh_emi!L16/SER_hh_num!L16)</f>
        <v>2.7934429434096271</v>
      </c>
      <c r="M16" s="101">
        <f>IF(SER_hh_emi!M16=0,0,1000000*SER_hh_emi!M16/SER_hh_num!M16)</f>
        <v>2.9443056083877055</v>
      </c>
      <c r="N16" s="101">
        <f>IF(SER_hh_emi!N16=0,0,1000000*SER_hh_emi!N16/SER_hh_num!N16)</f>
        <v>3.3418647223150604</v>
      </c>
      <c r="O16" s="101">
        <f>IF(SER_hh_emi!O16=0,0,1000000*SER_hh_emi!O16/SER_hh_num!O16)</f>
        <v>4.0182011147960877</v>
      </c>
      <c r="P16" s="101">
        <f>IF(SER_hh_emi!P16=0,0,1000000*SER_hh_emi!P16/SER_hh_num!P16)</f>
        <v>5.1306918244933364</v>
      </c>
      <c r="Q16" s="101">
        <f>IF(SER_hh_emi!Q16=0,0,1000000*SER_hh_emi!Q16/SER_hh_num!Q16)</f>
        <v>6.7470935887483696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529.99668338930394</v>
      </c>
      <c r="C17" s="103">
        <f>IF(SER_hh_emi!C17=0,0,1000000*SER_hh_emi!C17/SER_hh_num!C17)</f>
        <v>564.93122068572882</v>
      </c>
      <c r="D17" s="103">
        <f>IF(SER_hh_emi!D17=0,0,1000000*SER_hh_emi!D17/SER_hh_num!D17)</f>
        <v>615.26144053022074</v>
      </c>
      <c r="E17" s="103">
        <f>IF(SER_hh_emi!E17=0,0,1000000*SER_hh_emi!E17/SER_hh_num!E17)</f>
        <v>661.41414067520452</v>
      </c>
      <c r="F17" s="103">
        <f>IF(SER_hh_emi!F17=0,0,1000000*SER_hh_emi!F17/SER_hh_num!F17)</f>
        <v>724.94542236241011</v>
      </c>
      <c r="G17" s="103">
        <f>IF(SER_hh_emi!G17=0,0,1000000*SER_hh_emi!G17/SER_hh_num!G17)</f>
        <v>777.87393246440001</v>
      </c>
      <c r="H17" s="103">
        <f>IF(SER_hh_emi!H17=0,0,1000000*SER_hh_emi!H17/SER_hh_num!H17)</f>
        <v>864.24327785173887</v>
      </c>
      <c r="I17" s="103">
        <f>IF(SER_hh_emi!I17=0,0,1000000*SER_hh_emi!I17/SER_hh_num!I17)</f>
        <v>962.01152649742824</v>
      </c>
      <c r="J17" s="103">
        <f>IF(SER_hh_emi!J17=0,0,1000000*SER_hh_emi!J17/SER_hh_num!J17)</f>
        <v>1046.8394037334765</v>
      </c>
      <c r="K17" s="103">
        <f>IF(SER_hh_emi!K17=0,0,1000000*SER_hh_emi!K17/SER_hh_num!K17)</f>
        <v>1121.1029566669895</v>
      </c>
      <c r="L17" s="103">
        <f>IF(SER_hh_emi!L17=0,0,1000000*SER_hh_emi!L17/SER_hh_num!L17)</f>
        <v>1174.3476938857582</v>
      </c>
      <c r="M17" s="103">
        <f>IF(SER_hh_emi!M17=0,0,1000000*SER_hh_emi!M17/SER_hh_num!M17)</f>
        <v>1182.2345039256707</v>
      </c>
      <c r="N17" s="103">
        <f>IF(SER_hh_emi!N17=0,0,1000000*SER_hh_emi!N17/SER_hh_num!N17)</f>
        <v>1237.6433680904945</v>
      </c>
      <c r="O17" s="103">
        <f>IF(SER_hh_emi!O17=0,0,1000000*SER_hh_emi!O17/SER_hh_num!O17)</f>
        <v>1294.8473873155588</v>
      </c>
      <c r="P17" s="103">
        <f>IF(SER_hh_emi!P17=0,0,1000000*SER_hh_emi!P17/SER_hh_num!P17)</f>
        <v>1337.6023039412325</v>
      </c>
      <c r="Q17" s="103">
        <f>IF(SER_hh_emi!Q17=0,0,1000000*SER_hh_emi!Q17/SER_hh_num!Q17)</f>
        <v>1358.9125077268347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885.88581724837547</v>
      </c>
      <c r="C19" s="101">
        <f>IF(SER_hh_emi!C19=0,0,1000000*SER_hh_emi!C19/SER_hh_num!C19)</f>
        <v>927.42705379238623</v>
      </c>
      <c r="D19" s="101">
        <f>IF(SER_hh_emi!D19=0,0,1000000*SER_hh_emi!D19/SER_hh_num!D19)</f>
        <v>962.97667968042003</v>
      </c>
      <c r="E19" s="101">
        <f>IF(SER_hh_emi!E19=0,0,1000000*SER_hh_emi!E19/SER_hh_num!E19)</f>
        <v>956.98655380769344</v>
      </c>
      <c r="F19" s="101">
        <f>IF(SER_hh_emi!F19=0,0,1000000*SER_hh_emi!F19/SER_hh_num!F19)</f>
        <v>971.10627031581475</v>
      </c>
      <c r="G19" s="101">
        <f>IF(SER_hh_emi!G19=0,0,1000000*SER_hh_emi!G19/SER_hh_num!G19)</f>
        <v>983.43050971469756</v>
      </c>
      <c r="H19" s="101">
        <f>IF(SER_hh_emi!H19=0,0,1000000*SER_hh_emi!H19/SER_hh_num!H19)</f>
        <v>967.07097561481896</v>
      </c>
      <c r="I19" s="101">
        <f>IF(SER_hh_emi!I19=0,0,1000000*SER_hh_emi!I19/SER_hh_num!I19)</f>
        <v>946.09888553888311</v>
      </c>
      <c r="J19" s="101">
        <f>IF(SER_hh_emi!J19=0,0,1000000*SER_hh_emi!J19/SER_hh_num!J19)</f>
        <v>964.70405126233561</v>
      </c>
      <c r="K19" s="101">
        <f>IF(SER_hh_emi!K19=0,0,1000000*SER_hh_emi!K19/SER_hh_num!K19)</f>
        <v>975.67113543936205</v>
      </c>
      <c r="L19" s="101">
        <f>IF(SER_hh_emi!L19=0,0,1000000*SER_hh_emi!L19/SER_hh_num!L19)</f>
        <v>989.00255518170002</v>
      </c>
      <c r="M19" s="101">
        <f>IF(SER_hh_emi!M19=0,0,1000000*SER_hh_emi!M19/SER_hh_num!M19)</f>
        <v>960.66801752696119</v>
      </c>
      <c r="N19" s="101">
        <f>IF(SER_hh_emi!N19=0,0,1000000*SER_hh_emi!N19/SER_hh_num!N19)</f>
        <v>960.25783368279508</v>
      </c>
      <c r="O19" s="101">
        <f>IF(SER_hh_emi!O19=0,0,1000000*SER_hh_emi!O19/SER_hh_num!O19)</f>
        <v>944.13906706089006</v>
      </c>
      <c r="P19" s="101">
        <f>IF(SER_hh_emi!P19=0,0,1000000*SER_hh_emi!P19/SER_hh_num!P19)</f>
        <v>906.41486831831469</v>
      </c>
      <c r="Q19" s="101">
        <f>IF(SER_hh_emi!Q19=0,0,1000000*SER_hh_emi!Q19/SER_hh_num!Q19)</f>
        <v>875.93763794651863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2619.5735588432681</v>
      </c>
      <c r="C21" s="100">
        <f>IF(SER_hh_emi!C21=0,0,1000000*SER_hh_emi!C21/SER_hh_num!C21)</f>
        <v>2681.6457155258217</v>
      </c>
      <c r="D21" s="100">
        <f>IF(SER_hh_emi!D21=0,0,1000000*SER_hh_emi!D21/SER_hh_num!D21)</f>
        <v>2738.9591489729978</v>
      </c>
      <c r="E21" s="100">
        <f>IF(SER_hh_emi!E21=0,0,1000000*SER_hh_emi!E21/SER_hh_num!E21)</f>
        <v>2774.6948779555664</v>
      </c>
      <c r="F21" s="100">
        <f>IF(SER_hh_emi!F21=0,0,1000000*SER_hh_emi!F21/SER_hh_num!F21)</f>
        <v>2792.2211472328891</v>
      </c>
      <c r="G21" s="100">
        <f>IF(SER_hh_emi!G21=0,0,1000000*SER_hh_emi!G21/SER_hh_num!G21)</f>
        <v>2787.1785018837395</v>
      </c>
      <c r="H21" s="100">
        <f>IF(SER_hh_emi!H21=0,0,1000000*SER_hh_emi!H21/SER_hh_num!H21)</f>
        <v>2765.809390476792</v>
      </c>
      <c r="I21" s="100">
        <f>IF(SER_hh_emi!I21=0,0,1000000*SER_hh_emi!I21/SER_hh_num!I21)</f>
        <v>2745.6484944406152</v>
      </c>
      <c r="J21" s="100">
        <f>IF(SER_hh_emi!J21=0,0,1000000*SER_hh_emi!J21/SER_hh_num!J21)</f>
        <v>2730.8230583678937</v>
      </c>
      <c r="K21" s="100">
        <f>IF(SER_hh_emi!K21=0,0,1000000*SER_hh_emi!K21/SER_hh_num!K21)</f>
        <v>2717.7311178973173</v>
      </c>
      <c r="L21" s="100">
        <f>IF(SER_hh_emi!L21=0,0,1000000*SER_hh_emi!L21/SER_hh_num!L21)</f>
        <v>2720.363202549358</v>
      </c>
      <c r="M21" s="100">
        <f>IF(SER_hh_emi!M21=0,0,1000000*SER_hh_emi!M21/SER_hh_num!M21)</f>
        <v>2737.3191646289515</v>
      </c>
      <c r="N21" s="100">
        <f>IF(SER_hh_emi!N21=0,0,1000000*SER_hh_emi!N21/SER_hh_num!N21)</f>
        <v>2735.8989589280704</v>
      </c>
      <c r="O21" s="100">
        <f>IF(SER_hh_emi!O21=0,0,1000000*SER_hh_emi!O21/SER_hh_num!O21)</f>
        <v>2741.9276576235279</v>
      </c>
      <c r="P21" s="100">
        <f>IF(SER_hh_emi!P21=0,0,1000000*SER_hh_emi!P21/SER_hh_num!P21)</f>
        <v>2740.7497654641425</v>
      </c>
      <c r="Q21" s="100">
        <f>IF(SER_hh_emi!Q21=0,0,1000000*SER_hh_emi!Q21/SER_hh_num!Q21)</f>
        <v>2760.13084193546</v>
      </c>
    </row>
    <row r="22" spans="1:17" ht="12" customHeight="1" x14ac:dyDescent="0.25">
      <c r="A22" s="88" t="s">
        <v>99</v>
      </c>
      <c r="B22" s="100">
        <f>IF(SER_hh_emi!B22=0,0,1000000*SER_hh_emi!B22/SER_hh_num!B22)</f>
        <v>3168.3932193757637</v>
      </c>
      <c r="C22" s="100">
        <f>IF(SER_hh_emi!C22=0,0,1000000*SER_hh_emi!C22/SER_hh_num!C22)</f>
        <v>3244.1398742977981</v>
      </c>
      <c r="D22" s="100">
        <f>IF(SER_hh_emi!D22=0,0,1000000*SER_hh_emi!D22/SER_hh_num!D22)</f>
        <v>3318.3549945504551</v>
      </c>
      <c r="E22" s="100">
        <f>IF(SER_hh_emi!E22=0,0,1000000*SER_hh_emi!E22/SER_hh_num!E22)</f>
        <v>3359.747123185743</v>
      </c>
      <c r="F22" s="100">
        <f>IF(SER_hh_emi!F22=0,0,1000000*SER_hh_emi!F22/SER_hh_num!F22)</f>
        <v>3378.2985060404385</v>
      </c>
      <c r="G22" s="100">
        <f>IF(SER_hh_emi!G22=0,0,1000000*SER_hh_emi!G22/SER_hh_num!G22)</f>
        <v>3373.7718119544379</v>
      </c>
      <c r="H22" s="100">
        <f>IF(SER_hh_emi!H22=0,0,1000000*SER_hh_emi!H22/SER_hh_num!H22)</f>
        <v>3346.7090580885274</v>
      </c>
      <c r="I22" s="100">
        <f>IF(SER_hh_emi!I22=0,0,1000000*SER_hh_emi!I22/SER_hh_num!I22)</f>
        <v>3322.1917730395144</v>
      </c>
      <c r="J22" s="100">
        <f>IF(SER_hh_emi!J22=0,0,1000000*SER_hh_emi!J22/SER_hh_num!J22)</f>
        <v>3303.1173846489837</v>
      </c>
      <c r="K22" s="100">
        <f>IF(SER_hh_emi!K22=0,0,1000000*SER_hh_emi!K22/SER_hh_num!K22)</f>
        <v>3293.9918369040074</v>
      </c>
      <c r="L22" s="100">
        <f>IF(SER_hh_emi!L22=0,0,1000000*SER_hh_emi!L22/SER_hh_num!L22)</f>
        <v>3299.3215767090865</v>
      </c>
      <c r="M22" s="100">
        <f>IF(SER_hh_emi!M22=0,0,1000000*SER_hh_emi!M22/SER_hh_num!M22)</f>
        <v>3326.6165825142498</v>
      </c>
      <c r="N22" s="100">
        <f>IF(SER_hh_emi!N22=0,0,1000000*SER_hh_emi!N22/SER_hh_num!N22)</f>
        <v>3333.001632428407</v>
      </c>
      <c r="O22" s="100">
        <f>IF(SER_hh_emi!O22=0,0,1000000*SER_hh_emi!O22/SER_hh_num!O22)</f>
        <v>3337.442251360213</v>
      </c>
      <c r="P22" s="100">
        <f>IF(SER_hh_emi!P22=0,0,1000000*SER_hh_emi!P22/SER_hh_num!P22)</f>
        <v>3333.2029143456125</v>
      </c>
      <c r="Q22" s="100">
        <f>IF(SER_hh_emi!Q22=0,0,1000000*SER_hh_emi!Q22/SER_hh_num!Q22)</f>
        <v>3357.5433832171411</v>
      </c>
    </row>
    <row r="23" spans="1:17" ht="12" customHeight="1" x14ac:dyDescent="0.25">
      <c r="A23" s="88" t="s">
        <v>98</v>
      </c>
      <c r="B23" s="100">
        <f>IF(SER_hh_emi!B23=0,0,1000000*SER_hh_emi!B23/SER_hh_num!B23)</f>
        <v>2231.8197202085826</v>
      </c>
      <c r="C23" s="100">
        <f>IF(SER_hh_emi!C23=0,0,1000000*SER_hh_emi!C23/SER_hh_num!C23)</f>
        <v>2285.733469929356</v>
      </c>
      <c r="D23" s="100">
        <f>IF(SER_hh_emi!D23=0,0,1000000*SER_hh_emi!D23/SER_hh_num!D23)</f>
        <v>2333.3703346698881</v>
      </c>
      <c r="E23" s="100">
        <f>IF(SER_hh_emi!E23=0,0,1000000*SER_hh_emi!E23/SER_hh_num!E23)</f>
        <v>2356.0448345408768</v>
      </c>
      <c r="F23" s="100">
        <f>IF(SER_hh_emi!F23=0,0,1000000*SER_hh_emi!F23/SER_hh_num!F23)</f>
        <v>2374.91015660007</v>
      </c>
      <c r="G23" s="100">
        <f>IF(SER_hh_emi!G23=0,0,1000000*SER_hh_emi!G23/SER_hh_num!G23)</f>
        <v>2370.4902608938519</v>
      </c>
      <c r="H23" s="100">
        <f>IF(SER_hh_emi!H23=0,0,1000000*SER_hh_emi!H23/SER_hh_num!H23)</f>
        <v>2350.9792796295815</v>
      </c>
      <c r="I23" s="100">
        <f>IF(SER_hh_emi!I23=0,0,1000000*SER_hh_emi!I23/SER_hh_num!I23)</f>
        <v>2335.8074862150129</v>
      </c>
      <c r="J23" s="100">
        <f>IF(SER_hh_emi!J23=0,0,1000000*SER_hh_emi!J23/SER_hh_num!J23)</f>
        <v>2326.6537486598395</v>
      </c>
      <c r="K23" s="100">
        <f>IF(SER_hh_emi!K23=0,0,1000000*SER_hh_emi!K23/SER_hh_num!K23)</f>
        <v>2314.4549676541492</v>
      </c>
      <c r="L23" s="100">
        <f>IF(SER_hh_emi!L23=0,0,1000000*SER_hh_emi!L23/SER_hh_num!L23)</f>
        <v>2318.241985159927</v>
      </c>
      <c r="M23" s="100">
        <f>IF(SER_hh_emi!M23=0,0,1000000*SER_hh_emi!M23/SER_hh_num!M23)</f>
        <v>2335.5176980853507</v>
      </c>
      <c r="N23" s="100">
        <f>IF(SER_hh_emi!N23=0,0,1000000*SER_hh_emi!N23/SER_hh_num!N23)</f>
        <v>2341.7497934669755</v>
      </c>
      <c r="O23" s="100">
        <f>IF(SER_hh_emi!O23=0,0,1000000*SER_hh_emi!O23/SER_hh_num!O23)</f>
        <v>2356.0083209189138</v>
      </c>
      <c r="P23" s="100">
        <f>IF(SER_hh_emi!P23=0,0,1000000*SER_hh_emi!P23/SER_hh_num!P23)</f>
        <v>2362.5114471868283</v>
      </c>
      <c r="Q23" s="100">
        <f>IF(SER_hh_emi!Q23=0,0,1000000*SER_hh_emi!Q23/SER_hh_num!Q23)</f>
        <v>2389.0912164652973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604.30026874838052</v>
      </c>
      <c r="C29" s="101">
        <f>IF(SER_hh_emi!C29=0,0,1000000*SER_hh_emi!C29/SER_hh_num!C29)</f>
        <v>696.95579684040365</v>
      </c>
      <c r="D29" s="101">
        <f>IF(SER_hh_emi!D29=0,0,1000000*SER_hh_emi!D29/SER_hh_num!D29)</f>
        <v>677.87133618305086</v>
      </c>
      <c r="E29" s="101">
        <f>IF(SER_hh_emi!E29=0,0,1000000*SER_hh_emi!E29/SER_hh_num!E29)</f>
        <v>679.13815659933368</v>
      </c>
      <c r="F29" s="101">
        <f>IF(SER_hh_emi!F29=0,0,1000000*SER_hh_emi!F29/SER_hh_num!F29)</f>
        <v>689.21433472167837</v>
      </c>
      <c r="G29" s="101">
        <f>IF(SER_hh_emi!G29=0,0,1000000*SER_hh_emi!G29/SER_hh_num!G29)</f>
        <v>682.94074721207551</v>
      </c>
      <c r="H29" s="101">
        <f>IF(SER_hh_emi!H29=0,0,1000000*SER_hh_emi!H29/SER_hh_num!H29)</f>
        <v>684.96377602016207</v>
      </c>
      <c r="I29" s="101">
        <f>IF(SER_hh_emi!I29=0,0,1000000*SER_hh_emi!I29/SER_hh_num!I29)</f>
        <v>676.50714556618641</v>
      </c>
      <c r="J29" s="101">
        <f>IF(SER_hh_emi!J29=0,0,1000000*SER_hh_emi!J29/SER_hh_num!J29)</f>
        <v>710.44501647446066</v>
      </c>
      <c r="K29" s="101">
        <f>IF(SER_hh_emi!K29=0,0,1000000*SER_hh_emi!K29/SER_hh_num!K29)</f>
        <v>765.55778125117592</v>
      </c>
      <c r="L29" s="101">
        <f>IF(SER_hh_emi!L29=0,0,1000000*SER_hh_emi!L29/SER_hh_num!L29)</f>
        <v>799.39808616556661</v>
      </c>
      <c r="M29" s="101">
        <f>IF(SER_hh_emi!M29=0,0,1000000*SER_hh_emi!M29/SER_hh_num!M29)</f>
        <v>780.21447112301962</v>
      </c>
      <c r="N29" s="101">
        <f>IF(SER_hh_emi!N29=0,0,1000000*SER_hh_emi!N29/SER_hh_num!N29)</f>
        <v>818.53953637690336</v>
      </c>
      <c r="O29" s="101">
        <f>IF(SER_hh_emi!O29=0,0,1000000*SER_hh_emi!O29/SER_hh_num!O29)</f>
        <v>823.96163926875363</v>
      </c>
      <c r="P29" s="101">
        <f>IF(SER_hh_emi!P29=0,0,1000000*SER_hh_emi!P29/SER_hh_num!P29)</f>
        <v>816.38421040214712</v>
      </c>
      <c r="Q29" s="101">
        <f>IF(SER_hh_emi!Q29=0,0,1000000*SER_hh_emi!Q29/SER_hh_num!Q29)</f>
        <v>837.57666519689803</v>
      </c>
    </row>
    <row r="30" spans="1:17" ht="12" customHeight="1" x14ac:dyDescent="0.25">
      <c r="A30" s="88" t="s">
        <v>66</v>
      </c>
      <c r="B30" s="100">
        <f>IF(SER_hh_emi!B30=0,0,1000000*SER_hh_emi!B30/SER_hh_num!B30)</f>
        <v>3116.1589187978143</v>
      </c>
      <c r="C30" s="100">
        <f>IF(SER_hh_emi!C30=0,0,1000000*SER_hh_emi!C30/SER_hh_num!C30)</f>
        <v>3239.0059945528087</v>
      </c>
      <c r="D30" s="100">
        <f>IF(SER_hh_emi!D30=0,0,1000000*SER_hh_emi!D30/SER_hh_num!D30)</f>
        <v>3182.5525451094313</v>
      </c>
      <c r="E30" s="100">
        <f>IF(SER_hh_emi!E30=0,0,1000000*SER_hh_emi!E30/SER_hh_num!E30)</f>
        <v>3292.6948738446504</v>
      </c>
      <c r="F30" s="100">
        <f>IF(SER_hh_emi!F30=0,0,1000000*SER_hh_emi!F30/SER_hh_num!F30)</f>
        <v>3305.2541632453576</v>
      </c>
      <c r="G30" s="100">
        <f>IF(SER_hh_emi!G30=0,0,1000000*SER_hh_emi!G30/SER_hh_num!G30)</f>
        <v>3275.9696733563806</v>
      </c>
      <c r="H30" s="100">
        <f>IF(SER_hh_emi!H30=0,0,1000000*SER_hh_emi!H30/SER_hh_num!H30)</f>
        <v>3271.2731580299369</v>
      </c>
      <c r="I30" s="100">
        <f>IF(SER_hh_emi!I30=0,0,1000000*SER_hh_emi!I30/SER_hh_num!I30)</f>
        <v>3278.0804632141403</v>
      </c>
      <c r="J30" s="100">
        <f>IF(SER_hh_emi!J30=0,0,1000000*SER_hh_emi!J30/SER_hh_num!J30)</f>
        <v>3278.0791130321513</v>
      </c>
      <c r="K30" s="100">
        <f>IF(SER_hh_emi!K30=0,0,1000000*SER_hh_emi!K30/SER_hh_num!K30)</f>
        <v>3264.9706353209008</v>
      </c>
      <c r="L30" s="100">
        <f>IF(SER_hh_emi!L30=0,0,1000000*SER_hh_emi!L30/SER_hh_num!L30)</f>
        <v>3286.6555118651399</v>
      </c>
      <c r="M30" s="100">
        <f>IF(SER_hh_emi!M30=0,0,1000000*SER_hh_emi!M30/SER_hh_num!M30)</f>
        <v>3270.6809671726764</v>
      </c>
      <c r="N30" s="100">
        <f>IF(SER_hh_emi!N30=0,0,1000000*SER_hh_emi!N30/SER_hh_num!N30)</f>
        <v>3243.0552393176927</v>
      </c>
      <c r="O30" s="100">
        <f>IF(SER_hh_emi!O30=0,0,1000000*SER_hh_emi!O30/SER_hh_num!O30)</f>
        <v>3241.4036364598678</v>
      </c>
      <c r="P30" s="100">
        <f>IF(SER_hh_emi!P30=0,0,1000000*SER_hh_emi!P30/SER_hh_num!P30)</f>
        <v>3243.1208813824701</v>
      </c>
      <c r="Q30" s="100">
        <f>IF(SER_hh_emi!Q30=0,0,1000000*SER_hh_emi!Q30/SER_hh_num!Q30)</f>
        <v>3292.0537628190746</v>
      </c>
    </row>
    <row r="31" spans="1:17" ht="12" customHeight="1" x14ac:dyDescent="0.25">
      <c r="A31" s="88" t="s">
        <v>98</v>
      </c>
      <c r="B31" s="100">
        <f>IF(SER_hh_emi!B31=0,0,1000000*SER_hh_emi!B31/SER_hh_num!B31)</f>
        <v>2567.9832930585799</v>
      </c>
      <c r="C31" s="100">
        <f>IF(SER_hh_emi!C31=0,0,1000000*SER_hh_emi!C31/SER_hh_num!C31)</f>
        <v>2632.3796209416023</v>
      </c>
      <c r="D31" s="100">
        <f>IF(SER_hh_emi!D31=0,0,1000000*SER_hh_emi!D31/SER_hh_num!D31)</f>
        <v>2684.5425580528831</v>
      </c>
      <c r="E31" s="100">
        <f>IF(SER_hh_emi!E31=0,0,1000000*SER_hh_emi!E31/SER_hh_num!E31)</f>
        <v>2704.3561741970952</v>
      </c>
      <c r="F31" s="100">
        <f>IF(SER_hh_emi!F31=0,0,1000000*SER_hh_emi!F31/SER_hh_num!F31)</f>
        <v>2719.2323442762258</v>
      </c>
      <c r="G31" s="100">
        <f>IF(SER_hh_emi!G31=0,0,1000000*SER_hh_emi!G31/SER_hh_num!G31)</f>
        <v>2694.9911796559663</v>
      </c>
      <c r="H31" s="100">
        <f>IF(SER_hh_emi!H31=0,0,1000000*SER_hh_emi!H31/SER_hh_num!H31)</f>
        <v>2689.5984659274036</v>
      </c>
      <c r="I31" s="100">
        <f>IF(SER_hh_emi!I31=0,0,1000000*SER_hh_emi!I31/SER_hh_num!I31)</f>
        <v>2697.4648997137119</v>
      </c>
      <c r="J31" s="100">
        <f>IF(SER_hh_emi!J31=0,0,1000000*SER_hh_emi!J31/SER_hh_num!J31)</f>
        <v>2701.4797070465097</v>
      </c>
      <c r="K31" s="100">
        <f>IF(SER_hh_emi!K31=0,0,1000000*SER_hh_emi!K31/SER_hh_num!K31)</f>
        <v>2689.4632316838183</v>
      </c>
      <c r="L31" s="100">
        <f>IF(SER_hh_emi!L31=0,0,1000000*SER_hh_emi!L31/SER_hh_num!L31)</f>
        <v>2709.131868979714</v>
      </c>
      <c r="M31" s="100">
        <f>IF(SER_hh_emi!M31=0,0,1000000*SER_hh_emi!M31/SER_hh_num!M31)</f>
        <v>2694.831055651412</v>
      </c>
      <c r="N31" s="100">
        <f>IF(SER_hh_emi!N31=0,0,1000000*SER_hh_emi!N31/SER_hh_num!N31)</f>
        <v>2670.810918976299</v>
      </c>
      <c r="O31" s="100">
        <f>IF(SER_hh_emi!O31=0,0,1000000*SER_hh_emi!O31/SER_hh_num!O31)</f>
        <v>2667.6718844223742</v>
      </c>
      <c r="P31" s="100">
        <f>IF(SER_hh_emi!P31=0,0,1000000*SER_hh_emi!P31/SER_hh_num!P31)</f>
        <v>2666.799799105092</v>
      </c>
      <c r="Q31" s="100">
        <f>IF(SER_hh_emi!Q31=0,0,1000000*SER_hh_emi!Q31/SER_hh_num!Q31)</f>
        <v>2705.9733536365247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138.30524453074401</v>
      </c>
      <c r="C3" s="106">
        <f>IF(SER_hh_fech!C3=0,0,SER_hh_fech!C3/SER_summary!C$26)</f>
        <v>157.03345252642663</v>
      </c>
      <c r="D3" s="106">
        <f>IF(SER_hh_fech!D3=0,0,SER_hh_fech!D3/SER_summary!D$26)</f>
        <v>160.33181359868115</v>
      </c>
      <c r="E3" s="106">
        <f>IF(SER_hh_fech!E3=0,0,SER_hh_fech!E3/SER_summary!E$26)</f>
        <v>161.83892374676932</v>
      </c>
      <c r="F3" s="106">
        <f>IF(SER_hh_fech!F3=0,0,SER_hh_fech!F3/SER_summary!F$26)</f>
        <v>160.54221640298866</v>
      </c>
      <c r="G3" s="106">
        <f>IF(SER_hh_fech!G3=0,0,SER_hh_fech!G3/SER_summary!G$26)</f>
        <v>159.42067446158825</v>
      </c>
      <c r="H3" s="106">
        <f>IF(SER_hh_fech!H3=0,0,SER_hh_fech!H3/SER_summary!H$26)</f>
        <v>147.84445633187033</v>
      </c>
      <c r="I3" s="106">
        <f>IF(SER_hh_fech!I3=0,0,SER_hh_fech!I3/SER_summary!I$26)</f>
        <v>136.08200248836522</v>
      </c>
      <c r="J3" s="106">
        <f>IF(SER_hh_fech!J3=0,0,SER_hh_fech!J3/SER_summary!J$26)</f>
        <v>143.71933438772516</v>
      </c>
      <c r="K3" s="106">
        <f>IF(SER_hh_fech!K3=0,0,SER_hh_fech!K3/SER_summary!K$26)</f>
        <v>142.5722497109025</v>
      </c>
      <c r="L3" s="106">
        <f>IF(SER_hh_fech!L3=0,0,SER_hh_fech!L3/SER_summary!L$26)</f>
        <v>152.29259979991673</v>
      </c>
      <c r="M3" s="106">
        <f>IF(SER_hh_fech!M3=0,0,SER_hh_fech!M3/SER_summary!M$26)</f>
        <v>146.12125978140656</v>
      </c>
      <c r="N3" s="106">
        <f>IF(SER_hh_fech!N3=0,0,SER_hh_fech!N3/SER_summary!N$26)</f>
        <v>139.18258520427653</v>
      </c>
      <c r="O3" s="106">
        <f>IF(SER_hh_fech!O3=0,0,SER_hh_fech!O3/SER_summary!O$26)</f>
        <v>133.5691052663108</v>
      </c>
      <c r="P3" s="106">
        <f>IF(SER_hh_fech!P3=0,0,SER_hh_fech!P3/SER_summary!P$26)</f>
        <v>119.18730260215429</v>
      </c>
      <c r="Q3" s="106">
        <f>IF(SER_hh_fech!Q3=0,0,SER_hh_fech!Q3/SER_summary!Q$26)</f>
        <v>132.0787179062757</v>
      </c>
    </row>
    <row r="4" spans="1:17" ht="12.95" customHeight="1" x14ac:dyDescent="0.25">
      <c r="A4" s="90" t="s">
        <v>44</v>
      </c>
      <c r="B4" s="101">
        <f>IF(SER_hh_fech!B4=0,0,SER_hh_fech!B4/SER_summary!B$26)</f>
        <v>89.197428647190804</v>
      </c>
      <c r="C4" s="101">
        <f>IF(SER_hh_fech!C4=0,0,SER_hh_fech!C4/SER_summary!C$26)</f>
        <v>106.25309050962886</v>
      </c>
      <c r="D4" s="101">
        <f>IF(SER_hh_fech!D4=0,0,SER_hh_fech!D4/SER_summary!D$26)</f>
        <v>108.21610013724971</v>
      </c>
      <c r="E4" s="101">
        <f>IF(SER_hh_fech!E4=0,0,SER_hh_fech!E4/SER_summary!E$26)</f>
        <v>108.77725190564837</v>
      </c>
      <c r="F4" s="101">
        <f>IF(SER_hh_fech!F4=0,0,SER_hh_fech!F4/SER_summary!F$26)</f>
        <v>106.64393435613167</v>
      </c>
      <c r="G4" s="101">
        <f>IF(SER_hh_fech!G4=0,0,SER_hh_fech!G4/SER_summary!G$26)</f>
        <v>105.27842428281981</v>
      </c>
      <c r="H4" s="101">
        <f>IF(SER_hh_fech!H4=0,0,SER_hh_fech!H4/SER_summary!H$26)</f>
        <v>93.137642697656418</v>
      </c>
      <c r="I4" s="101">
        <f>IF(SER_hh_fech!I4=0,0,SER_hh_fech!I4/SER_summary!I$26)</f>
        <v>80.682375973967794</v>
      </c>
      <c r="J4" s="101">
        <f>IF(SER_hh_fech!J4=0,0,SER_hh_fech!J4/SER_summary!J$26)</f>
        <v>87.549898443287546</v>
      </c>
      <c r="K4" s="101">
        <f>IF(SER_hh_fech!K4=0,0,SER_hh_fech!K4/SER_summary!K$26)</f>
        <v>85.632926897641511</v>
      </c>
      <c r="L4" s="101">
        <f>IF(SER_hh_fech!L4=0,0,SER_hh_fech!L4/SER_summary!L$26)</f>
        <v>94.583847770194154</v>
      </c>
      <c r="M4" s="101">
        <f>IF(SER_hh_fech!M4=0,0,SER_hh_fech!M4/SER_summary!M$26)</f>
        <v>88.608324253570942</v>
      </c>
      <c r="N4" s="101">
        <f>IF(SER_hh_fech!N4=0,0,SER_hh_fech!N4/SER_summary!N$26)</f>
        <v>81.616030286325028</v>
      </c>
      <c r="O4" s="101">
        <f>IF(SER_hh_fech!O4=0,0,SER_hh_fech!O4/SER_summary!O$26)</f>
        <v>75.657658115539476</v>
      </c>
      <c r="P4" s="101">
        <f>IF(SER_hh_fech!P4=0,0,SER_hh_fech!P4/SER_summary!P$26)</f>
        <v>61.208269730158072</v>
      </c>
      <c r="Q4" s="101">
        <f>IF(SER_hh_fech!Q4=0,0,SER_hh_fech!Q4/SER_summary!Q$26)</f>
        <v>73.5685253463339</v>
      </c>
    </row>
    <row r="5" spans="1:17" ht="12" customHeight="1" x14ac:dyDescent="0.25">
      <c r="A5" s="88" t="s">
        <v>38</v>
      </c>
      <c r="B5" s="100">
        <f>IF(SER_hh_fech!B5=0,0,SER_hh_fech!B5/SER_summary!B$26)</f>
        <v>108.88303433891168</v>
      </c>
      <c r="C5" s="100">
        <f>IF(SER_hh_fech!C5=0,0,SER_hh_fech!C5/SER_summary!C$26)</f>
        <v>130.78232042302466</v>
      </c>
      <c r="D5" s="100">
        <f>IF(SER_hh_fech!D5=0,0,SER_hh_fech!D5/SER_summary!D$26)</f>
        <v>133.2602751063171</v>
      </c>
      <c r="E5" s="100">
        <f>IF(SER_hh_fech!E5=0,0,SER_hh_fech!E5/SER_summary!E$26)</f>
        <v>134.72886578571044</v>
      </c>
      <c r="F5" s="100">
        <f>IF(SER_hh_fech!F5=0,0,SER_hh_fech!F5/SER_summary!F$26)</f>
        <v>132.84520499603505</v>
      </c>
      <c r="G5" s="100">
        <f>IF(SER_hh_fech!G5=0,0,SER_hh_fech!G5/SER_summary!G$26)</f>
        <v>24.441548157473971</v>
      </c>
      <c r="H5" s="100">
        <f>IF(SER_hh_fech!H5=0,0,SER_hh_fech!H5/SER_summary!H$26)</f>
        <v>118.14563717029803</v>
      </c>
      <c r="I5" s="100">
        <f>IF(SER_hh_fech!I5=0,0,SER_hh_fech!I5/SER_summary!I$26)</f>
        <v>103.10763837560695</v>
      </c>
      <c r="J5" s="100">
        <f>IF(SER_hh_fech!J5=0,0,SER_hh_fech!J5/SER_summary!J$26)</f>
        <v>113.51358056894115</v>
      </c>
      <c r="K5" s="100">
        <f>IF(SER_hh_fech!K5=0,0,SER_hh_fech!K5/SER_summary!K$26)</f>
        <v>152.00120278602984</v>
      </c>
      <c r="L5" s="100">
        <f>IF(SER_hh_fech!L5=0,0,SER_hh_fech!L5/SER_summary!L$26)</f>
        <v>102.73278824026515</v>
      </c>
      <c r="M5" s="100">
        <f>IF(SER_hh_fech!M5=0,0,SER_hh_fech!M5/SER_summary!M$26)</f>
        <v>116.22056182304826</v>
      </c>
      <c r="N5" s="100">
        <f>IF(SER_hh_fech!N5=0,0,SER_hh_fech!N5/SER_summary!N$26)</f>
        <v>108.39336844861491</v>
      </c>
      <c r="O5" s="100">
        <f>IF(SER_hh_fech!O5=0,0,SER_hh_fech!O5/SER_summary!O$26)</f>
        <v>101.80825510470787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93.440146462085607</v>
      </c>
      <c r="C7" s="100">
        <f>IF(SER_hh_fech!C7=0,0,SER_hh_fech!C7/SER_summary!C$26)</f>
        <v>102.58432669794362</v>
      </c>
      <c r="D7" s="100">
        <f>IF(SER_hh_fech!D7=0,0,SER_hh_fech!D7/SER_summary!D$26)</f>
        <v>115.76607707995235</v>
      </c>
      <c r="E7" s="100">
        <f>IF(SER_hh_fech!E7=0,0,SER_hh_fech!E7/SER_summary!E$26)</f>
        <v>116.51074582254394</v>
      </c>
      <c r="F7" s="100">
        <f>IF(SER_hh_fech!F7=0,0,SER_hh_fech!F7/SER_summary!F$26)</f>
        <v>114.00376088875419</v>
      </c>
      <c r="G7" s="100">
        <f>IF(SER_hh_fech!G7=0,0,SER_hh_fech!G7/SER_summary!G$26)</f>
        <v>113.93063564667908</v>
      </c>
      <c r="H7" s="100">
        <f>IF(SER_hh_fech!H7=0,0,SER_hh_fech!H7/SER_summary!H$26)</f>
        <v>101.38903372849758</v>
      </c>
      <c r="I7" s="100">
        <f>IF(SER_hh_fech!I7=0,0,SER_hh_fech!I7/SER_summary!I$26)</f>
        <v>88.483875285733362</v>
      </c>
      <c r="J7" s="100">
        <f>IF(SER_hh_fech!J7=0,0,SER_hh_fech!J7/SER_summary!J$26)</f>
        <v>97.413942017659963</v>
      </c>
      <c r="K7" s="100">
        <f>IF(SER_hh_fech!K7=0,0,SER_hh_fech!K7/SER_summary!K$26)</f>
        <v>95.370597401721398</v>
      </c>
      <c r="L7" s="100">
        <f>IF(SER_hh_fech!L7=0,0,SER_hh_fech!L7/SER_summary!L$26)</f>
        <v>105.76984079970509</v>
      </c>
      <c r="M7" s="100">
        <f>IF(SER_hh_fech!M7=0,0,SER_hh_fech!M7/SER_summary!M$26)</f>
        <v>99.606164178727553</v>
      </c>
      <c r="N7" s="100">
        <f>IF(SER_hh_fech!N7=0,0,SER_hh_fech!N7/SER_summary!N$26)</f>
        <v>92.559079457390339</v>
      </c>
      <c r="O7" s="100">
        <f>IF(SER_hh_fech!O7=0,0,SER_hh_fech!O7/SER_summary!O$26)</f>
        <v>86.52010999861011</v>
      </c>
      <c r="P7" s="100">
        <f>IF(SER_hh_fech!P7=0,0,SER_hh_fech!P7/SER_summary!P$26)</f>
        <v>70.491401146038683</v>
      </c>
      <c r="Q7" s="100">
        <f>IF(SER_hh_fech!Q7=0,0,SER_hh_fech!Q7/SER_summary!Q$26)</f>
        <v>85.058732165524034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86.916907882966939</v>
      </c>
      <c r="C9" s="100">
        <f>IF(SER_hh_fech!C9=0,0,SER_hh_fech!C9/SER_summary!C$26)</f>
        <v>122.82201613593807</v>
      </c>
      <c r="D9" s="100">
        <f>IF(SER_hh_fech!D9=0,0,SER_hh_fech!D9/SER_summary!D$26)</f>
        <v>104.65438114521353</v>
      </c>
      <c r="E9" s="100">
        <f>IF(SER_hh_fech!E9=0,0,SER_hh_fech!E9/SER_summary!E$26)</f>
        <v>106.79563461490082</v>
      </c>
      <c r="F9" s="100">
        <f>IF(SER_hh_fech!F9=0,0,SER_hh_fech!F9/SER_summary!F$26)</f>
        <v>106.70921331703558</v>
      </c>
      <c r="G9" s="100">
        <f>IF(SER_hh_fech!G9=0,0,SER_hh_fech!G9/SER_summary!G$26)</f>
        <v>108.34163912078505</v>
      </c>
      <c r="H9" s="100">
        <f>IF(SER_hh_fech!H9=0,0,SER_hh_fech!H9/SER_summary!H$26)</f>
        <v>94.901641347602364</v>
      </c>
      <c r="I9" s="100">
        <f>IF(SER_hh_fech!I9=0,0,SER_hh_fech!I9/SER_summary!I$26)</f>
        <v>80.709551894724243</v>
      </c>
      <c r="J9" s="100">
        <f>IF(SER_hh_fech!J9=0,0,SER_hh_fech!J9/SER_summary!J$26)</f>
        <v>93.376471744734388</v>
      </c>
      <c r="K9" s="100">
        <f>IF(SER_hh_fech!K9=0,0,SER_hh_fech!K9/SER_summary!K$26)</f>
        <v>88.856795282147374</v>
      </c>
      <c r="L9" s="100">
        <f>IF(SER_hh_fech!L9=0,0,SER_hh_fech!L9/SER_summary!L$26)</f>
        <v>99.412776992442119</v>
      </c>
      <c r="M9" s="100">
        <f>IF(SER_hh_fech!M9=0,0,SER_hh_fech!M9/SER_summary!M$26)</f>
        <v>93.401434299904224</v>
      </c>
      <c r="N9" s="100">
        <f>IF(SER_hh_fech!N9=0,0,SER_hh_fech!N9/SER_summary!N$26)</f>
        <v>87.843921887477975</v>
      </c>
      <c r="O9" s="100">
        <f>IF(SER_hh_fech!O9=0,0,SER_hh_fech!O9/SER_summary!O$26)</f>
        <v>81.336495500759966</v>
      </c>
      <c r="P9" s="100">
        <f>IF(SER_hh_fech!P9=0,0,SER_hh_fech!P9/SER_summary!P$26)</f>
        <v>66.264386323078938</v>
      </c>
      <c r="Q9" s="100">
        <f>IF(SER_hh_fech!Q9=0,0,SER_hh_fech!Q9/SER_summary!Q$26)</f>
        <v>80.263834533027705</v>
      </c>
    </row>
    <row r="10" spans="1:17" ht="12" customHeight="1" x14ac:dyDescent="0.25">
      <c r="A10" s="88" t="s">
        <v>34</v>
      </c>
      <c r="B10" s="100">
        <f>IF(SER_hh_fech!B10=0,0,SER_hh_fech!B10/SER_summary!B$26)</f>
        <v>0</v>
      </c>
      <c r="C10" s="100">
        <f>IF(SER_hh_fech!C10=0,0,SER_hh_fech!C10/SER_summary!C$26)</f>
        <v>0</v>
      </c>
      <c r="D10" s="100">
        <f>IF(SER_hh_fech!D10=0,0,SER_hh_fech!D10/SER_summary!D$26)</f>
        <v>0</v>
      </c>
      <c r="E10" s="100">
        <f>IF(SER_hh_fech!E10=0,0,SER_hh_fech!E10/SER_summary!E$26)</f>
        <v>0</v>
      </c>
      <c r="F10" s="100">
        <f>IF(SER_hh_fech!F10=0,0,SER_hh_fech!F10/SER_summary!F$26)</f>
        <v>0</v>
      </c>
      <c r="G10" s="100">
        <f>IF(SER_hh_fech!G10=0,0,SER_hh_fech!G10/SER_summary!G$26)</f>
        <v>0</v>
      </c>
      <c r="H10" s="100">
        <f>IF(SER_hh_fech!H10=0,0,SER_hh_fech!H10/SER_summary!H$26)</f>
        <v>0</v>
      </c>
      <c r="I10" s="100">
        <f>IF(SER_hh_fech!I10=0,0,SER_hh_fech!I10/SER_summary!I$26)</f>
        <v>119.81156898071147</v>
      </c>
      <c r="J10" s="100">
        <f>IF(SER_hh_fech!J10=0,0,SER_hh_fech!J10/SER_summary!J$26)</f>
        <v>99.676714239143706</v>
      </c>
      <c r="K10" s="100">
        <f>IF(SER_hh_fech!K10=0,0,SER_hh_fech!K10/SER_summary!K$26)</f>
        <v>134.48127088997785</v>
      </c>
      <c r="L10" s="100">
        <f>IF(SER_hh_fech!L10=0,0,SER_hh_fech!L10/SER_summary!L$26)</f>
        <v>110.51597006963001</v>
      </c>
      <c r="M10" s="100">
        <f>IF(SER_hh_fech!M10=0,0,SER_hh_fech!M10/SER_summary!M$26)</f>
        <v>121.3461274085395</v>
      </c>
      <c r="N10" s="100">
        <f>IF(SER_hh_fech!N10=0,0,SER_hh_fech!N10/SER_summary!N$26)</f>
        <v>112.05568392181087</v>
      </c>
      <c r="O10" s="100">
        <f>IF(SER_hh_fech!O10=0,0,SER_hh_fech!O10/SER_summary!O$26)</f>
        <v>104.05098749853532</v>
      </c>
      <c r="P10" s="100">
        <f>IF(SER_hh_fech!P10=0,0,SER_hh_fech!P10/SER_summary!P$26)</f>
        <v>84.253440822528049</v>
      </c>
      <c r="Q10" s="100">
        <f>IF(SER_hh_fech!Q10=0,0,SER_hh_fech!Q10/SER_summary!Q$26)</f>
        <v>101.15474943491401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85.660704378245825</v>
      </c>
      <c r="J11" s="100">
        <f>IF(SER_hh_fech!J11=0,0,SER_hh_fech!J11/SER_summary!J$26)</f>
        <v>78.086466352073771</v>
      </c>
      <c r="K11" s="100">
        <f>IF(SER_hh_fech!K11=0,0,SER_hh_fech!K11/SER_summary!K$26)</f>
        <v>76.524325429599045</v>
      </c>
      <c r="L11" s="100">
        <f>IF(SER_hh_fech!L11=0,0,SER_hh_fech!L11/SER_summary!L$26)</f>
        <v>88.986252550262549</v>
      </c>
      <c r="M11" s="100">
        <f>IF(SER_hh_fech!M11=0,0,SER_hh_fech!M11/SER_summary!M$26)</f>
        <v>83.74652665319195</v>
      </c>
      <c r="N11" s="100">
        <f>IF(SER_hh_fech!N11=0,0,SER_hh_fech!N11/SER_summary!N$26)</f>
        <v>77.799623228237593</v>
      </c>
      <c r="O11" s="100">
        <f>IF(SER_hh_fech!O11=0,0,SER_hh_fech!O11/SER_summary!O$26)</f>
        <v>72.684139404818538</v>
      </c>
      <c r="P11" s="100">
        <f>IF(SER_hh_fech!P11=0,0,SER_hh_fech!P11/SER_summary!P$26)</f>
        <v>59.178926705340281</v>
      </c>
      <c r="Q11" s="100">
        <f>IF(SER_hh_fech!Q11=0,0,SER_hh_fech!Q11/SER_summary!Q$26)</f>
        <v>71.428380330397133</v>
      </c>
    </row>
    <row r="12" spans="1:17" ht="12" customHeight="1" x14ac:dyDescent="0.25">
      <c r="A12" s="88" t="s">
        <v>42</v>
      </c>
      <c r="B12" s="100">
        <f>IF(SER_hh_fech!B12=0,0,SER_hh_fech!B12/SER_summary!B$26)</f>
        <v>75.737787412775674</v>
      </c>
      <c r="C12" s="100">
        <f>IF(SER_hh_fech!C12=0,0,SER_hh_fech!C12/SER_summary!C$26)</f>
        <v>88.465207985784375</v>
      </c>
      <c r="D12" s="100">
        <f>IF(SER_hh_fech!D12=0,0,SER_hh_fech!D12/SER_summary!D$26)</f>
        <v>91.402626007623923</v>
      </c>
      <c r="E12" s="100">
        <f>IF(SER_hh_fech!E12=0,0,SER_hh_fech!E12/SER_summary!E$26)</f>
        <v>92.409925778840702</v>
      </c>
      <c r="F12" s="100">
        <f>IF(SER_hh_fech!F12=0,0,SER_hh_fech!F12/SER_summary!F$26)</f>
        <v>91.117931277504368</v>
      </c>
      <c r="G12" s="100">
        <f>IF(SER_hh_fech!G12=0,0,SER_hh_fech!G12/SER_summary!G$26)</f>
        <v>91.05948565492038</v>
      </c>
      <c r="H12" s="100">
        <f>IF(SER_hh_fech!H12=0,0,SER_hh_fech!H12/SER_summary!H$26)</f>
        <v>81.035563524791783</v>
      </c>
      <c r="I12" s="100">
        <f>IF(SER_hh_fech!I12=0,0,SER_hh_fech!I12/SER_summary!I$26)</f>
        <v>74.220409311539314</v>
      </c>
      <c r="J12" s="100">
        <f>IF(SER_hh_fech!J12=0,0,SER_hh_fech!J12/SER_summary!J$26)</f>
        <v>74.111214733532989</v>
      </c>
      <c r="K12" s="100">
        <f>IF(SER_hh_fech!K12=0,0,SER_hh_fech!K12/SER_summary!K$26)</f>
        <v>76.225305833763969</v>
      </c>
      <c r="L12" s="100">
        <f>IF(SER_hh_fech!L12=0,0,SER_hh_fech!L12/SER_summary!L$26)</f>
        <v>84.53693992274934</v>
      </c>
      <c r="M12" s="100">
        <f>IF(SER_hh_fech!M12=0,0,SER_hh_fech!M12/SER_summary!M$26)</f>
        <v>79.794207254725038</v>
      </c>
      <c r="N12" s="100">
        <f>IF(SER_hh_fech!N12=0,0,SER_hh_fech!N12/SER_summary!N$26)</f>
        <v>72.619092358118138</v>
      </c>
      <c r="O12" s="100">
        <f>IF(SER_hh_fech!O12=0,0,SER_hh_fech!O12/SER_summary!O$26)</f>
        <v>70.297104197548762</v>
      </c>
      <c r="P12" s="100">
        <f>IF(SER_hh_fech!P12=0,0,SER_hh_fech!P12/SER_summary!P$26)</f>
        <v>57.961221402628901</v>
      </c>
      <c r="Q12" s="100">
        <f>IF(SER_hh_fech!Q12=0,0,SER_hh_fech!Q12/SER_summary!Q$26)</f>
        <v>70.18415385129363</v>
      </c>
    </row>
    <row r="13" spans="1:17" ht="12" customHeight="1" x14ac:dyDescent="0.25">
      <c r="A13" s="88" t="s">
        <v>105</v>
      </c>
      <c r="B13" s="100">
        <f>IF(SER_hh_fech!B13=0,0,SER_hh_fech!B13/SER_summary!B$26)</f>
        <v>47.66627146946832</v>
      </c>
      <c r="C13" s="100">
        <f>IF(SER_hh_fech!C13=0,0,SER_hh_fech!C13/SER_summary!C$26)</f>
        <v>57.254187488989047</v>
      </c>
      <c r="D13" s="100">
        <f>IF(SER_hh_fech!D13=0,0,SER_hh_fech!D13/SER_summary!D$26)</f>
        <v>58.338334536985279</v>
      </c>
      <c r="E13" s="100">
        <f>IF(SER_hh_fech!E13=0,0,SER_hh_fech!E13/SER_summary!E$26)</f>
        <v>58.980934064534431</v>
      </c>
      <c r="F13" s="100">
        <f>IF(SER_hh_fech!F13=0,0,SER_hh_fech!F13/SER_summary!F$26)</f>
        <v>58.155486165463209</v>
      </c>
      <c r="G13" s="100">
        <f>IF(SER_hh_fech!G13=0,0,SER_hh_fech!G13/SER_summary!G$26)</f>
        <v>58.116313641651665</v>
      </c>
      <c r="H13" s="100">
        <f>IF(SER_hh_fech!H13=0,0,SER_hh_fech!H13/SER_summary!H$26)</f>
        <v>51.717454025245999</v>
      </c>
      <c r="I13" s="100">
        <f>IF(SER_hh_fech!I13=0,0,SER_hh_fech!I13/SER_summary!I$26)</f>
        <v>45.13377575861611</v>
      </c>
      <c r="J13" s="100">
        <f>IF(SER_hh_fech!J13=0,0,SER_hh_fech!J13/SER_summary!J$26)</f>
        <v>49.687881451957828</v>
      </c>
      <c r="K13" s="100">
        <f>IF(SER_hh_fech!K13=0,0,SER_hh_fech!K13/SER_summary!K$26)</f>
        <v>48.645771313327195</v>
      </c>
      <c r="L13" s="100">
        <f>IF(SER_hh_fech!L13=0,0,SER_hh_fech!L13/SER_summary!L$26)</f>
        <v>53.951045520235986</v>
      </c>
      <c r="M13" s="100">
        <f>IF(SER_hh_fech!M13=0,0,SER_hh_fech!M13/SER_summary!M$26)</f>
        <v>50.239039603684724</v>
      </c>
      <c r="N13" s="100">
        <f>IF(SER_hh_fech!N13=0,0,SER_hh_fech!N13/SER_summary!N$26)</f>
        <v>44.902504877947386</v>
      </c>
      <c r="O13" s="100">
        <f>IF(SER_hh_fech!O13=0,0,SER_hh_fech!O13/SER_summary!O$26)</f>
        <v>37.796050048606801</v>
      </c>
      <c r="P13" s="100">
        <f>IF(SER_hh_fech!P13=0,0,SER_hh_fech!P13/SER_summary!P$26)</f>
        <v>27.855756979803658</v>
      </c>
      <c r="Q13" s="100">
        <f>IF(SER_hh_fech!Q13=0,0,SER_hh_fech!Q13/SER_summary!Q$26)</f>
        <v>31.111346928499547</v>
      </c>
    </row>
    <row r="14" spans="1:17" ht="12" customHeight="1" x14ac:dyDescent="0.25">
      <c r="A14" s="51" t="s">
        <v>104</v>
      </c>
      <c r="B14" s="22">
        <f>IF(SER_hh_fech!B14=0,0,SER_hh_fech!B14/SER_summary!B$26)</f>
        <v>79.025660594118506</v>
      </c>
      <c r="C14" s="22">
        <f>IF(SER_hh_fech!C14=0,0,SER_hh_fech!C14/SER_summary!C$26)</f>
        <v>94.921416100166113</v>
      </c>
      <c r="D14" s="22">
        <f>IF(SER_hh_fech!D14=0,0,SER_hh_fech!D14/SER_summary!D$26)</f>
        <v>96.718817785001931</v>
      </c>
      <c r="E14" s="22">
        <f>IF(SER_hh_fech!E14=0,0,SER_hh_fech!E14/SER_summary!E$26)</f>
        <v>97.78418015962292</v>
      </c>
      <c r="F14" s="22">
        <f>IF(SER_hh_fech!F14=0,0,SER_hh_fech!F14/SER_summary!F$26)</f>
        <v>96.415674432215283</v>
      </c>
      <c r="G14" s="22">
        <f>IF(SER_hh_fech!G14=0,0,SER_hh_fech!G14/SER_summary!G$26)</f>
        <v>96.350730511159313</v>
      </c>
      <c r="H14" s="22">
        <f>IF(SER_hh_fech!H14=0,0,SER_hh_fech!H14/SER_summary!H$26)</f>
        <v>85.742094831328984</v>
      </c>
      <c r="I14" s="22">
        <f>IF(SER_hh_fech!I14=0,0,SER_hh_fech!I14/SER_summary!I$26)</f>
        <v>74.827049284021427</v>
      </c>
      <c r="J14" s="22">
        <f>IF(SER_hh_fech!J14=0,0,SER_hh_fech!J14/SER_summary!J$26)</f>
        <v>82.377277144035375</v>
      </c>
      <c r="K14" s="22">
        <f>IF(SER_hh_fech!K14=0,0,SER_hh_fech!K14/SER_summary!K$26)</f>
        <v>80.649568229989825</v>
      </c>
      <c r="L14" s="22">
        <f>IF(SER_hh_fech!L14=0,0,SER_hh_fech!L14/SER_summary!L$26)</f>
        <v>89.445154415128115</v>
      </c>
      <c r="M14" s="22">
        <f>IF(SER_hh_fech!M14=0,0,SER_hh_fech!M14/SER_summary!M$26)</f>
        <v>84.29435634302331</v>
      </c>
      <c r="N14" s="22">
        <f>IF(SER_hh_fech!N14=0,0,SER_hh_fech!N14/SER_summary!N$26)</f>
        <v>78.608634941190829</v>
      </c>
      <c r="O14" s="22">
        <f>IF(SER_hh_fech!O14=0,0,SER_hh_fech!O14/SER_summary!O$26)</f>
        <v>73.780285223513062</v>
      </c>
      <c r="P14" s="22">
        <f>IF(SER_hh_fech!P14=0,0,SER_hh_fech!P14/SER_summary!P$26)</f>
        <v>60.255744909024408</v>
      </c>
      <c r="Q14" s="22">
        <f>IF(SER_hh_fech!Q14=0,0,SER_hh_fech!Q14/SER_summary!Q$26)</f>
        <v>72.957483214857177</v>
      </c>
    </row>
    <row r="15" spans="1:17" ht="12" customHeight="1" x14ac:dyDescent="0.25">
      <c r="A15" s="105" t="s">
        <v>108</v>
      </c>
      <c r="B15" s="104">
        <f>IF(SER_hh_fech!B15=0,0,SER_hh_fech!B15/SER_summary!B$26)</f>
        <v>0.9374497724896278</v>
      </c>
      <c r="C15" s="104">
        <f>IF(SER_hh_fech!C15=0,0,SER_hh_fech!C15/SER_summary!C$26)</f>
        <v>1.1463209626448607</v>
      </c>
      <c r="D15" s="104">
        <f>IF(SER_hh_fech!D15=0,0,SER_hh_fech!D15/SER_summary!D$26)</f>
        <v>1.1746389679989511</v>
      </c>
      <c r="E15" s="104">
        <f>IF(SER_hh_fech!E15=0,0,SER_hh_fech!E15/SER_summary!E$26)</f>
        <v>1.1785496910618465</v>
      </c>
      <c r="F15" s="104">
        <f>IF(SER_hh_fech!F15=0,0,SER_hh_fech!F15/SER_summary!F$26)</f>
        <v>1.1837194310419814</v>
      </c>
      <c r="G15" s="104">
        <f>IF(SER_hh_fech!G15=0,0,SER_hh_fech!G15/SER_summary!G$26)</f>
        <v>1.2017312130373405</v>
      </c>
      <c r="H15" s="104">
        <f>IF(SER_hh_fech!H15=0,0,SER_hh_fech!H15/SER_summary!H$26)</f>
        <v>1.0871978538582032</v>
      </c>
      <c r="I15" s="104">
        <f>IF(SER_hh_fech!I15=0,0,SER_hh_fech!I15/SER_summary!I$26)</f>
        <v>0.93271422063842668</v>
      </c>
      <c r="J15" s="104">
        <f>IF(SER_hh_fech!J15=0,0,SER_hh_fech!J15/SER_summary!J$26)</f>
        <v>1.0367273426425094</v>
      </c>
      <c r="K15" s="104">
        <f>IF(SER_hh_fech!K15=0,0,SER_hh_fech!K15/SER_summary!K$26)</f>
        <v>1.0122757968536029</v>
      </c>
      <c r="L15" s="104">
        <f>IF(SER_hh_fech!L15=0,0,SER_hh_fech!L15/SER_summary!L$26)</f>
        <v>1.1095166648227968</v>
      </c>
      <c r="M15" s="104">
        <f>IF(SER_hh_fech!M15=0,0,SER_hh_fech!M15/SER_summary!M$26)</f>
        <v>1.0316385240138504</v>
      </c>
      <c r="N15" s="104">
        <f>IF(SER_hh_fech!N15=0,0,SER_hh_fech!N15/SER_summary!N$26)</f>
        <v>0.95695978821515681</v>
      </c>
      <c r="O15" s="104">
        <f>IF(SER_hh_fech!O15=0,0,SER_hh_fech!O15/SER_summary!O$26)</f>
        <v>0.9057084706833114</v>
      </c>
      <c r="P15" s="104">
        <f>IF(SER_hh_fech!P15=0,0,SER_hh_fech!P15/SER_summary!P$26)</f>
        <v>0.75298847935281932</v>
      </c>
      <c r="Q15" s="104">
        <f>IF(SER_hh_fech!Q15=0,0,SER_hh_fech!Q15/SER_summary!Q$26)</f>
        <v>0.95062969676126829</v>
      </c>
    </row>
    <row r="16" spans="1:17" ht="12.95" customHeight="1" x14ac:dyDescent="0.25">
      <c r="A16" s="90" t="s">
        <v>102</v>
      </c>
      <c r="B16" s="101">
        <f>IF(SER_hh_fech!B16=0,0,SER_hh_fech!B16/SER_summary!B$26)</f>
        <v>22.914757555748725</v>
      </c>
      <c r="C16" s="101">
        <f>IF(SER_hh_fech!C16=0,0,SER_hh_fech!C16/SER_summary!C$26)</f>
        <v>22.321630310042256</v>
      </c>
      <c r="D16" s="101">
        <f>IF(SER_hh_fech!D16=0,0,SER_hh_fech!D16/SER_summary!D$26)</f>
        <v>21.755989028294174</v>
      </c>
      <c r="E16" s="101">
        <f>IF(SER_hh_fech!E16=0,0,SER_hh_fech!E16/SER_summary!E$26)</f>
        <v>21.330199809889816</v>
      </c>
      <c r="F16" s="101">
        <f>IF(SER_hh_fech!F16=0,0,SER_hh_fech!F16/SER_summary!F$26)</f>
        <v>21.001773109244319</v>
      </c>
      <c r="G16" s="101">
        <f>IF(SER_hh_fech!G16=0,0,SER_hh_fech!G16/SER_summary!G$26)</f>
        <v>20.733323062796124</v>
      </c>
      <c r="H16" s="101">
        <f>IF(SER_hh_fech!H16=0,0,SER_hh_fech!H16/SER_summary!H$26)</f>
        <v>20.529141345240454</v>
      </c>
      <c r="I16" s="101">
        <f>IF(SER_hh_fech!I16=0,0,SER_hh_fech!I16/SER_summary!I$26)</f>
        <v>20.28111008696715</v>
      </c>
      <c r="J16" s="101">
        <f>IF(SER_hh_fech!J16=0,0,SER_hh_fech!J16/SER_summary!J$26)</f>
        <v>20.077967403268172</v>
      </c>
      <c r="K16" s="101">
        <f>IF(SER_hh_fech!K16=0,0,SER_hh_fech!K16/SER_summary!K$26)</f>
        <v>19.746972873530378</v>
      </c>
      <c r="L16" s="101">
        <f>IF(SER_hh_fech!L16=0,0,SER_hh_fech!L16/SER_summary!L$26)</f>
        <v>19.469464499503601</v>
      </c>
      <c r="M16" s="101">
        <f>IF(SER_hh_fech!M16=0,0,SER_hh_fech!M16/SER_summary!M$26)</f>
        <v>19.088492375116633</v>
      </c>
      <c r="N16" s="101">
        <f>IF(SER_hh_fech!N16=0,0,SER_hh_fech!N16/SER_summary!N$26)</f>
        <v>18.834209243721862</v>
      </c>
      <c r="O16" s="101">
        <f>IF(SER_hh_fech!O16=0,0,SER_hh_fech!O16/SER_summary!O$26)</f>
        <v>18.480989612331992</v>
      </c>
      <c r="P16" s="101">
        <f>IF(SER_hh_fech!P16=0,0,SER_hh_fech!P16/SER_summary!P$26)</f>
        <v>18.149226842562189</v>
      </c>
      <c r="Q16" s="101">
        <f>IF(SER_hh_fech!Q16=0,0,SER_hh_fech!Q16/SER_summary!Q$26)</f>
        <v>17.347874519515969</v>
      </c>
    </row>
    <row r="17" spans="1:17" ht="12.95" customHeight="1" x14ac:dyDescent="0.25">
      <c r="A17" s="88" t="s">
        <v>101</v>
      </c>
      <c r="B17" s="103">
        <f>IF(SER_hh_fech!B17=0,0,SER_hh_fech!B17/SER_summary!B$26)</f>
        <v>5.8410823971319106</v>
      </c>
      <c r="C17" s="103">
        <f>IF(SER_hh_fech!C17=0,0,SER_hh_fech!C17/SER_summary!C$26)</f>
        <v>6.2232906240422725</v>
      </c>
      <c r="D17" s="103">
        <f>IF(SER_hh_fech!D17=0,0,SER_hh_fech!D17/SER_summary!D$26)</f>
        <v>6.7812580953830954</v>
      </c>
      <c r="E17" s="103">
        <f>IF(SER_hh_fech!E17=0,0,SER_hh_fech!E17/SER_summary!E$26)</f>
        <v>7.3139813866714727</v>
      </c>
      <c r="F17" s="103">
        <f>IF(SER_hh_fech!F17=0,0,SER_hh_fech!F17/SER_summary!F$26)</f>
        <v>8.003070308874662</v>
      </c>
      <c r="G17" s="103">
        <f>IF(SER_hh_fech!G17=0,0,SER_hh_fech!G17/SER_summary!G$26)</f>
        <v>8.5878513686038502</v>
      </c>
      <c r="H17" s="103">
        <f>IF(SER_hh_fech!H17=0,0,SER_hh_fech!H17/SER_summary!H$26)</f>
        <v>9.5468071314702225</v>
      </c>
      <c r="I17" s="103">
        <f>IF(SER_hh_fech!I17=0,0,SER_hh_fech!I17/SER_summary!I$26)</f>
        <v>10.617856700817518</v>
      </c>
      <c r="J17" s="103">
        <f>IF(SER_hh_fech!J17=0,0,SER_hh_fech!J17/SER_summary!J$26)</f>
        <v>11.536938016185216</v>
      </c>
      <c r="K17" s="103">
        <f>IF(SER_hh_fech!K17=0,0,SER_hh_fech!K17/SER_summary!K$26)</f>
        <v>12.36095265904925</v>
      </c>
      <c r="L17" s="103">
        <f>IF(SER_hh_fech!L17=0,0,SER_hh_fech!L17/SER_summary!L$26)</f>
        <v>12.939381488315373</v>
      </c>
      <c r="M17" s="103">
        <f>IF(SER_hh_fech!M17=0,0,SER_hh_fech!M17/SER_summary!M$26)</f>
        <v>13.025771447857961</v>
      </c>
      <c r="N17" s="103">
        <f>IF(SER_hh_fech!N17=0,0,SER_hh_fech!N17/SER_summary!N$26)</f>
        <v>13.632106347178089</v>
      </c>
      <c r="O17" s="103">
        <f>IF(SER_hh_fech!O17=0,0,SER_hh_fech!O17/SER_summary!O$26)</f>
        <v>14.257951985883734</v>
      </c>
      <c r="P17" s="103">
        <f>IF(SER_hh_fech!P17=0,0,SER_hh_fech!P17/SER_summary!P$26)</f>
        <v>14.726433130517051</v>
      </c>
      <c r="Q17" s="103">
        <f>IF(SER_hh_fech!Q17=0,0,SER_hh_fech!Q17/SER_summary!Q$26)</f>
        <v>14.952440891557522</v>
      </c>
    </row>
    <row r="18" spans="1:17" ht="12" customHeight="1" x14ac:dyDescent="0.25">
      <c r="A18" s="88" t="s">
        <v>100</v>
      </c>
      <c r="B18" s="103">
        <f>IF(SER_hh_fech!B18=0,0,SER_hh_fech!B18/SER_summary!B$26)</f>
        <v>22.98144288022851</v>
      </c>
      <c r="C18" s="103">
        <f>IF(SER_hh_fech!C18=0,0,SER_hh_fech!C18/SER_summary!C$26)</f>
        <v>22.373948674659914</v>
      </c>
      <c r="D18" s="103">
        <f>IF(SER_hh_fech!D18=0,0,SER_hh_fech!D18/SER_summary!D$26)</f>
        <v>21.801608155200356</v>
      </c>
      <c r="E18" s="103">
        <f>IF(SER_hh_fech!E18=0,0,SER_hh_fech!E18/SER_summary!E$26)</f>
        <v>21.370349918033547</v>
      </c>
      <c r="F18" s="103">
        <f>IF(SER_hh_fech!F18=0,0,SER_hh_fech!F18/SER_summary!F$26)</f>
        <v>21.037552074356928</v>
      </c>
      <c r="G18" s="103">
        <f>IF(SER_hh_fech!G18=0,0,SER_hh_fech!G18/SER_summary!G$26)</f>
        <v>20.765720877209624</v>
      </c>
      <c r="H18" s="103">
        <f>IF(SER_hh_fech!H18=0,0,SER_hh_fech!H18/SER_summary!H$26)</f>
        <v>20.558692239411311</v>
      </c>
      <c r="I18" s="103">
        <f>IF(SER_hh_fech!I18=0,0,SER_hh_fech!I18/SER_summary!I$26)</f>
        <v>20.310133269435582</v>
      </c>
      <c r="J18" s="103">
        <f>IF(SER_hh_fech!J18=0,0,SER_hh_fech!J18/SER_summary!J$26)</f>
        <v>20.101156429401986</v>
      </c>
      <c r="K18" s="103">
        <f>IF(SER_hh_fech!K18=0,0,SER_hh_fech!K18/SER_summary!K$26)</f>
        <v>19.766210028883663</v>
      </c>
      <c r="L18" s="103">
        <f>IF(SER_hh_fech!L18=0,0,SER_hh_fech!L18/SER_summary!L$26)</f>
        <v>19.485034768053104</v>
      </c>
      <c r="M18" s="103">
        <f>IF(SER_hh_fech!M18=0,0,SER_hh_fech!M18/SER_summary!M$26)</f>
        <v>19.103629025326811</v>
      </c>
      <c r="N18" s="103">
        <f>IF(SER_hh_fech!N18=0,0,SER_hh_fech!N18/SER_summary!N$26)</f>
        <v>18.848293909506012</v>
      </c>
      <c r="O18" s="103">
        <f>IF(SER_hh_fech!O18=0,0,SER_hh_fech!O18/SER_summary!O$26)</f>
        <v>18.494135437263616</v>
      </c>
      <c r="P18" s="103">
        <f>IF(SER_hh_fech!P18=0,0,SER_hh_fech!P18/SER_summary!P$26)</f>
        <v>18.16240633513496</v>
      </c>
      <c r="Q18" s="103">
        <f>IF(SER_hh_fech!Q18=0,0,SER_hh_fech!Q18/SER_summary!Q$26)</f>
        <v>17.35982735805516</v>
      </c>
    </row>
    <row r="19" spans="1:17" ht="12.95" customHeight="1" x14ac:dyDescent="0.25">
      <c r="A19" s="90" t="s">
        <v>47</v>
      </c>
      <c r="B19" s="101">
        <f>IF(SER_hh_fech!B19=0,0,SER_hh_fech!B19/SER_summary!B$26)</f>
        <v>21.7747534726577</v>
      </c>
      <c r="C19" s="101">
        <f>IF(SER_hh_fech!C19=0,0,SER_hh_fech!C19/SER_summary!C$26)</f>
        <v>22.33802103075665</v>
      </c>
      <c r="D19" s="101">
        <f>IF(SER_hh_fech!D19=0,0,SER_hh_fech!D19/SER_summary!D$26)</f>
        <v>22.842835807971674</v>
      </c>
      <c r="E19" s="101">
        <f>IF(SER_hh_fech!E19=0,0,SER_hh_fech!E19/SER_summary!E$26)</f>
        <v>23.110335860255429</v>
      </c>
      <c r="F19" s="101">
        <f>IF(SER_hh_fech!F19=0,0,SER_hh_fech!F19/SER_summary!F$26)</f>
        <v>23.271525651682719</v>
      </c>
      <c r="G19" s="101">
        <f>IF(SER_hh_fech!G19=0,0,SER_hh_fech!G19/SER_summary!G$26)</f>
        <v>23.256086322576451</v>
      </c>
      <c r="H19" s="101">
        <f>IF(SER_hh_fech!H19=0,0,SER_hh_fech!H19/SER_summary!H$26)</f>
        <v>23.063361777282744</v>
      </c>
      <c r="I19" s="101">
        <f>IF(SER_hh_fech!I19=0,0,SER_hh_fech!I19/SER_summary!I$26)</f>
        <v>22.867582137796816</v>
      </c>
      <c r="J19" s="101">
        <f>IF(SER_hh_fech!J19=0,0,SER_hh_fech!J19/SER_summary!J$26)</f>
        <v>22.790292582468542</v>
      </c>
      <c r="K19" s="101">
        <f>IF(SER_hh_fech!K19=0,0,SER_hh_fech!K19/SER_summary!K$26)</f>
        <v>22.713389944564767</v>
      </c>
      <c r="L19" s="101">
        <f>IF(SER_hh_fech!L19=0,0,SER_hh_fech!L19/SER_summary!L$26)</f>
        <v>22.759702203282302</v>
      </c>
      <c r="M19" s="101">
        <f>IF(SER_hh_fech!M19=0,0,SER_hh_fech!M19/SER_summary!M$26)</f>
        <v>22.851557697885273</v>
      </c>
      <c r="N19" s="101">
        <f>IF(SER_hh_fech!N19=0,0,SER_hh_fech!N19/SER_summary!N$26)</f>
        <v>22.903894643574613</v>
      </c>
      <c r="O19" s="101">
        <f>IF(SER_hh_fech!O19=0,0,SER_hh_fech!O19/SER_summary!O$26)</f>
        <v>23.080129006478295</v>
      </c>
      <c r="P19" s="101">
        <f>IF(SER_hh_fech!P19=0,0,SER_hh_fech!P19/SER_summary!P$26)</f>
        <v>23.10767198287763</v>
      </c>
      <c r="Q19" s="101">
        <f>IF(SER_hh_fech!Q19=0,0,SER_hh_fech!Q19/SER_summary!Q$26)</f>
        <v>23.38362403052782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25.621706877791315</v>
      </c>
      <c r="C21" s="100">
        <f>IF(SER_hh_fech!C21=0,0,SER_hh_fech!C21/SER_summary!C$26)</f>
        <v>26.228826536036379</v>
      </c>
      <c r="D21" s="100">
        <f>IF(SER_hh_fech!D21=0,0,SER_hh_fech!D21/SER_summary!D$26)</f>
        <v>26.789401743778125</v>
      </c>
      <c r="E21" s="100">
        <f>IF(SER_hh_fech!E21=0,0,SER_hh_fech!E21/SER_summary!E$26)</f>
        <v>27.138928242075764</v>
      </c>
      <c r="F21" s="100">
        <f>IF(SER_hh_fech!F21=0,0,SER_hh_fech!F21/SER_summary!F$26)</f>
        <v>27.310350393047184</v>
      </c>
      <c r="G21" s="100">
        <f>IF(SER_hh_fech!G21=0,0,SER_hh_fech!G21/SER_summary!G$26)</f>
        <v>27.261028937427675</v>
      </c>
      <c r="H21" s="100">
        <f>IF(SER_hh_fech!H21=0,0,SER_hh_fech!H21/SER_summary!H$26)</f>
        <v>27.052020449439471</v>
      </c>
      <c r="I21" s="100">
        <f>IF(SER_hh_fech!I21=0,0,SER_hh_fech!I21/SER_summary!I$26)</f>
        <v>26.854829358206807</v>
      </c>
      <c r="J21" s="100">
        <f>IF(SER_hh_fech!J21=0,0,SER_hh_fech!J21/SER_summary!J$26)</f>
        <v>26.709823704096284</v>
      </c>
      <c r="K21" s="100">
        <f>IF(SER_hh_fech!K21=0,0,SER_hh_fech!K21/SER_summary!K$26)</f>
        <v>26.581773144085769</v>
      </c>
      <c r="L21" s="100">
        <f>IF(SER_hh_fech!L21=0,0,SER_hh_fech!L21/SER_summary!L$26)</f>
        <v>26.607517220332252</v>
      </c>
      <c r="M21" s="100">
        <f>IF(SER_hh_fech!M21=0,0,SER_hh_fech!M21/SER_summary!M$26)</f>
        <v>26.773361271081534</v>
      </c>
      <c r="N21" s="100">
        <f>IF(SER_hh_fech!N21=0,0,SER_hh_fech!N21/SER_summary!N$26)</f>
        <v>26.759470424591932</v>
      </c>
      <c r="O21" s="100">
        <f>IF(SER_hh_fech!O21=0,0,SER_hh_fech!O21/SER_summary!O$26)</f>
        <v>26.818436339218788</v>
      </c>
      <c r="P21" s="100">
        <f>IF(SER_hh_fech!P21=0,0,SER_hh_fech!P21/SER_summary!P$26)</f>
        <v>26.806915529833788</v>
      </c>
      <c r="Q21" s="100">
        <f>IF(SER_hh_fech!Q21=0,0,SER_hh_fech!Q21/SER_summary!Q$26)</f>
        <v>26.996479307742529</v>
      </c>
    </row>
    <row r="22" spans="1:17" ht="12" customHeight="1" x14ac:dyDescent="0.25">
      <c r="A22" s="88" t="s">
        <v>99</v>
      </c>
      <c r="B22" s="100">
        <f>IF(SER_hh_fech!B22=0,0,SER_hh_fech!B22/SER_summary!B$26)</f>
        <v>26.353755645728207</v>
      </c>
      <c r="C22" s="100">
        <f>IF(SER_hh_fech!C22=0,0,SER_hh_fech!C22/SER_summary!C$26)</f>
        <v>26.978221579923133</v>
      </c>
      <c r="D22" s="100">
        <f>IF(SER_hh_fech!D22=0,0,SER_hh_fech!D22/SER_summary!D$26)</f>
        <v>27.554813222171791</v>
      </c>
      <c r="E22" s="100">
        <f>IF(SER_hh_fech!E22=0,0,SER_hh_fech!E22/SER_summary!E$26)</f>
        <v>27.914326191849362</v>
      </c>
      <c r="F22" s="100">
        <f>IF(SER_hh_fech!F22=0,0,SER_hh_fech!F22/SER_summary!F$26)</f>
        <v>28.090646118562823</v>
      </c>
      <c r="G22" s="100">
        <f>IF(SER_hh_fech!G22=0,0,SER_hh_fech!G22/SER_summary!G$26)</f>
        <v>28.039915478497022</v>
      </c>
      <c r="H22" s="100">
        <f>IF(SER_hh_fech!H22=0,0,SER_hh_fech!H22/SER_summary!H$26)</f>
        <v>27.824935319423449</v>
      </c>
      <c r="I22" s="100">
        <f>IF(SER_hh_fech!I22=0,0,SER_hh_fech!I22/SER_summary!I$26)</f>
        <v>27.622110197012706</v>
      </c>
      <c r="J22" s="100">
        <f>IF(SER_hh_fech!J22=0,0,SER_hh_fech!J22/SER_summary!J$26)</f>
        <v>27.472961524213339</v>
      </c>
      <c r="K22" s="100">
        <f>IF(SER_hh_fech!K22=0,0,SER_hh_fech!K22/SER_summary!K$26)</f>
        <v>27.341252376773927</v>
      </c>
      <c r="L22" s="100">
        <f>IF(SER_hh_fech!L22=0,0,SER_hh_fech!L22/SER_summary!L$26)</f>
        <v>27.367731998056016</v>
      </c>
      <c r="M22" s="100">
        <f>IF(SER_hh_fech!M22=0,0,SER_hh_fech!M22/SER_summary!M$26)</f>
        <v>27.552584738599755</v>
      </c>
      <c r="N22" s="100">
        <f>IF(SER_hh_fech!N22=0,0,SER_hh_fech!N22/SER_summary!N$26)</f>
        <v>27.566656620627477</v>
      </c>
      <c r="O22" s="100">
        <f>IF(SER_hh_fech!O22=0,0,SER_hh_fech!O22/SER_summary!O$26)</f>
        <v>27.657781856699415</v>
      </c>
      <c r="P22" s="100">
        <f>IF(SER_hh_fech!P22=0,0,SER_hh_fech!P22/SER_summary!P$26)</f>
        <v>27.672775764105175</v>
      </c>
      <c r="Q22" s="100">
        <f>IF(SER_hh_fech!Q22=0,0,SER_hh_fech!Q22/SER_summary!Q$26)</f>
        <v>27.891713797020742</v>
      </c>
    </row>
    <row r="23" spans="1:17" ht="12" customHeight="1" x14ac:dyDescent="0.25">
      <c r="A23" s="88" t="s">
        <v>98</v>
      </c>
      <c r="B23" s="100">
        <f>IF(SER_hh_fech!B23=0,0,SER_hh_fech!B23/SER_summary!B$26)</f>
        <v>24.596838602679657</v>
      </c>
      <c r="C23" s="100">
        <f>IF(SER_hh_fech!C23=0,0,SER_hh_fech!C23/SER_summary!C$26)</f>
        <v>25.17967347459491</v>
      </c>
      <c r="D23" s="100">
        <f>IF(SER_hh_fech!D23=0,0,SER_hh_fech!D23/SER_summary!D$26)</f>
        <v>25.717825674027001</v>
      </c>
      <c r="E23" s="100">
        <f>IF(SER_hh_fech!E23=0,0,SER_hh_fech!E23/SER_summary!E$26)</f>
        <v>26.053371112392743</v>
      </c>
      <c r="F23" s="100">
        <f>IF(SER_hh_fech!F23=0,0,SER_hh_fech!F23/SER_summary!F$26)</f>
        <v>26.217936377325309</v>
      </c>
      <c r="G23" s="100">
        <f>IF(SER_hh_fech!G23=0,0,SER_hh_fech!G23/SER_summary!G$26)</f>
        <v>26.170587779930571</v>
      </c>
      <c r="H23" s="100">
        <f>IF(SER_hh_fech!H23=0,0,SER_hh_fech!H23/SER_summary!H$26)</f>
        <v>25.969939631461898</v>
      </c>
      <c r="I23" s="100">
        <f>IF(SER_hh_fech!I23=0,0,SER_hh_fech!I23/SER_summary!I$26)</f>
        <v>25.78063618387851</v>
      </c>
      <c r="J23" s="100">
        <f>IF(SER_hh_fech!J23=0,0,SER_hh_fech!J23/SER_summary!J$26)</f>
        <v>25.641430755932447</v>
      </c>
      <c r="K23" s="100">
        <f>IF(SER_hh_fech!K23=0,0,SER_hh_fech!K23/SER_summary!K$26)</f>
        <v>25.518502218322332</v>
      </c>
      <c r="L23" s="100">
        <f>IF(SER_hh_fech!L23=0,0,SER_hh_fech!L23/SER_summary!L$26)</f>
        <v>25.54321653151894</v>
      </c>
      <c r="M23" s="100">
        <f>IF(SER_hh_fech!M23=0,0,SER_hh_fech!M23/SER_summary!M$26)</f>
        <v>25.732559527462236</v>
      </c>
      <c r="N23" s="100">
        <f>IF(SER_hh_fech!N23=0,0,SER_hh_fech!N23/SER_summary!N$26)</f>
        <v>25.793361032812463</v>
      </c>
      <c r="O23" s="100">
        <f>IF(SER_hh_fech!O23=0,0,SER_hh_fech!O23/SER_summary!O$26)</f>
        <v>25.942712513515687</v>
      </c>
      <c r="P23" s="100">
        <f>IF(SER_hh_fech!P23=0,0,SER_hh_fech!P23/SER_summary!P$26)</f>
        <v>26.010247399070298</v>
      </c>
      <c r="Q23" s="100">
        <f>IF(SER_hh_fech!Q23=0,0,SER_hh_fech!Q23/SER_summary!Q$26)</f>
        <v>26.287744792704139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19.370010399610234</v>
      </c>
      <c r="C25" s="100">
        <f>IF(SER_hh_fech!C25=0,0,SER_hh_fech!C25/SER_summary!C$26)</f>
        <v>19.828992861243506</v>
      </c>
      <c r="D25" s="100">
        <f>IF(SER_hh_fech!D25=0,0,SER_hh_fech!D25/SER_summary!D$26)</f>
        <v>20.252787718296265</v>
      </c>
      <c r="E25" s="100">
        <f>IF(SER_hh_fech!E25=0,0,SER_hh_fech!E25/SER_summary!E$26)</f>
        <v>20.517029751009282</v>
      </c>
      <c r="F25" s="100">
        <f>IF(SER_hh_fech!F25=0,0,SER_hh_fech!F25/SER_summary!F$26)</f>
        <v>20.646624897143674</v>
      </c>
      <c r="G25" s="100">
        <f>IF(SER_hh_fech!G25=0,0,SER_hh_fech!G25/SER_summary!G$26)</f>
        <v>20.609337876695317</v>
      </c>
      <c r="H25" s="100">
        <f>IF(SER_hh_fech!H25=0,0,SER_hh_fech!H25/SER_summary!H$26)</f>
        <v>20.451327459776234</v>
      </c>
      <c r="I25" s="100">
        <f>IF(SER_hh_fech!I25=0,0,SER_hh_fech!I25/SER_summary!I$26)</f>
        <v>20.302250994804332</v>
      </c>
      <c r="J25" s="100">
        <f>IF(SER_hh_fech!J25=0,0,SER_hh_fech!J25/SER_summary!J$26)</f>
        <v>20.192626720296794</v>
      </c>
      <c r="K25" s="100">
        <f>IF(SER_hh_fech!K25=0,0,SER_hh_fech!K25/SER_summary!K$26)</f>
        <v>20.09582049692883</v>
      </c>
      <c r="L25" s="100">
        <f>IF(SER_hh_fech!L25=0,0,SER_hh_fech!L25/SER_summary!L$26)</f>
        <v>20.115283018571169</v>
      </c>
      <c r="M25" s="100">
        <f>IF(SER_hh_fech!M25=0,0,SER_hh_fech!M25/SER_summary!M$26)</f>
        <v>20.289307853899523</v>
      </c>
      <c r="N25" s="100">
        <f>IF(SER_hh_fech!N25=0,0,SER_hh_fech!N25/SER_summary!N$26)</f>
        <v>20.397094482472252</v>
      </c>
      <c r="O25" s="100">
        <f>IF(SER_hh_fech!O25=0,0,SER_hh_fech!O25/SER_summary!O$26)</f>
        <v>20.588248510344467</v>
      </c>
      <c r="P25" s="100">
        <f>IF(SER_hh_fech!P25=0,0,SER_hh_fech!P25/SER_summary!P$26)</f>
        <v>20.70556264811189</v>
      </c>
      <c r="Q25" s="100">
        <f>IF(SER_hh_fech!Q25=0,0,SER_hh_fech!Q25/SER_summary!Q$26)</f>
        <v>20.985840978913124</v>
      </c>
    </row>
    <row r="26" spans="1:17" ht="12" customHeight="1" x14ac:dyDescent="0.25">
      <c r="A26" s="88" t="s">
        <v>30</v>
      </c>
      <c r="B26" s="22">
        <f>IF(SER_hh_fech!B26=0,0,SER_hh_fech!B26/SER_summary!B$26)</f>
        <v>20.056734377361238</v>
      </c>
      <c r="C26" s="22">
        <f>IF(SER_hh_fech!C26=0,0,SER_hh_fech!C26/SER_summary!C$26)</f>
        <v>20.532331897651556</v>
      </c>
      <c r="D26" s="22">
        <f>IF(SER_hh_fech!D26=0,0,SER_hh_fech!D26/SER_summary!D$26)</f>
        <v>20.970922434323281</v>
      </c>
      <c r="E26" s="22">
        <f>IF(SER_hh_fech!E26=0,0,SER_hh_fech!E26/SER_summary!E$26)</f>
        <v>21.244420196252989</v>
      </c>
      <c r="F26" s="22">
        <f>IF(SER_hh_fech!F26=0,0,SER_hh_fech!F26/SER_summary!F$26)</f>
        <v>21.37830541830591</v>
      </c>
      <c r="G26" s="22">
        <f>IF(SER_hh_fech!G26=0,0,SER_hh_fech!G26/SER_summary!G$26)</f>
        <v>21.339010407772971</v>
      </c>
      <c r="H26" s="22">
        <f>IF(SER_hh_fech!H26=0,0,SER_hh_fech!H26/SER_summary!H$26)</f>
        <v>21.174850510040741</v>
      </c>
      <c r="I26" s="22">
        <f>IF(SER_hh_fech!I26=0,0,SER_hh_fech!I26/SER_summary!I$26)</f>
        <v>21.020082778318137</v>
      </c>
      <c r="J26" s="22">
        <f>IF(SER_hh_fech!J26=0,0,SER_hh_fech!J26/SER_summary!J$26)</f>
        <v>20.906189199851344</v>
      </c>
      <c r="K26" s="22">
        <f>IF(SER_hh_fech!K26=0,0,SER_hh_fech!K26/SER_summary!K$26)</f>
        <v>20.806020930913284</v>
      </c>
      <c r="L26" s="22">
        <f>IF(SER_hh_fech!L26=0,0,SER_hh_fech!L26/SER_summary!L$26)</f>
        <v>20.826527279699828</v>
      </c>
      <c r="M26" s="22">
        <f>IF(SER_hh_fech!M26=0,0,SER_hh_fech!M26/SER_summary!M$26)</f>
        <v>20.971136319685364</v>
      </c>
      <c r="N26" s="22">
        <f>IF(SER_hh_fech!N26=0,0,SER_hh_fech!N26/SER_summary!N$26)</f>
        <v>21.032786205101388</v>
      </c>
      <c r="O26" s="22">
        <f>IF(SER_hh_fech!O26=0,0,SER_hh_fech!O26/SER_summary!O$26)</f>
        <v>21.312905340732637</v>
      </c>
      <c r="P26" s="22">
        <f>IF(SER_hh_fech!P26=0,0,SER_hh_fech!P26/SER_summary!P$26)</f>
        <v>21.439161901537236</v>
      </c>
      <c r="Q26" s="22">
        <f>IF(SER_hh_fech!Q26=0,0,SER_hh_fech!Q26/SER_summary!Q$26)</f>
        <v>21.847505502026575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22.585142090037483</v>
      </c>
      <c r="C29" s="101">
        <f>IF(SER_hh_fech!C29=0,0,SER_hh_fech!C29/SER_summary!C$26)</f>
        <v>23.383826872147377</v>
      </c>
      <c r="D29" s="101">
        <f>IF(SER_hh_fech!D29=0,0,SER_hh_fech!D29/SER_summary!D$26)</f>
        <v>23.760782598848678</v>
      </c>
      <c r="E29" s="101">
        <f>IF(SER_hh_fech!E29=0,0,SER_hh_fech!E29/SER_summary!E$26)</f>
        <v>24.006184288743238</v>
      </c>
      <c r="F29" s="101">
        <f>IF(SER_hh_fech!F29=0,0,SER_hh_fech!F29/SER_summary!F$26)</f>
        <v>24.121399336626194</v>
      </c>
      <c r="G29" s="101">
        <f>IF(SER_hh_fech!G29=0,0,SER_hh_fech!G29/SER_summary!G$26)</f>
        <v>23.905389876003095</v>
      </c>
      <c r="H29" s="101">
        <f>IF(SER_hh_fech!H29=0,0,SER_hh_fech!H29/SER_summary!H$26)</f>
        <v>23.882962898372284</v>
      </c>
      <c r="I29" s="101">
        <f>IF(SER_hh_fech!I29=0,0,SER_hh_fech!I29/SER_summary!I$26)</f>
        <v>23.900394546709169</v>
      </c>
      <c r="J29" s="101">
        <f>IF(SER_hh_fech!J29=0,0,SER_hh_fech!J29/SER_summary!J$26)</f>
        <v>24.000359060939441</v>
      </c>
      <c r="K29" s="101">
        <f>IF(SER_hh_fech!K29=0,0,SER_hh_fech!K29/SER_summary!K$26)</f>
        <v>24.17714565871858</v>
      </c>
      <c r="L29" s="101">
        <f>IF(SER_hh_fech!L29=0,0,SER_hh_fech!L29/SER_summary!L$26)</f>
        <v>24.430120333921149</v>
      </c>
      <c r="M29" s="101">
        <f>IF(SER_hh_fech!M29=0,0,SER_hh_fech!M29/SER_summary!M$26)</f>
        <v>24.272743805668412</v>
      </c>
      <c r="N29" s="101">
        <f>IF(SER_hh_fech!N29=0,0,SER_hh_fech!N29/SER_summary!N$26)</f>
        <v>24.166619868068235</v>
      </c>
      <c r="O29" s="101">
        <f>IF(SER_hh_fech!O29=0,0,SER_hh_fech!O29/SER_summary!O$26)</f>
        <v>24.341061753099588</v>
      </c>
      <c r="P29" s="101">
        <f>IF(SER_hh_fech!P29=0,0,SER_hh_fech!P29/SER_summary!P$26)</f>
        <v>24.542447774501085</v>
      </c>
      <c r="Q29" s="101">
        <f>IF(SER_hh_fech!Q29=0,0,SER_hh_fech!Q29/SER_summary!Q$26)</f>
        <v>25.127474384210291</v>
      </c>
    </row>
    <row r="30" spans="1:17" ht="12" customHeight="1" x14ac:dyDescent="0.25">
      <c r="A30" s="88" t="s">
        <v>66</v>
      </c>
      <c r="B30" s="100">
        <f>IF(SER_hh_fech!B30=0,0,SER_hh_fech!B30/SER_summary!B$26)</f>
        <v>30.478743432312108</v>
      </c>
      <c r="C30" s="100">
        <f>IF(SER_hh_fech!C30=0,0,SER_hh_fech!C30/SER_summary!C$26)</f>
        <v>31.680294637149508</v>
      </c>
      <c r="D30" s="100">
        <f>IF(SER_hh_fech!D30=0,0,SER_hh_fech!D30/SER_summary!D$26)</f>
        <v>31.128130820639935</v>
      </c>
      <c r="E30" s="100">
        <f>IF(SER_hh_fech!E30=0,0,SER_hh_fech!E30/SER_summary!E$26)</f>
        <v>32.20541855404386</v>
      </c>
      <c r="F30" s="100">
        <f>IF(SER_hh_fech!F30=0,0,SER_hh_fech!F30/SER_summary!F$26)</f>
        <v>32.32825932350115</v>
      </c>
      <c r="G30" s="100">
        <f>IF(SER_hh_fech!G30=0,0,SER_hh_fech!G30/SER_summary!G$26)</f>
        <v>32.041831552283178</v>
      </c>
      <c r="H30" s="100">
        <f>IF(SER_hh_fech!H30=0,0,SER_hh_fech!H30/SER_summary!H$26)</f>
        <v>31.995895549213145</v>
      </c>
      <c r="I30" s="100">
        <f>IF(SER_hh_fech!I30=0,0,SER_hh_fech!I30/SER_summary!I$26)</f>
        <v>32.062476912224895</v>
      </c>
      <c r="J30" s="100">
        <f>IF(SER_hh_fech!J30=0,0,SER_hh_fech!J30/SER_summary!J$26)</f>
        <v>32.062463706271181</v>
      </c>
      <c r="K30" s="100">
        <f>IF(SER_hh_fech!K30=0,0,SER_hh_fech!K30/SER_summary!K$26)</f>
        <v>31.934251397669314</v>
      </c>
      <c r="L30" s="100">
        <f>IF(SER_hh_fech!L30=0,0,SER_hh_fech!L30/SER_summary!L$26)</f>
        <v>32.14634834322824</v>
      </c>
      <c r="M30" s="100">
        <f>IF(SER_hh_fech!M30=0,0,SER_hh_fech!M30/SER_summary!M$26)</f>
        <v>31.990103407775003</v>
      </c>
      <c r="N30" s="100">
        <f>IF(SER_hh_fech!N30=0,0,SER_hh_fech!N30/SER_summary!N$26)</f>
        <v>31.719899771386736</v>
      </c>
      <c r="O30" s="100">
        <f>IF(SER_hh_fech!O30=0,0,SER_hh_fech!O30/SER_summary!O$26)</f>
        <v>31.703745659524184</v>
      </c>
      <c r="P30" s="100">
        <f>IF(SER_hh_fech!P30=0,0,SER_hh_fech!P30/SER_summary!P$26)</f>
        <v>31.720541807849838</v>
      </c>
      <c r="Q30" s="100">
        <f>IF(SER_hh_fech!Q30=0,0,SER_hh_fech!Q30/SER_summary!Q$26)</f>
        <v>32.199147930828119</v>
      </c>
    </row>
    <row r="31" spans="1:17" ht="12" customHeight="1" x14ac:dyDescent="0.25">
      <c r="A31" s="88" t="s">
        <v>98</v>
      </c>
      <c r="B31" s="100">
        <f>IF(SER_hh_fech!B31=0,0,SER_hh_fech!B31/SER_summary!B$26)</f>
        <v>28.301690330004106</v>
      </c>
      <c r="C31" s="100">
        <f>IF(SER_hh_fech!C31=0,0,SER_hh_fech!C31/SER_summary!C$26)</f>
        <v>28.998332565229511</v>
      </c>
      <c r="D31" s="100">
        <f>IF(SER_hh_fech!D31=0,0,SER_hh_fech!D31/SER_summary!D$26)</f>
        <v>29.588358305874316</v>
      </c>
      <c r="E31" s="100">
        <f>IF(SER_hh_fech!E31=0,0,SER_hh_fech!E31/SER_summary!E$26)</f>
        <v>29.905031514469318</v>
      </c>
      <c r="F31" s="100">
        <f>IF(SER_hh_fech!F31=0,0,SER_hh_fech!F31/SER_summary!F$26)</f>
        <v>30.019097943251079</v>
      </c>
      <c r="G31" s="100">
        <f>IF(SER_hh_fech!G31=0,0,SER_hh_fech!G31/SER_summary!G$26)</f>
        <v>29.753129298548657</v>
      </c>
      <c r="H31" s="100">
        <f>IF(SER_hh_fech!H31=0,0,SER_hh_fech!H31/SER_summary!H$26)</f>
        <v>29.710474438555043</v>
      </c>
      <c r="I31" s="100">
        <f>IF(SER_hh_fech!I31=0,0,SER_hh_fech!I31/SER_summary!I$26)</f>
        <v>29.772299989923106</v>
      </c>
      <c r="J31" s="100">
        <f>IF(SER_hh_fech!J31=0,0,SER_hh_fech!J31/SER_summary!J$26)</f>
        <v>29.772287727251808</v>
      </c>
      <c r="K31" s="100">
        <f>IF(SER_hh_fech!K31=0,0,SER_hh_fech!K31/SER_summary!K$26)</f>
        <v>29.653233440692915</v>
      </c>
      <c r="L31" s="100">
        <f>IF(SER_hh_fech!L31=0,0,SER_hh_fech!L31/SER_summary!L$26)</f>
        <v>29.850180604426249</v>
      </c>
      <c r="M31" s="100">
        <f>IF(SER_hh_fech!M31=0,0,SER_hh_fech!M31/SER_summary!M$26)</f>
        <v>29.691447259360338</v>
      </c>
      <c r="N31" s="100">
        <f>IF(SER_hh_fech!N31=0,0,SER_hh_fech!N31/SER_summary!N$26)</f>
        <v>29.417826992328859</v>
      </c>
      <c r="O31" s="100">
        <f>IF(SER_hh_fech!O31=0,0,SER_hh_fech!O31/SER_summary!O$26)</f>
        <v>29.374533257575941</v>
      </c>
      <c r="P31" s="100">
        <f>IF(SER_hh_fech!P31=0,0,SER_hh_fech!P31/SER_summary!P$26)</f>
        <v>29.360332886898846</v>
      </c>
      <c r="Q31" s="100">
        <f>IF(SER_hh_fech!Q31=0,0,SER_hh_fech!Q31/SER_summary!Q$26)</f>
        <v>29.774475099991623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41.514526816970104</v>
      </c>
      <c r="L32" s="100">
        <f>IF(SER_hh_fech!L32=0,0,SER_hh_fech!L32/SER_summary!L$26)</f>
        <v>41.790252846196708</v>
      </c>
      <c r="M32" s="100">
        <f>IF(SER_hh_fech!M32=0,0,SER_hh_fech!M32/SER_summary!M$26)</f>
        <v>41.655685704762533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41.75619268805454</v>
      </c>
      <c r="Q32" s="100">
        <f>IF(SER_hh_fech!Q32=0,0,SER_hh_fech!Q32/SER_summary!Q$26)</f>
        <v>42.548645815742255</v>
      </c>
    </row>
    <row r="33" spans="1:17" ht="12" customHeight="1" x14ac:dyDescent="0.25">
      <c r="A33" s="49" t="s">
        <v>30</v>
      </c>
      <c r="B33" s="18">
        <f>IF(SER_hh_fech!B33=0,0,SER_hh_fech!B33/SER_summary!B$26)</f>
        <v>20.806891823982376</v>
      </c>
      <c r="C33" s="18">
        <f>IF(SER_hh_fech!C33=0,0,SER_hh_fech!C33/SER_summary!C$26)</f>
        <v>21.298028071859939</v>
      </c>
      <c r="D33" s="18">
        <f>IF(SER_hh_fech!D33=0,0,SER_hh_fech!D33/SER_summary!D$26)</f>
        <v>21.786022488544255</v>
      </c>
      <c r="E33" s="18">
        <f>IF(SER_hh_fech!E33=0,0,SER_hh_fech!E33/SER_summary!E$26)</f>
        <v>21.985266645836312</v>
      </c>
      <c r="F33" s="18">
        <f>IF(SER_hh_fech!F33=0,0,SER_hh_fech!F33/SER_summary!F$26)</f>
        <v>22.068824136117328</v>
      </c>
      <c r="G33" s="18">
        <f>IF(SER_hh_fech!G33=0,0,SER_hh_fech!G33/SER_summary!G$26)</f>
        <v>21.872425789672821</v>
      </c>
      <c r="H33" s="18">
        <f>IF(SER_hh_fech!H33=0,0,SER_hh_fech!H33/SER_summary!H$26)</f>
        <v>21.840519625742537</v>
      </c>
      <c r="I33" s="18">
        <f>IF(SER_hh_fech!I33=0,0,SER_hh_fech!I33/SER_summary!I$26)</f>
        <v>21.885560149333898</v>
      </c>
      <c r="J33" s="18">
        <f>IF(SER_hh_fech!J33=0,0,SER_hh_fech!J33/SER_summary!J$26)</f>
        <v>21.884830322061124</v>
      </c>
      <c r="K33" s="18">
        <f>IF(SER_hh_fech!K33=0,0,SER_hh_fech!K33/SER_summary!K$26)</f>
        <v>21.797199661476906</v>
      </c>
      <c r="L33" s="18">
        <f>IF(SER_hh_fech!L33=0,0,SER_hh_fech!L33/SER_summary!L$26)</f>
        <v>21.94234047070384</v>
      </c>
      <c r="M33" s="18">
        <f>IF(SER_hh_fech!M33=0,0,SER_hh_fech!M33/SER_summary!M$26)</f>
        <v>21.87025275412639</v>
      </c>
      <c r="N33" s="18">
        <f>IF(SER_hh_fech!N33=0,0,SER_hh_fech!N33/SER_summary!N$26)</f>
        <v>21.770444659965893</v>
      </c>
      <c r="O33" s="18">
        <f>IF(SER_hh_fech!O33=0,0,SER_hh_fech!O33/SER_summary!O$26)</f>
        <v>22.007300471762559</v>
      </c>
      <c r="P33" s="18">
        <f>IF(SER_hh_fech!P33=0,0,SER_hh_fech!P33/SER_summary!P$26)</f>
        <v>22.204453373406661</v>
      </c>
      <c r="Q33" s="18">
        <f>IF(SER_hh_fech!Q33=0,0,SER_hh_fech!Q33/SER_summary!Q$26)</f>
        <v>22.829552492634228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87.5489875093525</v>
      </c>
      <c r="C3" s="106">
        <f>IF(SER_hh_tesh!C3=0,0,SER_hh_tesh!C3/SER_summary!C$26)</f>
        <v>100.56051522594713</v>
      </c>
      <c r="D3" s="106">
        <f>IF(SER_hh_tesh!D3=0,0,SER_hh_tesh!D3/SER_summary!D$26)</f>
        <v>104.1317177940399</v>
      </c>
      <c r="E3" s="106">
        <f>IF(SER_hh_tesh!E3=0,0,SER_hh_tesh!E3/SER_summary!E$26)</f>
        <v>107.12615827357484</v>
      </c>
      <c r="F3" s="106">
        <f>IF(SER_hh_tesh!F3=0,0,SER_hh_tesh!F3/SER_summary!F$26)</f>
        <v>108.45322132108492</v>
      </c>
      <c r="G3" s="106">
        <f>IF(SER_hh_tesh!G3=0,0,SER_hh_tesh!G3/SER_summary!G$26)</f>
        <v>110.24669195921931</v>
      </c>
      <c r="H3" s="106">
        <f>IF(SER_hh_tesh!H3=0,0,SER_hh_tesh!H3/SER_summary!H$26)</f>
        <v>105.2133145952418</v>
      </c>
      <c r="I3" s="106">
        <f>IF(SER_hh_tesh!I3=0,0,SER_hh_tesh!I3/SER_summary!I$26)</f>
        <v>100.26354762257063</v>
      </c>
      <c r="J3" s="106">
        <f>IF(SER_hh_tesh!J3=0,0,SER_hh_tesh!J3/SER_summary!J$26)</f>
        <v>108.14771984047968</v>
      </c>
      <c r="K3" s="106">
        <f>IF(SER_hh_tesh!K3=0,0,SER_hh_tesh!K3/SER_summary!K$26)</f>
        <v>109.12716816386748</v>
      </c>
      <c r="L3" s="106">
        <f>IF(SER_hh_tesh!L3=0,0,SER_hh_tesh!L3/SER_summary!L$26)</f>
        <v>118.05567418679678</v>
      </c>
      <c r="M3" s="106">
        <f>IF(SER_hh_tesh!M3=0,0,SER_hh_tesh!M3/SER_summary!M$26)</f>
        <v>115.4785668230125</v>
      </c>
      <c r="N3" s="106">
        <f>IF(SER_hh_tesh!N3=0,0,SER_hh_tesh!N3/SER_summary!N$26)</f>
        <v>112.96878780401498</v>
      </c>
      <c r="O3" s="106">
        <f>IF(SER_hh_tesh!O3=0,0,SER_hh_tesh!O3/SER_summary!O$26)</f>
        <v>111.36074561604528</v>
      </c>
      <c r="P3" s="106">
        <f>IF(SER_hh_tesh!P3=0,0,SER_hh_tesh!P3/SER_summary!P$26)</f>
        <v>102.97082289845169</v>
      </c>
      <c r="Q3" s="106">
        <f>IF(SER_hh_tesh!Q3=0,0,SER_hh_tesh!Q3/SER_summary!Q$26)</f>
        <v>115.35728056240816</v>
      </c>
    </row>
    <row r="4" spans="1:17" ht="12.95" customHeight="1" x14ac:dyDescent="0.25">
      <c r="A4" s="90" t="s">
        <v>44</v>
      </c>
      <c r="B4" s="101">
        <f>IF(SER_hh_tesh!B4=0,0,SER_hh_tesh!B4/SER_summary!B$26)</f>
        <v>53.836347162556265</v>
      </c>
      <c r="C4" s="101">
        <f>IF(SER_hh_tesh!C4=0,0,SER_hh_tesh!C4/SER_summary!C$26)</f>
        <v>65.211603468191768</v>
      </c>
      <c r="D4" s="101">
        <f>IF(SER_hh_tesh!D4=0,0,SER_hh_tesh!D4/SER_summary!D$26)</f>
        <v>66.952393995360609</v>
      </c>
      <c r="E4" s="101">
        <f>IF(SER_hh_tesh!E4=0,0,SER_hh_tesh!E4/SER_summary!E$26)</f>
        <v>68.318652923946956</v>
      </c>
      <c r="F4" s="101">
        <f>IF(SER_hh_tesh!F4=0,0,SER_hh_tesh!F4/SER_summary!F$26)</f>
        <v>67.988266213299866</v>
      </c>
      <c r="G4" s="101">
        <f>IF(SER_hh_tesh!G4=0,0,SER_hh_tesh!G4/SER_summary!G$26)</f>
        <v>68.564400150069375</v>
      </c>
      <c r="H4" s="101">
        <f>IF(SER_hh_tesh!H4=0,0,SER_hh_tesh!H4/SER_summary!H$26)</f>
        <v>61.606360607607876</v>
      </c>
      <c r="I4" s="101">
        <f>IF(SER_hh_tesh!I4=0,0,SER_hh_tesh!I4/SER_summary!I$26)</f>
        <v>54.440241063266583</v>
      </c>
      <c r="J4" s="101">
        <f>IF(SER_hh_tesh!J4=0,0,SER_hh_tesh!J4/SER_summary!J$26)</f>
        <v>60.403982035454611</v>
      </c>
      <c r="K4" s="101">
        <f>IF(SER_hh_tesh!K4=0,0,SER_hh_tesh!K4/SER_summary!K$26)</f>
        <v>59.617898743475742</v>
      </c>
      <c r="L4" s="101">
        <f>IF(SER_hh_tesh!L4=0,0,SER_hh_tesh!L4/SER_summary!L$26)</f>
        <v>66.95591368012596</v>
      </c>
      <c r="M4" s="101">
        <f>IF(SER_hh_tesh!M4=0,0,SER_hh_tesh!M4/SER_summary!M$26)</f>
        <v>63.870481450485855</v>
      </c>
      <c r="N4" s="101">
        <f>IF(SER_hh_tesh!N4=0,0,SER_hh_tesh!N4/SER_summary!N$26)</f>
        <v>60.269416717377837</v>
      </c>
      <c r="O4" s="101">
        <f>IF(SER_hh_tesh!O4=0,0,SER_hh_tesh!O4/SER_summary!O$26)</f>
        <v>57.201193790971942</v>
      </c>
      <c r="P4" s="101">
        <f>IF(SER_hh_tesh!P4=0,0,SER_hh_tesh!P4/SER_summary!P$26)</f>
        <v>47.349353333352497</v>
      </c>
      <c r="Q4" s="101">
        <f>IF(SER_hh_tesh!Q4=0,0,SER_hh_tesh!Q4/SER_summary!Q$26)</f>
        <v>57.863499964960148</v>
      </c>
    </row>
    <row r="5" spans="1:17" ht="12" customHeight="1" x14ac:dyDescent="0.25">
      <c r="A5" s="88" t="s">
        <v>38</v>
      </c>
      <c r="B5" s="100">
        <f>IF(SER_hh_tesh!B5=0,0,SER_hh_tesh!B5/SER_summary!B$26)</f>
        <v>53.310625677716565</v>
      </c>
      <c r="C5" s="100">
        <f>IF(SER_hh_tesh!C5=0,0,SER_hh_tesh!C5/SER_summary!C$26)</f>
        <v>64.032816238695034</v>
      </c>
      <c r="D5" s="100">
        <f>IF(SER_hh_tesh!D5=0,0,SER_hh_tesh!D5/SER_summary!D$26)</f>
        <v>66.384952188367819</v>
      </c>
      <c r="E5" s="100">
        <f>IF(SER_hh_tesh!E5=0,0,SER_hh_tesh!E5/SER_summary!E$26)</f>
        <v>67.956266737312419</v>
      </c>
      <c r="F5" s="100">
        <f>IF(SER_hh_tesh!F5=0,0,SER_hh_tesh!F5/SER_summary!F$26)</f>
        <v>68.87779348202011</v>
      </c>
      <c r="G5" s="100">
        <f>IF(SER_hh_tesh!G5=0,0,SER_hh_tesh!G5/SER_summary!G$26)</f>
        <v>12.70273200203189</v>
      </c>
      <c r="H5" s="100">
        <f>IF(SER_hh_tesh!H5=0,0,SER_hh_tesh!H5/SER_summary!H$26)</f>
        <v>61.484986570237893</v>
      </c>
      <c r="I5" s="100">
        <f>IF(SER_hh_tesh!I5=0,0,SER_hh_tesh!I5/SER_summary!I$26)</f>
        <v>53.868693388707875</v>
      </c>
      <c r="J5" s="100">
        <f>IF(SER_hh_tesh!J5=0,0,SER_hh_tesh!J5/SER_summary!J$26)</f>
        <v>59.309644570921243</v>
      </c>
      <c r="K5" s="100">
        <f>IF(SER_hh_tesh!K5=0,0,SER_hh_tesh!K5/SER_summary!K$26)</f>
        <v>80.74657279519505</v>
      </c>
      <c r="L5" s="100">
        <f>IF(SER_hh_tesh!L5=0,0,SER_hh_tesh!L5/SER_summary!L$26)</f>
        <v>54.772700539390009</v>
      </c>
      <c r="M5" s="100">
        <f>IF(SER_hh_tesh!M5=0,0,SER_hh_tesh!M5/SER_summary!M$26)</f>
        <v>62.680054332599731</v>
      </c>
      <c r="N5" s="100">
        <f>IF(SER_hh_tesh!N5=0,0,SER_hh_tesh!N5/SER_summary!N$26)</f>
        <v>58.62969982309869</v>
      </c>
      <c r="O5" s="100">
        <f>IF(SER_hh_tesh!O5=0,0,SER_hh_tesh!O5/SER_summary!O$26)</f>
        <v>56.343323821600222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52.787972484797749</v>
      </c>
      <c r="C7" s="100">
        <f>IF(SER_hh_tesh!C7=0,0,SER_hh_tesh!C7/SER_summary!C$26)</f>
        <v>58.239722050174819</v>
      </c>
      <c r="D7" s="100">
        <f>IF(SER_hh_tesh!D7=0,0,SER_hh_tesh!D7/SER_summary!D$26)</f>
        <v>66.119336618778448</v>
      </c>
      <c r="E7" s="100">
        <f>IF(SER_hh_tesh!E7=0,0,SER_hh_tesh!E7/SER_summary!E$26)</f>
        <v>66.985019946473301</v>
      </c>
      <c r="F7" s="100">
        <f>IF(SER_hh_tesh!F7=0,0,SER_hh_tesh!F7/SER_summary!F$26)</f>
        <v>66.021150320307868</v>
      </c>
      <c r="G7" s="100">
        <f>IF(SER_hh_tesh!G7=0,0,SER_hh_tesh!G7/SER_summary!G$26)</f>
        <v>66.154898182922267</v>
      </c>
      <c r="H7" s="100">
        <f>IF(SER_hh_tesh!H7=0,0,SER_hh_tesh!H7/SER_summary!H$26)</f>
        <v>59.138525492029537</v>
      </c>
      <c r="I7" s="100">
        <f>IF(SER_hh_tesh!I7=0,0,SER_hh_tesh!I7/SER_summary!I$26)</f>
        <v>51.784001096320353</v>
      </c>
      <c r="J7" s="100">
        <f>IF(SER_hh_tesh!J7=0,0,SER_hh_tesh!J7/SER_summary!J$26)</f>
        <v>57.384778625937734</v>
      </c>
      <c r="K7" s="100">
        <f>IF(SER_hh_tesh!K7=0,0,SER_hh_tesh!K7/SER_summary!K$26)</f>
        <v>56.754259083199734</v>
      </c>
      <c r="L7" s="100">
        <f>IF(SER_hh_tesh!L7=0,0,SER_hh_tesh!L7/SER_summary!L$26)</f>
        <v>63.452845103130919</v>
      </c>
      <c r="M7" s="100">
        <f>IF(SER_hh_tesh!M7=0,0,SER_hh_tesh!M7/SER_summary!M$26)</f>
        <v>60.743730983757715</v>
      </c>
      <c r="N7" s="100">
        <f>IF(SER_hh_tesh!N7=0,0,SER_hh_tesh!N7/SER_summary!N$26)</f>
        <v>57.287457801454842</v>
      </c>
      <c r="O7" s="100">
        <f>IF(SER_hh_tesh!O7=0,0,SER_hh_tesh!O7/SER_summary!O$26)</f>
        <v>54.457009557902239</v>
      </c>
      <c r="P7" s="100">
        <f>IF(SER_hh_tesh!P7=0,0,SER_hh_tesh!P7/SER_summary!P$26)</f>
        <v>45.090570781068834</v>
      </c>
      <c r="Q7" s="100">
        <f>IF(SER_hh_tesh!Q7=0,0,SER_hh_tesh!Q7/SER_summary!Q$26)</f>
        <v>54.66630983745987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52.459361360019386</v>
      </c>
      <c r="C9" s="100">
        <f>IF(SER_hh_tesh!C9=0,0,SER_hh_tesh!C9/SER_summary!C$26)</f>
        <v>75.153987529965988</v>
      </c>
      <c r="D9" s="100">
        <f>IF(SER_hh_tesh!D9=0,0,SER_hh_tesh!D9/SER_summary!D$26)</f>
        <v>64.77827026442263</v>
      </c>
      <c r="E9" s="100">
        <f>IF(SER_hh_tesh!E9=0,0,SER_hh_tesh!E9/SER_summary!E$26)</f>
        <v>66.954287803385469</v>
      </c>
      <c r="F9" s="100">
        <f>IF(SER_hh_tesh!F9=0,0,SER_hh_tesh!F9/SER_summary!F$26)</f>
        <v>67.810503780462611</v>
      </c>
      <c r="G9" s="100">
        <f>IF(SER_hh_tesh!G9=0,0,SER_hh_tesh!G9/SER_summary!G$26)</f>
        <v>69.819937905138474</v>
      </c>
      <c r="H9" s="100">
        <f>IF(SER_hh_tesh!H9=0,0,SER_hh_tesh!H9/SER_summary!H$26)</f>
        <v>62.118388739775014</v>
      </c>
      <c r="I9" s="100">
        <f>IF(SER_hh_tesh!I9=0,0,SER_hh_tesh!I9/SER_summary!I$26)</f>
        <v>53.663939020820642</v>
      </c>
      <c r="J9" s="100">
        <f>IF(SER_hh_tesh!J9=0,0,SER_hh_tesh!J9/SER_summary!J$26)</f>
        <v>62.366071303351553</v>
      </c>
      <c r="K9" s="100">
        <f>IF(SER_hh_tesh!K9=0,0,SER_hh_tesh!K9/SER_summary!K$26)</f>
        <v>60.056900867791782</v>
      </c>
      <c r="L9" s="100">
        <f>IF(SER_hh_tesh!L9=0,0,SER_hh_tesh!L9/SER_summary!L$26)</f>
        <v>68.057972795205643</v>
      </c>
      <c r="M9" s="100">
        <f>IF(SER_hh_tesh!M9=0,0,SER_hh_tesh!M9/SER_summary!M$26)</f>
        <v>64.652474801179338</v>
      </c>
      <c r="N9" s="100">
        <f>IF(SER_hh_tesh!N9=0,0,SER_hh_tesh!N9/SER_summary!N$26)</f>
        <v>61.236939058466106</v>
      </c>
      <c r="O9" s="100">
        <f>IF(SER_hh_tesh!O9=0,0,SER_hh_tesh!O9/SER_summary!O$26)</f>
        <v>57.377197667448854</v>
      </c>
      <c r="P9" s="100">
        <f>IF(SER_hh_tesh!P9=0,0,SER_hh_tesh!P9/SER_summary!P$26)</f>
        <v>47.20601227826085</v>
      </c>
      <c r="Q9" s="100">
        <f>IF(SER_hh_tesh!Q9=0,0,SER_hh_tesh!Q9/SER_summary!Q$26)</f>
        <v>57.480558671033599</v>
      </c>
    </row>
    <row r="10" spans="1:17" ht="12" customHeight="1" x14ac:dyDescent="0.25">
      <c r="A10" s="88" t="s">
        <v>34</v>
      </c>
      <c r="B10" s="100">
        <f>IF(SER_hh_tesh!B10=0,0,SER_hh_tesh!B10/SER_summary!B$26)</f>
        <v>0</v>
      </c>
      <c r="C10" s="100">
        <f>IF(SER_hh_tesh!C10=0,0,SER_hh_tesh!C10/SER_summary!C$26)</f>
        <v>0</v>
      </c>
      <c r="D10" s="100">
        <f>IF(SER_hh_tesh!D10=0,0,SER_hh_tesh!D10/SER_summary!D$26)</f>
        <v>0</v>
      </c>
      <c r="E10" s="100">
        <f>IF(SER_hh_tesh!E10=0,0,SER_hh_tesh!E10/SER_summary!E$26)</f>
        <v>0</v>
      </c>
      <c r="F10" s="100">
        <f>IF(SER_hh_tesh!F10=0,0,SER_hh_tesh!F10/SER_summary!F$26)</f>
        <v>0</v>
      </c>
      <c r="G10" s="100">
        <f>IF(SER_hh_tesh!G10=0,0,SER_hh_tesh!G10/SER_summary!G$26)</f>
        <v>0</v>
      </c>
      <c r="H10" s="100">
        <f>IF(SER_hh_tesh!H10=0,0,SER_hh_tesh!H10/SER_summary!H$26)</f>
        <v>0</v>
      </c>
      <c r="I10" s="100">
        <f>IF(SER_hh_tesh!I10=0,0,SER_hh_tesh!I10/SER_summary!I$26)</f>
        <v>73.80175793242347</v>
      </c>
      <c r="J10" s="100">
        <f>IF(SER_hh_tesh!J10=0,0,SER_hh_tesh!J10/SER_summary!J$26)</f>
        <v>61.425379156899666</v>
      </c>
      <c r="K10" s="100">
        <f>IF(SER_hh_tesh!K10=0,0,SER_hh_tesh!K10/SER_summary!K$26)</f>
        <v>82.925117478232821</v>
      </c>
      <c r="L10" s="100">
        <f>IF(SER_hh_tesh!L10=0,0,SER_hh_tesh!L10/SER_summary!L$26)</f>
        <v>68.218020779641193</v>
      </c>
      <c r="M10" s="100">
        <f>IF(SER_hh_tesh!M10=0,0,SER_hh_tesh!M10/SER_summary!M$26)</f>
        <v>75.145331669023264</v>
      </c>
      <c r="N10" s="100">
        <f>IF(SER_hh_tesh!N10=0,0,SER_hh_tesh!N10/SER_summary!N$26)</f>
        <v>69.586645103078155</v>
      </c>
      <c r="O10" s="100">
        <f>IF(SER_hh_tesh!O10=0,0,SER_hh_tesh!O10/SER_summary!O$26)</f>
        <v>64.729723459001619</v>
      </c>
      <c r="P10" s="100">
        <f>IF(SER_hh_tesh!P10=0,0,SER_hh_tesh!P10/SER_summary!P$26)</f>
        <v>52.648909613184514</v>
      </c>
      <c r="Q10" s="100">
        <f>IF(SER_hh_tesh!Q10=0,0,SER_hh_tesh!Q10/SER_summary!Q$26)</f>
        <v>63.306134570660781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69.115299179328289</v>
      </c>
      <c r="J11" s="100">
        <f>IF(SER_hh_tesh!J11=0,0,SER_hh_tesh!J11/SER_summary!J$26)</f>
        <v>63.029612695621353</v>
      </c>
      <c r="K11" s="100">
        <f>IF(SER_hh_tesh!K11=0,0,SER_hh_tesh!K11/SER_summary!K$26)</f>
        <v>61.783990972712047</v>
      </c>
      <c r="L11" s="100">
        <f>IF(SER_hh_tesh!L11=0,0,SER_hh_tesh!L11/SER_summary!L$26)</f>
        <v>72.404292281308173</v>
      </c>
      <c r="M11" s="100">
        <f>IF(SER_hh_tesh!M11=0,0,SER_hh_tesh!M11/SER_summary!M$26)</f>
        <v>68.198079042345739</v>
      </c>
      <c r="N11" s="100">
        <f>IF(SER_hh_tesh!N11=0,0,SER_hh_tesh!N11/SER_summary!N$26)</f>
        <v>63.43182736208297</v>
      </c>
      <c r="O11" s="100">
        <f>IF(SER_hh_tesh!O11=0,0,SER_hh_tesh!O11/SER_summary!O$26)</f>
        <v>59.304747466812081</v>
      </c>
      <c r="P11" s="100">
        <f>IF(SER_hh_tesh!P11=0,0,SER_hh_tesh!P11/SER_summary!P$26)</f>
        <v>48.403848641189946</v>
      </c>
      <c r="Q11" s="100">
        <f>IF(SER_hh_tesh!Q11=0,0,SER_hh_tesh!Q11/SER_summary!Q$26)</f>
        <v>58.576482455441024</v>
      </c>
    </row>
    <row r="12" spans="1:17" ht="12" customHeight="1" x14ac:dyDescent="0.25">
      <c r="A12" s="88" t="s">
        <v>42</v>
      </c>
      <c r="B12" s="100">
        <f>IF(SER_hh_tesh!B12=0,0,SER_hh_tesh!B12/SER_summary!B$26)</f>
        <v>54.332979605612273</v>
      </c>
      <c r="C12" s="100">
        <f>IF(SER_hh_tesh!C12=0,0,SER_hh_tesh!C12/SER_summary!C$26)</f>
        <v>63.70817249095213</v>
      </c>
      <c r="D12" s="100">
        <f>IF(SER_hh_tesh!D12=0,0,SER_hh_tesh!D12/SER_summary!D$26)</f>
        <v>66.236818554382168</v>
      </c>
      <c r="E12" s="100">
        <f>IF(SER_hh_tesh!E12=0,0,SER_hh_tesh!E12/SER_summary!E$26)</f>
        <v>67.934480253959137</v>
      </c>
      <c r="F12" s="100">
        <f>IF(SER_hh_tesh!F12=0,0,SER_hh_tesh!F12/SER_summary!F$26)</f>
        <v>67.205612067492069</v>
      </c>
      <c r="G12" s="100">
        <f>IF(SER_hh_tesh!G12=0,0,SER_hh_tesh!G12/SER_summary!G$26)</f>
        <v>67.306960677821138</v>
      </c>
      <c r="H12" s="100">
        <f>IF(SER_hh_tesh!H12=0,0,SER_hh_tesh!H12/SER_summary!H$26)</f>
        <v>60.078486070813838</v>
      </c>
      <c r="I12" s="100">
        <f>IF(SER_hh_tesh!I12=0,0,SER_hh_tesh!I12/SER_summary!I$26)</f>
        <v>55.619746088306066</v>
      </c>
      <c r="J12" s="100">
        <f>IF(SER_hh_tesh!J12=0,0,SER_hh_tesh!J12/SER_summary!J$26)</f>
        <v>55.89854414435753</v>
      </c>
      <c r="K12" s="100">
        <f>IF(SER_hh_tesh!K12=0,0,SER_hh_tesh!K12/SER_summary!K$26)</f>
        <v>57.867307994382571</v>
      </c>
      <c r="L12" s="100">
        <f>IF(SER_hh_tesh!L12=0,0,SER_hh_tesh!L12/SER_summary!L$26)</f>
        <v>64.836403810091539</v>
      </c>
      <c r="M12" s="100">
        <f>IF(SER_hh_tesh!M12=0,0,SER_hh_tesh!M12/SER_summary!M$26)</f>
        <v>61.483028177551276</v>
      </c>
      <c r="N12" s="100">
        <f>IF(SER_hh_tesh!N12=0,0,SER_hh_tesh!N12/SER_summary!N$26)</f>
        <v>56.135024127212617</v>
      </c>
      <c r="O12" s="100">
        <f>IF(SER_hh_tesh!O12=0,0,SER_hh_tesh!O12/SER_summary!O$26)</f>
        <v>54.577739713744954</v>
      </c>
      <c r="P12" s="100">
        <f>IF(SER_hh_tesh!P12=0,0,SER_hh_tesh!P12/SER_summary!P$26)</f>
        <v>45.172784962445697</v>
      </c>
      <c r="Q12" s="100">
        <f>IF(SER_hh_tesh!Q12=0,0,SER_hh_tesh!Q12/SER_summary!Q$26)</f>
        <v>55.129311634122544</v>
      </c>
    </row>
    <row r="13" spans="1:17" ht="12" customHeight="1" x14ac:dyDescent="0.25">
      <c r="A13" s="88" t="s">
        <v>105</v>
      </c>
      <c r="B13" s="100">
        <f>IF(SER_hh_tesh!B13=0,0,SER_hh_tesh!B13/SER_summary!B$26)</f>
        <v>53.857060847056182</v>
      </c>
      <c r="C13" s="100">
        <f>IF(SER_hh_tesh!C13=0,0,SER_hh_tesh!C13/SER_summary!C$26)</f>
        <v>66.209721933975857</v>
      </c>
      <c r="D13" s="100">
        <f>IF(SER_hh_tesh!D13=0,0,SER_hh_tesh!D13/SER_summary!D$26)</f>
        <v>68.163332184376443</v>
      </c>
      <c r="E13" s="100">
        <f>IF(SER_hh_tesh!E13=0,0,SER_hh_tesh!E13/SER_summary!E$26)</f>
        <v>69.271497223956132</v>
      </c>
      <c r="F13" s="100">
        <f>IF(SER_hh_tesh!F13=0,0,SER_hh_tesh!F13/SER_summary!F$26)</f>
        <v>68.560052602908101</v>
      </c>
      <c r="G13" s="100">
        <f>IF(SER_hh_tesh!G13=0,0,SER_hh_tesh!G13/SER_summary!G$26)</f>
        <v>68.70112565960072</v>
      </c>
      <c r="H13" s="100">
        <f>IF(SER_hh_tesh!H13=0,0,SER_hh_tesh!H13/SER_summary!H$26)</f>
        <v>61.21190620818389</v>
      </c>
      <c r="I13" s="100">
        <f>IF(SER_hh_tesh!I13=0,0,SER_hh_tesh!I13/SER_summary!I$26)</f>
        <v>53.452554806068008</v>
      </c>
      <c r="J13" s="100">
        <f>IF(SER_hh_tesh!J13=0,0,SER_hh_tesh!J13/SER_summary!J$26)</f>
        <v>58.883425044973144</v>
      </c>
      <c r="K13" s="100">
        <f>IF(SER_hh_tesh!K13=0,0,SER_hh_tesh!K13/SER_summary!K$26)</f>
        <v>57.65933184461143</v>
      </c>
      <c r="L13" s="100">
        <f>IF(SER_hh_tesh!L13=0,0,SER_hh_tesh!L13/SER_summary!L$26)</f>
        <v>65.294928868496584</v>
      </c>
      <c r="M13" s="100">
        <f>IF(SER_hh_tesh!M13=0,0,SER_hh_tesh!M13/SER_summary!M$26)</f>
        <v>65.698208599331196</v>
      </c>
      <c r="N13" s="100">
        <f>IF(SER_hh_tesh!N13=0,0,SER_hh_tesh!N13/SER_summary!N$26)</f>
        <v>66.476197768491417</v>
      </c>
      <c r="O13" s="100">
        <f>IF(SER_hh_tesh!O13=0,0,SER_hh_tesh!O13/SER_summary!O$26)</f>
        <v>63.148162863048739</v>
      </c>
      <c r="P13" s="100">
        <f>IF(SER_hh_tesh!P13=0,0,SER_hh_tesh!P13/SER_summary!P$26)</f>
        <v>52.240169779214</v>
      </c>
      <c r="Q13" s="100">
        <f>IF(SER_hh_tesh!Q13=0,0,SER_hh_tesh!Q13/SER_summary!Q$26)</f>
        <v>63.677268141185053</v>
      </c>
    </row>
    <row r="14" spans="1:17" ht="12" customHeight="1" x14ac:dyDescent="0.25">
      <c r="A14" s="51" t="s">
        <v>104</v>
      </c>
      <c r="B14" s="22">
        <f>IF(SER_hh_tesh!B14=0,0,SER_hh_tesh!B14/SER_summary!B$26)</f>
        <v>53.857060847056168</v>
      </c>
      <c r="C14" s="22">
        <f>IF(SER_hh_tesh!C14=0,0,SER_hh_tesh!C14/SER_summary!C$26)</f>
        <v>65.426694550025275</v>
      </c>
      <c r="D14" s="22">
        <f>IF(SER_hh_tesh!D14=0,0,SER_hh_tesh!D14/SER_summary!D$26)</f>
        <v>67.169448035340324</v>
      </c>
      <c r="E14" s="22">
        <f>IF(SER_hh_tesh!E14=0,0,SER_hh_tesh!E14/SER_summary!E$26)</f>
        <v>68.261638194360998</v>
      </c>
      <c r="F14" s="22">
        <f>IF(SER_hh_tesh!F14=0,0,SER_hh_tesh!F14/SER_summary!F$26)</f>
        <v>67.948830387476349</v>
      </c>
      <c r="G14" s="22">
        <f>IF(SER_hh_tesh!G14=0,0,SER_hh_tesh!G14/SER_summary!G$26)</f>
        <v>68.877472789052362</v>
      </c>
      <c r="H14" s="22">
        <f>IF(SER_hh_tesh!H14=0,0,SER_hh_tesh!H14/SER_summary!H$26)</f>
        <v>61.819522614174197</v>
      </c>
      <c r="I14" s="22">
        <f>IF(SER_hh_tesh!I14=0,0,SER_hh_tesh!I14/SER_summary!I$26)</f>
        <v>54.220254316525256</v>
      </c>
      <c r="J14" s="22">
        <f>IF(SER_hh_tesh!J14=0,0,SER_hh_tesh!J14/SER_summary!J$26)</f>
        <v>60.426616289481196</v>
      </c>
      <c r="K14" s="22">
        <f>IF(SER_hh_tesh!K14=0,0,SER_hh_tesh!K14/SER_summary!K$26)</f>
        <v>59.238756547442051</v>
      </c>
      <c r="L14" s="22">
        <f>IF(SER_hh_tesh!L14=0,0,SER_hh_tesh!L14/SER_summary!L$26)</f>
        <v>66.121511448736783</v>
      </c>
      <c r="M14" s="22">
        <f>IF(SER_hh_tesh!M14=0,0,SER_hh_tesh!M14/SER_summary!M$26)</f>
        <v>62.788717988084954</v>
      </c>
      <c r="N14" s="22">
        <f>IF(SER_hh_tesh!N14=0,0,SER_hh_tesh!N14/SER_summary!N$26)</f>
        <v>58.87666176577433</v>
      </c>
      <c r="O14" s="22">
        <f>IF(SER_hh_tesh!O14=0,0,SER_hh_tesh!O14/SER_summary!O$26)</f>
        <v>55.486795394382384</v>
      </c>
      <c r="P14" s="22">
        <f>IF(SER_hh_tesh!P14=0,0,SER_hh_tesh!P14/SER_summary!P$26)</f>
        <v>45.549845385032384</v>
      </c>
      <c r="Q14" s="22">
        <f>IF(SER_hh_tesh!Q14=0,0,SER_hh_tesh!Q14/SER_summary!Q$26)</f>
        <v>55.380393616747909</v>
      </c>
    </row>
    <row r="15" spans="1:17" ht="12" customHeight="1" x14ac:dyDescent="0.25">
      <c r="A15" s="105" t="s">
        <v>108</v>
      </c>
      <c r="B15" s="104">
        <f>IF(SER_hh_tesh!B15=0,0,SER_hh_tesh!B15/SER_summary!B$26)</f>
        <v>0.9374497724896278</v>
      </c>
      <c r="C15" s="104">
        <f>IF(SER_hh_tesh!C15=0,0,SER_hh_tesh!C15/SER_summary!C$26)</f>
        <v>1.1463209626448603</v>
      </c>
      <c r="D15" s="104">
        <f>IF(SER_hh_tesh!D15=0,0,SER_hh_tesh!D15/SER_summary!D$26)</f>
        <v>1.1746389679989511</v>
      </c>
      <c r="E15" s="104">
        <f>IF(SER_hh_tesh!E15=0,0,SER_hh_tesh!E15/SER_summary!E$26)</f>
        <v>1.1785496910618467</v>
      </c>
      <c r="F15" s="104">
        <f>IF(SER_hh_tesh!F15=0,0,SER_hh_tesh!F15/SER_summary!F$26)</f>
        <v>1.1837194310419814</v>
      </c>
      <c r="G15" s="104">
        <f>IF(SER_hh_tesh!G15=0,0,SER_hh_tesh!G15/SER_summary!G$26)</f>
        <v>1.2017312130373403</v>
      </c>
      <c r="H15" s="104">
        <f>IF(SER_hh_tesh!H15=0,0,SER_hh_tesh!H15/SER_summary!H$26)</f>
        <v>1.0871978538582028</v>
      </c>
      <c r="I15" s="104">
        <f>IF(SER_hh_tesh!I15=0,0,SER_hh_tesh!I15/SER_summary!I$26)</f>
        <v>0.93271422063842624</v>
      </c>
      <c r="J15" s="104">
        <f>IF(SER_hh_tesh!J15=0,0,SER_hh_tesh!J15/SER_summary!J$26)</f>
        <v>1.0367273426425094</v>
      </c>
      <c r="K15" s="104">
        <f>IF(SER_hh_tesh!K15=0,0,SER_hh_tesh!K15/SER_summary!K$26)</f>
        <v>1.0122757968536029</v>
      </c>
      <c r="L15" s="104">
        <f>IF(SER_hh_tesh!L15=0,0,SER_hh_tesh!L15/SER_summary!L$26)</f>
        <v>1.1095166648227972</v>
      </c>
      <c r="M15" s="104">
        <f>IF(SER_hh_tesh!M15=0,0,SER_hh_tesh!M15/SER_summary!M$26)</f>
        <v>1.0316385240138504</v>
      </c>
      <c r="N15" s="104">
        <f>IF(SER_hh_tesh!N15=0,0,SER_hh_tesh!N15/SER_summary!N$26)</f>
        <v>0.95695978821515681</v>
      </c>
      <c r="O15" s="104">
        <f>IF(SER_hh_tesh!O15=0,0,SER_hh_tesh!O15/SER_summary!O$26)</f>
        <v>0.9057084706833114</v>
      </c>
      <c r="P15" s="104">
        <f>IF(SER_hh_tesh!P15=0,0,SER_hh_tesh!P15/SER_summary!P$26)</f>
        <v>0.75298847935281921</v>
      </c>
      <c r="Q15" s="104">
        <f>IF(SER_hh_tesh!Q15=0,0,SER_hh_tesh!Q15/SER_summary!Q$26)</f>
        <v>0.95062969676126785</v>
      </c>
    </row>
    <row r="16" spans="1:17" ht="12.95" customHeight="1" x14ac:dyDescent="0.25">
      <c r="A16" s="90" t="s">
        <v>102</v>
      </c>
      <c r="B16" s="101">
        <f>IF(SER_hh_tesh!B16=0,0,SER_hh_tesh!B16/SER_summary!B$26)</f>
        <v>37.784675115853624</v>
      </c>
      <c r="C16" s="101">
        <f>IF(SER_hh_tesh!C16=0,0,SER_hh_tesh!C16/SER_summary!C$26)</f>
        <v>38.019207092781343</v>
      </c>
      <c r="D16" s="101">
        <f>IF(SER_hh_tesh!D16=0,0,SER_hh_tesh!D16/SER_summary!D$26)</f>
        <v>38.186203450562772</v>
      </c>
      <c r="E16" s="101">
        <f>IF(SER_hh_tesh!E16=0,0,SER_hh_tesh!E16/SER_summary!E$26)</f>
        <v>38.399741034609917</v>
      </c>
      <c r="F16" s="101">
        <f>IF(SER_hh_tesh!F16=0,0,SER_hh_tesh!F16/SER_summary!F$26)</f>
        <v>38.639345477598752</v>
      </c>
      <c r="G16" s="101">
        <f>IF(SER_hh_tesh!G16=0,0,SER_hh_tesh!G16/SER_summary!G$26)</f>
        <v>38.849526047800154</v>
      </c>
      <c r="H16" s="101">
        <f>IF(SER_hh_tesh!H16=0,0,SER_hh_tesh!H16/SER_summary!H$26)</f>
        <v>39.255427669078131</v>
      </c>
      <c r="I16" s="101">
        <f>IF(SER_hh_tesh!I16=0,0,SER_hh_tesh!I16/SER_summary!I$26)</f>
        <v>39.542677847101054</v>
      </c>
      <c r="J16" s="101">
        <f>IF(SER_hh_tesh!J16=0,0,SER_hh_tesh!J16/SER_summary!J$26)</f>
        <v>39.775008277831127</v>
      </c>
      <c r="K16" s="101">
        <f>IF(SER_hh_tesh!K16=0,0,SER_hh_tesh!K16/SER_summary!K$26)</f>
        <v>39.745516402201588</v>
      </c>
      <c r="L16" s="101">
        <f>IF(SER_hh_tesh!L16=0,0,SER_hh_tesh!L16/SER_summary!L$26)</f>
        <v>39.751619703858999</v>
      </c>
      <c r="M16" s="101">
        <f>IF(SER_hh_tesh!M16=0,0,SER_hh_tesh!M16/SER_summary!M$26)</f>
        <v>39.833279952449089</v>
      </c>
      <c r="N16" s="101">
        <f>IF(SER_hh_tesh!N16=0,0,SER_hh_tesh!N16/SER_summary!N$26)</f>
        <v>40.559690609422638</v>
      </c>
      <c r="O16" s="101">
        <f>IF(SER_hh_tesh!O16=0,0,SER_hh_tesh!O16/SER_summary!O$26)</f>
        <v>41.525502111350136</v>
      </c>
      <c r="P16" s="101">
        <f>IF(SER_hh_tesh!P16=0,0,SER_hh_tesh!P16/SER_summary!P$26)</f>
        <v>43.244179332180842</v>
      </c>
      <c r="Q16" s="101">
        <f>IF(SER_hh_tesh!Q16=0,0,SER_hh_tesh!Q16/SER_summary!Q$26)</f>
        <v>44.468696659400862</v>
      </c>
    </row>
    <row r="17" spans="1:17" ht="12.95" customHeight="1" x14ac:dyDescent="0.25">
      <c r="A17" s="88" t="s">
        <v>101</v>
      </c>
      <c r="B17" s="103">
        <f>IF(SER_hh_tesh!B17=0,0,SER_hh_tesh!B17/SER_summary!B$26)</f>
        <v>9.6314962165153677</v>
      </c>
      <c r="C17" s="103">
        <f>IF(SER_hh_tesh!C17=0,0,SER_hh_tesh!C17/SER_summary!C$26)</f>
        <v>10.341971505039004</v>
      </c>
      <c r="D17" s="103">
        <f>IF(SER_hh_tesh!D17=0,0,SER_hh_tesh!D17/SER_summary!D$26)</f>
        <v>11.599193678932329</v>
      </c>
      <c r="E17" s="103">
        <f>IF(SER_hh_tesh!E17=0,0,SER_hh_tesh!E17/SER_summary!E$26)</f>
        <v>12.843634481181892</v>
      </c>
      <c r="F17" s="103">
        <f>IF(SER_hh_tesh!F17=0,0,SER_hh_tesh!F17/SER_summary!F$26)</f>
        <v>14.418414243939596</v>
      </c>
      <c r="G17" s="103">
        <f>IF(SER_hh_tesh!G17=0,0,SER_hh_tesh!G17/SER_summary!G$26)</f>
        <v>15.822717079312392</v>
      </c>
      <c r="H17" s="103">
        <f>IF(SER_hh_tesh!H17=0,0,SER_hh_tesh!H17/SER_summary!H$26)</f>
        <v>18.082379844932994</v>
      </c>
      <c r="I17" s="103">
        <f>IF(SER_hh_tesh!I17=0,0,SER_hh_tesh!I17/SER_summary!I$26)</f>
        <v>20.740327891632912</v>
      </c>
      <c r="J17" s="103">
        <f>IF(SER_hh_tesh!J17=0,0,SER_hh_tesh!J17/SER_summary!J$26)</f>
        <v>22.799894213766159</v>
      </c>
      <c r="K17" s="103">
        <f>IF(SER_hh_tesh!K17=0,0,SER_hh_tesh!K17/SER_summary!K$26)</f>
        <v>24.829570917180497</v>
      </c>
      <c r="L17" s="103">
        <f>IF(SER_hh_tesh!L17=0,0,SER_hh_tesh!L17/SER_summary!L$26)</f>
        <v>26.255354427194877</v>
      </c>
      <c r="M17" s="103">
        <f>IF(SER_hh_tesh!M17=0,0,SER_hh_tesh!M17/SER_summary!M$26)</f>
        <v>26.666198724952302</v>
      </c>
      <c r="N17" s="103">
        <f>IF(SER_hh_tesh!N17=0,0,SER_hh_tesh!N17/SER_summary!N$26)</f>
        <v>29.09254152960353</v>
      </c>
      <c r="O17" s="103">
        <f>IF(SER_hh_tesh!O17=0,0,SER_hh_tesh!O17/SER_summary!O$26)</f>
        <v>32.272132560375383</v>
      </c>
      <c r="P17" s="103">
        <f>IF(SER_hh_tesh!P17=0,0,SER_hh_tesh!P17/SER_summary!P$26)</f>
        <v>36.252786908722435</v>
      </c>
      <c r="Q17" s="103">
        <f>IF(SER_hh_tesh!Q17=0,0,SER_hh_tesh!Q17/SER_summary!Q$26)</f>
        <v>40.650117254214791</v>
      </c>
    </row>
    <row r="18" spans="1:17" ht="12" customHeight="1" x14ac:dyDescent="0.25">
      <c r="A18" s="88" t="s">
        <v>100</v>
      </c>
      <c r="B18" s="103">
        <f>IF(SER_hh_tesh!B18=0,0,SER_hh_tesh!B18/SER_summary!B$26)</f>
        <v>37.894634093788852</v>
      </c>
      <c r="C18" s="103">
        <f>IF(SER_hh_tesh!C18=0,0,SER_hh_tesh!C18/SER_summary!C$26)</f>
        <v>38.109155977655945</v>
      </c>
      <c r="D18" s="103">
        <f>IF(SER_hh_tesh!D18=0,0,SER_hh_tesh!D18/SER_summary!D$26)</f>
        <v>38.267198306380998</v>
      </c>
      <c r="E18" s="103">
        <f>IF(SER_hh_tesh!E18=0,0,SER_hh_tesh!E18/SER_summary!E$26)</f>
        <v>38.472947687850514</v>
      </c>
      <c r="F18" s="103">
        <f>IF(SER_hh_tesh!F18=0,0,SER_hh_tesh!F18/SER_summary!F$26)</f>
        <v>38.706013657255838</v>
      </c>
      <c r="G18" s="103">
        <f>IF(SER_hh_tesh!G18=0,0,SER_hh_tesh!G18/SER_summary!G$26)</f>
        <v>38.91094962213964</v>
      </c>
      <c r="H18" s="103">
        <f>IF(SER_hh_tesh!H18=0,0,SER_hh_tesh!H18/SER_summary!H$26)</f>
        <v>39.312399391423043</v>
      </c>
      <c r="I18" s="103">
        <f>IF(SER_hh_tesh!I18=0,0,SER_hh_tesh!I18/SER_summary!I$26)</f>
        <v>39.599149928685414</v>
      </c>
      <c r="J18" s="103">
        <f>IF(SER_hh_tesh!J18=0,0,SER_hh_tesh!J18/SER_summary!J$26)</f>
        <v>39.821095973566194</v>
      </c>
      <c r="K18" s="103">
        <f>IF(SER_hh_tesh!K18=0,0,SER_hh_tesh!K18/SER_summary!K$26)</f>
        <v>39.784365518803497</v>
      </c>
      <c r="L18" s="103">
        <f>IF(SER_hh_tesh!L18=0,0,SER_hh_tesh!L18/SER_summary!L$26)</f>
        <v>39.783800071920624</v>
      </c>
      <c r="M18" s="103">
        <f>IF(SER_hh_tesh!M18=0,0,SER_hh_tesh!M18/SER_summary!M$26)</f>
        <v>39.866153888957285</v>
      </c>
      <c r="N18" s="103">
        <f>IF(SER_hh_tesh!N18=0,0,SER_hh_tesh!N18/SER_summary!N$26)</f>
        <v>40.590737854257718</v>
      </c>
      <c r="O18" s="103">
        <f>IF(SER_hh_tesh!O18=0,0,SER_hh_tesh!O18/SER_summary!O$26)</f>
        <v>41.554306774463448</v>
      </c>
      <c r="P18" s="103">
        <f>IF(SER_hh_tesh!P18=0,0,SER_hh_tesh!P18/SER_summary!P$26)</f>
        <v>43.27109974055778</v>
      </c>
      <c r="Q18" s="103">
        <f>IF(SER_hh_tesh!Q18=0,0,SER_hh_tesh!Q18/SER_summary!Q$26)</f>
        <v>44.487750772420952</v>
      </c>
    </row>
    <row r="19" spans="1:17" ht="12.95" customHeight="1" x14ac:dyDescent="0.25">
      <c r="A19" s="90" t="s">
        <v>47</v>
      </c>
      <c r="B19" s="101">
        <f>IF(SER_hh_tesh!B19=0,0,SER_hh_tesh!B19/SER_summary!B$26)</f>
        <v>13.075821281828668</v>
      </c>
      <c r="C19" s="101">
        <f>IF(SER_hh_tesh!C19=0,0,SER_hh_tesh!C19/SER_summary!C$26)</f>
        <v>13.508236094574634</v>
      </c>
      <c r="D19" s="101">
        <f>IF(SER_hh_tesh!D19=0,0,SER_hh_tesh!D19/SER_summary!D$26)</f>
        <v>13.916828357813086</v>
      </c>
      <c r="E19" s="101">
        <f>IF(SER_hh_tesh!E19=0,0,SER_hh_tesh!E19/SER_summary!E$26)</f>
        <v>14.25189161832755</v>
      </c>
      <c r="F19" s="101">
        <f>IF(SER_hh_tesh!F19=0,0,SER_hh_tesh!F19/SER_summary!F$26)</f>
        <v>14.475233424658656</v>
      </c>
      <c r="G19" s="101">
        <f>IF(SER_hh_tesh!G19=0,0,SER_hh_tesh!G19/SER_summary!G$26)</f>
        <v>14.585189650175215</v>
      </c>
      <c r="H19" s="101">
        <f>IF(SER_hh_tesh!H19=0,0,SER_hh_tesh!H19/SER_summary!H$26)</f>
        <v>14.633198882791699</v>
      </c>
      <c r="I19" s="101">
        <f>IF(SER_hh_tesh!I19=0,0,SER_hh_tesh!I19/SER_summary!I$26)</f>
        <v>14.688200057050597</v>
      </c>
      <c r="J19" s="101">
        <f>IF(SER_hh_tesh!J19=0,0,SER_hh_tesh!J19/SER_summary!J$26)</f>
        <v>14.730428089464537</v>
      </c>
      <c r="K19" s="101">
        <f>IF(SER_hh_tesh!K19=0,0,SER_hh_tesh!K19/SER_summary!K$26)</f>
        <v>14.778098284313394</v>
      </c>
      <c r="L19" s="101">
        <f>IF(SER_hh_tesh!L19=0,0,SER_hh_tesh!L19/SER_summary!L$26)</f>
        <v>14.900667138681527</v>
      </c>
      <c r="M19" s="101">
        <f>IF(SER_hh_tesh!M19=0,0,SER_hh_tesh!M19/SER_summary!M$26)</f>
        <v>15.132161409249695</v>
      </c>
      <c r="N19" s="101">
        <f>IF(SER_hh_tesh!N19=0,0,SER_hh_tesh!N19/SER_summary!N$26)</f>
        <v>15.26839030884209</v>
      </c>
      <c r="O19" s="101">
        <f>IF(SER_hh_tesh!O19=0,0,SER_hh_tesh!O19/SER_summary!O$26)</f>
        <v>15.53550485861264</v>
      </c>
      <c r="P19" s="101">
        <f>IF(SER_hh_tesh!P19=0,0,SER_hh_tesh!P19/SER_summary!P$26)</f>
        <v>15.737767285313922</v>
      </c>
      <c r="Q19" s="101">
        <f>IF(SER_hh_tesh!Q19=0,0,SER_hh_tesh!Q19/SER_summary!Q$26)</f>
        <v>16.103689529718356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13.074037792420249</v>
      </c>
      <c r="C21" s="100">
        <f>IF(SER_hh_tesh!C21=0,0,SER_hh_tesh!C21/SER_summary!C$26)</f>
        <v>14.038750703537231</v>
      </c>
      <c r="D21" s="100">
        <f>IF(SER_hh_tesh!D21=0,0,SER_hh_tesh!D21/SER_summary!D$26)</f>
        <v>14.412118843369088</v>
      </c>
      <c r="E21" s="100">
        <f>IF(SER_hh_tesh!E21=0,0,SER_hh_tesh!E21/SER_summary!E$26)</f>
        <v>14.730953581586837</v>
      </c>
      <c r="F21" s="100">
        <f>IF(SER_hh_tesh!F21=0,0,SER_hh_tesh!F21/SER_summary!F$26)</f>
        <v>14.983113104929732</v>
      </c>
      <c r="G21" s="100">
        <f>IF(SER_hh_tesh!G21=0,0,SER_hh_tesh!G21/SER_summary!G$26)</f>
        <v>15.029578849759412</v>
      </c>
      <c r="H21" s="100">
        <f>IF(SER_hh_tesh!H21=0,0,SER_hh_tesh!H21/SER_summary!H$26)</f>
        <v>15.114964519039608</v>
      </c>
      <c r="I21" s="100">
        <f>IF(SER_hh_tesh!I21=0,0,SER_hh_tesh!I21/SER_summary!I$26)</f>
        <v>15.082330627123103</v>
      </c>
      <c r="J21" s="100">
        <f>IF(SER_hh_tesh!J21=0,0,SER_hh_tesh!J21/SER_summary!J$26)</f>
        <v>15.173065662438502</v>
      </c>
      <c r="K21" s="100">
        <f>IF(SER_hh_tesh!K21=0,0,SER_hh_tesh!K21/SER_summary!K$26)</f>
        <v>15.315614576563316</v>
      </c>
      <c r="L21" s="100">
        <f>IF(SER_hh_tesh!L21=0,0,SER_hh_tesh!L21/SER_summary!L$26)</f>
        <v>15.42378074412469</v>
      </c>
      <c r="M21" s="100">
        <f>IF(SER_hh_tesh!M21=0,0,SER_hh_tesh!M21/SER_summary!M$26)</f>
        <v>15.593468489231233</v>
      </c>
      <c r="N21" s="100">
        <f>IF(SER_hh_tesh!N21=0,0,SER_hh_tesh!N21/SER_summary!N$26)</f>
        <v>15.658641940234764</v>
      </c>
      <c r="O21" s="100">
        <f>IF(SER_hh_tesh!O21=0,0,SER_hh_tesh!O21/SER_summary!O$26)</f>
        <v>15.765592652150628</v>
      </c>
      <c r="P21" s="100">
        <f>IF(SER_hh_tesh!P21=0,0,SER_hh_tesh!P21/SER_summary!P$26)</f>
        <v>15.823502177338561</v>
      </c>
      <c r="Q21" s="100">
        <f>IF(SER_hh_tesh!Q21=0,0,SER_hh_tesh!Q21/SER_summary!Q$26)</f>
        <v>15.994655028332009</v>
      </c>
    </row>
    <row r="22" spans="1:17" ht="12" customHeight="1" x14ac:dyDescent="0.25">
      <c r="A22" s="88" t="s">
        <v>99</v>
      </c>
      <c r="B22" s="100">
        <f>IF(SER_hh_tesh!B22=0,0,SER_hh_tesh!B22/SER_summary!B$26)</f>
        <v>13.074037792420244</v>
      </c>
      <c r="C22" s="100">
        <f>IF(SER_hh_tesh!C22=0,0,SER_hh_tesh!C22/SER_summary!C$26)</f>
        <v>13.531162145398293</v>
      </c>
      <c r="D22" s="100">
        <f>IF(SER_hh_tesh!D22=0,0,SER_hh_tesh!D22/SER_summary!D$26)</f>
        <v>13.976985615755245</v>
      </c>
      <c r="E22" s="100">
        <f>IF(SER_hh_tesh!E22=0,0,SER_hh_tesh!E22/SER_summary!E$26)</f>
        <v>14.333511357092465</v>
      </c>
      <c r="F22" s="100">
        <f>IF(SER_hh_tesh!F22=0,0,SER_hh_tesh!F22/SER_summary!F$26)</f>
        <v>14.590342216436079</v>
      </c>
      <c r="G22" s="100">
        <f>IF(SER_hh_tesh!G22=0,0,SER_hh_tesh!G22/SER_summary!G$26)</f>
        <v>14.790472792052341</v>
      </c>
      <c r="H22" s="100">
        <f>IF(SER_hh_tesh!H22=0,0,SER_hh_tesh!H22/SER_summary!H$26)</f>
        <v>14.853113256068077</v>
      </c>
      <c r="I22" s="100">
        <f>IF(SER_hh_tesh!I22=0,0,SER_hh_tesh!I22/SER_summary!I$26)</f>
        <v>14.950157403025226</v>
      </c>
      <c r="J22" s="100">
        <f>IF(SER_hh_tesh!J22=0,0,SER_hh_tesh!J22/SER_summary!J$26)</f>
        <v>15.020294882395488</v>
      </c>
      <c r="K22" s="100">
        <f>IF(SER_hh_tesh!K22=0,0,SER_hh_tesh!K22/SER_summary!K$26)</f>
        <v>15.073561872304646</v>
      </c>
      <c r="L22" s="100">
        <f>IF(SER_hh_tesh!L22=0,0,SER_hh_tesh!L22/SER_summary!L$26)</f>
        <v>15.209835902709727</v>
      </c>
      <c r="M22" s="100">
        <f>IF(SER_hh_tesh!M22=0,0,SER_hh_tesh!M22/SER_summary!M$26)</f>
        <v>15.440853427697077</v>
      </c>
      <c r="N22" s="100">
        <f>IF(SER_hh_tesh!N22=0,0,SER_hh_tesh!N22/SER_summary!N$26)</f>
        <v>15.55574999492093</v>
      </c>
      <c r="O22" s="100">
        <f>IF(SER_hh_tesh!O22=0,0,SER_hh_tesh!O22/SER_summary!O$26)</f>
        <v>15.800544482879234</v>
      </c>
      <c r="P22" s="100">
        <f>IF(SER_hh_tesh!P22=0,0,SER_hh_tesh!P22/SER_summary!P$26)</f>
        <v>15.935316470104903</v>
      </c>
      <c r="Q22" s="100">
        <f>IF(SER_hh_tesh!Q22=0,0,SER_hh_tesh!Q22/SER_summary!Q$26)</f>
        <v>16.115213389378717</v>
      </c>
    </row>
    <row r="23" spans="1:17" ht="12" customHeight="1" x14ac:dyDescent="0.25">
      <c r="A23" s="88" t="s">
        <v>98</v>
      </c>
      <c r="B23" s="100">
        <f>IF(SER_hh_tesh!B23=0,0,SER_hh_tesh!B23/SER_summary!B$26)</f>
        <v>13.07403779242024</v>
      </c>
      <c r="C23" s="100">
        <f>IF(SER_hh_tesh!C23=0,0,SER_hh_tesh!C23/SER_summary!C$26)</f>
        <v>13.455274061205436</v>
      </c>
      <c r="D23" s="100">
        <f>IF(SER_hh_tesh!D23=0,0,SER_hh_tesh!D23/SER_summary!D$26)</f>
        <v>13.89962184247368</v>
      </c>
      <c r="E23" s="100">
        <f>IF(SER_hh_tesh!E23=0,0,SER_hh_tesh!E23/SER_summary!E$26)</f>
        <v>14.186587387484328</v>
      </c>
      <c r="F23" s="100">
        <f>IF(SER_hh_tesh!F23=0,0,SER_hh_tesh!F23/SER_summary!F$26)</f>
        <v>14.406728640139395</v>
      </c>
      <c r="G23" s="100">
        <f>IF(SER_hh_tesh!G23=0,0,SER_hh_tesh!G23/SER_summary!G$26)</f>
        <v>14.503737154465071</v>
      </c>
      <c r="H23" s="100">
        <f>IF(SER_hh_tesh!H23=0,0,SER_hh_tesh!H23/SER_summary!H$26)</f>
        <v>14.506278189189729</v>
      </c>
      <c r="I23" s="100">
        <f>IF(SER_hh_tesh!I23=0,0,SER_hh_tesh!I23/SER_summary!I$26)</f>
        <v>14.508415642204838</v>
      </c>
      <c r="J23" s="100">
        <f>IF(SER_hh_tesh!J23=0,0,SER_hh_tesh!J23/SER_summary!J$26)</f>
        <v>14.580897622968756</v>
      </c>
      <c r="K23" s="100">
        <f>IF(SER_hh_tesh!K23=0,0,SER_hh_tesh!K23/SER_summary!K$26)</f>
        <v>14.625440917366898</v>
      </c>
      <c r="L23" s="100">
        <f>IF(SER_hh_tesh!L23=0,0,SER_hh_tesh!L23/SER_summary!L$26)</f>
        <v>14.763138588609841</v>
      </c>
      <c r="M23" s="100">
        <f>IF(SER_hh_tesh!M23=0,0,SER_hh_tesh!M23/SER_summary!M$26)</f>
        <v>14.985320569239928</v>
      </c>
      <c r="N23" s="100">
        <f>IF(SER_hh_tesh!N23=0,0,SER_hh_tesh!N23/SER_summary!N$26)</f>
        <v>15.140557900166623</v>
      </c>
      <c r="O23" s="100">
        <f>IF(SER_hh_tesh!O23=0,0,SER_hh_tesh!O23/SER_summary!O$26)</f>
        <v>15.350708674517985</v>
      </c>
      <c r="P23" s="100">
        <f>IF(SER_hh_tesh!P23=0,0,SER_hh_tesh!P23/SER_summary!P$26)</f>
        <v>15.507995150360607</v>
      </c>
      <c r="Q23" s="100">
        <f>IF(SER_hh_tesh!Q23=0,0,SER_hh_tesh!Q23/SER_summary!Q$26)</f>
        <v>15.788261387327363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13.074037792420242</v>
      </c>
      <c r="C25" s="100">
        <f>IF(SER_hh_tesh!C25=0,0,SER_hh_tesh!C25/SER_summary!C$26)</f>
        <v>13.423639781483216</v>
      </c>
      <c r="D25" s="100">
        <f>IF(SER_hh_tesh!D25=0,0,SER_hh_tesh!D25/SER_summary!D$26)</f>
        <v>13.813936128551981</v>
      </c>
      <c r="E25" s="100">
        <f>IF(SER_hh_tesh!E25=0,0,SER_hh_tesh!E25/SER_summary!E$26)</f>
        <v>14.052864160005083</v>
      </c>
      <c r="F25" s="100">
        <f>IF(SER_hh_tesh!F25=0,0,SER_hh_tesh!F25/SER_summary!F$26)</f>
        <v>14.235339887783445</v>
      </c>
      <c r="G25" s="100">
        <f>IF(SER_hh_tesh!G25=0,0,SER_hh_tesh!G25/SER_summary!G$26)</f>
        <v>14.303989679908183</v>
      </c>
      <c r="H25" s="100">
        <f>IF(SER_hh_tesh!H25=0,0,SER_hh_tesh!H25/SER_summary!H$26)</f>
        <v>14.278713735094145</v>
      </c>
      <c r="I25" s="100">
        <f>IF(SER_hh_tesh!I25=0,0,SER_hh_tesh!I25/SER_summary!I$26)</f>
        <v>14.262754375666399</v>
      </c>
      <c r="J25" s="100">
        <f>IF(SER_hh_tesh!J25=0,0,SER_hh_tesh!J25/SER_summary!J$26)</f>
        <v>14.300175696119972</v>
      </c>
      <c r="K25" s="100">
        <f>IF(SER_hh_tesh!K25=0,0,SER_hh_tesh!K25/SER_summary!K$26)</f>
        <v>14.318216883333626</v>
      </c>
      <c r="L25" s="100">
        <f>IF(SER_hh_tesh!L25=0,0,SER_hh_tesh!L25/SER_summary!L$26)</f>
        <v>14.422012615490292</v>
      </c>
      <c r="M25" s="100">
        <f>IF(SER_hh_tesh!M25=0,0,SER_hh_tesh!M25/SER_summary!M$26)</f>
        <v>14.632116063856978</v>
      </c>
      <c r="N25" s="100">
        <f>IF(SER_hh_tesh!N25=0,0,SER_hh_tesh!N25/SER_summary!N$26)</f>
        <v>14.806541720202027</v>
      </c>
      <c r="O25" s="100">
        <f>IF(SER_hh_tesh!O25=0,0,SER_hh_tesh!O25/SER_summary!O$26)</f>
        <v>15.044981063015388</v>
      </c>
      <c r="P25" s="100">
        <f>IF(SER_hh_tesh!P25=0,0,SER_hh_tesh!P25/SER_summary!P$26)</f>
        <v>15.195549043722675</v>
      </c>
      <c r="Q25" s="100">
        <f>IF(SER_hh_tesh!Q25=0,0,SER_hh_tesh!Q25/SER_summary!Q$26)</f>
        <v>15.479767977502402</v>
      </c>
    </row>
    <row r="26" spans="1:17" ht="12" customHeight="1" x14ac:dyDescent="0.25">
      <c r="A26" s="88" t="s">
        <v>30</v>
      </c>
      <c r="B26" s="22">
        <f>IF(SER_hh_tesh!B26=0,0,SER_hh_tesh!B26/SER_summary!B$26)</f>
        <v>13.077274245398391</v>
      </c>
      <c r="C26" s="22">
        <f>IF(SER_hh_tesh!C26=0,0,SER_hh_tesh!C26/SER_summary!C$26)</f>
        <v>13.502985080659441</v>
      </c>
      <c r="D26" s="22">
        <f>IF(SER_hh_tesh!D26=0,0,SER_hh_tesh!D26/SER_summary!D$26)</f>
        <v>13.89830511229817</v>
      </c>
      <c r="E26" s="22">
        <f>IF(SER_hh_tesh!E26=0,0,SER_hh_tesh!E26/SER_summary!E$26)</f>
        <v>14.264555386198042</v>
      </c>
      <c r="F26" s="22">
        <f>IF(SER_hh_tesh!F26=0,0,SER_hh_tesh!F26/SER_summary!F$26)</f>
        <v>14.486616241148729</v>
      </c>
      <c r="G26" s="22">
        <f>IF(SER_hh_tesh!G26=0,0,SER_hh_tesh!G26/SER_summary!G$26)</f>
        <v>14.593214458759723</v>
      </c>
      <c r="H26" s="22">
        <f>IF(SER_hh_tesh!H26=0,0,SER_hh_tesh!H26/SER_summary!H$26)</f>
        <v>14.660084754189903</v>
      </c>
      <c r="I26" s="22">
        <f>IF(SER_hh_tesh!I26=0,0,SER_hh_tesh!I26/SER_summary!I$26)</f>
        <v>14.737121454287928</v>
      </c>
      <c r="J26" s="22">
        <f>IF(SER_hh_tesh!J26=0,0,SER_hh_tesh!J26/SER_summary!J$26)</f>
        <v>14.760782385816212</v>
      </c>
      <c r="K26" s="22">
        <f>IF(SER_hh_tesh!K26=0,0,SER_hh_tesh!K26/SER_summary!K$26)</f>
        <v>14.800543904354987</v>
      </c>
      <c r="L26" s="22">
        <f>IF(SER_hh_tesh!L26=0,0,SER_hh_tesh!L26/SER_summary!L$26)</f>
        <v>14.918657923686155</v>
      </c>
      <c r="M26" s="22">
        <f>IF(SER_hh_tesh!M26=0,0,SER_hh_tesh!M26/SER_summary!M$26)</f>
        <v>15.166755595920558</v>
      </c>
      <c r="N26" s="22">
        <f>IF(SER_hh_tesh!N26=0,0,SER_hh_tesh!N26/SER_summary!N$26)</f>
        <v>15.305578557830195</v>
      </c>
      <c r="O26" s="22">
        <f>IF(SER_hh_tesh!O26=0,0,SER_hh_tesh!O26/SER_summary!O$26)</f>
        <v>15.624775203223331</v>
      </c>
      <c r="P26" s="22">
        <f>IF(SER_hh_tesh!P26=0,0,SER_hh_tesh!P26/SER_summary!P$26)</f>
        <v>15.871388220887166</v>
      </c>
      <c r="Q26" s="22">
        <f>IF(SER_hh_tesh!Q26=0,0,SER_hh_tesh!Q26/SER_summary!Q$26)</f>
        <v>16.315222340365619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12.807863145921683</v>
      </c>
      <c r="C29" s="101">
        <f>IF(SER_hh_tesh!C29=0,0,SER_hh_tesh!C29/SER_summary!C$26)</f>
        <v>13.224786366270385</v>
      </c>
      <c r="D29" s="101">
        <f>IF(SER_hh_tesh!D29=0,0,SER_hh_tesh!D29/SER_summary!D$26)</f>
        <v>13.587643016530155</v>
      </c>
      <c r="E29" s="101">
        <f>IF(SER_hh_tesh!E29=0,0,SER_hh_tesh!E29/SER_summary!E$26)</f>
        <v>13.852840788539593</v>
      </c>
      <c r="F29" s="101">
        <f>IF(SER_hh_tesh!F29=0,0,SER_hh_tesh!F29/SER_summary!F$26)</f>
        <v>14.021078010381789</v>
      </c>
      <c r="G29" s="101">
        <f>IF(SER_hh_tesh!G29=0,0,SER_hh_tesh!G29/SER_summary!G$26)</f>
        <v>14.016721375066806</v>
      </c>
      <c r="H29" s="101">
        <f>IF(SER_hh_tesh!H29=0,0,SER_hh_tesh!H29/SER_summary!H$26)</f>
        <v>14.134297970897444</v>
      </c>
      <c r="I29" s="101">
        <f>IF(SER_hh_tesh!I29=0,0,SER_hh_tesh!I29/SER_summary!I$26)</f>
        <v>14.30572452815154</v>
      </c>
      <c r="J29" s="101">
        <f>IF(SER_hh_tesh!J29=0,0,SER_hh_tesh!J29/SER_summary!J$26)</f>
        <v>14.433678833765011</v>
      </c>
      <c r="K29" s="101">
        <f>IF(SER_hh_tesh!K29=0,0,SER_hh_tesh!K29/SER_summary!K$26)</f>
        <v>14.505578108006512</v>
      </c>
      <c r="L29" s="101">
        <f>IF(SER_hh_tesh!L29=0,0,SER_hh_tesh!L29/SER_summary!L$26)</f>
        <v>14.722155217533764</v>
      </c>
      <c r="M29" s="101">
        <f>IF(SER_hh_tesh!M29=0,0,SER_hh_tesh!M29/SER_summary!M$26)</f>
        <v>14.797241368511239</v>
      </c>
      <c r="N29" s="101">
        <f>IF(SER_hh_tesh!N29=0,0,SER_hh_tesh!N29/SER_summary!N$26)</f>
        <v>14.827634600902323</v>
      </c>
      <c r="O29" s="101">
        <f>IF(SER_hh_tesh!O29=0,0,SER_hh_tesh!O29/SER_summary!O$26)</f>
        <v>15.053168292819219</v>
      </c>
      <c r="P29" s="101">
        <f>IF(SER_hh_tesh!P29=0,0,SER_hh_tesh!P29/SER_summary!P$26)</f>
        <v>15.27299159168316</v>
      </c>
      <c r="Q29" s="101">
        <f>IF(SER_hh_tesh!Q29=0,0,SER_hh_tesh!Q29/SER_summary!Q$26)</f>
        <v>15.758900116259664</v>
      </c>
    </row>
    <row r="30" spans="1:17" ht="12" customHeight="1" x14ac:dyDescent="0.25">
      <c r="A30" s="88" t="s">
        <v>66</v>
      </c>
      <c r="B30" s="100">
        <f>IF(SER_hh_tesh!B30=0,0,SER_hh_tesh!B30/SER_summary!B$26)</f>
        <v>12.805422067191252</v>
      </c>
      <c r="C30" s="100">
        <f>IF(SER_hh_tesh!C30=0,0,SER_hh_tesh!C30/SER_summary!C$26)</f>
        <v>13.968381968906039</v>
      </c>
      <c r="D30" s="100">
        <f>IF(SER_hh_tesh!D30=0,0,SER_hh_tesh!D30/SER_summary!D$26)</f>
        <v>13.774555258891883</v>
      </c>
      <c r="E30" s="100">
        <f>IF(SER_hh_tesh!E30=0,0,SER_hh_tesh!E30/SER_summary!E$26)</f>
        <v>14.411406317089018</v>
      </c>
      <c r="F30" s="100">
        <f>IF(SER_hh_tesh!F30=0,0,SER_hh_tesh!F30/SER_summary!F$26)</f>
        <v>14.619530950901817</v>
      </c>
      <c r="G30" s="100">
        <f>IF(SER_hh_tesh!G30=0,0,SER_hh_tesh!G30/SER_summary!G$26)</f>
        <v>14.540025904149301</v>
      </c>
      <c r="H30" s="100">
        <f>IF(SER_hh_tesh!H30=0,0,SER_hh_tesh!H30/SER_summary!H$26)</f>
        <v>14.65719055624079</v>
      </c>
      <c r="I30" s="100">
        <f>IF(SER_hh_tesh!I30=0,0,SER_hh_tesh!I30/SER_summary!I$26)</f>
        <v>14.738274100971539</v>
      </c>
      <c r="J30" s="100">
        <f>IF(SER_hh_tesh!J30=0,0,SER_hh_tesh!J30/SER_summary!J$26)</f>
        <v>14.875209481778066</v>
      </c>
      <c r="K30" s="100">
        <f>IF(SER_hh_tesh!K30=0,0,SER_hh_tesh!K30/SER_summary!K$26)</f>
        <v>15.003002441319978</v>
      </c>
      <c r="L30" s="100">
        <f>IF(SER_hh_tesh!L30=0,0,SER_hh_tesh!L30/SER_summary!L$26)</f>
        <v>15.206768993940852</v>
      </c>
      <c r="M30" s="100">
        <f>IF(SER_hh_tesh!M30=0,0,SER_hh_tesh!M30/SER_summary!M$26)</f>
        <v>15.245276469758529</v>
      </c>
      <c r="N30" s="100">
        <f>IF(SER_hh_tesh!N30=0,0,SER_hh_tesh!N30/SER_summary!N$26)</f>
        <v>15.138077238037198</v>
      </c>
      <c r="O30" s="100">
        <f>IF(SER_hh_tesh!O30=0,0,SER_hh_tesh!O30/SER_summary!O$26)</f>
        <v>15.535914521910792</v>
      </c>
      <c r="P30" s="100">
        <f>IF(SER_hh_tesh!P30=0,0,SER_hh_tesh!P30/SER_summary!P$26)</f>
        <v>15.554345472197149</v>
      </c>
      <c r="Q30" s="100">
        <f>IF(SER_hh_tesh!Q30=0,0,SER_hh_tesh!Q30/SER_summary!Q$26)</f>
        <v>15.862762371997061</v>
      </c>
    </row>
    <row r="31" spans="1:17" ht="12" customHeight="1" x14ac:dyDescent="0.25">
      <c r="A31" s="88" t="s">
        <v>98</v>
      </c>
      <c r="B31" s="100">
        <f>IF(SER_hh_tesh!B31=0,0,SER_hh_tesh!B31/SER_summary!B$26)</f>
        <v>12.805422067191248</v>
      </c>
      <c r="C31" s="100">
        <f>IF(SER_hh_tesh!C31=0,0,SER_hh_tesh!C31/SER_summary!C$26)</f>
        <v>13.25291991213536</v>
      </c>
      <c r="D31" s="100">
        <f>IF(SER_hh_tesh!D31=0,0,SER_hh_tesh!D31/SER_summary!D$26)</f>
        <v>13.644802129397313</v>
      </c>
      <c r="E31" s="100">
        <f>IF(SER_hh_tesh!E31=0,0,SER_hh_tesh!E31/SER_summary!E$26)</f>
        <v>13.925950827011693</v>
      </c>
      <c r="F31" s="100">
        <f>IF(SER_hh_tesh!F31=0,0,SER_hh_tesh!F31/SER_summary!F$26)</f>
        <v>14.12425551676264</v>
      </c>
      <c r="G31" s="100">
        <f>IF(SER_hh_tesh!G31=0,0,SER_hh_tesh!G31/SER_summary!G$26)</f>
        <v>14.210207243821928</v>
      </c>
      <c r="H31" s="100">
        <f>IF(SER_hh_tesh!H31=0,0,SER_hh_tesh!H31/SER_summary!H$26)</f>
        <v>14.376395235079462</v>
      </c>
      <c r="I31" s="100">
        <f>IF(SER_hh_tesh!I31=0,0,SER_hh_tesh!I31/SER_summary!I$26)</f>
        <v>14.626444149495569</v>
      </c>
      <c r="J31" s="100">
        <f>IF(SER_hh_tesh!J31=0,0,SER_hh_tesh!J31/SER_summary!J$26)</f>
        <v>14.840045347401629</v>
      </c>
      <c r="K31" s="100">
        <f>IF(SER_hh_tesh!K31=0,0,SER_hh_tesh!K31/SER_summary!K$26)</f>
        <v>14.977576061936263</v>
      </c>
      <c r="L31" s="100">
        <f>IF(SER_hh_tesh!L31=0,0,SER_hh_tesh!L31/SER_summary!L$26)</f>
        <v>15.246213585559001</v>
      </c>
      <c r="M31" s="100">
        <f>IF(SER_hh_tesh!M31=0,0,SER_hh_tesh!M31/SER_summary!M$26)</f>
        <v>15.359869107255189</v>
      </c>
      <c r="N31" s="100">
        <f>IF(SER_hh_tesh!N31=0,0,SER_hh_tesh!N31/SER_summary!N$26)</f>
        <v>15.401359504408305</v>
      </c>
      <c r="O31" s="100">
        <f>IF(SER_hh_tesh!O31=0,0,SER_hh_tesh!O31/SER_summary!O$26)</f>
        <v>15.484552998161888</v>
      </c>
      <c r="P31" s="100">
        <f>IF(SER_hh_tesh!P31=0,0,SER_hh_tesh!P31/SER_summary!P$26)</f>
        <v>15.547133278589982</v>
      </c>
      <c r="Q31" s="100">
        <f>IF(SER_hh_tesh!Q31=0,0,SER_hh_tesh!Q31/SER_summary!Q$26)</f>
        <v>15.831292548763805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15.042400801677308</v>
      </c>
      <c r="L32" s="100">
        <f>IF(SER_hh_tesh!L32=0,0,SER_hh_tesh!L32/SER_summary!L$26)</f>
        <v>15.145953027795514</v>
      </c>
      <c r="M32" s="100">
        <f>IF(SER_hh_tesh!M32=0,0,SER_hh_tesh!M32/SER_summary!M$26)</f>
        <v>15.097558367806089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15.275815022540627</v>
      </c>
      <c r="Q32" s="100">
        <f>IF(SER_hh_tesh!Q32=0,0,SER_hh_tesh!Q32/SER_summary!Q$26)</f>
        <v>15.565720940999864</v>
      </c>
    </row>
    <row r="33" spans="1:17" ht="12" customHeight="1" x14ac:dyDescent="0.25">
      <c r="A33" s="49" t="s">
        <v>30</v>
      </c>
      <c r="B33" s="18">
        <f>IF(SER_hh_tesh!B33=0,0,SER_hh_tesh!B33/SER_summary!B$26)</f>
        <v>12.808592024861849</v>
      </c>
      <c r="C33" s="18">
        <f>IF(SER_hh_tesh!C33=0,0,SER_hh_tesh!C33/SER_summary!C$26)</f>
        <v>13.165623948457403</v>
      </c>
      <c r="D33" s="18">
        <f>IF(SER_hh_tesh!D33=0,0,SER_hh_tesh!D33/SER_summary!D$26)</f>
        <v>13.560728620627906</v>
      </c>
      <c r="E33" s="18">
        <f>IF(SER_hh_tesh!E33=0,0,SER_hh_tesh!E33/SER_summary!E$26)</f>
        <v>13.79446619359766</v>
      </c>
      <c r="F33" s="18">
        <f>IF(SER_hh_tesh!F33=0,0,SER_hh_tesh!F33/SER_summary!F$26)</f>
        <v>13.947497382415522</v>
      </c>
      <c r="G33" s="18">
        <f>IF(SER_hh_tesh!G33=0,0,SER_hh_tesh!G33/SER_summary!G$26)</f>
        <v>13.929094913764603</v>
      </c>
      <c r="H33" s="18">
        <f>IF(SER_hh_tesh!H33=0,0,SER_hh_tesh!H33/SER_summary!H$26)</f>
        <v>14.033427950196121</v>
      </c>
      <c r="I33" s="18">
        <f>IF(SER_hh_tesh!I33=0,0,SER_hh_tesh!I33/SER_summary!I$26)</f>
        <v>14.196757843761356</v>
      </c>
      <c r="J33" s="18">
        <f>IF(SER_hh_tesh!J33=0,0,SER_hh_tesh!J33/SER_summary!J$26)</f>
        <v>14.296145031833344</v>
      </c>
      <c r="K33" s="18">
        <f>IF(SER_hh_tesh!K33=0,0,SER_hh_tesh!K33/SER_summary!K$26)</f>
        <v>14.325981670104937</v>
      </c>
      <c r="L33" s="18">
        <f>IF(SER_hh_tesh!L33=0,0,SER_hh_tesh!L33/SER_summary!L$26)</f>
        <v>14.522976105236392</v>
      </c>
      <c r="M33" s="18">
        <f>IF(SER_hh_tesh!M33=0,0,SER_hh_tesh!M33/SER_summary!M$26)</f>
        <v>14.595439341104333</v>
      </c>
      <c r="N33" s="18">
        <f>IF(SER_hh_tesh!N33=0,0,SER_hh_tesh!N33/SER_summary!N$26)</f>
        <v>14.62309840254485</v>
      </c>
      <c r="O33" s="18">
        <f>IF(SER_hh_tesh!O33=0,0,SER_hh_tesh!O33/SER_summary!O$26)</f>
        <v>14.869537008667972</v>
      </c>
      <c r="P33" s="18">
        <f>IF(SER_hh_tesh!P33=0,0,SER_hh_tesh!P33/SER_summary!P$26)</f>
        <v>15.15963109701792</v>
      </c>
      <c r="Q33" s="18">
        <f>IF(SER_hh_tesh!Q33=0,0,SER_hh_tesh!Q33/SER_summary!Q$26)</f>
        <v>15.726510357858627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21.053681475402858</v>
      </c>
      <c r="C3" s="106">
        <f>IF(SER_hh_emih!C3=0,0,SER_hh_emih!C3/SER_summary!C$26)</f>
        <v>23.775887007123494</v>
      </c>
      <c r="D3" s="106">
        <f>IF(SER_hh_emih!D3=0,0,SER_hh_emih!D3/SER_summary!D$26)</f>
        <v>24.127250724746855</v>
      </c>
      <c r="E3" s="106">
        <f>IF(SER_hh_emih!E3=0,0,SER_hh_emih!E3/SER_summary!E$26)</f>
        <v>23.58329017468926</v>
      </c>
      <c r="F3" s="106">
        <f>IF(SER_hh_emih!F3=0,0,SER_hh_emih!F3/SER_summary!F$26)</f>
        <v>22.660748149641442</v>
      </c>
      <c r="G3" s="106">
        <f>IF(SER_hh_emih!G3=0,0,SER_hh_emih!G3/SER_summary!G$26)</f>
        <v>21.063566605451019</v>
      </c>
      <c r="H3" s="106">
        <f>IF(SER_hh_emih!H3=0,0,SER_hh_emih!H3/SER_summary!H$26)</f>
        <v>18.504766821791151</v>
      </c>
      <c r="I3" s="106">
        <f>IF(SER_hh_emih!I3=0,0,SER_hh_emih!I3/SER_summary!I$26)</f>
        <v>15.579449684614948</v>
      </c>
      <c r="J3" s="106">
        <f>IF(SER_hh_emih!J3=0,0,SER_hh_emih!J3/SER_summary!J$26)</f>
        <v>15.470130732356575</v>
      </c>
      <c r="K3" s="106">
        <f>IF(SER_hh_emih!K3=0,0,SER_hh_emih!K3/SER_summary!K$26)</f>
        <v>15.26756947776969</v>
      </c>
      <c r="L3" s="106">
        <f>IF(SER_hh_emih!L3=0,0,SER_hh_emih!L3/SER_summary!L$26)</f>
        <v>16.381822831519862</v>
      </c>
      <c r="M3" s="106">
        <f>IF(SER_hh_emih!M3=0,0,SER_hh_emih!M3/SER_summary!M$26)</f>
        <v>14.76725627009575</v>
      </c>
      <c r="N3" s="106">
        <f>IF(SER_hh_emih!N3=0,0,SER_hh_emih!N3/SER_summary!N$26)</f>
        <v>13.218705608523871</v>
      </c>
      <c r="O3" s="106">
        <f>IF(SER_hh_emih!O3=0,0,SER_hh_emih!O3/SER_summary!O$26)</f>
        <v>12.50107518881139</v>
      </c>
      <c r="P3" s="106">
        <f>IF(SER_hh_emih!P3=0,0,SER_hh_emih!P3/SER_summary!P$26)</f>
        <v>11.089115647064837</v>
      </c>
      <c r="Q3" s="106">
        <f>IF(SER_hh_emih!Q3=0,0,SER_hh_emih!Q3/SER_summary!Q$26)</f>
        <v>13.370088002638775</v>
      </c>
    </row>
    <row r="4" spans="1:17" ht="12.95" customHeight="1" x14ac:dyDescent="0.25">
      <c r="A4" s="90" t="s">
        <v>44</v>
      </c>
      <c r="B4" s="101">
        <f>IF(SER_hh_emih!B4=0,0,SER_hh_emih!B4/SER_summary!B$26)</f>
        <v>17.741207418248393</v>
      </c>
      <c r="C4" s="101">
        <f>IF(SER_hh_emih!C4=0,0,SER_hh_emih!C4/SER_summary!C$26)</f>
        <v>20.165225735677158</v>
      </c>
      <c r="D4" s="101">
        <f>IF(SER_hh_emih!D4=0,0,SER_hh_emih!D4/SER_summary!D$26)</f>
        <v>20.479869712850352</v>
      </c>
      <c r="E4" s="101">
        <f>IF(SER_hh_emih!E4=0,0,SER_hh_emih!E4/SER_summary!E$26)</f>
        <v>19.946287332131927</v>
      </c>
      <c r="F4" s="101">
        <f>IF(SER_hh_emih!F4=0,0,SER_hh_emih!F4/SER_summary!F$26)</f>
        <v>18.969777052996999</v>
      </c>
      <c r="G4" s="101">
        <f>IF(SER_hh_emih!G4=0,0,SER_hh_emih!G4/SER_summary!G$26)</f>
        <v>17.358970994216275</v>
      </c>
      <c r="H4" s="101">
        <f>IF(SER_hh_emih!H4=0,0,SER_hh_emih!H4/SER_summary!H$26)</f>
        <v>14.831630207607423</v>
      </c>
      <c r="I4" s="101">
        <f>IF(SER_hh_emih!I4=0,0,SER_hh_emih!I4/SER_summary!I$26)</f>
        <v>11.970933990111115</v>
      </c>
      <c r="J4" s="101">
        <f>IF(SER_hh_emih!J4=0,0,SER_hh_emih!J4/SER_summary!J$26)</f>
        <v>11.744634933766346</v>
      </c>
      <c r="K4" s="101">
        <f>IF(SER_hh_emih!K4=0,0,SER_hh_emih!K4/SER_summary!K$26)</f>
        <v>11.394878467542476</v>
      </c>
      <c r="L4" s="101">
        <f>IF(SER_hh_emih!L4=0,0,SER_hh_emih!L4/SER_summary!L$26)</f>
        <v>12.404245324861032</v>
      </c>
      <c r="M4" s="101">
        <f>IF(SER_hh_emih!M4=0,0,SER_hh_emih!M4/SER_summary!M$26)</f>
        <v>10.895067638751756</v>
      </c>
      <c r="N4" s="101">
        <f>IF(SER_hh_emih!N4=0,0,SER_hh_emih!N4/SER_summary!N$26)</f>
        <v>9.2616839544028267</v>
      </c>
      <c r="O4" s="101">
        <f>IF(SER_hh_emih!O4=0,0,SER_hh_emih!O4/SER_summary!O$26)</f>
        <v>8.566894001249846</v>
      </c>
      <c r="P4" s="101">
        <f>IF(SER_hh_emih!P4=0,0,SER_hh_emih!P4/SER_summary!P$26)</f>
        <v>7.2541845168028285</v>
      </c>
      <c r="Q4" s="101">
        <f>IF(SER_hh_emih!Q4=0,0,SER_hh_emih!Q4/SER_summary!Q$26)</f>
        <v>9.55363635365992</v>
      </c>
    </row>
    <row r="5" spans="1:17" ht="12" customHeight="1" x14ac:dyDescent="0.25">
      <c r="A5" s="88" t="s">
        <v>38</v>
      </c>
      <c r="B5" s="100">
        <f>IF(SER_hh_emih!B5=0,0,SER_hh_emih!B5/SER_summary!B$26)</f>
        <v>39.596997462459711</v>
      </c>
      <c r="C5" s="100">
        <f>IF(SER_hh_emih!C5=0,0,SER_hh_emih!C5/SER_summary!C$26)</f>
        <v>47.561011147118812</v>
      </c>
      <c r="D5" s="100">
        <f>IF(SER_hh_emih!D5=0,0,SER_hh_emih!D5/SER_summary!D$26)</f>
        <v>48.46215764714205</v>
      </c>
      <c r="E5" s="100">
        <f>IF(SER_hh_emih!E5=0,0,SER_hh_emih!E5/SER_summary!E$26)</f>
        <v>48.996233334492267</v>
      </c>
      <c r="F5" s="100">
        <f>IF(SER_hh_emih!F5=0,0,SER_hh_emih!F5/SER_summary!F$26)</f>
        <v>48.311210989534921</v>
      </c>
      <c r="G5" s="100">
        <f>IF(SER_hh_emih!G5=0,0,SER_hh_emih!G5/SER_summary!G$26)</f>
        <v>8.8885465605013447</v>
      </c>
      <c r="H5" s="100">
        <f>IF(SER_hh_emih!H5=0,0,SER_hh_emih!H5/SER_summary!H$26)</f>
        <v>42.965486070781886</v>
      </c>
      <c r="I5" s="100">
        <f>IF(SER_hh_emih!I5=0,0,SER_hh_emih!I5/SER_summary!I$26)</f>
        <v>37.49668550208709</v>
      </c>
      <c r="J5" s="100">
        <f>IF(SER_hh_emih!J5=0,0,SER_hh_emih!J5/SER_summary!J$26)</f>
        <v>41.280967131688087</v>
      </c>
      <c r="K5" s="100">
        <f>IF(SER_hh_emih!K5=0,0,SER_hh_emih!K5/SER_summary!K$26)</f>
        <v>55.277585507720396</v>
      </c>
      <c r="L5" s="100">
        <f>IF(SER_hh_emih!L5=0,0,SER_hh_emih!L5/SER_summary!L$26)</f>
        <v>37.360365459685156</v>
      </c>
      <c r="M5" s="100">
        <f>IF(SER_hh_emih!M5=0,0,SER_hh_emih!M5/SER_summary!M$26)</f>
        <v>42.26540268219054</v>
      </c>
      <c r="N5" s="100">
        <f>IF(SER_hh_emih!N5=0,0,SER_hh_emih!N5/SER_summary!N$26)</f>
        <v>39.41892289709461</v>
      </c>
      <c r="O5" s="100">
        <f>IF(SER_hh_emih!O5=0,0,SER_hh_emih!O5/SER_summary!O$26)</f>
        <v>37.024144702751869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24.964194473228012</v>
      </c>
      <c r="C7" s="100">
        <f>IF(SER_hh_emih!C7=0,0,SER_hh_emih!C7/SER_summary!C$26)</f>
        <v>27.412885507822224</v>
      </c>
      <c r="D7" s="100">
        <f>IF(SER_hh_emih!D7=0,0,SER_hh_emih!D7/SER_summary!D$26)</f>
        <v>30.980910423516367</v>
      </c>
      <c r="E7" s="100">
        <f>IF(SER_hh_emih!E7=0,0,SER_hh_emih!E7/SER_summary!E$26)</f>
        <v>31.162544391259157</v>
      </c>
      <c r="F7" s="100">
        <f>IF(SER_hh_emih!F7=0,0,SER_hh_emih!F7/SER_summary!F$26)</f>
        <v>30.467930575569603</v>
      </c>
      <c r="G7" s="100">
        <f>IF(SER_hh_emih!G7=0,0,SER_hh_emih!G7/SER_summary!G$26)</f>
        <v>30.462603082744192</v>
      </c>
      <c r="H7" s="100">
        <f>IF(SER_hh_emih!H7=0,0,SER_hh_emih!H7/SER_summary!H$26)</f>
        <v>27.099561652141642</v>
      </c>
      <c r="I7" s="100">
        <f>IF(SER_hh_emih!I7=0,0,SER_hh_emih!I7/SER_summary!I$26)</f>
        <v>23.649364015860755</v>
      </c>
      <c r="J7" s="100">
        <f>IF(SER_hh_emih!J7=0,0,SER_hh_emih!J7/SER_summary!J$26)</f>
        <v>26.02718111301531</v>
      </c>
      <c r="K7" s="100">
        <f>IF(SER_hh_emih!K7=0,0,SER_hh_emih!K7/SER_summary!K$26)</f>
        <v>25.533250390924174</v>
      </c>
      <c r="L7" s="100">
        <f>IF(SER_hh_emih!L7=0,0,SER_hh_emih!L7/SER_summary!L$26)</f>
        <v>28.335780249069312</v>
      </c>
      <c r="M7" s="100">
        <f>IF(SER_hh_emih!M7=0,0,SER_hh_emih!M7/SER_summary!M$26)</f>
        <v>26.724777819998497</v>
      </c>
      <c r="N7" s="100">
        <f>IF(SER_hh_emih!N7=0,0,SER_hh_emih!N7/SER_summary!N$26)</f>
        <v>24.868978263053712</v>
      </c>
      <c r="O7" s="100">
        <f>IF(SER_hh_emih!O7=0,0,SER_hh_emih!O7/SER_summary!O$26)</f>
        <v>23.200693244133078</v>
      </c>
      <c r="P7" s="100">
        <f>IF(SER_hh_emih!P7=0,0,SER_hh_emih!P7/SER_summary!P$26)</f>
        <v>18.868295021889761</v>
      </c>
      <c r="Q7" s="100">
        <f>IF(SER_hh_emih!Q7=0,0,SER_hh_emih!Q7/SER_summary!Q$26)</f>
        <v>22.753741722205955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17.525546646797785</v>
      </c>
      <c r="C9" s="100">
        <f>IF(SER_hh_emih!C9=0,0,SER_hh_emih!C9/SER_summary!C$26)</f>
        <v>24.776456949104759</v>
      </c>
      <c r="D9" s="100">
        <f>IF(SER_hh_emih!D9=0,0,SER_hh_emih!D9/SER_summary!D$26)</f>
        <v>21.100576649975103</v>
      </c>
      <c r="E9" s="100">
        <f>IF(SER_hh_emih!E9=0,0,SER_hh_emih!E9/SER_summary!E$26)</f>
        <v>21.461526648551796</v>
      </c>
      <c r="F9" s="100">
        <f>IF(SER_hh_emih!F9=0,0,SER_hh_emih!F9/SER_summary!F$26)</f>
        <v>21.480188292317884</v>
      </c>
      <c r="G9" s="100">
        <f>IF(SER_hh_emih!G9=0,0,SER_hh_emih!G9/SER_summary!G$26)</f>
        <v>21.807585637292064</v>
      </c>
      <c r="H9" s="100">
        <f>IF(SER_hh_emih!H9=0,0,SER_hh_emih!H9/SER_summary!H$26)</f>
        <v>19.09145689869127</v>
      </c>
      <c r="I9" s="100">
        <f>IF(SER_hh_emih!I9=0,0,SER_hh_emih!I9/SER_summary!I$26)</f>
        <v>16.25009252682144</v>
      </c>
      <c r="J9" s="100">
        <f>IF(SER_hh_emih!J9=0,0,SER_hh_emih!J9/SER_summary!J$26)</f>
        <v>18.828444748869419</v>
      </c>
      <c r="K9" s="100">
        <f>IF(SER_hh_emih!K9=0,0,SER_hh_emih!K9/SER_summary!K$26)</f>
        <v>17.909014451215889</v>
      </c>
      <c r="L9" s="100">
        <f>IF(SER_hh_emih!L9=0,0,SER_hh_emih!L9/SER_summary!L$26)</f>
        <v>20.049930603849052</v>
      </c>
      <c r="M9" s="100">
        <f>IF(SER_hh_emih!M9=0,0,SER_hh_emih!M9/SER_summary!M$26)</f>
        <v>18.838278286756072</v>
      </c>
      <c r="N9" s="100">
        <f>IF(SER_hh_emih!N9=0,0,SER_hh_emih!N9/SER_summary!N$26)</f>
        <v>17.722776344195541</v>
      </c>
      <c r="O9" s="100">
        <f>IF(SER_hh_emih!O9=0,0,SER_hh_emih!O9/SER_summary!O$26)</f>
        <v>16.414754033684265</v>
      </c>
      <c r="P9" s="100">
        <f>IF(SER_hh_emih!P9=0,0,SER_hh_emih!P9/SER_summary!P$26)</f>
        <v>13.375102070534112</v>
      </c>
      <c r="Q9" s="100">
        <f>IF(SER_hh_emih!Q9=0,0,SER_hh_emih!Q9/SER_summary!Q$26)</f>
        <v>16.210140977589319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4.5821674442840183E-3</v>
      </c>
      <c r="C16" s="101">
        <f>IF(SER_hh_emih!C16=0,0,SER_hh_emih!C16/SER_summary!C$26)</f>
        <v>4.0667455564830013E-3</v>
      </c>
      <c r="D16" s="101">
        <f>IF(SER_hh_emih!D16=0,0,SER_hh_emih!D16/SER_summary!D$26)</f>
        <v>4.1525426244690567E-3</v>
      </c>
      <c r="E16" s="101">
        <f>IF(SER_hh_emih!E16=0,0,SER_hh_emih!E16/SER_summary!E$26)</f>
        <v>4.1983104141897765E-3</v>
      </c>
      <c r="F16" s="101">
        <f>IF(SER_hh_emih!F16=0,0,SER_hh_emih!F16/SER_summary!F$26)</f>
        <v>4.4220821257765159E-3</v>
      </c>
      <c r="G16" s="101">
        <f>IF(SER_hh_emih!G16=0,0,SER_hh_emih!G16/SER_summary!G$26)</f>
        <v>4.598763771770124E-3</v>
      </c>
      <c r="H16" s="101">
        <f>IF(SER_hh_emih!H16=0,0,SER_hh_emih!H16/SER_summary!H$26)</f>
        <v>5.1538580343635189E-3</v>
      </c>
      <c r="I16" s="101">
        <f>IF(SER_hh_emih!I16=0,0,SER_hh_emih!I16/SER_summary!I$26)</f>
        <v>6.4015773275425646E-3</v>
      </c>
      <c r="J16" s="101">
        <f>IF(SER_hh_emih!J16=0,0,SER_hh_emih!J16/SER_summary!J$26)</f>
        <v>6.2988653280224034E-3</v>
      </c>
      <c r="K16" s="101">
        <f>IF(SER_hh_emih!K16=0,0,SER_hh_emih!K16/SER_summary!K$26)</f>
        <v>6.4719280332678503E-3</v>
      </c>
      <c r="L16" s="101">
        <f>IF(SER_hh_emih!L16=0,0,SER_hh_emih!L16/SER_summary!L$26)</f>
        <v>6.207650985354727E-3</v>
      </c>
      <c r="M16" s="101">
        <f>IF(SER_hh_emih!M16=0,0,SER_hh_emih!M16/SER_summary!M$26)</f>
        <v>6.5429013519726787E-3</v>
      </c>
      <c r="N16" s="101">
        <f>IF(SER_hh_emih!N16=0,0,SER_hh_emih!N16/SER_summary!N$26)</f>
        <v>7.4263660495890241E-3</v>
      </c>
      <c r="O16" s="101">
        <f>IF(SER_hh_emih!O16=0,0,SER_hh_emih!O16/SER_summary!O$26)</f>
        <v>8.9293358106579731E-3</v>
      </c>
      <c r="P16" s="101">
        <f>IF(SER_hh_emih!P16=0,0,SER_hh_emih!P16/SER_summary!P$26)</f>
        <v>1.1401537387762969E-2</v>
      </c>
      <c r="Q16" s="101">
        <f>IF(SER_hh_emih!Q16=0,0,SER_hh_emih!Q16/SER_summary!Q$26)</f>
        <v>1.4993541308329712E-2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1.1777704075317865</v>
      </c>
      <c r="C17" s="103">
        <f>IF(SER_hh_emih!C17=0,0,SER_hh_emih!C17/SER_summary!C$26)</f>
        <v>1.2554027126349532</v>
      </c>
      <c r="D17" s="103">
        <f>IF(SER_hh_emih!D17=0,0,SER_hh_emih!D17/SER_summary!D$26)</f>
        <v>1.3672476456227127</v>
      </c>
      <c r="E17" s="103">
        <f>IF(SER_hh_emih!E17=0,0,SER_hh_emih!E17/SER_summary!E$26)</f>
        <v>1.4698092015004545</v>
      </c>
      <c r="F17" s="103">
        <f>IF(SER_hh_emih!F17=0,0,SER_hh_emih!F17/SER_summary!F$26)</f>
        <v>1.6109898274720222</v>
      </c>
      <c r="G17" s="103">
        <f>IF(SER_hh_emih!G17=0,0,SER_hh_emih!G17/SER_summary!G$26)</f>
        <v>1.7286087388097777</v>
      </c>
      <c r="H17" s="103">
        <f>IF(SER_hh_emih!H17=0,0,SER_hh_emih!H17/SER_summary!H$26)</f>
        <v>1.9205406174483086</v>
      </c>
      <c r="I17" s="103">
        <f>IF(SER_hh_emih!I17=0,0,SER_hh_emih!I17/SER_summary!I$26)</f>
        <v>2.1378033922165072</v>
      </c>
      <c r="J17" s="103">
        <f>IF(SER_hh_emih!J17=0,0,SER_hh_emih!J17/SER_summary!J$26)</f>
        <v>2.326309786074392</v>
      </c>
      <c r="K17" s="103">
        <f>IF(SER_hh_emih!K17=0,0,SER_hh_emih!K17/SER_summary!K$26)</f>
        <v>2.4913399037044206</v>
      </c>
      <c r="L17" s="103">
        <f>IF(SER_hh_emih!L17=0,0,SER_hh_emih!L17/SER_summary!L$26)</f>
        <v>2.6096615419683515</v>
      </c>
      <c r="M17" s="103">
        <f>IF(SER_hh_emih!M17=0,0,SER_hh_emih!M17/SER_summary!M$26)</f>
        <v>2.6271877865014903</v>
      </c>
      <c r="N17" s="103">
        <f>IF(SER_hh_emih!N17=0,0,SER_hh_emih!N17/SER_summary!N$26)</f>
        <v>2.7503185957566547</v>
      </c>
      <c r="O17" s="103">
        <f>IF(SER_hh_emih!O17=0,0,SER_hh_emih!O17/SER_summary!O$26)</f>
        <v>2.8774386384790196</v>
      </c>
      <c r="P17" s="103">
        <f>IF(SER_hh_emih!P17=0,0,SER_hh_emih!P17/SER_summary!P$26)</f>
        <v>2.97244956431385</v>
      </c>
      <c r="Q17" s="103">
        <f>IF(SER_hh_emih!Q17=0,0,SER_hh_emih!Q17/SER_summary!Q$26)</f>
        <v>3.0198055727263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1.9686351494408343</v>
      </c>
      <c r="C19" s="101">
        <f>IF(SER_hh_emih!C19=0,0,SER_hh_emih!C19/SER_summary!C$26)</f>
        <v>2.0609490084275253</v>
      </c>
      <c r="D19" s="101">
        <f>IF(SER_hh_emih!D19=0,0,SER_hh_emih!D19/SER_summary!D$26)</f>
        <v>2.1399481770676001</v>
      </c>
      <c r="E19" s="101">
        <f>IF(SER_hh_emih!E19=0,0,SER_hh_emih!E19/SER_summary!E$26)</f>
        <v>2.126636786239319</v>
      </c>
      <c r="F19" s="101">
        <f>IF(SER_hh_emih!F19=0,0,SER_hh_emih!F19/SER_summary!F$26)</f>
        <v>2.1580139340351434</v>
      </c>
      <c r="G19" s="101">
        <f>IF(SER_hh_emih!G19=0,0,SER_hh_emih!G19/SER_summary!G$26)</f>
        <v>2.1854011326993281</v>
      </c>
      <c r="H19" s="101">
        <f>IF(SER_hh_emih!H19=0,0,SER_hh_emih!H19/SER_summary!H$26)</f>
        <v>2.1490466124773753</v>
      </c>
      <c r="I19" s="101">
        <f>IF(SER_hh_emih!I19=0,0,SER_hh_emih!I19/SER_summary!I$26)</f>
        <v>2.1024419678641846</v>
      </c>
      <c r="J19" s="101">
        <f>IF(SER_hh_emih!J19=0,0,SER_hh_emih!J19/SER_summary!J$26)</f>
        <v>2.1437867805829676</v>
      </c>
      <c r="K19" s="101">
        <f>IF(SER_hh_emih!K19=0,0,SER_hh_emih!K19/SER_summary!K$26)</f>
        <v>2.1681580787541375</v>
      </c>
      <c r="L19" s="101">
        <f>IF(SER_hh_emih!L19=0,0,SER_hh_emih!L19/SER_summary!L$26)</f>
        <v>2.1977834559593332</v>
      </c>
      <c r="M19" s="101">
        <f>IF(SER_hh_emih!M19=0,0,SER_hh_emih!M19/SER_summary!M$26)</f>
        <v>2.1348178167265806</v>
      </c>
      <c r="N19" s="101">
        <f>IF(SER_hh_emih!N19=0,0,SER_hh_emih!N19/SER_summary!N$26)</f>
        <v>2.1339062970728784</v>
      </c>
      <c r="O19" s="101">
        <f>IF(SER_hh_emih!O19=0,0,SER_hh_emih!O19/SER_summary!O$26)</f>
        <v>2.0980868156908667</v>
      </c>
      <c r="P19" s="101">
        <f>IF(SER_hh_emih!P19=0,0,SER_hh_emih!P19/SER_summary!P$26)</f>
        <v>2.0142552629295882</v>
      </c>
      <c r="Q19" s="101">
        <f>IF(SER_hh_emih!Q19=0,0,SER_hh_emih!Q19/SER_summary!Q$26)</f>
        <v>1.9465280843255972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5.8212745752072621</v>
      </c>
      <c r="C21" s="100">
        <f>IF(SER_hh_emih!C21=0,0,SER_hh_emih!C21/SER_summary!C$26)</f>
        <v>5.9592127011684939</v>
      </c>
      <c r="D21" s="100">
        <f>IF(SER_hh_emih!D21=0,0,SER_hh_emih!D21/SER_summary!D$26)</f>
        <v>6.0865758866066617</v>
      </c>
      <c r="E21" s="100">
        <f>IF(SER_hh_emih!E21=0,0,SER_hh_emih!E21/SER_summary!E$26)</f>
        <v>6.1659886176790364</v>
      </c>
      <c r="F21" s="100">
        <f>IF(SER_hh_emih!F21=0,0,SER_hh_emih!F21/SER_summary!F$26)</f>
        <v>6.2049358827397523</v>
      </c>
      <c r="G21" s="100">
        <f>IF(SER_hh_emih!G21=0,0,SER_hh_emih!G21/SER_summary!G$26)</f>
        <v>6.1937300041860874</v>
      </c>
      <c r="H21" s="100">
        <f>IF(SER_hh_emih!H21=0,0,SER_hh_emih!H21/SER_summary!H$26)</f>
        <v>6.1462430899484266</v>
      </c>
      <c r="I21" s="100">
        <f>IF(SER_hh_emih!I21=0,0,SER_hh_emih!I21/SER_summary!I$26)</f>
        <v>6.101441098756923</v>
      </c>
      <c r="J21" s="100">
        <f>IF(SER_hh_emih!J21=0,0,SER_hh_emih!J21/SER_summary!J$26)</f>
        <v>6.0684956852619854</v>
      </c>
      <c r="K21" s="100">
        <f>IF(SER_hh_emih!K21=0,0,SER_hh_emih!K21/SER_summary!K$26)</f>
        <v>6.0394024842162599</v>
      </c>
      <c r="L21" s="100">
        <f>IF(SER_hh_emih!L21=0,0,SER_hh_emih!L21/SER_summary!L$26)</f>
        <v>6.0452515612207955</v>
      </c>
      <c r="M21" s="100">
        <f>IF(SER_hh_emih!M21=0,0,SER_hh_emih!M21/SER_summary!M$26)</f>
        <v>6.0829314769532257</v>
      </c>
      <c r="N21" s="100">
        <f>IF(SER_hh_emih!N21=0,0,SER_hh_emih!N21/SER_summary!N$26)</f>
        <v>6.0797754642846016</v>
      </c>
      <c r="O21" s="100">
        <f>IF(SER_hh_emih!O21=0,0,SER_hh_emih!O21/SER_summary!O$26)</f>
        <v>6.0931725724967283</v>
      </c>
      <c r="P21" s="100">
        <f>IF(SER_hh_emih!P21=0,0,SER_hh_emih!P21/SER_summary!P$26)</f>
        <v>6.090555034364761</v>
      </c>
      <c r="Q21" s="100">
        <f>IF(SER_hh_emih!Q21=0,0,SER_hh_emih!Q21/SER_summary!Q$26)</f>
        <v>6.133624093189912</v>
      </c>
    </row>
    <row r="22" spans="1:17" ht="12" customHeight="1" x14ac:dyDescent="0.25">
      <c r="A22" s="88" t="s">
        <v>99</v>
      </c>
      <c r="B22" s="100">
        <f>IF(SER_hh_emih!B22=0,0,SER_hh_emih!B22/SER_summary!B$26)</f>
        <v>7.0408738208350305</v>
      </c>
      <c r="C22" s="100">
        <f>IF(SER_hh_emih!C22=0,0,SER_hh_emih!C22/SER_summary!C$26)</f>
        <v>7.2091997206617746</v>
      </c>
      <c r="D22" s="100">
        <f>IF(SER_hh_emih!D22=0,0,SER_hh_emih!D22/SER_summary!D$26)</f>
        <v>7.3741222101121222</v>
      </c>
      <c r="E22" s="100">
        <f>IF(SER_hh_emih!E22=0,0,SER_hh_emih!E22/SER_summary!E$26)</f>
        <v>7.4661047181905404</v>
      </c>
      <c r="F22" s="100">
        <f>IF(SER_hh_emih!F22=0,0,SER_hh_emih!F22/SER_summary!F$26)</f>
        <v>7.5073300134231955</v>
      </c>
      <c r="G22" s="100">
        <f>IF(SER_hh_emih!G22=0,0,SER_hh_emih!G22/SER_summary!G$26)</f>
        <v>7.4972706932320845</v>
      </c>
      <c r="H22" s="100">
        <f>IF(SER_hh_emih!H22=0,0,SER_hh_emih!H22/SER_summary!H$26)</f>
        <v>7.4371312401967273</v>
      </c>
      <c r="I22" s="100">
        <f>IF(SER_hh_emih!I22=0,0,SER_hh_emih!I22/SER_summary!I$26)</f>
        <v>7.3826483845322546</v>
      </c>
      <c r="J22" s="100">
        <f>IF(SER_hh_emih!J22=0,0,SER_hh_emih!J22/SER_summary!J$26)</f>
        <v>7.3402608547755186</v>
      </c>
      <c r="K22" s="100">
        <f>IF(SER_hh_emih!K22=0,0,SER_hh_emih!K22/SER_summary!K$26)</f>
        <v>7.3199818597866821</v>
      </c>
      <c r="L22" s="100">
        <f>IF(SER_hh_emih!L22=0,0,SER_hh_emih!L22/SER_summary!L$26)</f>
        <v>7.3318257260201918</v>
      </c>
      <c r="M22" s="100">
        <f>IF(SER_hh_emih!M22=0,0,SER_hh_emih!M22/SER_summary!M$26)</f>
        <v>7.3924812944761102</v>
      </c>
      <c r="N22" s="100">
        <f>IF(SER_hh_emih!N22=0,0,SER_hh_emih!N22/SER_summary!N$26)</f>
        <v>7.40667029428535</v>
      </c>
      <c r="O22" s="100">
        <f>IF(SER_hh_emih!O22=0,0,SER_hh_emih!O22/SER_summary!O$26)</f>
        <v>7.4165383363560293</v>
      </c>
      <c r="P22" s="100">
        <f>IF(SER_hh_emih!P22=0,0,SER_hh_emih!P22/SER_summary!P$26)</f>
        <v>7.4071175874346942</v>
      </c>
      <c r="Q22" s="100">
        <f>IF(SER_hh_emih!Q22=0,0,SER_hh_emih!Q22/SER_summary!Q$26)</f>
        <v>7.4612075182603146</v>
      </c>
    </row>
    <row r="23" spans="1:17" ht="12" customHeight="1" x14ac:dyDescent="0.25">
      <c r="A23" s="88" t="s">
        <v>98</v>
      </c>
      <c r="B23" s="100">
        <f>IF(SER_hh_emih!B23=0,0,SER_hh_emih!B23/SER_summary!B$26)</f>
        <v>4.9595993782412942</v>
      </c>
      <c r="C23" s="100">
        <f>IF(SER_hh_emih!C23=0,0,SER_hh_emih!C23/SER_summary!C$26)</f>
        <v>5.0794077109541256</v>
      </c>
      <c r="D23" s="100">
        <f>IF(SER_hh_emih!D23=0,0,SER_hh_emih!D23/SER_summary!D$26)</f>
        <v>5.1852674103775289</v>
      </c>
      <c r="E23" s="100">
        <f>IF(SER_hh_emih!E23=0,0,SER_hh_emih!E23/SER_summary!E$26)</f>
        <v>5.2356551878686153</v>
      </c>
      <c r="F23" s="100">
        <f>IF(SER_hh_emih!F23=0,0,SER_hh_emih!F23/SER_summary!F$26)</f>
        <v>5.2775781257779322</v>
      </c>
      <c r="G23" s="100">
        <f>IF(SER_hh_emih!G23=0,0,SER_hh_emih!G23/SER_summary!G$26)</f>
        <v>5.2677561353196705</v>
      </c>
      <c r="H23" s="100">
        <f>IF(SER_hh_emih!H23=0,0,SER_hh_emih!H23/SER_summary!H$26)</f>
        <v>5.2243983991768479</v>
      </c>
      <c r="I23" s="100">
        <f>IF(SER_hh_emih!I23=0,0,SER_hh_emih!I23/SER_summary!I$26)</f>
        <v>5.1906833027000285</v>
      </c>
      <c r="J23" s="100">
        <f>IF(SER_hh_emih!J23=0,0,SER_hh_emih!J23/SER_summary!J$26)</f>
        <v>5.1703416636885313</v>
      </c>
      <c r="K23" s="100">
        <f>IF(SER_hh_emih!K23=0,0,SER_hh_emih!K23/SER_summary!K$26)</f>
        <v>5.1432332614536644</v>
      </c>
      <c r="L23" s="100">
        <f>IF(SER_hh_emih!L23=0,0,SER_hh_emih!L23/SER_summary!L$26)</f>
        <v>5.151648855910949</v>
      </c>
      <c r="M23" s="100">
        <f>IF(SER_hh_emih!M23=0,0,SER_hh_emih!M23/SER_summary!M$26)</f>
        <v>5.1900393290785569</v>
      </c>
      <c r="N23" s="100">
        <f>IF(SER_hh_emih!N23=0,0,SER_hh_emih!N23/SER_summary!N$26)</f>
        <v>5.2038884299266126</v>
      </c>
      <c r="O23" s="100">
        <f>IF(SER_hh_emih!O23=0,0,SER_hh_emih!O23/SER_summary!O$26)</f>
        <v>5.2355740464864748</v>
      </c>
      <c r="P23" s="100">
        <f>IF(SER_hh_emih!P23=0,0,SER_hh_emih!P23/SER_summary!P$26)</f>
        <v>5.2500254381929521</v>
      </c>
      <c r="Q23" s="100">
        <f>IF(SER_hh_emih!Q23=0,0,SER_hh_emih!Q23/SER_summary!Q$26)</f>
        <v>5.3090915921451058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1.3428894861075122</v>
      </c>
      <c r="C29" s="101">
        <f>IF(SER_hh_emih!C29=0,0,SER_hh_emih!C29/SER_summary!C$26)</f>
        <v>1.5487906596453416</v>
      </c>
      <c r="D29" s="101">
        <f>IF(SER_hh_emih!D29=0,0,SER_hh_emih!D29/SER_summary!D$26)</f>
        <v>1.5063807470734463</v>
      </c>
      <c r="E29" s="101">
        <f>IF(SER_hh_emih!E29=0,0,SER_hh_emih!E29/SER_summary!E$26)</f>
        <v>1.509195903554075</v>
      </c>
      <c r="F29" s="101">
        <f>IF(SER_hh_emih!F29=0,0,SER_hh_emih!F29/SER_summary!F$26)</f>
        <v>1.5315874104926184</v>
      </c>
      <c r="G29" s="101">
        <f>IF(SER_hh_emih!G29=0,0,SER_hh_emih!G29/SER_summary!G$26)</f>
        <v>1.5176461049157233</v>
      </c>
      <c r="H29" s="101">
        <f>IF(SER_hh_emih!H29=0,0,SER_hh_emih!H29/SER_summary!H$26)</f>
        <v>1.522141724489249</v>
      </c>
      <c r="I29" s="101">
        <f>IF(SER_hh_emih!I29=0,0,SER_hh_emih!I29/SER_summary!I$26)</f>
        <v>1.5033492123693031</v>
      </c>
      <c r="J29" s="101">
        <f>IF(SER_hh_emih!J29=0,0,SER_hh_emih!J29/SER_summary!J$26)</f>
        <v>1.5787667032765791</v>
      </c>
      <c r="K29" s="101">
        <f>IF(SER_hh_emih!K29=0,0,SER_hh_emih!K29/SER_summary!K$26)</f>
        <v>1.7012395138915017</v>
      </c>
      <c r="L29" s="101">
        <f>IF(SER_hh_emih!L29=0,0,SER_hh_emih!L29/SER_summary!L$26)</f>
        <v>1.7764401914790369</v>
      </c>
      <c r="M29" s="101">
        <f>IF(SER_hh_emih!M29=0,0,SER_hh_emih!M29/SER_summary!M$26)</f>
        <v>1.7338099358289325</v>
      </c>
      <c r="N29" s="101">
        <f>IF(SER_hh_emih!N29=0,0,SER_hh_emih!N29/SER_summary!N$26)</f>
        <v>1.81897674750423</v>
      </c>
      <c r="O29" s="101">
        <f>IF(SER_hh_emih!O29=0,0,SER_hh_emih!O29/SER_summary!O$26)</f>
        <v>1.8310258650416746</v>
      </c>
      <c r="P29" s="101">
        <f>IF(SER_hh_emih!P29=0,0,SER_hh_emih!P29/SER_summary!P$26)</f>
        <v>1.8141871342269935</v>
      </c>
      <c r="Q29" s="101">
        <f>IF(SER_hh_emih!Q29=0,0,SER_hh_emih!Q29/SER_summary!Q$26)</f>
        <v>1.8612814782153293</v>
      </c>
    </row>
    <row r="30" spans="1:17" ht="12" customHeight="1" x14ac:dyDescent="0.25">
      <c r="A30" s="88" t="s">
        <v>66</v>
      </c>
      <c r="B30" s="100">
        <f>IF(SER_hh_emih!B30=0,0,SER_hh_emih!B30/SER_summary!B$26)</f>
        <v>6.9247975973284763</v>
      </c>
      <c r="C30" s="100">
        <f>IF(SER_hh_emih!C30=0,0,SER_hh_emih!C30/SER_summary!C$26)</f>
        <v>7.1977910990062428</v>
      </c>
      <c r="D30" s="100">
        <f>IF(SER_hh_emih!D30=0,0,SER_hh_emih!D30/SER_summary!D$26)</f>
        <v>7.0723389891320698</v>
      </c>
      <c r="E30" s="100">
        <f>IF(SER_hh_emih!E30=0,0,SER_hh_emih!E30/SER_summary!E$26)</f>
        <v>7.3170997196547782</v>
      </c>
      <c r="F30" s="100">
        <f>IF(SER_hh_emih!F30=0,0,SER_hh_emih!F30/SER_summary!F$26)</f>
        <v>7.3450092516563492</v>
      </c>
      <c r="G30" s="100">
        <f>IF(SER_hh_emih!G30=0,0,SER_hh_emih!G30/SER_summary!G$26)</f>
        <v>7.2799326074586235</v>
      </c>
      <c r="H30" s="100">
        <f>IF(SER_hh_emih!H30=0,0,SER_hh_emih!H30/SER_summary!H$26)</f>
        <v>7.2694959067331935</v>
      </c>
      <c r="I30" s="100">
        <f>IF(SER_hh_emih!I30=0,0,SER_hh_emih!I30/SER_summary!I$26)</f>
        <v>7.2846232515869787</v>
      </c>
      <c r="J30" s="100">
        <f>IF(SER_hh_emih!J30=0,0,SER_hh_emih!J30/SER_summary!J$26)</f>
        <v>7.2846202511825577</v>
      </c>
      <c r="K30" s="100">
        <f>IF(SER_hh_emih!K30=0,0,SER_hh_emih!K30/SER_summary!K$26)</f>
        <v>7.2554903007131122</v>
      </c>
      <c r="L30" s="100">
        <f>IF(SER_hh_emih!L30=0,0,SER_hh_emih!L30/SER_summary!L$26)</f>
        <v>7.3036789152558663</v>
      </c>
      <c r="M30" s="100">
        <f>IF(SER_hh_emih!M30=0,0,SER_hh_emih!M30/SER_summary!M$26)</f>
        <v>7.268179927050392</v>
      </c>
      <c r="N30" s="100">
        <f>IF(SER_hh_emih!N30=0,0,SER_hh_emih!N30/SER_summary!N$26)</f>
        <v>7.2067894207059844</v>
      </c>
      <c r="O30" s="100">
        <f>IF(SER_hh_emih!O30=0,0,SER_hh_emih!O30/SER_summary!O$26)</f>
        <v>7.2031191921330393</v>
      </c>
      <c r="P30" s="100">
        <f>IF(SER_hh_emih!P30=0,0,SER_hh_emih!P30/SER_summary!P$26)</f>
        <v>7.2069352919610443</v>
      </c>
      <c r="Q30" s="100">
        <f>IF(SER_hh_emih!Q30=0,0,SER_hh_emih!Q30/SER_summary!Q$26)</f>
        <v>7.315675028486833</v>
      </c>
    </row>
    <row r="31" spans="1:17" ht="12" customHeight="1" x14ac:dyDescent="0.25">
      <c r="A31" s="88" t="s">
        <v>98</v>
      </c>
      <c r="B31" s="100">
        <f>IF(SER_hh_emih!B31=0,0,SER_hh_emih!B31/SER_summary!B$26)</f>
        <v>5.7066295401301774</v>
      </c>
      <c r="C31" s="100">
        <f>IF(SER_hh_emih!C31=0,0,SER_hh_emih!C31/SER_summary!C$26)</f>
        <v>5.8497324909813395</v>
      </c>
      <c r="D31" s="100">
        <f>IF(SER_hh_emih!D31=0,0,SER_hh_emih!D31/SER_summary!D$26)</f>
        <v>5.9656501290064066</v>
      </c>
      <c r="E31" s="100">
        <f>IF(SER_hh_emih!E31=0,0,SER_hh_emih!E31/SER_summary!E$26)</f>
        <v>6.0096803871046562</v>
      </c>
      <c r="F31" s="100">
        <f>IF(SER_hh_emih!F31=0,0,SER_hh_emih!F31/SER_summary!F$26)</f>
        <v>6.0427385428360569</v>
      </c>
      <c r="G31" s="100">
        <f>IF(SER_hh_emih!G31=0,0,SER_hh_emih!G31/SER_summary!G$26)</f>
        <v>5.9888692881243699</v>
      </c>
      <c r="H31" s="100">
        <f>IF(SER_hh_emih!H31=0,0,SER_hh_emih!H31/SER_summary!H$26)</f>
        <v>5.9768854798386748</v>
      </c>
      <c r="I31" s="100">
        <f>IF(SER_hh_emih!I31=0,0,SER_hh_emih!I31/SER_summary!I$26)</f>
        <v>5.9943664438082491</v>
      </c>
      <c r="J31" s="100">
        <f>IF(SER_hh_emih!J31=0,0,SER_hh_emih!J31/SER_summary!J$26)</f>
        <v>6.0032882378811321</v>
      </c>
      <c r="K31" s="100">
        <f>IF(SER_hh_emih!K31=0,0,SER_hh_emih!K31/SER_summary!K$26)</f>
        <v>5.976584959297373</v>
      </c>
      <c r="L31" s="100">
        <f>IF(SER_hh_emih!L31=0,0,SER_hh_emih!L31/SER_summary!L$26)</f>
        <v>6.0202930421771423</v>
      </c>
      <c r="M31" s="100">
        <f>IF(SER_hh_emih!M31=0,0,SER_hh_emih!M31/SER_summary!M$26)</f>
        <v>5.9885134570031378</v>
      </c>
      <c r="N31" s="100">
        <f>IF(SER_hh_emih!N31=0,0,SER_hh_emih!N31/SER_summary!N$26)</f>
        <v>5.9351353755028873</v>
      </c>
      <c r="O31" s="100">
        <f>IF(SER_hh_emih!O31=0,0,SER_hh_emih!O31/SER_summary!O$26)</f>
        <v>5.9281597431608315</v>
      </c>
      <c r="P31" s="100">
        <f>IF(SER_hh_emih!P31=0,0,SER_hh_emih!P31/SER_summary!P$26)</f>
        <v>5.9262217757890934</v>
      </c>
      <c r="Q31" s="100">
        <f>IF(SER_hh_emih!Q31=0,0,SER_hh_emih!Q31/SER_summary!Q$26)</f>
        <v>6.0132741191922783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4124.5516187395115</v>
      </c>
      <c r="D3" s="98">
        <f t="shared" si="0"/>
        <v>4418.2668942188657</v>
      </c>
      <c r="E3" s="98">
        <f t="shared" si="0"/>
        <v>5598.6753637389056</v>
      </c>
      <c r="F3" s="98">
        <f t="shared" si="0"/>
        <v>4631.0749159806037</v>
      </c>
      <c r="G3" s="98">
        <f t="shared" si="0"/>
        <v>4685.6422547967286</v>
      </c>
      <c r="H3" s="98">
        <f t="shared" si="0"/>
        <v>6065.6845618800653</v>
      </c>
      <c r="I3" s="98">
        <f t="shared" si="0"/>
        <v>6368.2099977733869</v>
      </c>
      <c r="J3" s="98">
        <f t="shared" si="0"/>
        <v>4013.1244629500084</v>
      </c>
      <c r="K3" s="98">
        <f t="shared" si="0"/>
        <v>3458.2579913032405</v>
      </c>
      <c r="L3" s="98">
        <f t="shared" si="0"/>
        <v>2676.4129097045802</v>
      </c>
      <c r="M3" s="98">
        <f t="shared" si="0"/>
        <v>3337.6621125541769</v>
      </c>
      <c r="N3" s="98">
        <f t="shared" si="0"/>
        <v>1371.7788856960301</v>
      </c>
      <c r="O3" s="98">
        <f t="shared" si="0"/>
        <v>1151.655043693916</v>
      </c>
      <c r="P3" s="98">
        <f t="shared" si="0"/>
        <v>3422.7681083658176</v>
      </c>
      <c r="Q3" s="98">
        <f t="shared" si="0"/>
        <v>6476.4395044884513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4124.5516187395115</v>
      </c>
      <c r="D4" s="89">
        <f t="shared" ref="D4:Q4" si="2">SUM(D5:D14)</f>
        <v>4418.2668942188657</v>
      </c>
      <c r="E4" s="89">
        <f t="shared" si="2"/>
        <v>5598.6753637389056</v>
      </c>
      <c r="F4" s="89">
        <f t="shared" si="2"/>
        <v>4631.0749159806037</v>
      </c>
      <c r="G4" s="89">
        <f t="shared" si="2"/>
        <v>4685.6422547967286</v>
      </c>
      <c r="H4" s="89">
        <f t="shared" si="2"/>
        <v>6065.6845618800653</v>
      </c>
      <c r="I4" s="89">
        <f t="shared" si="2"/>
        <v>6368.2099977733869</v>
      </c>
      <c r="J4" s="89">
        <f t="shared" si="2"/>
        <v>4013.1244629500084</v>
      </c>
      <c r="K4" s="89">
        <f t="shared" si="2"/>
        <v>3458.2579913032405</v>
      </c>
      <c r="L4" s="89">
        <f t="shared" si="2"/>
        <v>2676.4129097045802</v>
      </c>
      <c r="M4" s="89">
        <f t="shared" si="2"/>
        <v>3337.6621125541769</v>
      </c>
      <c r="N4" s="89">
        <f t="shared" si="2"/>
        <v>1371.7788856960301</v>
      </c>
      <c r="O4" s="89">
        <f t="shared" si="2"/>
        <v>1151.655043693916</v>
      </c>
      <c r="P4" s="89">
        <f t="shared" si="2"/>
        <v>3422.7681083658176</v>
      </c>
      <c r="Q4" s="89">
        <f t="shared" si="2"/>
        <v>6476.4395044884513</v>
      </c>
    </row>
    <row r="5" spans="1:17" ht="12" customHeight="1" x14ac:dyDescent="0.25">
      <c r="A5" s="88" t="s">
        <v>38</v>
      </c>
      <c r="B5" s="87"/>
      <c r="C5" s="87">
        <v>0</v>
      </c>
      <c r="D5" s="87">
        <v>160.06573509510648</v>
      </c>
      <c r="E5" s="87">
        <v>157.98337825654488</v>
      </c>
      <c r="F5" s="87">
        <v>0</v>
      </c>
      <c r="G5" s="87">
        <v>4.9705669678620739</v>
      </c>
      <c r="H5" s="87">
        <v>0</v>
      </c>
      <c r="I5" s="87">
        <v>0</v>
      </c>
      <c r="J5" s="87">
        <v>0</v>
      </c>
      <c r="K5" s="87">
        <v>59.428285477205399</v>
      </c>
      <c r="L5" s="87">
        <v>11.191581041440319</v>
      </c>
      <c r="M5" s="87">
        <v>66.824012790168098</v>
      </c>
      <c r="N5" s="87">
        <v>16.639715508616579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1094.2312744329765</v>
      </c>
      <c r="D7" s="87">
        <v>1307.9471053197351</v>
      </c>
      <c r="E7" s="87">
        <v>1398.7531557470807</v>
      </c>
      <c r="F7" s="87">
        <v>1286.0484886581378</v>
      </c>
      <c r="G7" s="87">
        <v>0</v>
      </c>
      <c r="H7" s="87">
        <v>477.70361414288226</v>
      </c>
      <c r="I7" s="87">
        <v>0</v>
      </c>
      <c r="J7" s="87">
        <v>0</v>
      </c>
      <c r="K7" s="87">
        <v>675.81464718556822</v>
      </c>
      <c r="L7" s="87">
        <v>0</v>
      </c>
      <c r="M7" s="87">
        <v>715.3395841512953</v>
      </c>
      <c r="N7" s="87">
        <v>0</v>
      </c>
      <c r="O7" s="87">
        <v>63.493484429319039</v>
      </c>
      <c r="P7" s="87">
        <v>352.33830143977218</v>
      </c>
      <c r="Q7" s="87">
        <v>861.26615991674987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1248.0531728782175</v>
      </c>
      <c r="D9" s="87">
        <v>1161.4754457045378</v>
      </c>
      <c r="E9" s="87">
        <v>1443.3197865982788</v>
      </c>
      <c r="F9" s="87">
        <v>1482.4341774298648</v>
      </c>
      <c r="G9" s="87">
        <v>1567.1692997471632</v>
      </c>
      <c r="H9" s="87">
        <v>2544.5167370226227</v>
      </c>
      <c r="I9" s="87">
        <v>2865.7383287730531</v>
      </c>
      <c r="J9" s="87">
        <v>0</v>
      </c>
      <c r="K9" s="87">
        <v>2012.5792687592227</v>
      </c>
      <c r="L9" s="87">
        <v>1631.9188162400617</v>
      </c>
      <c r="M9" s="87">
        <v>0</v>
      </c>
      <c r="N9" s="87">
        <v>0</v>
      </c>
      <c r="O9" s="87">
        <v>769.62588007294346</v>
      </c>
      <c r="P9" s="87">
        <v>2096.3412906428703</v>
      </c>
      <c r="Q9" s="87">
        <v>3892.3463422032382</v>
      </c>
    </row>
    <row r="10" spans="1:17" ht="12" customHeight="1" x14ac:dyDescent="0.25">
      <c r="A10" s="88" t="s">
        <v>34</v>
      </c>
      <c r="B10" s="87"/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324.00712011143276</v>
      </c>
      <c r="J10" s="87">
        <v>15.488645764750201</v>
      </c>
      <c r="K10" s="87">
        <v>17.27441952219348</v>
      </c>
      <c r="L10" s="87">
        <v>13.46227971598822</v>
      </c>
      <c r="M10" s="87">
        <v>53.596547541371947</v>
      </c>
      <c r="N10" s="87">
        <v>34.09932531137197</v>
      </c>
      <c r="O10" s="87">
        <v>14.466726685444504</v>
      </c>
      <c r="P10" s="87">
        <v>94.844632198822211</v>
      </c>
      <c r="Q10" s="87">
        <v>88.040920247889986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699.08528031023911</v>
      </c>
      <c r="J11" s="87">
        <v>31.534854185957304</v>
      </c>
      <c r="K11" s="87">
        <v>14.301984072875511</v>
      </c>
      <c r="L11" s="87">
        <v>352.80675151532955</v>
      </c>
      <c r="M11" s="87">
        <v>68.468691368964627</v>
      </c>
      <c r="N11" s="87">
        <v>60.009974147705719</v>
      </c>
      <c r="O11" s="87">
        <v>22.510021202239646</v>
      </c>
      <c r="P11" s="87">
        <v>174.23684937865283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367.06886834034702</v>
      </c>
      <c r="D12" s="87">
        <v>595.90042840458204</v>
      </c>
      <c r="E12" s="87">
        <v>1733.5172108805014</v>
      </c>
      <c r="F12" s="87">
        <v>275.37519669926093</v>
      </c>
      <c r="G12" s="87">
        <v>87.20797662095282</v>
      </c>
      <c r="H12" s="87">
        <v>172.85561735273956</v>
      </c>
      <c r="I12" s="87">
        <v>935.21136256155251</v>
      </c>
      <c r="J12" s="87">
        <v>360.79417332864801</v>
      </c>
      <c r="K12" s="87">
        <v>476.78785005574514</v>
      </c>
      <c r="L12" s="87">
        <v>583.58744244305126</v>
      </c>
      <c r="M12" s="87">
        <v>219.52051655447175</v>
      </c>
      <c r="N12" s="87">
        <v>0</v>
      </c>
      <c r="O12" s="87">
        <v>55.277194511460742</v>
      </c>
      <c r="P12" s="87">
        <v>53.484217575746086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90.332368083427923</v>
      </c>
      <c r="D13" s="87">
        <v>123.54284556262616</v>
      </c>
      <c r="E13" s="87">
        <v>149.99793318964188</v>
      </c>
      <c r="F13" s="87">
        <v>218.47780811287896</v>
      </c>
      <c r="G13" s="87">
        <v>378.24495760643526</v>
      </c>
      <c r="H13" s="87">
        <v>480.99364390741096</v>
      </c>
      <c r="I13" s="87">
        <v>362.59814919558187</v>
      </c>
      <c r="J13" s="87">
        <v>564.60998935694977</v>
      </c>
      <c r="K13" s="87">
        <v>152.62268398758329</v>
      </c>
      <c r="L13" s="87">
        <v>83.446038748709412</v>
      </c>
      <c r="M13" s="87">
        <v>263.6390150127786</v>
      </c>
      <c r="N13" s="87">
        <v>286.69153820576781</v>
      </c>
      <c r="O13" s="87">
        <v>226.28173679250864</v>
      </c>
      <c r="P13" s="87">
        <v>651.52281712995364</v>
      </c>
      <c r="Q13" s="87">
        <v>1634.7860821205734</v>
      </c>
    </row>
    <row r="14" spans="1:17" ht="12" customHeight="1" x14ac:dyDescent="0.25">
      <c r="A14" s="51" t="s">
        <v>104</v>
      </c>
      <c r="B14" s="94"/>
      <c r="C14" s="94">
        <v>1324.8659350045425</v>
      </c>
      <c r="D14" s="94">
        <v>1069.3353341322784</v>
      </c>
      <c r="E14" s="94">
        <v>715.10389906685816</v>
      </c>
      <c r="F14" s="94">
        <v>1368.7392450804609</v>
      </c>
      <c r="G14" s="94">
        <v>2648.0494538543153</v>
      </c>
      <c r="H14" s="94">
        <v>2389.6149494544102</v>
      </c>
      <c r="I14" s="94">
        <v>1181.5697568215282</v>
      </c>
      <c r="J14" s="94">
        <v>3040.6968003137031</v>
      </c>
      <c r="K14" s="94">
        <v>49.448852242846478</v>
      </c>
      <c r="L14" s="94">
        <v>0</v>
      </c>
      <c r="M14" s="94">
        <v>1950.2737451351268</v>
      </c>
      <c r="N14" s="94">
        <v>974.33833252256807</v>
      </c>
      <c r="O14" s="94">
        <v>0</v>
      </c>
      <c r="P14" s="94">
        <v>0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2709.3533156515409</v>
      </c>
      <c r="D15" s="96">
        <f t="shared" ref="D15:Q15" si="4">SUM(D5:D12)</f>
        <v>3225.3887145239614</v>
      </c>
      <c r="E15" s="96">
        <f t="shared" si="4"/>
        <v>4733.5735314824051</v>
      </c>
      <c r="F15" s="96">
        <f t="shared" si="4"/>
        <v>3043.8578627872635</v>
      </c>
      <c r="G15" s="96">
        <f t="shared" si="4"/>
        <v>1659.3478433359783</v>
      </c>
      <c r="H15" s="96">
        <f t="shared" si="4"/>
        <v>3195.0759685182443</v>
      </c>
      <c r="I15" s="96">
        <f t="shared" si="4"/>
        <v>4824.0420917562769</v>
      </c>
      <c r="J15" s="96">
        <f t="shared" si="4"/>
        <v>407.81767327935552</v>
      </c>
      <c r="K15" s="96">
        <f t="shared" si="4"/>
        <v>3256.1864550728105</v>
      </c>
      <c r="L15" s="96">
        <f t="shared" si="4"/>
        <v>2592.9668709558709</v>
      </c>
      <c r="M15" s="96">
        <f t="shared" si="4"/>
        <v>1123.7493524062718</v>
      </c>
      <c r="N15" s="96">
        <f t="shared" si="4"/>
        <v>110.74901496769427</v>
      </c>
      <c r="O15" s="96">
        <f t="shared" si="4"/>
        <v>925.37330690140732</v>
      </c>
      <c r="P15" s="96">
        <f t="shared" si="4"/>
        <v>2771.245291235864</v>
      </c>
      <c r="Q15" s="96">
        <f t="shared" si="4"/>
        <v>4841.6534223678782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1829.0000000000011</v>
      </c>
      <c r="D16" s="89">
        <f t="shared" ref="D16:Q16" si="6">SUM(D17:D18)</f>
        <v>2491.5086159026459</v>
      </c>
      <c r="E16" s="89">
        <f t="shared" si="6"/>
        <v>2850.9588431548791</v>
      </c>
      <c r="F16" s="89">
        <f t="shared" si="6"/>
        <v>3158.3894135643554</v>
      </c>
      <c r="G16" s="89">
        <f t="shared" si="6"/>
        <v>3005.9994145187661</v>
      </c>
      <c r="H16" s="89">
        <f t="shared" si="6"/>
        <v>4832.5852365307119</v>
      </c>
      <c r="I16" s="89">
        <f t="shared" si="6"/>
        <v>5806.1686518052047</v>
      </c>
      <c r="J16" s="89">
        <f t="shared" si="6"/>
        <v>4013.1244629500075</v>
      </c>
      <c r="K16" s="89">
        <f t="shared" si="6"/>
        <v>3458.2579913032396</v>
      </c>
      <c r="L16" s="89">
        <f t="shared" si="6"/>
        <v>2676.4129097045811</v>
      </c>
      <c r="M16" s="89">
        <f t="shared" si="6"/>
        <v>966.91291823093411</v>
      </c>
      <c r="N16" s="89">
        <f t="shared" si="6"/>
        <v>714.46414845376773</v>
      </c>
      <c r="O16" s="89">
        <f t="shared" si="6"/>
        <v>948.47682870130984</v>
      </c>
      <c r="P16" s="89">
        <f t="shared" si="6"/>
        <v>1678.4519551963851</v>
      </c>
      <c r="Q16" s="89">
        <f t="shared" si="6"/>
        <v>2469.7647341612001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4.5086159026453485</v>
      </c>
      <c r="E17" s="87">
        <v>4.9588431548793288</v>
      </c>
      <c r="F17" s="87">
        <v>6.3894135643555501</v>
      </c>
      <c r="G17" s="87">
        <v>5.9994145187664687</v>
      </c>
      <c r="H17" s="87">
        <v>13.585236530713887</v>
      </c>
      <c r="I17" s="87">
        <v>27.168651805208246</v>
      </c>
      <c r="J17" s="87">
        <v>1.3604476191479433</v>
      </c>
      <c r="K17" s="87">
        <v>5.3624797573684413</v>
      </c>
      <c r="L17" s="87">
        <v>0</v>
      </c>
      <c r="M17" s="87">
        <v>7.9129182309379678</v>
      </c>
      <c r="N17" s="87">
        <v>12.464148453769479</v>
      </c>
      <c r="O17" s="87">
        <v>23.476828701305273</v>
      </c>
      <c r="P17" s="87">
        <v>44.451955196384027</v>
      </c>
      <c r="Q17" s="87">
        <v>72.764734161199542</v>
      </c>
    </row>
    <row r="18" spans="1:17" ht="12" customHeight="1" x14ac:dyDescent="0.25">
      <c r="A18" s="88" t="s">
        <v>100</v>
      </c>
      <c r="B18" s="87"/>
      <c r="C18" s="87">
        <v>1829.0000000000011</v>
      </c>
      <c r="D18" s="87">
        <v>2487.0000000000005</v>
      </c>
      <c r="E18" s="87">
        <v>2846</v>
      </c>
      <c r="F18" s="87">
        <v>3152</v>
      </c>
      <c r="G18" s="87">
        <v>2999.9999999999995</v>
      </c>
      <c r="H18" s="87">
        <v>4818.9999999999982</v>
      </c>
      <c r="I18" s="87">
        <v>5778.9999999999964</v>
      </c>
      <c r="J18" s="87">
        <v>4011.7640153308594</v>
      </c>
      <c r="K18" s="87">
        <v>3452.8955115458712</v>
      </c>
      <c r="L18" s="87">
        <v>2676.4129097045811</v>
      </c>
      <c r="M18" s="87">
        <v>958.99999999999613</v>
      </c>
      <c r="N18" s="87">
        <v>701.99999999999829</v>
      </c>
      <c r="O18" s="87">
        <v>925.00000000000455</v>
      </c>
      <c r="P18" s="87">
        <v>1634.0000000000011</v>
      </c>
      <c r="Q18" s="87">
        <v>2397.0000000000005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4124.5516187395115</v>
      </c>
      <c r="D19" s="89">
        <f t="shared" ref="D19:Q19" si="8">SUM(D20:D26)</f>
        <v>4418.2668942188648</v>
      </c>
      <c r="E19" s="89">
        <f t="shared" si="8"/>
        <v>5598.6753637389065</v>
      </c>
      <c r="F19" s="89">
        <f t="shared" si="8"/>
        <v>4631.0749159806046</v>
      </c>
      <c r="G19" s="89">
        <f t="shared" si="8"/>
        <v>4685.6422547967295</v>
      </c>
      <c r="H19" s="89">
        <f t="shared" si="8"/>
        <v>6065.6845618800671</v>
      </c>
      <c r="I19" s="89">
        <f t="shared" si="8"/>
        <v>6368.2099977733878</v>
      </c>
      <c r="J19" s="89">
        <f t="shared" si="8"/>
        <v>4013.1244629500088</v>
      </c>
      <c r="K19" s="89">
        <f t="shared" si="8"/>
        <v>3458.2579913032423</v>
      </c>
      <c r="L19" s="89">
        <f t="shared" si="8"/>
        <v>2676.4129097045816</v>
      </c>
      <c r="M19" s="89">
        <f t="shared" si="8"/>
        <v>3337.6621125541778</v>
      </c>
      <c r="N19" s="89">
        <f t="shared" si="8"/>
        <v>1371.7788856960301</v>
      </c>
      <c r="O19" s="89">
        <f t="shared" si="8"/>
        <v>1151.655043693916</v>
      </c>
      <c r="P19" s="89">
        <f t="shared" si="8"/>
        <v>3422.7681083658163</v>
      </c>
      <c r="Q19" s="89">
        <f t="shared" si="8"/>
        <v>6476.4395044884495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654.15768630732259</v>
      </c>
      <c r="D21" s="87">
        <v>74.824298363524093</v>
      </c>
      <c r="E21" s="87">
        <v>169.40627259816213</v>
      </c>
      <c r="F21" s="87">
        <v>217.82439198403824</v>
      </c>
      <c r="G21" s="87">
        <v>68.907301112257301</v>
      </c>
      <c r="H21" s="87">
        <v>334.53843600936978</v>
      </c>
      <c r="I21" s="87">
        <v>85.616860842359969</v>
      </c>
      <c r="J21" s="87">
        <v>278.50165183604128</v>
      </c>
      <c r="K21" s="87">
        <v>444.01621345128757</v>
      </c>
      <c r="L21" s="87">
        <v>147.46717260900536</v>
      </c>
      <c r="M21" s="87">
        <v>98.692008686825986</v>
      </c>
      <c r="N21" s="87">
        <v>71.26258981809795</v>
      </c>
      <c r="O21" s="87">
        <v>45.512640492445222</v>
      </c>
      <c r="P21" s="87">
        <v>69.555661939495636</v>
      </c>
      <c r="Q21" s="87">
        <v>94.756412014142398</v>
      </c>
    </row>
    <row r="22" spans="1:17" ht="12" customHeight="1" x14ac:dyDescent="0.25">
      <c r="A22" s="88" t="s">
        <v>99</v>
      </c>
      <c r="B22" s="87"/>
      <c r="C22" s="87">
        <v>474.08311291266244</v>
      </c>
      <c r="D22" s="87">
        <v>505.48534092284933</v>
      </c>
      <c r="E22" s="87">
        <v>600.96664012643066</v>
      </c>
      <c r="F22" s="87">
        <v>543.13959668118889</v>
      </c>
      <c r="G22" s="87">
        <v>848.16812582038574</v>
      </c>
      <c r="H22" s="87">
        <v>707.70401254693206</v>
      </c>
      <c r="I22" s="87">
        <v>937.27192874123239</v>
      </c>
      <c r="J22" s="87">
        <v>577.46421874456496</v>
      </c>
      <c r="K22" s="87">
        <v>405.01664359799054</v>
      </c>
      <c r="L22" s="87">
        <v>339.99971829920429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/>
      <c r="C23" s="87">
        <v>567.97671032082815</v>
      </c>
      <c r="D23" s="87">
        <v>1262.4757671481404</v>
      </c>
      <c r="E23" s="87">
        <v>844.3790298104891</v>
      </c>
      <c r="F23" s="87">
        <v>992.08916431539012</v>
      </c>
      <c r="G23" s="87">
        <v>914.74466431015549</v>
      </c>
      <c r="H23" s="87">
        <v>842.03977229560178</v>
      </c>
      <c r="I23" s="87">
        <v>733.58457269369467</v>
      </c>
      <c r="J23" s="87">
        <v>1064.2787875270926</v>
      </c>
      <c r="K23" s="87">
        <v>674.46503105802515</v>
      </c>
      <c r="L23" s="87">
        <v>691.42706101209433</v>
      </c>
      <c r="M23" s="87">
        <v>592.46230223057955</v>
      </c>
      <c r="N23" s="87">
        <v>477.63434648008024</v>
      </c>
      <c r="O23" s="87">
        <v>328.11726574538937</v>
      </c>
      <c r="P23" s="87">
        <v>631.08053497445519</v>
      </c>
      <c r="Q23" s="87">
        <v>1190.5810606405344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276.94083071308592</v>
      </c>
      <c r="D25" s="87">
        <v>681.67615316658339</v>
      </c>
      <c r="E25" s="87">
        <v>344.67048917155427</v>
      </c>
      <c r="F25" s="87">
        <v>513.6374582707349</v>
      </c>
      <c r="G25" s="87">
        <v>497.37146158255109</v>
      </c>
      <c r="H25" s="87">
        <v>424.53336359061774</v>
      </c>
      <c r="I25" s="87">
        <v>413.13326798698085</v>
      </c>
      <c r="J25" s="87">
        <v>517.11092433180806</v>
      </c>
      <c r="K25" s="87">
        <v>320.76075866268121</v>
      </c>
      <c r="L25" s="87">
        <v>295.81741224602206</v>
      </c>
      <c r="M25" s="87">
        <v>261.96780202555482</v>
      </c>
      <c r="N25" s="87">
        <v>230.24977474840014</v>
      </c>
      <c r="O25" s="87">
        <v>155.494056809113</v>
      </c>
      <c r="P25" s="87">
        <v>63.37114096305281</v>
      </c>
      <c r="Q25" s="87">
        <v>227.06451612055611</v>
      </c>
    </row>
    <row r="26" spans="1:17" ht="12" customHeight="1" x14ac:dyDescent="0.25">
      <c r="A26" s="88" t="s">
        <v>30</v>
      </c>
      <c r="B26" s="94"/>
      <c r="C26" s="94">
        <v>2151.3932784856124</v>
      </c>
      <c r="D26" s="94">
        <v>1893.805334617768</v>
      </c>
      <c r="E26" s="94">
        <v>3639.2529320322701</v>
      </c>
      <c r="F26" s="94">
        <v>2364.3843047292526</v>
      </c>
      <c r="G26" s="94">
        <v>2356.4507019713801</v>
      </c>
      <c r="H26" s="94">
        <v>3756.8689774375453</v>
      </c>
      <c r="I26" s="94">
        <v>4198.6033675091203</v>
      </c>
      <c r="J26" s="94">
        <v>1575.7688805105015</v>
      </c>
      <c r="K26" s="94">
        <v>1613.9993445332577</v>
      </c>
      <c r="L26" s="94">
        <v>1201.7015455382552</v>
      </c>
      <c r="M26" s="94">
        <v>2384.5399996112174</v>
      </c>
      <c r="N26" s="94">
        <v>592.63217464945171</v>
      </c>
      <c r="O26" s="94">
        <v>622.53108064696846</v>
      </c>
      <c r="P26" s="94">
        <v>2658.7607704888128</v>
      </c>
      <c r="Q26" s="94">
        <v>4964.0375157132166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4124.5516187395124</v>
      </c>
      <c r="D29" s="89">
        <f t="shared" ref="D29:Q29" si="10">SUM(D30:D33)</f>
        <v>4418.2668942188648</v>
      </c>
      <c r="E29" s="89">
        <f t="shared" si="10"/>
        <v>5598.6753637389065</v>
      </c>
      <c r="F29" s="89">
        <f t="shared" si="10"/>
        <v>4631.0749159806037</v>
      </c>
      <c r="G29" s="89">
        <f t="shared" si="10"/>
        <v>4685.6422547967286</v>
      </c>
      <c r="H29" s="89">
        <f t="shared" si="10"/>
        <v>6065.6845618800653</v>
      </c>
      <c r="I29" s="89">
        <f t="shared" si="10"/>
        <v>6368.2099977733869</v>
      </c>
      <c r="J29" s="89">
        <f t="shared" si="10"/>
        <v>4013.1244629500079</v>
      </c>
      <c r="K29" s="89">
        <f t="shared" si="10"/>
        <v>3458.2579913032414</v>
      </c>
      <c r="L29" s="89">
        <f t="shared" si="10"/>
        <v>2676.4129097045807</v>
      </c>
      <c r="M29" s="89">
        <f t="shared" si="10"/>
        <v>3337.6621125541774</v>
      </c>
      <c r="N29" s="89">
        <f t="shared" si="10"/>
        <v>1371.7788856960301</v>
      </c>
      <c r="O29" s="89">
        <f t="shared" si="10"/>
        <v>1151.6550436939162</v>
      </c>
      <c r="P29" s="89">
        <f t="shared" si="10"/>
        <v>3422.7681083658154</v>
      </c>
      <c r="Q29" s="89">
        <f t="shared" si="10"/>
        <v>6476.4395044884477</v>
      </c>
    </row>
    <row r="30" spans="1:17" s="28" customFormat="1" ht="12" customHeight="1" x14ac:dyDescent="0.25">
      <c r="A30" s="88" t="s">
        <v>66</v>
      </c>
      <c r="B30" s="87"/>
      <c r="C30" s="87">
        <v>1030.2239463857018</v>
      </c>
      <c r="D30" s="87">
        <v>74.681826010952832</v>
      </c>
      <c r="E30" s="87">
        <v>452.59152359841516</v>
      </c>
      <c r="F30" s="87">
        <v>486.86309839336934</v>
      </c>
      <c r="G30" s="87">
        <v>85.401952738492056</v>
      </c>
      <c r="H30" s="87">
        <v>491.40194283575357</v>
      </c>
      <c r="I30" s="87">
        <v>90.565489257959385</v>
      </c>
      <c r="J30" s="87">
        <v>425.59742671965131</v>
      </c>
      <c r="K30" s="87">
        <v>767.02016172390904</v>
      </c>
      <c r="L30" s="87">
        <v>411.23652637620859</v>
      </c>
      <c r="M30" s="87">
        <v>0</v>
      </c>
      <c r="N30" s="87">
        <v>36.034710492284162</v>
      </c>
      <c r="O30" s="87">
        <v>349.51245556288859</v>
      </c>
      <c r="P30" s="87">
        <v>23.584815999152188</v>
      </c>
      <c r="Q30" s="87">
        <v>484.97966037099036</v>
      </c>
    </row>
    <row r="31" spans="1:17" ht="12" customHeight="1" x14ac:dyDescent="0.25">
      <c r="A31" s="88" t="s">
        <v>98</v>
      </c>
      <c r="B31" s="87"/>
      <c r="C31" s="87">
        <v>714.65480049894336</v>
      </c>
      <c r="D31" s="87">
        <v>615.64050540876588</v>
      </c>
      <c r="E31" s="87">
        <v>678.8284286225645</v>
      </c>
      <c r="F31" s="87">
        <v>628.8357090458428</v>
      </c>
      <c r="G31" s="87">
        <v>1025.9984207252824</v>
      </c>
      <c r="H31" s="87">
        <v>942.75991607861465</v>
      </c>
      <c r="I31" s="87">
        <v>1224.2815715628028</v>
      </c>
      <c r="J31" s="87">
        <v>1055.1470283513497</v>
      </c>
      <c r="K31" s="87">
        <v>925.54182141239482</v>
      </c>
      <c r="L31" s="87">
        <v>581.96474565645065</v>
      </c>
      <c r="M31" s="87">
        <v>936.55645986108584</v>
      </c>
      <c r="N31" s="87">
        <v>672.48894116987731</v>
      </c>
      <c r="O31" s="87">
        <v>232.32921931384678</v>
      </c>
      <c r="P31" s="87">
        <v>452.01946093878792</v>
      </c>
      <c r="Q31" s="87">
        <v>1034.911181949625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227.40113061164388</v>
      </c>
      <c r="L32" s="87">
        <v>10.225668803904611</v>
      </c>
      <c r="M32" s="87">
        <v>0</v>
      </c>
      <c r="N32" s="87">
        <v>0</v>
      </c>
      <c r="O32" s="87">
        <v>0</v>
      </c>
      <c r="P32" s="87">
        <v>103.85642628498799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2379.672871854867</v>
      </c>
      <c r="D33" s="86">
        <v>3727.9445627991463</v>
      </c>
      <c r="E33" s="86">
        <v>4467.2554115179264</v>
      </c>
      <c r="F33" s="86">
        <v>3515.3761085413917</v>
      </c>
      <c r="G33" s="86">
        <v>3574.2418813329546</v>
      </c>
      <c r="H33" s="86">
        <v>4631.5227029656971</v>
      </c>
      <c r="I33" s="86">
        <v>5053.3629369526252</v>
      </c>
      <c r="J33" s="86">
        <v>2532.3800078790068</v>
      </c>
      <c r="K33" s="86">
        <v>1538.2948775552936</v>
      </c>
      <c r="L33" s="86">
        <v>1672.9859688680167</v>
      </c>
      <c r="M33" s="86">
        <v>2401.1056526930915</v>
      </c>
      <c r="N33" s="86">
        <v>663.25523403386853</v>
      </c>
      <c r="O33" s="86">
        <v>569.81336881718084</v>
      </c>
      <c r="P33" s="86">
        <v>2843.3074051428871</v>
      </c>
      <c r="Q33" s="86">
        <v>4956.5486621678319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24.663110735807251</v>
      </c>
      <c r="D3" s="106">
        <f t="shared" si="0"/>
        <v>26.482382886495024</v>
      </c>
      <c r="E3" s="106">
        <f t="shared" si="0"/>
        <v>33.033851465175395</v>
      </c>
      <c r="F3" s="106">
        <f t="shared" si="0"/>
        <v>27.930082299622491</v>
      </c>
      <c r="G3" s="106">
        <f t="shared" si="0"/>
        <v>27.26301696469454</v>
      </c>
      <c r="H3" s="106">
        <f t="shared" si="0"/>
        <v>33.711487259091655</v>
      </c>
      <c r="I3" s="106">
        <f t="shared" si="0"/>
        <v>33.857863523961065</v>
      </c>
      <c r="J3" s="106">
        <f t="shared" si="0"/>
        <v>21.666690068386892</v>
      </c>
      <c r="K3" s="106">
        <f t="shared" si="0"/>
        <v>20.032972277613069</v>
      </c>
      <c r="L3" s="106">
        <f t="shared" si="0"/>
        <v>15.9162503721371</v>
      </c>
      <c r="M3" s="106">
        <f t="shared" si="0"/>
        <v>16.700585144017221</v>
      </c>
      <c r="N3" s="106">
        <f t="shared" si="0"/>
        <v>6.5010224685217857</v>
      </c>
      <c r="O3" s="106">
        <f t="shared" si="0"/>
        <v>5.7562725066401823</v>
      </c>
      <c r="P3" s="106">
        <f t="shared" si="0"/>
        <v>14.40392732379259</v>
      </c>
      <c r="Q3" s="106">
        <f t="shared" si="0"/>
        <v>29.134853174570058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15.698149593748898</v>
      </c>
      <c r="D4" s="101">
        <f t="shared" si="1"/>
        <v>16.822630551979781</v>
      </c>
      <c r="E4" s="101">
        <f t="shared" si="1"/>
        <v>21.132881431003096</v>
      </c>
      <c r="F4" s="101">
        <f t="shared" si="1"/>
        <v>17.301954757203998</v>
      </c>
      <c r="G4" s="101">
        <f t="shared" si="1"/>
        <v>16.820482409330598</v>
      </c>
      <c r="H4" s="101">
        <f t="shared" si="1"/>
        <v>19.610602980505995</v>
      </c>
      <c r="I4" s="101">
        <f t="shared" si="1"/>
        <v>18.734313362210305</v>
      </c>
      <c r="J4" s="101">
        <f t="shared" si="1"/>
        <v>11.551552866879412</v>
      </c>
      <c r="K4" s="101">
        <f t="shared" si="1"/>
        <v>11.06157667270837</v>
      </c>
      <c r="L4" s="101">
        <f t="shared" si="1"/>
        <v>9.2318168258028219</v>
      </c>
      <c r="M4" s="101">
        <f t="shared" si="1"/>
        <v>10.386616692454666</v>
      </c>
      <c r="N4" s="101">
        <f t="shared" si="1"/>
        <v>3.5335590392649707</v>
      </c>
      <c r="O4" s="101">
        <f t="shared" si="1"/>
        <v>3.0007875609691124</v>
      </c>
      <c r="P4" s="101">
        <f t="shared" si="1"/>
        <v>7.3886869337225072</v>
      </c>
      <c r="Q4" s="101">
        <f t="shared" si="1"/>
        <v>16.068985847501114</v>
      </c>
    </row>
    <row r="5" spans="1:17" ht="12" customHeight="1" x14ac:dyDescent="0.25">
      <c r="A5" s="88" t="s">
        <v>38</v>
      </c>
      <c r="B5" s="100"/>
      <c r="C5" s="100">
        <v>0</v>
      </c>
      <c r="D5" s="100">
        <v>0.79818773608398164</v>
      </c>
      <c r="E5" s="100">
        <v>0.79689515853517112</v>
      </c>
      <c r="F5" s="100">
        <v>0</v>
      </c>
      <c r="G5" s="100">
        <v>4.5967824420978893E-3</v>
      </c>
      <c r="H5" s="100">
        <v>0</v>
      </c>
      <c r="I5" s="100">
        <v>0</v>
      </c>
      <c r="J5" s="100">
        <v>0</v>
      </c>
      <c r="K5" s="100">
        <v>0.33753093935920625</v>
      </c>
      <c r="L5" s="100">
        <v>4.288836826950547E-2</v>
      </c>
      <c r="M5" s="100">
        <v>0.29237150309222576</v>
      </c>
      <c r="N5" s="100">
        <v>6.8005087980794424E-2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4.0432682598279337</v>
      </c>
      <c r="D7" s="100">
        <v>5.4316338168131555</v>
      </c>
      <c r="E7" s="100">
        <v>5.8156260214018021</v>
      </c>
      <c r="F7" s="100">
        <v>5.2180307443747731</v>
      </c>
      <c r="G7" s="100">
        <v>0</v>
      </c>
      <c r="H7" s="100">
        <v>1.7011593794183364</v>
      </c>
      <c r="I7" s="100">
        <v>0</v>
      </c>
      <c r="J7" s="100">
        <v>0</v>
      </c>
      <c r="K7" s="100">
        <v>2.2497730908111415</v>
      </c>
      <c r="L7" s="100">
        <v>0</v>
      </c>
      <c r="M7" s="100">
        <v>2.5184374406998429</v>
      </c>
      <c r="N7" s="100">
        <v>0</v>
      </c>
      <c r="O7" s="100">
        <v>0.19864893376734358</v>
      </c>
      <c r="P7" s="100">
        <v>0.90958860992257995</v>
      </c>
      <c r="Q7" s="100">
        <v>2.6864434065650449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5.4306567260270526</v>
      </c>
      <c r="D9" s="100">
        <v>4.3097257508778695</v>
      </c>
      <c r="E9" s="100">
        <v>5.4673955848269502</v>
      </c>
      <c r="F9" s="100">
        <v>5.6291933287221223</v>
      </c>
      <c r="G9" s="100">
        <v>6.0666796693239764</v>
      </c>
      <c r="H9" s="100">
        <v>8.6636483156057267</v>
      </c>
      <c r="I9" s="100">
        <v>8.3356182482978145</v>
      </c>
      <c r="J9" s="100">
        <v>0</v>
      </c>
      <c r="K9" s="100">
        <v>6.4628283583016435</v>
      </c>
      <c r="L9" s="100">
        <v>5.9075681294984399</v>
      </c>
      <c r="M9" s="100">
        <v>0</v>
      </c>
      <c r="N9" s="100">
        <v>0</v>
      </c>
      <c r="O9" s="100">
        <v>2.3142190873569399</v>
      </c>
      <c r="P9" s="100">
        <v>5.1578484249947882</v>
      </c>
      <c r="Q9" s="100">
        <v>11.593182262914155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1.5023263150109893</v>
      </c>
      <c r="J10" s="100">
        <v>5.9341995841311244E-2</v>
      </c>
      <c r="K10" s="100">
        <v>8.8789631203451708E-2</v>
      </c>
      <c r="L10" s="100">
        <v>5.6617084702471607E-2</v>
      </c>
      <c r="M10" s="100">
        <v>0.24723990671855078</v>
      </c>
      <c r="N10" s="100">
        <v>0.14518071973356222</v>
      </c>
      <c r="O10" s="100">
        <v>5.7126858985005337E-2</v>
      </c>
      <c r="P10" s="100">
        <v>0.30393243849572182</v>
      </c>
      <c r="Q10" s="100">
        <v>0.3385230420745674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2.3175161224821501</v>
      </c>
      <c r="J11" s="100">
        <v>9.4647912128012282E-2</v>
      </c>
      <c r="K11" s="100">
        <v>4.181293102465504E-2</v>
      </c>
      <c r="L11" s="100">
        <v>1.2028116943633731</v>
      </c>
      <c r="M11" s="100">
        <v>0.21900656940776594</v>
      </c>
      <c r="N11" s="100">
        <v>0.17805697688832728</v>
      </c>
      <c r="O11" s="100">
        <v>6.2309078159679149E-2</v>
      </c>
      <c r="P11" s="100">
        <v>0.39300846138571843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1.2077796111819088</v>
      </c>
      <c r="D12" s="100">
        <v>2.0191422117296804</v>
      </c>
      <c r="E12" s="100">
        <v>5.9555251163035718</v>
      </c>
      <c r="F12" s="100">
        <v>0.9274498940566378</v>
      </c>
      <c r="G12" s="100">
        <v>0.29153691350959005</v>
      </c>
      <c r="H12" s="100">
        <v>0.5103097046347681</v>
      </c>
      <c r="I12" s="100">
        <v>2.5282788343031943</v>
      </c>
      <c r="J12" s="100">
        <v>0.97313560397990928</v>
      </c>
      <c r="K12" s="100">
        <v>1.3229245300632964</v>
      </c>
      <c r="L12" s="100">
        <v>1.8046378052084568</v>
      </c>
      <c r="M12" s="100">
        <v>0.64093657568646534</v>
      </c>
      <c r="N12" s="100">
        <v>0</v>
      </c>
      <c r="O12" s="100">
        <v>0.14237804676380258</v>
      </c>
      <c r="P12" s="100">
        <v>0.11372342391736937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0.19497258785798291</v>
      </c>
      <c r="D13" s="100">
        <v>0.2745170571097133</v>
      </c>
      <c r="E13" s="100">
        <v>0.33870740993116766</v>
      </c>
      <c r="F13" s="100">
        <v>0.48827831654820192</v>
      </c>
      <c r="G13" s="100">
        <v>0.84709978715624246</v>
      </c>
      <c r="H13" s="100">
        <v>0.95965829915976641</v>
      </c>
      <c r="I13" s="100">
        <v>0.63155817027334415</v>
      </c>
      <c r="J13" s="100">
        <v>1.083285225138757</v>
      </c>
      <c r="K13" s="100">
        <v>0.28666608806157895</v>
      </c>
      <c r="L13" s="100">
        <v>0.12345022322522985</v>
      </c>
      <c r="M13" s="100">
        <v>0.30752215207521805</v>
      </c>
      <c r="N13" s="100">
        <v>0.28430279356778582</v>
      </c>
      <c r="O13" s="100">
        <v>0.19037556295558905</v>
      </c>
      <c r="P13" s="100">
        <v>0.42343921271216639</v>
      </c>
      <c r="Q13" s="100">
        <v>1.2521448200534362</v>
      </c>
    </row>
    <row r="14" spans="1:17" ht="12" customHeight="1" x14ac:dyDescent="0.25">
      <c r="A14" s="51" t="s">
        <v>104</v>
      </c>
      <c r="B14" s="22"/>
      <c r="C14" s="22">
        <v>4.7054927158187958</v>
      </c>
      <c r="D14" s="22">
        <v>3.8628521531858553</v>
      </c>
      <c r="E14" s="22">
        <v>2.5966078830550559</v>
      </c>
      <c r="F14" s="22">
        <v>4.9026015079540253</v>
      </c>
      <c r="G14" s="22">
        <v>9.5304059797023335</v>
      </c>
      <c r="H14" s="22">
        <v>7.6386797999209683</v>
      </c>
      <c r="I14" s="22">
        <v>3.2779266116194172</v>
      </c>
      <c r="J14" s="22">
        <v>9.3366469216544061</v>
      </c>
      <c r="K14" s="22">
        <v>0.14792874609142054</v>
      </c>
      <c r="L14" s="22">
        <v>0</v>
      </c>
      <c r="M14" s="22">
        <v>6.1240693128139823</v>
      </c>
      <c r="N14" s="22">
        <v>2.8560357571231583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0.1159796930352249</v>
      </c>
      <c r="D15" s="104">
        <v>0.12657182617952556</v>
      </c>
      <c r="E15" s="104">
        <v>0.16212425694937466</v>
      </c>
      <c r="F15" s="104">
        <v>0.13640096554823761</v>
      </c>
      <c r="G15" s="104">
        <v>8.0163277196359975E-2</v>
      </c>
      <c r="H15" s="104">
        <v>0.1371474817664316</v>
      </c>
      <c r="I15" s="104">
        <v>0.1410890602233956</v>
      </c>
      <c r="J15" s="104">
        <v>4.4952081370164161E-3</v>
      </c>
      <c r="K15" s="104">
        <v>0.12332235779197562</v>
      </c>
      <c r="L15" s="104">
        <v>9.3843520535346558E-2</v>
      </c>
      <c r="M15" s="104">
        <v>3.7033231960614775E-2</v>
      </c>
      <c r="N15" s="104">
        <v>1.9777039713426482E-3</v>
      </c>
      <c r="O15" s="104">
        <v>3.572999298075312E-2</v>
      </c>
      <c r="P15" s="104">
        <v>8.714636229416331E-2</v>
      </c>
      <c r="Q15" s="104">
        <v>0.19869231589390968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1.7892793655184251</v>
      </c>
      <c r="D16" s="101">
        <f t="shared" si="2"/>
        <v>2.2979205538949223</v>
      </c>
      <c r="E16" s="101">
        <f t="shared" si="2"/>
        <v>2.514614831516123</v>
      </c>
      <c r="F16" s="101">
        <f t="shared" si="2"/>
        <v>2.6891305473747305</v>
      </c>
      <c r="G16" s="101">
        <f t="shared" si="2"/>
        <v>2.4884158999826269</v>
      </c>
      <c r="H16" s="101">
        <f t="shared" si="2"/>
        <v>3.9052556916462899</v>
      </c>
      <c r="I16" s="101">
        <f t="shared" si="2"/>
        <v>4.5800366380692203</v>
      </c>
      <c r="J16" s="101">
        <f t="shared" si="2"/>
        <v>3.1094570521347391</v>
      </c>
      <c r="K16" s="101">
        <f t="shared" si="2"/>
        <v>2.6089093242800061</v>
      </c>
      <c r="L16" s="101">
        <f t="shared" si="2"/>
        <v>1.9713396026056327</v>
      </c>
      <c r="M16" s="101">
        <f t="shared" si="2"/>
        <v>0.69106987514191431</v>
      </c>
      <c r="N16" s="101">
        <f t="shared" si="2"/>
        <v>0.49706398950410818</v>
      </c>
      <c r="O16" s="101">
        <f t="shared" si="2"/>
        <v>0.63627631465469781</v>
      </c>
      <c r="P16" s="101">
        <f t="shared" si="2"/>
        <v>1.0810445169911347</v>
      </c>
      <c r="Q16" s="101">
        <f t="shared" si="2"/>
        <v>1.4664807833157745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1.0482419069529065E-3</v>
      </c>
      <c r="E17" s="103">
        <v>1.2628737616160698E-3</v>
      </c>
      <c r="F17" s="103">
        <v>1.8054829661723155E-3</v>
      </c>
      <c r="G17" s="103">
        <v>1.8362555650648673E-3</v>
      </c>
      <c r="H17" s="103">
        <v>4.6813888426053291E-3</v>
      </c>
      <c r="I17" s="103">
        <v>1.0553345607494883E-2</v>
      </c>
      <c r="J17" s="103">
        <v>5.6918126383088063E-4</v>
      </c>
      <c r="K17" s="103">
        <v>2.3841974144726565E-3</v>
      </c>
      <c r="L17" s="103">
        <v>0</v>
      </c>
      <c r="M17" s="103">
        <v>3.5300000110899247E-3</v>
      </c>
      <c r="N17" s="103">
        <v>5.7432210003306164E-3</v>
      </c>
      <c r="O17" s="103">
        <v>1.1173988452230549E-2</v>
      </c>
      <c r="P17" s="103">
        <v>2.1673573270323432E-2</v>
      </c>
      <c r="Q17" s="103">
        <v>3.5339822101896921E-2</v>
      </c>
    </row>
    <row r="18" spans="1:17" ht="12" customHeight="1" x14ac:dyDescent="0.25">
      <c r="A18" s="88" t="s">
        <v>100</v>
      </c>
      <c r="B18" s="103"/>
      <c r="C18" s="103">
        <v>1.7892793655184251</v>
      </c>
      <c r="D18" s="103">
        <v>2.2968723119879693</v>
      </c>
      <c r="E18" s="103">
        <v>2.5133519577545069</v>
      </c>
      <c r="F18" s="103">
        <v>2.687325064408558</v>
      </c>
      <c r="G18" s="103">
        <v>2.4865796444175619</v>
      </c>
      <c r="H18" s="103">
        <v>3.9005743028036846</v>
      </c>
      <c r="I18" s="103">
        <v>4.569483292461725</v>
      </c>
      <c r="J18" s="103">
        <v>3.108887870870908</v>
      </c>
      <c r="K18" s="103">
        <v>2.6065251268655336</v>
      </c>
      <c r="L18" s="103">
        <v>1.9713396026056327</v>
      </c>
      <c r="M18" s="103">
        <v>0.68753987513082437</v>
      </c>
      <c r="N18" s="103">
        <v>0.49132076850377759</v>
      </c>
      <c r="O18" s="103">
        <v>0.62510232620246731</v>
      </c>
      <c r="P18" s="103">
        <v>1.0593709437208112</v>
      </c>
      <c r="Q18" s="103">
        <v>1.4311409612138775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3.3606602249531825</v>
      </c>
      <c r="D19" s="101">
        <f t="shared" si="3"/>
        <v>3.6493110247892533</v>
      </c>
      <c r="E19" s="101">
        <f t="shared" si="3"/>
        <v>4.5467116596349904</v>
      </c>
      <c r="F19" s="101">
        <f t="shared" si="3"/>
        <v>3.8641294734248053</v>
      </c>
      <c r="G19" s="101">
        <f t="shared" si="3"/>
        <v>3.9243506590770147</v>
      </c>
      <c r="H19" s="101">
        <f t="shared" si="3"/>
        <v>4.9468381036458471</v>
      </c>
      <c r="I19" s="101">
        <f t="shared" si="3"/>
        <v>5.1208873290237031</v>
      </c>
      <c r="J19" s="101">
        <f t="shared" si="3"/>
        <v>3.359869756851912</v>
      </c>
      <c r="K19" s="101">
        <f t="shared" si="3"/>
        <v>2.8743951816558284</v>
      </c>
      <c r="L19" s="101">
        <f t="shared" si="3"/>
        <v>2.2248324948683296</v>
      </c>
      <c r="M19" s="101">
        <f t="shared" si="3"/>
        <v>2.6491245153638063</v>
      </c>
      <c r="N19" s="101">
        <f t="shared" si="3"/>
        <v>1.1446058597154027</v>
      </c>
      <c r="O19" s="101">
        <f t="shared" si="3"/>
        <v>0.96256079362889824</v>
      </c>
      <c r="P19" s="101">
        <f t="shared" si="3"/>
        <v>2.8368297332856338</v>
      </c>
      <c r="Q19" s="101">
        <f t="shared" si="3"/>
        <v>5.4948867300910234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0.62244891115847079</v>
      </c>
      <c r="D21" s="100">
        <v>7.2356680703735937E-2</v>
      </c>
      <c r="E21" s="100">
        <v>0.16541768098969814</v>
      </c>
      <c r="F21" s="100">
        <v>0.21439896954642534</v>
      </c>
      <c r="G21" s="100">
        <v>6.7437205461436181E-2</v>
      </c>
      <c r="H21" s="100">
        <v>0.32576936807288792</v>
      </c>
      <c r="I21" s="100">
        <v>8.2297121450800523E-2</v>
      </c>
      <c r="J21" s="100">
        <v>0.26771915367062399</v>
      </c>
      <c r="K21" s="100">
        <v>0.42878870924539814</v>
      </c>
      <c r="L21" s="100">
        <v>0.14283910464263389</v>
      </c>
      <c r="M21" s="100">
        <v>9.6477938584312542E-2</v>
      </c>
      <c r="N21" s="100">
        <v>6.9936355403291919E-2</v>
      </c>
      <c r="O21" s="100">
        <v>4.4984693495864557E-2</v>
      </c>
      <c r="P21" s="100">
        <v>6.8996463725201115E-2</v>
      </c>
      <c r="Q21" s="100">
        <v>9.5010359862376867E-2</v>
      </c>
    </row>
    <row r="22" spans="1:17" ht="12" customHeight="1" x14ac:dyDescent="0.25">
      <c r="A22" s="88" t="s">
        <v>99</v>
      </c>
      <c r="B22" s="100"/>
      <c r="C22" s="100">
        <v>0.44756408720258151</v>
      </c>
      <c r="D22" s="100">
        <v>0.48767338515361791</v>
      </c>
      <c r="E22" s="100">
        <v>0.58703307124940018</v>
      </c>
      <c r="F22" s="100">
        <v>0.53491236275169496</v>
      </c>
      <c r="G22" s="100">
        <v>0.83921270369342227</v>
      </c>
      <c r="H22" s="100">
        <v>0.69546100500563079</v>
      </c>
      <c r="I22" s="100">
        <v>0.9172703843256943</v>
      </c>
      <c r="J22" s="100">
        <v>0.56435580342516012</v>
      </c>
      <c r="K22" s="100">
        <v>0.39519614371230377</v>
      </c>
      <c r="L22" s="100">
        <v>0.3334368117914398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0.5145068857775037</v>
      </c>
      <c r="D23" s="100">
        <v>1.1692554206473702</v>
      </c>
      <c r="E23" s="100">
        <v>0.78834531160044397</v>
      </c>
      <c r="F23" s="100">
        <v>0.93192544502188457</v>
      </c>
      <c r="G23" s="100">
        <v>0.8574256728224201</v>
      </c>
      <c r="H23" s="100">
        <v>0.78069378826602109</v>
      </c>
      <c r="I23" s="100">
        <v>0.67286832259410478</v>
      </c>
      <c r="J23" s="100">
        <v>0.97501301172600241</v>
      </c>
      <c r="K23" s="100">
        <v>0.61652418893540828</v>
      </c>
      <c r="L23" s="100">
        <v>0.6353821851444047</v>
      </c>
      <c r="M23" s="100">
        <v>0.55170168202671022</v>
      </c>
      <c r="N23" s="100">
        <v>0.44932529372006513</v>
      </c>
      <c r="O23" s="100">
        <v>0.31312119020626117</v>
      </c>
      <c r="P23" s="100">
        <v>0.6085564417060968</v>
      </c>
      <c r="Q23" s="100">
        <v>1.1692947631073842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0.20320239923467576</v>
      </c>
      <c r="D25" s="100">
        <v>0.50964691760581893</v>
      </c>
      <c r="E25" s="100">
        <v>0.25895997233410883</v>
      </c>
      <c r="F25" s="100">
        <v>0.38738373698672746</v>
      </c>
      <c r="G25" s="100">
        <v>0.37365629879665901</v>
      </c>
      <c r="H25" s="100">
        <v>0.31488067919825313</v>
      </c>
      <c r="I25" s="100">
        <v>0.30278587737448059</v>
      </c>
      <c r="J25" s="100">
        <v>0.3776439081373299</v>
      </c>
      <c r="K25" s="100">
        <v>0.23330138342687967</v>
      </c>
      <c r="L25" s="100">
        <v>0.21581475203696063</v>
      </c>
      <c r="M25" s="100">
        <v>0.19355144490888657</v>
      </c>
      <c r="N25" s="100">
        <v>0.17209523143115538</v>
      </c>
      <c r="O25" s="100">
        <v>0.11813154708004887</v>
      </c>
      <c r="P25" s="100">
        <v>4.8623063707588281E-2</v>
      </c>
      <c r="Q25" s="100">
        <v>0.17749593111059733</v>
      </c>
    </row>
    <row r="26" spans="1:17" ht="12" customHeight="1" x14ac:dyDescent="0.25">
      <c r="A26" s="88" t="s">
        <v>30</v>
      </c>
      <c r="B26" s="22"/>
      <c r="C26" s="22">
        <v>1.5729379415799507</v>
      </c>
      <c r="D26" s="22">
        <v>1.4103786206787101</v>
      </c>
      <c r="E26" s="22">
        <v>2.7469556234613393</v>
      </c>
      <c r="F26" s="22">
        <v>1.7955089591180728</v>
      </c>
      <c r="G26" s="22">
        <v>1.7866187783030771</v>
      </c>
      <c r="H26" s="22">
        <v>2.8300332631030538</v>
      </c>
      <c r="I26" s="22">
        <v>3.1456656232786231</v>
      </c>
      <c r="J26" s="22">
        <v>1.1751378798927958</v>
      </c>
      <c r="K26" s="22">
        <v>1.2005847563358385</v>
      </c>
      <c r="L26" s="22">
        <v>0.89735964125289081</v>
      </c>
      <c r="M26" s="22">
        <v>1.8073934498438968</v>
      </c>
      <c r="N26" s="22">
        <v>0.45324897916089024</v>
      </c>
      <c r="O26" s="22">
        <v>0.48632336284672362</v>
      </c>
      <c r="P26" s="22">
        <v>2.1106537641467478</v>
      </c>
      <c r="Q26" s="22">
        <v>4.0530856760106646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3.8150215515867449</v>
      </c>
      <c r="D29" s="101">
        <f t="shared" si="4"/>
        <v>3.712520755831068</v>
      </c>
      <c r="E29" s="101">
        <f t="shared" si="4"/>
        <v>4.8396435430211859</v>
      </c>
      <c r="F29" s="101">
        <f t="shared" si="4"/>
        <v>4.0748675216189554</v>
      </c>
      <c r="G29" s="101">
        <f t="shared" si="4"/>
        <v>4.0297679963043</v>
      </c>
      <c r="H29" s="101">
        <f t="shared" si="4"/>
        <v>5.2487904832935284</v>
      </c>
      <c r="I29" s="101">
        <f t="shared" si="4"/>
        <v>5.4226261946578358</v>
      </c>
      <c r="J29" s="101">
        <f t="shared" si="4"/>
        <v>3.6458103925208278</v>
      </c>
      <c r="K29" s="101">
        <f t="shared" si="4"/>
        <v>3.488091098968864</v>
      </c>
      <c r="L29" s="101">
        <f t="shared" si="4"/>
        <v>2.4882614488603148</v>
      </c>
      <c r="M29" s="101">
        <f t="shared" si="4"/>
        <v>2.9737740610568322</v>
      </c>
      <c r="N29" s="101">
        <f t="shared" si="4"/>
        <v>1.3257935800373044</v>
      </c>
      <c r="O29" s="101">
        <f t="shared" si="4"/>
        <v>1.1566478373874736</v>
      </c>
      <c r="P29" s="101">
        <f t="shared" si="4"/>
        <v>3.0973661397933148</v>
      </c>
      <c r="Q29" s="101">
        <f t="shared" si="4"/>
        <v>6.104499813662148</v>
      </c>
    </row>
    <row r="30" spans="1:17" s="28" customFormat="1" ht="12" customHeight="1" x14ac:dyDescent="0.25">
      <c r="A30" s="88" t="s">
        <v>66</v>
      </c>
      <c r="B30" s="100"/>
      <c r="C30" s="100">
        <v>1.2135266768995305</v>
      </c>
      <c r="D30" s="100">
        <v>8.5778982599231543E-2</v>
      </c>
      <c r="E30" s="100">
        <v>0.53693812542948238</v>
      </c>
      <c r="F30" s="100">
        <v>0.58102336330414983</v>
      </c>
      <c r="G30" s="100">
        <v>0.10044882246577343</v>
      </c>
      <c r="H30" s="100">
        <v>0.57625437838020654</v>
      </c>
      <c r="I30" s="100">
        <v>0.10555013707611384</v>
      </c>
      <c r="J30" s="100">
        <v>0.49822472344140117</v>
      </c>
      <c r="K30" s="100">
        <v>0.9025784682475021</v>
      </c>
      <c r="L30" s="100">
        <v>0.48904660820134993</v>
      </c>
      <c r="M30" s="100">
        <v>0</v>
      </c>
      <c r="N30" s="100">
        <v>4.2676652931154413E-2</v>
      </c>
      <c r="O30" s="100">
        <v>0.42633758338803351</v>
      </c>
      <c r="P30" s="100">
        <v>2.8753781719433755E-2</v>
      </c>
      <c r="Q30" s="100">
        <v>0.60159712558416667</v>
      </c>
    </row>
    <row r="31" spans="1:17" ht="12" customHeight="1" x14ac:dyDescent="0.25">
      <c r="A31" s="88" t="s">
        <v>98</v>
      </c>
      <c r="B31" s="100"/>
      <c r="C31" s="100">
        <v>0.73151215462650876</v>
      </c>
      <c r="D31" s="100">
        <v>0.64136609781427478</v>
      </c>
      <c r="E31" s="100">
        <v>0.71156338649855366</v>
      </c>
      <c r="F31" s="100">
        <v>0.66212421026044255</v>
      </c>
      <c r="G31" s="100">
        <v>1.0777508641013578</v>
      </c>
      <c r="H31" s="100">
        <v>0.99064059408079519</v>
      </c>
      <c r="I31" s="100">
        <v>1.2954013937824491</v>
      </c>
      <c r="J31" s="100">
        <v>1.1280611493019357</v>
      </c>
      <c r="K31" s="100">
        <v>0.99566741817611459</v>
      </c>
      <c r="L31" s="100">
        <v>0.63612278294284852</v>
      </c>
      <c r="M31" s="100">
        <v>1.0319590284477858</v>
      </c>
      <c r="N31" s="100">
        <v>0.74483022916386554</v>
      </c>
      <c r="O31" s="100">
        <v>0.25921844298060243</v>
      </c>
      <c r="P31" s="100">
        <v>0.50575658896094011</v>
      </c>
      <c r="Q31" s="100">
        <v>1.1770647014712121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0.36534542796397412</v>
      </c>
      <c r="L32" s="100">
        <v>1.6475966034546357E-2</v>
      </c>
      <c r="M32" s="100">
        <v>0</v>
      </c>
      <c r="N32" s="100">
        <v>0</v>
      </c>
      <c r="O32" s="100">
        <v>0</v>
      </c>
      <c r="P32" s="100">
        <v>0.16782831428174436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1.8699827200607058</v>
      </c>
      <c r="D33" s="18">
        <v>2.9853756754175618</v>
      </c>
      <c r="E33" s="18">
        <v>3.5911420310931503</v>
      </c>
      <c r="F33" s="18">
        <v>2.8317199480543627</v>
      </c>
      <c r="G33" s="18">
        <v>2.8515683097371687</v>
      </c>
      <c r="H33" s="18">
        <v>3.6818955108325269</v>
      </c>
      <c r="I33" s="18">
        <v>4.0216746637992724</v>
      </c>
      <c r="J33" s="18">
        <v>2.0195245197774909</v>
      </c>
      <c r="K33" s="18">
        <v>1.2244997845812733</v>
      </c>
      <c r="L33" s="18">
        <v>1.3466160916815699</v>
      </c>
      <c r="M33" s="18">
        <v>1.9418150326090464</v>
      </c>
      <c r="N33" s="18">
        <v>0.53828669794228434</v>
      </c>
      <c r="O33" s="18">
        <v>0.47109181101883757</v>
      </c>
      <c r="P33" s="18">
        <v>2.3950274548311965</v>
      </c>
      <c r="Q33" s="18">
        <v>4.3258379866067687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17.694120286204022</v>
      </c>
      <c r="D3" s="106">
        <f t="shared" si="0"/>
        <v>19.793797738677789</v>
      </c>
      <c r="E3" s="106">
        <f t="shared" si="0"/>
        <v>25.087426754054157</v>
      </c>
      <c r="F3" s="106">
        <f t="shared" si="0"/>
        <v>22.012134346552322</v>
      </c>
      <c r="G3" s="106">
        <f t="shared" si="0"/>
        <v>22.275613508128703</v>
      </c>
      <c r="H3" s="106">
        <f t="shared" si="0"/>
        <v>28.657299701795218</v>
      </c>
      <c r="I3" s="106">
        <f t="shared" si="0"/>
        <v>30.104057248383604</v>
      </c>
      <c r="J3" s="106">
        <f t="shared" si="0"/>
        <v>19.984496755155256</v>
      </c>
      <c r="K3" s="106">
        <f t="shared" si="0"/>
        <v>17.336825481297026</v>
      </c>
      <c r="L3" s="106">
        <f t="shared" si="0"/>
        <v>14.297575541926099</v>
      </c>
      <c r="M3" s="106">
        <f t="shared" si="0"/>
        <v>13.475535928762342</v>
      </c>
      <c r="N3" s="106">
        <f t="shared" si="0"/>
        <v>5.9500114974439624</v>
      </c>
      <c r="O3" s="106">
        <f t="shared" si="0"/>
        <v>5.5185061029513314</v>
      </c>
      <c r="P3" s="106">
        <f t="shared" si="0"/>
        <v>13.358745435663703</v>
      </c>
      <c r="Q3" s="106">
        <f t="shared" si="0"/>
        <v>27.133846824380985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10.711933064511097</v>
      </c>
      <c r="D4" s="101">
        <f t="shared" si="1"/>
        <v>11.436882767342551</v>
      </c>
      <c r="E4" s="101">
        <f t="shared" si="1"/>
        <v>14.798453122170855</v>
      </c>
      <c r="F4" s="101">
        <f t="shared" si="1"/>
        <v>12.211024085599883</v>
      </c>
      <c r="G4" s="101">
        <f t="shared" si="1"/>
        <v>12.604801146408333</v>
      </c>
      <c r="H4" s="101">
        <f t="shared" si="1"/>
        <v>14.600442597917887</v>
      </c>
      <c r="I4" s="101">
        <f t="shared" si="1"/>
        <v>14.122581058531704</v>
      </c>
      <c r="J4" s="101">
        <f t="shared" si="1"/>
        <v>9.2829760335278895</v>
      </c>
      <c r="K4" s="101">
        <f t="shared" si="1"/>
        <v>8.0746656045659186</v>
      </c>
      <c r="L4" s="101">
        <f t="shared" si="1"/>
        <v>7.1065685044299816</v>
      </c>
      <c r="M4" s="101">
        <f t="shared" si="1"/>
        <v>8.1320433699390016</v>
      </c>
      <c r="N4" s="101">
        <f t="shared" si="1"/>
        <v>3.2294196069908674</v>
      </c>
      <c r="O4" s="101">
        <f t="shared" si="1"/>
        <v>2.6305902693791237</v>
      </c>
      <c r="P4" s="101">
        <f t="shared" si="1"/>
        <v>6.446459397702073</v>
      </c>
      <c r="Q4" s="101">
        <f t="shared" si="1"/>
        <v>14.88378443174544</v>
      </c>
    </row>
    <row r="5" spans="1:17" ht="12" customHeight="1" x14ac:dyDescent="0.25">
      <c r="A5" s="88" t="s">
        <v>38</v>
      </c>
      <c r="B5" s="100"/>
      <c r="C5" s="100">
        <v>0</v>
      </c>
      <c r="D5" s="100">
        <v>0.41114342265738951</v>
      </c>
      <c r="E5" s="100">
        <v>0.41532918486375398</v>
      </c>
      <c r="F5" s="100">
        <v>0</v>
      </c>
      <c r="G5" s="100">
        <v>2.4414168895639621E-3</v>
      </c>
      <c r="H5" s="100">
        <v>0</v>
      </c>
      <c r="I5" s="100">
        <v>0</v>
      </c>
      <c r="J5" s="100">
        <v>0</v>
      </c>
      <c r="K5" s="100">
        <v>0.18538770364001309</v>
      </c>
      <c r="L5" s="100">
        <v>2.3675029709788666E-2</v>
      </c>
      <c r="M5" s="100">
        <v>0.16181123492096117</v>
      </c>
      <c r="N5" s="100">
        <v>3.7683308925929776E-2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2.4660226802553558</v>
      </c>
      <c r="D7" s="100">
        <v>3.3459120351267728</v>
      </c>
      <c r="E7" s="100">
        <v>3.6241250736988246</v>
      </c>
      <c r="F7" s="100">
        <v>3.2832825842035183</v>
      </c>
      <c r="G7" s="100">
        <v>0</v>
      </c>
      <c r="H7" s="100">
        <v>1.0915526007484506</v>
      </c>
      <c r="I7" s="100">
        <v>0</v>
      </c>
      <c r="J7" s="100">
        <v>0</v>
      </c>
      <c r="K7" s="100">
        <v>1.480232537651138</v>
      </c>
      <c r="L7" s="100">
        <v>0</v>
      </c>
      <c r="M7" s="100">
        <v>1.675944446376578</v>
      </c>
      <c r="N7" s="100">
        <v>0</v>
      </c>
      <c r="O7" s="100">
        <v>0.13329711542385256</v>
      </c>
      <c r="P7" s="100">
        <v>0.6123201866342074</v>
      </c>
      <c r="Q7" s="100">
        <v>1.8140561335774588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3.6295827431863548</v>
      </c>
      <c r="D9" s="100">
        <v>2.9110031023062786</v>
      </c>
      <c r="E9" s="100">
        <v>3.7380368838968647</v>
      </c>
      <c r="F9" s="100">
        <v>3.8875513046159091</v>
      </c>
      <c r="G9" s="100">
        <v>4.2304157835081773</v>
      </c>
      <c r="H9" s="100">
        <v>6.1095268461379746</v>
      </c>
      <c r="I9" s="100">
        <v>5.9427704037988338</v>
      </c>
      <c r="J9" s="100">
        <v>0</v>
      </c>
      <c r="K9" s="100">
        <v>4.6681890996379272</v>
      </c>
      <c r="L9" s="100">
        <v>4.2889522805257005</v>
      </c>
      <c r="M9" s="100">
        <v>0</v>
      </c>
      <c r="N9" s="100">
        <v>0</v>
      </c>
      <c r="O9" s="100">
        <v>1.7040484500517994</v>
      </c>
      <c r="P9" s="100">
        <v>3.817893948151144</v>
      </c>
      <c r="Q9" s="100">
        <v>8.6293100763831134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0.92540581831292523</v>
      </c>
      <c r="J10" s="100">
        <v>3.68013599030751E-2</v>
      </c>
      <c r="K10" s="100">
        <v>5.539317902772474E-2</v>
      </c>
      <c r="L10" s="100">
        <v>3.5497615294279514E-2</v>
      </c>
      <c r="M10" s="100">
        <v>0.15563720725476402</v>
      </c>
      <c r="N10" s="100">
        <v>9.1684782170241966E-2</v>
      </c>
      <c r="O10" s="100">
        <v>3.6169272482422646E-2</v>
      </c>
      <c r="P10" s="100">
        <v>0.19283087438172936</v>
      </c>
      <c r="Q10" s="100">
        <v>0.21512791642271936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1.8698867972296114</v>
      </c>
      <c r="J11" s="100">
        <v>7.688423434931406E-2</v>
      </c>
      <c r="K11" s="100">
        <v>3.4168605771064585E-2</v>
      </c>
      <c r="L11" s="100">
        <v>0.98786394082726936</v>
      </c>
      <c r="M11" s="100">
        <v>0.18049467476678574</v>
      </c>
      <c r="N11" s="100">
        <v>0.147103981877099</v>
      </c>
      <c r="O11" s="100">
        <v>5.1565280228761688E-2</v>
      </c>
      <c r="P11" s="100">
        <v>0.32563657367591681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0.90492508340535394</v>
      </c>
      <c r="D12" s="100">
        <v>1.5271341450229587</v>
      </c>
      <c r="E12" s="100">
        <v>4.5557020370643393</v>
      </c>
      <c r="F12" s="100">
        <v>0.7157210255287938</v>
      </c>
      <c r="G12" s="100">
        <v>0.22691464043850448</v>
      </c>
      <c r="H12" s="100">
        <v>0.40130219385655597</v>
      </c>
      <c r="I12" s="100">
        <v>2.0095294720648917</v>
      </c>
      <c r="J12" s="100">
        <v>0.77888277192647293</v>
      </c>
      <c r="K12" s="100">
        <v>1.0653717821739679</v>
      </c>
      <c r="L12" s="100">
        <v>1.4608760675291297</v>
      </c>
      <c r="M12" s="100">
        <v>0.52090296199851627</v>
      </c>
      <c r="N12" s="100">
        <v>0</v>
      </c>
      <c r="O12" s="100">
        <v>0.11635369483909674</v>
      </c>
      <c r="P12" s="100">
        <v>9.3112682710147346E-2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0.23144742504352478</v>
      </c>
      <c r="D13" s="100">
        <v>0.3258481111015154</v>
      </c>
      <c r="E13" s="100">
        <v>0.40199310170903807</v>
      </c>
      <c r="F13" s="100">
        <v>0.57943953288424221</v>
      </c>
      <c r="G13" s="100">
        <v>1.0051443519050824</v>
      </c>
      <c r="H13" s="100">
        <v>1.1386416631507408</v>
      </c>
      <c r="I13" s="100">
        <v>0.74932713053785238</v>
      </c>
      <c r="J13" s="100">
        <v>1.2852505875528597</v>
      </c>
      <c r="K13" s="100">
        <v>0.34010833558695103</v>
      </c>
      <c r="L13" s="100">
        <v>0.21049159501502238</v>
      </c>
      <c r="M13" s="100">
        <v>0.66894716218473915</v>
      </c>
      <c r="N13" s="100">
        <v>0.7360638279246231</v>
      </c>
      <c r="O13" s="100">
        <v>0.55181784840833259</v>
      </c>
      <c r="P13" s="100">
        <v>1.3140433954329398</v>
      </c>
      <c r="Q13" s="100">
        <v>4.0184413866442723</v>
      </c>
    </row>
    <row r="14" spans="1:17" ht="12" customHeight="1" x14ac:dyDescent="0.25">
      <c r="A14" s="51" t="s">
        <v>104</v>
      </c>
      <c r="B14" s="22"/>
      <c r="C14" s="22">
        <v>3.3543180662319787</v>
      </c>
      <c r="D14" s="22">
        <v>2.7790837403770174</v>
      </c>
      <c r="E14" s="22">
        <v>1.8882405408407754</v>
      </c>
      <c r="F14" s="22">
        <v>3.5969483535264692</v>
      </c>
      <c r="G14" s="22">
        <v>7.0531772406202036</v>
      </c>
      <c r="H14" s="22">
        <v>5.711236885912899</v>
      </c>
      <c r="I14" s="22">
        <v>2.4758562417964445</v>
      </c>
      <c r="J14" s="22">
        <v>7.1004286266848711</v>
      </c>
      <c r="K14" s="22">
        <v>0.1131628489872864</v>
      </c>
      <c r="L14" s="22">
        <v>0</v>
      </c>
      <c r="M14" s="22">
        <v>4.7282701684764126</v>
      </c>
      <c r="N14" s="22">
        <v>2.2148723808345014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0.12563706638852773</v>
      </c>
      <c r="D15" s="104">
        <v>0.13675821075061934</v>
      </c>
      <c r="E15" s="104">
        <v>0.17502630009725831</v>
      </c>
      <c r="F15" s="104">
        <v>0.14808128484094965</v>
      </c>
      <c r="G15" s="104">
        <v>8.6707713046801457E-2</v>
      </c>
      <c r="H15" s="104">
        <v>0.14818240811126712</v>
      </c>
      <c r="I15" s="104">
        <v>0.14980519479114493</v>
      </c>
      <c r="J15" s="104">
        <v>4.7284531112956078E-3</v>
      </c>
      <c r="K15" s="104">
        <v>0.13265151208984499</v>
      </c>
      <c r="L15" s="104">
        <v>9.9211975528791144E-2</v>
      </c>
      <c r="M15" s="104">
        <v>4.003551396024442E-2</v>
      </c>
      <c r="N15" s="104">
        <v>2.0113252584719838E-3</v>
      </c>
      <c r="O15" s="104">
        <v>3.7338607944858139E-2</v>
      </c>
      <c r="P15" s="104">
        <v>9.0621736715988346E-2</v>
      </c>
      <c r="Q15" s="104">
        <v>0.20684891871787503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2.6978988452439143</v>
      </c>
      <c r="D16" s="101">
        <f t="shared" si="2"/>
        <v>3.68670877051935</v>
      </c>
      <c r="E16" s="101">
        <f t="shared" si="2"/>
        <v>4.2429453526817662</v>
      </c>
      <c r="F16" s="101">
        <f t="shared" si="2"/>
        <v>4.7298038094857366</v>
      </c>
      <c r="G16" s="101">
        <f t="shared" si="2"/>
        <v>4.5269990218131335</v>
      </c>
      <c r="H16" s="101">
        <f t="shared" si="2"/>
        <v>7.3527397157028407</v>
      </c>
      <c r="I16" s="101">
        <f t="shared" si="2"/>
        <v>8.8946132038030967</v>
      </c>
      <c r="J16" s="101">
        <f t="shared" si="2"/>
        <v>6.1963872390476764</v>
      </c>
      <c r="K16" s="101">
        <f t="shared" si="2"/>
        <v>5.3333992074833123</v>
      </c>
      <c r="L16" s="101">
        <f t="shared" si="2"/>
        <v>4.1305651970663861</v>
      </c>
      <c r="M16" s="101">
        <f t="shared" si="2"/>
        <v>1.4913686394099472</v>
      </c>
      <c r="N16" s="101">
        <f t="shared" si="2"/>
        <v>1.1195646596137734</v>
      </c>
      <c r="O16" s="101">
        <f t="shared" si="2"/>
        <v>1.5207616884737425</v>
      </c>
      <c r="P16" s="101">
        <f t="shared" si="2"/>
        <v>2.8060914685341527</v>
      </c>
      <c r="Q16" s="101">
        <f t="shared" si="2"/>
        <v>4.2529523853126374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2.0248382679005699E-3</v>
      </c>
      <c r="E17" s="103">
        <v>2.4667391308599712E-3</v>
      </c>
      <c r="F17" s="103">
        <v>3.569104478857978E-3</v>
      </c>
      <c r="G17" s="103">
        <v>3.6785691518608494E-3</v>
      </c>
      <c r="H17" s="103">
        <v>9.521661434729458E-3</v>
      </c>
      <c r="I17" s="103">
        <v>2.1841841051634513E-2</v>
      </c>
      <c r="J17" s="103">
        <v>1.2027685516107878E-3</v>
      </c>
      <c r="K17" s="103">
        <v>5.16416172487222E-3</v>
      </c>
      <c r="L17" s="103">
        <v>0</v>
      </c>
      <c r="M17" s="103">
        <v>8.1901302609657528E-3</v>
      </c>
      <c r="N17" s="103">
        <v>1.4072547008890718E-2</v>
      </c>
      <c r="O17" s="103">
        <v>2.9397213570702227E-2</v>
      </c>
      <c r="P17" s="103">
        <v>6.2508444695626261E-2</v>
      </c>
      <c r="Q17" s="103">
        <v>0.11470575543946197</v>
      </c>
    </row>
    <row r="18" spans="1:17" ht="12" customHeight="1" x14ac:dyDescent="0.25">
      <c r="A18" s="88" t="s">
        <v>100</v>
      </c>
      <c r="B18" s="103"/>
      <c r="C18" s="103">
        <v>2.6978988452439143</v>
      </c>
      <c r="D18" s="103">
        <v>3.6846839322514495</v>
      </c>
      <c r="E18" s="103">
        <v>4.2404786135509065</v>
      </c>
      <c r="F18" s="103">
        <v>4.7262347050068785</v>
      </c>
      <c r="G18" s="103">
        <v>4.5233204526612729</v>
      </c>
      <c r="H18" s="103">
        <v>7.3432180542681111</v>
      </c>
      <c r="I18" s="103">
        <v>8.8727713627514628</v>
      </c>
      <c r="J18" s="103">
        <v>6.1951844704960655</v>
      </c>
      <c r="K18" s="103">
        <v>5.32823504575844</v>
      </c>
      <c r="L18" s="103">
        <v>4.1305651970663861</v>
      </c>
      <c r="M18" s="103">
        <v>1.4831785091489815</v>
      </c>
      <c r="N18" s="103">
        <v>1.1054921126048827</v>
      </c>
      <c r="O18" s="103">
        <v>1.4913644749030404</v>
      </c>
      <c r="P18" s="103">
        <v>2.7435830238385264</v>
      </c>
      <c r="Q18" s="103">
        <v>4.1382466298731755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2.1614112962890806</v>
      </c>
      <c r="D19" s="101">
        <f t="shared" si="3"/>
        <v>2.3684440246149738</v>
      </c>
      <c r="E19" s="101">
        <f t="shared" si="3"/>
        <v>3.0747466725818948</v>
      </c>
      <c r="F19" s="101">
        <f t="shared" si="3"/>
        <v>2.5813236015580343</v>
      </c>
      <c r="G19" s="101">
        <f t="shared" si="3"/>
        <v>2.6315733117399005</v>
      </c>
      <c r="H19" s="101">
        <f t="shared" si="3"/>
        <v>3.4220523309073139</v>
      </c>
      <c r="I19" s="101">
        <f t="shared" si="3"/>
        <v>3.6056353621367374</v>
      </c>
      <c r="J19" s="101">
        <f t="shared" si="3"/>
        <v>2.2740790083928539</v>
      </c>
      <c r="K19" s="101">
        <f t="shared" si="3"/>
        <v>1.9745916004547641</v>
      </c>
      <c r="L19" s="101">
        <f t="shared" si="3"/>
        <v>1.5363454116802842</v>
      </c>
      <c r="M19" s="101">
        <f t="shared" si="3"/>
        <v>1.9450917580304954</v>
      </c>
      <c r="N19" s="101">
        <f t="shared" si="3"/>
        <v>0.80414478625584551</v>
      </c>
      <c r="O19" s="101">
        <f t="shared" si="3"/>
        <v>0.68858314095276274</v>
      </c>
      <c r="P19" s="101">
        <f t="shared" si="3"/>
        <v>2.0886768458905127</v>
      </c>
      <c r="Q19" s="101">
        <f t="shared" si="3"/>
        <v>4.0505453006338286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0.35473580008131567</v>
      </c>
      <c r="D21" s="100">
        <v>4.1613781739219126E-2</v>
      </c>
      <c r="E21" s="100">
        <v>9.6168808757881225E-2</v>
      </c>
      <c r="F21" s="100">
        <v>0.12575306111387058</v>
      </c>
      <c r="G21" s="100">
        <v>3.9891249628472465E-2</v>
      </c>
      <c r="H21" s="100">
        <v>0.19471064025542387</v>
      </c>
      <c r="I21" s="100">
        <v>4.9686761486839759E-2</v>
      </c>
      <c r="J21" s="100">
        <v>0.1627370460738779</v>
      </c>
      <c r="K21" s="100">
        <v>0.26218251485024618</v>
      </c>
      <c r="L21" s="100">
        <v>8.7750146916761487E-2</v>
      </c>
      <c r="M21" s="100">
        <v>5.9398552379265702E-2</v>
      </c>
      <c r="N21" s="100">
        <v>4.3096839253253097E-2</v>
      </c>
      <c r="O21" s="100">
        <v>2.772797678392943E-2</v>
      </c>
      <c r="P21" s="100">
        <v>4.2524954931442059E-2</v>
      </c>
      <c r="Q21" s="100">
        <v>5.854258823620459E-2</v>
      </c>
    </row>
    <row r="22" spans="1:17" ht="12" customHeight="1" x14ac:dyDescent="0.25">
      <c r="A22" s="88" t="s">
        <v>99</v>
      </c>
      <c r="B22" s="100"/>
      <c r="C22" s="100">
        <v>0.24751718084009289</v>
      </c>
      <c r="D22" s="100">
        <v>0.27239929705601573</v>
      </c>
      <c r="E22" s="100">
        <v>0.331696382874058</v>
      </c>
      <c r="F22" s="100">
        <v>0.30509289458727018</v>
      </c>
      <c r="G22" s="100">
        <v>0.48308603084303536</v>
      </c>
      <c r="H22" s="100">
        <v>0.40458454010398992</v>
      </c>
      <c r="I22" s="100">
        <v>0.53922927604189563</v>
      </c>
      <c r="J22" s="100">
        <v>0.33401566939637906</v>
      </c>
      <c r="K22" s="100">
        <v>0.23526416936487027</v>
      </c>
      <c r="L22" s="100">
        <v>0.19943478825452068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0.29484814885631566</v>
      </c>
      <c r="D23" s="100">
        <v>0.67661949007462763</v>
      </c>
      <c r="E23" s="100">
        <v>0.46125519505000945</v>
      </c>
      <c r="F23" s="100">
        <v>0.55026456088895137</v>
      </c>
      <c r="G23" s="100">
        <v>0.51077569193464945</v>
      </c>
      <c r="H23" s="100">
        <v>0.46995938452332198</v>
      </c>
      <c r="I23" s="100">
        <v>0.40928091535617173</v>
      </c>
      <c r="J23" s="100">
        <v>0.59724933740936503</v>
      </c>
      <c r="K23" s="100">
        <v>0.37993991553121936</v>
      </c>
      <c r="L23" s="100">
        <v>0.39350188224222576</v>
      </c>
      <c r="M23" s="100">
        <v>0.34247635521011183</v>
      </c>
      <c r="N23" s="100">
        <v>0.27920111983493728</v>
      </c>
      <c r="O23" s="100">
        <v>0.1946156362442939</v>
      </c>
      <c r="P23" s="100">
        <v>0.3781746729185359</v>
      </c>
      <c r="Q23" s="100">
        <v>0.72632737357696442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0.14342593893577998</v>
      </c>
      <c r="D25" s="100">
        <v>0.36309542041346243</v>
      </c>
      <c r="E25" s="100">
        <v>0.18649344615131525</v>
      </c>
      <c r="F25" s="100">
        <v>0.28148471013546761</v>
      </c>
      <c r="G25" s="100">
        <v>0.27389115628583488</v>
      </c>
      <c r="H25" s="100">
        <v>0.23321713228535859</v>
      </c>
      <c r="I25" s="100">
        <v>0.22659496072531873</v>
      </c>
      <c r="J25" s="100">
        <v>0.28459992950291846</v>
      </c>
      <c r="K25" s="100">
        <v>0.17688979337854319</v>
      </c>
      <c r="L25" s="100">
        <v>0.16445279062014778</v>
      </c>
      <c r="M25" s="100">
        <v>0.1478503453657829</v>
      </c>
      <c r="N25" s="100">
        <v>0.13161288206611851</v>
      </c>
      <c r="O25" s="100">
        <v>9.0384641138470626E-2</v>
      </c>
      <c r="P25" s="100">
        <v>3.7204571226925068E-2</v>
      </c>
      <c r="Q25" s="100">
        <v>0.13579203625611239</v>
      </c>
    </row>
    <row r="26" spans="1:17" ht="12" customHeight="1" x14ac:dyDescent="0.25">
      <c r="A26" s="88" t="s">
        <v>30</v>
      </c>
      <c r="B26" s="22"/>
      <c r="C26" s="22">
        <v>1.1208842275755766</v>
      </c>
      <c r="D26" s="22">
        <v>1.0147160353316489</v>
      </c>
      <c r="E26" s="22">
        <v>1.999132839748631</v>
      </c>
      <c r="F26" s="22">
        <v>1.3187283748324745</v>
      </c>
      <c r="G26" s="22">
        <v>1.3239291830479085</v>
      </c>
      <c r="H26" s="22">
        <v>2.1195806337392198</v>
      </c>
      <c r="I26" s="22">
        <v>2.3808434485265115</v>
      </c>
      <c r="J26" s="22">
        <v>0.89547702601031354</v>
      </c>
      <c r="K26" s="22">
        <v>0.92031520732988503</v>
      </c>
      <c r="L26" s="22">
        <v>0.69120580364662842</v>
      </c>
      <c r="M26" s="22">
        <v>1.395366505075335</v>
      </c>
      <c r="N26" s="22">
        <v>0.35023394510153666</v>
      </c>
      <c r="O26" s="22">
        <v>0.37585488678606871</v>
      </c>
      <c r="P26" s="22">
        <v>1.6307726468136097</v>
      </c>
      <c r="Q26" s="22">
        <v>3.1298833025645476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2.1228770801599302</v>
      </c>
      <c r="D29" s="101">
        <f t="shared" si="4"/>
        <v>2.3017621762009139</v>
      </c>
      <c r="E29" s="101">
        <f t="shared" si="4"/>
        <v>2.9712816066196419</v>
      </c>
      <c r="F29" s="101">
        <f t="shared" si="4"/>
        <v>2.4899828499086709</v>
      </c>
      <c r="G29" s="101">
        <f t="shared" si="4"/>
        <v>2.5122400281673376</v>
      </c>
      <c r="H29" s="101">
        <f t="shared" si="4"/>
        <v>3.2820650572671766</v>
      </c>
      <c r="I29" s="101">
        <f t="shared" si="4"/>
        <v>3.4812276239120665</v>
      </c>
      <c r="J29" s="101">
        <f t="shared" si="4"/>
        <v>2.2310544741868368</v>
      </c>
      <c r="K29" s="101">
        <f t="shared" si="4"/>
        <v>1.9541690687930315</v>
      </c>
      <c r="L29" s="101">
        <f t="shared" si="4"/>
        <v>1.5240964287494472</v>
      </c>
      <c r="M29" s="101">
        <f t="shared" si="4"/>
        <v>1.9070321613828998</v>
      </c>
      <c r="N29" s="101">
        <f t="shared" si="4"/>
        <v>0.79688244458347668</v>
      </c>
      <c r="O29" s="101">
        <f t="shared" si="4"/>
        <v>0.67857100414570204</v>
      </c>
      <c r="P29" s="101">
        <f t="shared" si="4"/>
        <v>2.0175177235369643</v>
      </c>
      <c r="Q29" s="101">
        <f t="shared" si="4"/>
        <v>3.9465647066890783</v>
      </c>
    </row>
    <row r="30" spans="1:17" s="28" customFormat="1" ht="12" customHeight="1" x14ac:dyDescent="0.25">
      <c r="A30" s="88" t="s">
        <v>66</v>
      </c>
      <c r="B30" s="100"/>
      <c r="C30" s="100">
        <v>0.55504193090723053</v>
      </c>
      <c r="D30" s="100">
        <v>3.9587633136716115E-2</v>
      </c>
      <c r="E30" s="100">
        <v>0.25045706863500095</v>
      </c>
      <c r="F30" s="100">
        <v>0.27337207762448656</v>
      </c>
      <c r="G30" s="100">
        <v>4.7658705725570571E-2</v>
      </c>
      <c r="H30" s="100">
        <v>0.27620731786614428</v>
      </c>
      <c r="I30" s="100">
        <v>5.1101187604419354E-2</v>
      </c>
      <c r="J30" s="100">
        <v>0.24285104469181171</v>
      </c>
      <c r="K30" s="100">
        <v>0.4425726807039867</v>
      </c>
      <c r="L30" s="100">
        <v>0.24094867870547296</v>
      </c>
      <c r="M30" s="100">
        <v>0</v>
      </c>
      <c r="N30" s="100">
        <v>2.1091437939480498E-2</v>
      </c>
      <c r="O30" s="100">
        <v>0.21066941041608225</v>
      </c>
      <c r="P30" s="100">
        <v>1.4212509996866924E-2</v>
      </c>
      <c r="Q30" s="100">
        <v>0.29738486146177157</v>
      </c>
    </row>
    <row r="31" spans="1:17" ht="12" customHeight="1" x14ac:dyDescent="0.25">
      <c r="A31" s="88" t="s">
        <v>98</v>
      </c>
      <c r="B31" s="100"/>
      <c r="C31" s="100">
        <v>0.36396844892749108</v>
      </c>
      <c r="D31" s="100">
        <v>0.32223419026393951</v>
      </c>
      <c r="E31" s="100">
        <v>0.36157271667544844</v>
      </c>
      <c r="F31" s="100">
        <v>0.33959944518323121</v>
      </c>
      <c r="G31" s="100">
        <v>0.55788984575919365</v>
      </c>
      <c r="H31" s="100">
        <v>0.5182483098666093</v>
      </c>
      <c r="I31" s="100">
        <v>0.68475832785968738</v>
      </c>
      <c r="J31" s="100">
        <v>0.60025950893356006</v>
      </c>
      <c r="K31" s="100">
        <v>0.53272828760378022</v>
      </c>
      <c r="L31" s="100">
        <v>0.34179091267698775</v>
      </c>
      <c r="M31" s="100">
        <v>0.55528211652349113</v>
      </c>
      <c r="N31" s="100">
        <v>0.40077762628015673</v>
      </c>
      <c r="O31" s="100">
        <v>0.13953207033992063</v>
      </c>
      <c r="P31" s="100">
        <v>0.27228260165667828</v>
      </c>
      <c r="Q31" s="100">
        <v>0.63372391376929149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0.13237950134235732</v>
      </c>
      <c r="L32" s="100">
        <v>5.9995511487103874E-3</v>
      </c>
      <c r="M32" s="100">
        <v>0</v>
      </c>
      <c r="N32" s="100">
        <v>0</v>
      </c>
      <c r="O32" s="100">
        <v>0</v>
      </c>
      <c r="P32" s="100">
        <v>6.1397223249383036E-2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1.2038667003252088</v>
      </c>
      <c r="D33" s="18">
        <v>1.9399403528002583</v>
      </c>
      <c r="E33" s="18">
        <v>2.3592518213091926</v>
      </c>
      <c r="F33" s="18">
        <v>1.877011327100953</v>
      </c>
      <c r="G33" s="18">
        <v>1.9066914766825733</v>
      </c>
      <c r="H33" s="18">
        <v>2.4876094295344231</v>
      </c>
      <c r="I33" s="18">
        <v>2.7453681084479595</v>
      </c>
      <c r="J33" s="18">
        <v>1.3879439205614652</v>
      </c>
      <c r="K33" s="18">
        <v>0.84648859914290708</v>
      </c>
      <c r="L33" s="18">
        <v>0.93535728621827618</v>
      </c>
      <c r="M33" s="18">
        <v>1.3517500448594086</v>
      </c>
      <c r="N33" s="18">
        <v>0.37501338036383947</v>
      </c>
      <c r="O33" s="18">
        <v>0.32836952338969916</v>
      </c>
      <c r="P33" s="18">
        <v>1.669625388634036</v>
      </c>
      <c r="Q33" s="18">
        <v>3.0154559314580154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0.71743262541957986</v>
      </c>
      <c r="D3" s="115">
        <f>IF(SER_hh_tes_in!D3=0,"",SER_hh_tes_in!D3/SER_hh_fec_in!D3)</f>
        <v>0.7474326545128176</v>
      </c>
      <c r="E3" s="115">
        <f>IF(SER_hh_tes_in!E3=0,"",SER_hh_tes_in!E3/SER_hh_fec_in!E3)</f>
        <v>0.75944601193419914</v>
      </c>
      <c r="F3" s="115">
        <f>IF(SER_hh_tes_in!F3=0,"",SER_hh_tes_in!F3/SER_hh_fec_in!F3)</f>
        <v>0.78811562781717415</v>
      </c>
      <c r="G3" s="115">
        <f>IF(SER_hh_tes_in!G3=0,"",SER_hh_tes_in!G3/SER_hh_fec_in!G3)</f>
        <v>0.81706340633450447</v>
      </c>
      <c r="H3" s="115">
        <f>IF(SER_hh_tes_in!H3=0,"",SER_hh_tes_in!H3/SER_hh_fec_in!H3)</f>
        <v>0.85007521268782427</v>
      </c>
      <c r="I3" s="115">
        <f>IF(SER_hh_tes_in!I3=0,"",SER_hh_tes_in!I3/SER_hh_fec_in!I3)</f>
        <v>0.88913044460348456</v>
      </c>
      <c r="J3" s="115">
        <f>IF(SER_hh_tes_in!J3=0,"",SER_hh_tes_in!J3/SER_hh_fec_in!J3)</f>
        <v>0.92236039247701862</v>
      </c>
      <c r="K3" s="115">
        <f>IF(SER_hh_tes_in!K3=0,"",SER_hh_tes_in!K3/SER_hh_fec_in!K3)</f>
        <v>0.86541453964227777</v>
      </c>
      <c r="L3" s="115">
        <f>IF(SER_hh_tes_in!L3=0,"",SER_hh_tes_in!L3/SER_hh_fec_in!L3)</f>
        <v>0.89830049211561513</v>
      </c>
      <c r="M3" s="115">
        <f>IF(SER_hh_tes_in!M3=0,"",SER_hh_tes_in!M3/SER_hh_fec_in!M3)</f>
        <v>0.80689004681909526</v>
      </c>
      <c r="N3" s="115">
        <f>IF(SER_hh_tes_in!N3=0,"",SER_hh_tes_in!N3/SER_hh_fec_in!N3)</f>
        <v>0.91524241398244033</v>
      </c>
      <c r="O3" s="115">
        <f>IF(SER_hh_tes_in!O3=0,"",SER_hh_tes_in!O3/SER_hh_fec_in!O3)</f>
        <v>0.95869438018881592</v>
      </c>
      <c r="P3" s="115">
        <f>IF(SER_hh_tes_in!P3=0,"",SER_hh_tes_in!P3/SER_hh_fec_in!P3)</f>
        <v>0.92743771440706713</v>
      </c>
      <c r="Q3" s="115">
        <f>IF(SER_hh_tes_in!Q3=0,"",SER_hh_tes_in!Q3/SER_hh_fec_in!Q3)</f>
        <v>0.93131915447799052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0.68236915443694435</v>
      </c>
      <c r="D4" s="110">
        <f>IF(SER_hh_tes_in!D4=0,"",SER_hh_tes_in!D4/SER_hh_fec_in!D4)</f>
        <v>0.67985103352320808</v>
      </c>
      <c r="E4" s="110">
        <f>IF(SER_hh_tes_in!E4=0,"",SER_hh_tes_in!E4/SER_hh_fec_in!E4)</f>
        <v>0.7002572351757349</v>
      </c>
      <c r="F4" s="110">
        <f>IF(SER_hh_tes_in!F4=0,"",SER_hh_tes_in!F4/SER_hh_fec_in!F4)</f>
        <v>0.70575979748852313</v>
      </c>
      <c r="G4" s="110">
        <f>IF(SER_hh_tes_in!G4=0,"",SER_hh_tes_in!G4/SER_hh_fec_in!G4)</f>
        <v>0.74937215471396001</v>
      </c>
      <c r="H4" s="110">
        <f>IF(SER_hh_tes_in!H4=0,"",SER_hh_tes_in!H4/SER_hh_fec_in!H4)</f>
        <v>0.74451778012290193</v>
      </c>
      <c r="I4" s="110">
        <f>IF(SER_hh_tes_in!I4=0,"",SER_hh_tes_in!I4/SER_hh_fec_in!I4)</f>
        <v>0.75383499707114432</v>
      </c>
      <c r="J4" s="110">
        <f>IF(SER_hh_tes_in!J4=0,"",SER_hh_tes_in!J4/SER_hh_fec_in!J4)</f>
        <v>0.80361282508986465</v>
      </c>
      <c r="K4" s="110">
        <f>IF(SER_hh_tes_in!K4=0,"",SER_hh_tes_in!K4/SER_hh_fec_in!K4)</f>
        <v>0.72997420200396068</v>
      </c>
      <c r="L4" s="110">
        <f>IF(SER_hh_tes_in!L4=0,"",SER_hh_tes_in!L4/SER_hh_fec_in!L4)</f>
        <v>0.76979089149247459</v>
      </c>
      <c r="M4" s="110">
        <f>IF(SER_hh_tes_in!M4=0,"",SER_hh_tes_in!M4/SER_hh_fec_in!M4)</f>
        <v>0.78293477180557802</v>
      </c>
      <c r="N4" s="110">
        <f>IF(SER_hh_tes_in!N4=0,"",SER_hh_tes_in!N4/SER_hh_fec_in!N4)</f>
        <v>0.91392830036388228</v>
      </c>
      <c r="O4" s="110">
        <f>IF(SER_hh_tes_in!O4=0,"",SER_hh_tes_in!O4/SER_hh_fec_in!O4)</f>
        <v>0.876633289072142</v>
      </c>
      <c r="P4" s="110">
        <f>IF(SER_hh_tes_in!P4=0,"",SER_hh_tes_in!P4/SER_hh_fec_in!P4)</f>
        <v>0.87247699835270609</v>
      </c>
      <c r="Q4" s="110">
        <f>IF(SER_hh_tes_in!Q4=0,"",SER_hh_tes_in!Q4/SER_hh_fec_in!Q4)</f>
        <v>0.92624292366652472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>
        <f>IF(SER_hh_tes_in!D5=0,"",SER_hh_tes_in!D5/SER_hh_fec_in!D5)</f>
        <v>0.51509614100877499</v>
      </c>
      <c r="E5" s="109">
        <f>IF(SER_hh_tes_in!E5=0,"",SER_hh_tes_in!E5/SER_hh_fec_in!E5)</f>
        <v>0.52118422406681408</v>
      </c>
      <c r="F5" s="109" t="str">
        <f>IF(SER_hh_tes_in!F5=0,"",SER_hh_tes_in!F5/SER_hh_fec_in!F5)</f>
        <v/>
      </c>
      <c r="G5" s="109">
        <f>IF(SER_hh_tes_in!G5=0,"",SER_hh_tes_in!G5/SER_hh_fec_in!G5)</f>
        <v>0.53111430012549021</v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>
        <f>IF(SER_hh_tes_in!K5=0,"",SER_hh_tes_in!K5/SER_hh_fec_in!K5)</f>
        <v>0.54924654904811643</v>
      </c>
      <c r="L5" s="109">
        <f>IF(SER_hh_tes_in!L5=0,"",SER_hh_tes_in!L5/SER_hh_fec_in!L5)</f>
        <v>0.55201516553433694</v>
      </c>
      <c r="M5" s="109">
        <f>IF(SER_hh_tes_in!M5=0,"",SER_hh_tes_in!M5/SER_hh_fec_in!M5)</f>
        <v>0.55344393420558291</v>
      </c>
      <c r="N5" s="109">
        <f>IF(SER_hh_tes_in!N5=0,"",SER_hh_tes_in!N5/SER_hh_fec_in!N5)</f>
        <v>0.5541248463140297</v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0.60990825287469308</v>
      </c>
      <c r="D7" s="109">
        <f>IF(SER_hh_tes_in!D7=0,"",SER_hh_tes_in!D7/SER_hh_fec_in!D7)</f>
        <v>0.61600471386156219</v>
      </c>
      <c r="E7" s="109">
        <f>IF(SER_hh_tes_in!E7=0,"",SER_hh_tes_in!E7/SER_hh_fec_in!E7)</f>
        <v>0.62317024175245428</v>
      </c>
      <c r="F7" s="109">
        <f>IF(SER_hh_tes_in!F7=0,"",SER_hh_tes_in!F7/SER_hh_fec_in!F7)</f>
        <v>0.6292187120098931</v>
      </c>
      <c r="G7" s="109" t="str">
        <f>IF(SER_hh_tes_in!G7=0,"",SER_hh_tes_in!G7/SER_hh_fec_in!G7)</f>
        <v/>
      </c>
      <c r="H7" s="109">
        <f>IF(SER_hh_tes_in!H7=0,"",SER_hh_tes_in!H7/SER_hh_fec_in!H7)</f>
        <v>0.64165216613723541</v>
      </c>
      <c r="I7" s="109" t="str">
        <f>IF(SER_hh_tes_in!I7=0,"",SER_hh_tes_in!I7/SER_hh_fec_in!I7)</f>
        <v/>
      </c>
      <c r="J7" s="109" t="str">
        <f>IF(SER_hh_tes_in!J7=0,"",SER_hh_tes_in!J7/SER_hh_fec_in!J7)</f>
        <v/>
      </c>
      <c r="K7" s="109">
        <f>IF(SER_hh_tes_in!K7=0,"",SER_hh_tes_in!K7/SER_hh_fec_in!K7)</f>
        <v>0.65794748088014932</v>
      </c>
      <c r="L7" s="109" t="str">
        <f>IF(SER_hh_tes_in!L7=0,"",SER_hh_tes_in!L7/SER_hh_fec_in!L7)</f>
        <v/>
      </c>
      <c r="M7" s="109">
        <f>IF(SER_hh_tes_in!M7=0,"",SER_hh_tes_in!M7/SER_hh_fec_in!M7)</f>
        <v>0.66546995342908088</v>
      </c>
      <c r="N7" s="109" t="str">
        <f>IF(SER_hh_tes_in!N7=0,"",SER_hh_tes_in!N7/SER_hh_fec_in!N7)</f>
        <v/>
      </c>
      <c r="O7" s="109">
        <f>IF(SER_hh_tes_in!O7=0,"",SER_hh_tes_in!O7/SER_hh_fec_in!O7)</f>
        <v>0.67101852950275243</v>
      </c>
      <c r="P7" s="109">
        <f>IF(SER_hh_tes_in!P7=0,"",SER_hh_tes_in!P7/SER_hh_fec_in!P7)</f>
        <v>0.67318365682517212</v>
      </c>
      <c r="Q7" s="109">
        <f>IF(SER_hh_tes_in!Q7=0,"",SER_hh_tes_in!Q7/SER_hh_fec_in!Q7)</f>
        <v>0.67526311149690554</v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0.6683506114078539</v>
      </c>
      <c r="D9" s="109">
        <f>IF(SER_hh_tes_in!D9=0,"",SER_hh_tes_in!D9/SER_hh_fec_in!D9)</f>
        <v>0.6754497317406617</v>
      </c>
      <c r="E9" s="109">
        <f>IF(SER_hh_tes_in!E9=0,"",SER_hh_tes_in!E9/SER_hh_fec_in!E9)</f>
        <v>0.68369607172208635</v>
      </c>
      <c r="F9" s="109">
        <f>IF(SER_hh_tes_in!F9=0,"",SER_hh_tes_in!F9/SER_hh_fec_in!F9)</f>
        <v>0.69060539896191808</v>
      </c>
      <c r="G9" s="109">
        <f>IF(SER_hh_tes_in!G9=0,"",SER_hh_tes_in!G9/SER_hh_fec_in!G9)</f>
        <v>0.69731978843372522</v>
      </c>
      <c r="H9" s="109">
        <f>IF(SER_hh_tes_in!H9=0,"",SER_hh_tes_in!H9/SER_hh_fec_in!H9)</f>
        <v>0.70519100309426874</v>
      </c>
      <c r="I9" s="109">
        <f>IF(SER_hh_tes_in!I9=0,"",SER_hh_tes_in!I9/SER_hh_fec_in!I9)</f>
        <v>0.71293696841411669</v>
      </c>
      <c r="J9" s="109" t="str">
        <f>IF(SER_hh_tes_in!J9=0,"",SER_hh_tes_in!J9/SER_hh_fec_in!J9)</f>
        <v/>
      </c>
      <c r="K9" s="109">
        <f>IF(SER_hh_tes_in!K9=0,"",SER_hh_tes_in!K9/SER_hh_fec_in!K9)</f>
        <v>0.72231364362965589</v>
      </c>
      <c r="L9" s="109">
        <f>IF(SER_hh_tes_in!L9=0,"",SER_hh_tes_in!L9/SER_hh_fec_in!L9)</f>
        <v>0.72600978719306586</v>
      </c>
      <c r="M9" s="109" t="str">
        <f>IF(SER_hh_tes_in!M9=0,"",SER_hh_tes_in!M9/SER_hh_fec_in!M9)</f>
        <v/>
      </c>
      <c r="N9" s="109" t="str">
        <f>IF(SER_hh_tes_in!N9=0,"",SER_hh_tes_in!N9/SER_hh_fec_in!N9)</f>
        <v/>
      </c>
      <c r="O9" s="109">
        <f>IF(SER_hh_tes_in!O9=0,"",SER_hh_tes_in!O9/SER_hh_fec_in!O9)</f>
        <v>0.73633843025553214</v>
      </c>
      <c r="P9" s="109">
        <f>IF(SER_hh_tes_in!P9=0,"",SER_hh_tes_in!P9/SER_hh_fec_in!P9)</f>
        <v>0.74021057494627751</v>
      </c>
      <c r="Q9" s="109">
        <f>IF(SER_hh_tes_in!Q9=0,"",SER_hh_tes_in!Q9/SER_hh_fec_in!Q9)</f>
        <v>0.74434351851671665</v>
      </c>
    </row>
    <row r="10" spans="1:17" ht="12" customHeight="1" x14ac:dyDescent="0.25">
      <c r="A10" s="88" t="s">
        <v>34</v>
      </c>
      <c r="B10" s="109"/>
      <c r="C10" s="109" t="str">
        <f>IF(SER_hh_tes_in!C10=0,"",SER_hh_tes_in!C10/SER_hh_fec_in!C10)</f>
        <v/>
      </c>
      <c r="D10" s="109" t="str">
        <f>IF(SER_hh_tes_in!D10=0,"",SER_hh_tes_in!D10/SER_hh_fec_in!D10)</f>
        <v/>
      </c>
      <c r="E10" s="109" t="str">
        <f>IF(SER_hh_tes_in!E10=0,"",SER_hh_tes_in!E10/SER_hh_fec_in!E10)</f>
        <v/>
      </c>
      <c r="F10" s="109" t="str">
        <f>IF(SER_hh_tes_in!F10=0,"",SER_hh_tes_in!F10/SER_hh_fec_in!F10)</f>
        <v/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>
        <f>IF(SER_hh_tes_in!I10=0,"",SER_hh_tes_in!I10/SER_hh_fec_in!I10)</f>
        <v>0.61598190024792054</v>
      </c>
      <c r="J10" s="109">
        <f>IF(SER_hh_tes_in!J10=0,"",SER_hh_tes_in!J10/SER_hh_fec_in!J10)</f>
        <v>0.62015709753826043</v>
      </c>
      <c r="K10" s="109">
        <f>IF(SER_hh_tes_in!K10=0,"",SER_hh_tes_in!K10/SER_hh_fec_in!K10)</f>
        <v>0.62386990774629236</v>
      </c>
      <c r="L10" s="109">
        <f>IF(SER_hh_tes_in!L10=0,"",SER_hh_tes_in!L10/SER_hh_fec_in!L10)</f>
        <v>0.62697709500273635</v>
      </c>
      <c r="M10" s="109">
        <f>IF(SER_hh_tes_in!M10=0,"",SER_hh_tes_in!M10/SER_hh_fec_in!M10)</f>
        <v>0.62949872987913691</v>
      </c>
      <c r="N10" s="109">
        <f>IF(SER_hh_tes_in!N10=0,"",SER_hh_tes_in!N10/SER_hh_fec_in!N10)</f>
        <v>0.63152174984738485</v>
      </c>
      <c r="O10" s="109">
        <f>IF(SER_hh_tes_in!O10=0,"",SER_hh_tes_in!O10/SER_hh_fec_in!O10)</f>
        <v>0.63313952709908938</v>
      </c>
      <c r="P10" s="109">
        <f>IF(SER_hh_tes_in!P10=0,"",SER_hh_tes_in!P10/SER_hh_fec_in!P10)</f>
        <v>0.63445308877237094</v>
      </c>
      <c r="Q10" s="109">
        <f>IF(SER_hh_tes_in!Q10=0,"",SER_hh_tes_in!Q10/SER_hh_fec_in!Q10)</f>
        <v>0.63548972945638527</v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>
        <f>IF(SER_hh_tes_in!I11=0,"",SER_hh_tes_in!I11/SER_hh_fec_in!I11)</f>
        <v>0.80684953131065584</v>
      </c>
      <c r="J11" s="109">
        <f>IF(SER_hh_tes_in!J11=0,"",SER_hh_tes_in!J11/SER_hh_fec_in!J11)</f>
        <v>0.81231833455900571</v>
      </c>
      <c r="K11" s="109">
        <f>IF(SER_hh_tes_in!K11=0,"",SER_hh_tes_in!K11/SER_hh_fec_in!K11)</f>
        <v>0.81717796226523876</v>
      </c>
      <c r="L11" s="109">
        <f>IF(SER_hh_tes_in!L11=0,"",SER_hh_tes_in!L11/SER_hh_fec_in!L11)</f>
        <v>0.82129559053724388</v>
      </c>
      <c r="M11" s="109">
        <f>IF(SER_hh_tes_in!M11=0,"",SER_hh_tes_in!M11/SER_hh_fec_in!M11)</f>
        <v>0.82415187478109242</v>
      </c>
      <c r="N11" s="109">
        <f>IF(SER_hh_tes_in!N11=0,"",SER_hh_tes_in!N11/SER_hh_fec_in!N11)</f>
        <v>0.82616241412072722</v>
      </c>
      <c r="O11" s="109">
        <f>IF(SER_hh_tes_in!O11=0,"",SER_hh_tes_in!O11/SER_hh_fec_in!O11)</f>
        <v>0.82757251032691603</v>
      </c>
      <c r="P11" s="109">
        <f>IF(SER_hh_tes_in!P11=0,"",SER_hh_tes_in!P11/SER_hh_fec_in!P11)</f>
        <v>0.82857395112498755</v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0.74924686178450428</v>
      </c>
      <c r="D12" s="109">
        <f>IF(SER_hh_tes_in!D12=0,"",SER_hh_tes_in!D12/SER_hh_fec_in!D12)</f>
        <v>0.75632817547544251</v>
      </c>
      <c r="E12" s="109">
        <f>IF(SER_hh_tes_in!E12=0,"",SER_hh_tes_in!E12/SER_hh_fec_in!E12)</f>
        <v>0.76495387864167663</v>
      </c>
      <c r="F12" s="109">
        <f>IF(SER_hh_tes_in!F12=0,"",SER_hh_tes_in!F12/SER_hh_fec_in!F12)</f>
        <v>0.7717085635734473</v>
      </c>
      <c r="G12" s="109">
        <f>IF(SER_hh_tes_in!G12=0,"",SER_hh_tes_in!G12/SER_hh_fec_in!G12)</f>
        <v>0.77833931115910016</v>
      </c>
      <c r="H12" s="109">
        <f>IF(SER_hh_tes_in!H12=0,"",SER_hh_tes_in!H12/SER_hh_fec_in!H12)</f>
        <v>0.78638950075184344</v>
      </c>
      <c r="I12" s="109">
        <f>IF(SER_hh_tes_in!I12=0,"",SER_hh_tes_in!I12/SER_hh_fec_in!I12)</f>
        <v>0.79482114266827997</v>
      </c>
      <c r="J12" s="109">
        <f>IF(SER_hh_tes_in!J12=0,"",SER_hh_tes_in!J12/SER_hh_fec_in!J12)</f>
        <v>0.80038462136316335</v>
      </c>
      <c r="K12" s="109">
        <f>IF(SER_hh_tes_in!K12=0,"",SER_hh_tes_in!K12/SER_hh_fec_in!K12)</f>
        <v>0.80531561548941444</v>
      </c>
      <c r="L12" s="109">
        <f>IF(SER_hh_tes_in!L12=0,"",SER_hh_tes_in!L12/SER_hh_fec_in!L12)</f>
        <v>0.80951206015568389</v>
      </c>
      <c r="M12" s="109">
        <f>IF(SER_hh_tes_in!M12=0,"",SER_hh_tes_in!M12/SER_hh_fec_in!M12)</f>
        <v>0.81272154181653788</v>
      </c>
      <c r="N12" s="109" t="str">
        <f>IF(SER_hh_tes_in!N12=0,"",SER_hh_tes_in!N12/SER_hh_fec_in!N12)</f>
        <v/>
      </c>
      <c r="O12" s="109">
        <f>IF(SER_hh_tes_in!O12=0,"",SER_hh_tes_in!O12/SER_hh_fec_in!O12)</f>
        <v>0.81721654063790594</v>
      </c>
      <c r="P12" s="109">
        <f>IF(SER_hh_tes_in!P12=0,"",SER_hh_tes_in!P12/SER_hh_fec_in!P12)</f>
        <v>0.81876432754787931</v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1.1870767454351581</v>
      </c>
      <c r="D13" s="109">
        <f>IF(SER_hh_tes_in!D13=0,"",SER_hh_tes_in!D13/SER_hh_fec_in!D13)</f>
        <v>1.1869867560589766</v>
      </c>
      <c r="E13" s="109">
        <f>IF(SER_hh_tes_in!E13=0,"",SER_hh_tes_in!E13/SER_hh_fec_in!E13)</f>
        <v>1.1868447217931588</v>
      </c>
      <c r="F13" s="109">
        <f>IF(SER_hh_tes_in!F13=0,"",SER_hh_tes_in!F13/SER_hh_fec_in!F13)</f>
        <v>1.1866992926912843</v>
      </c>
      <c r="G13" s="109">
        <f>IF(SER_hh_tes_in!G13=0,"",SER_hh_tes_in!G13/SER_hh_fec_in!G13)</f>
        <v>1.1865713663786928</v>
      </c>
      <c r="H13" s="109">
        <f>IF(SER_hh_tes_in!H13=0,"",SER_hh_tes_in!H13/SER_hh_fec_in!H13)</f>
        <v>1.1865073892943814</v>
      </c>
      <c r="I13" s="109">
        <f>IF(SER_hh_tes_in!I13=0,"",SER_hh_tes_in!I13/SER_hh_fec_in!I13)</f>
        <v>1.1864736548551604</v>
      </c>
      <c r="J13" s="109">
        <f>IF(SER_hh_tes_in!J13=0,"",SER_hh_tes_in!J13/SER_hh_fec_in!J13)</f>
        <v>1.1864378445558814</v>
      </c>
      <c r="K13" s="109">
        <f>IF(SER_hh_tes_in!K13=0,"",SER_hh_tes_in!K13/SER_hh_fec_in!K13)</f>
        <v>1.1864268211379509</v>
      </c>
      <c r="L13" s="109">
        <f>IF(SER_hh_tes_in!L13=0,"",SER_hh_tes_in!L13/SER_hh_fec_in!L13)</f>
        <v>1.705072615632206</v>
      </c>
      <c r="M13" s="109">
        <f>IF(SER_hh_tes_in!M13=0,"",SER_hh_tes_in!M13/SER_hh_fec_in!M13)</f>
        <v>2.1752812201350578</v>
      </c>
      <c r="N13" s="109">
        <f>IF(SER_hh_tes_in!N13=0,"",SER_hh_tes_in!N13/SER_hh_fec_in!N13)</f>
        <v>2.5890137015101988</v>
      </c>
      <c r="O13" s="109">
        <f>IF(SER_hh_tes_in!O13=0,"",SER_hh_tes_in!O13/SER_hh_fec_in!O13)</f>
        <v>2.898575005328079</v>
      </c>
      <c r="P13" s="109">
        <f>IF(SER_hh_tes_in!P13=0,"",SER_hh_tes_in!P13/SER_hh_fec_in!P13)</f>
        <v>3.1032633633913429</v>
      </c>
      <c r="Q13" s="109">
        <f>IF(SER_hh_tes_in!Q13=0,"",SER_hh_tes_in!Q13/SER_hh_fec_in!Q13)</f>
        <v>3.2092465043083296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0.71285161168256084</v>
      </c>
      <c r="D14" s="112">
        <f>IF(SER_hh_tes_in!D14=0,"",SER_hh_tes_in!D14/SER_hh_fec_in!D14)</f>
        <v>0.7194382881273339</v>
      </c>
      <c r="E14" s="112">
        <f>IF(SER_hh_tes_in!E14=0,"",SER_hh_tes_in!E14/SER_hh_fec_in!E14)</f>
        <v>0.72719510449115399</v>
      </c>
      <c r="F14" s="112">
        <f>IF(SER_hh_tes_in!F14=0,"",SER_hh_tes_in!F14/SER_hh_fec_in!F14)</f>
        <v>0.73368156634610171</v>
      </c>
      <c r="G14" s="112">
        <f>IF(SER_hh_tes_in!G14=0,"",SER_hh_tes_in!G14/SER_hh_fec_in!G14)</f>
        <v>0.74007101645427464</v>
      </c>
      <c r="H14" s="112">
        <f>IF(SER_hh_tes_in!H14=0,"",SER_hh_tes_in!H14/SER_hh_fec_in!H14)</f>
        <v>0.74767329375057567</v>
      </c>
      <c r="I14" s="112">
        <f>IF(SER_hh_tes_in!I14=0,"",SER_hh_tes_in!I14/SER_hh_fec_in!I14)</f>
        <v>0.75531167568552726</v>
      </c>
      <c r="J14" s="112">
        <f>IF(SER_hh_tes_in!J14=0,"",SER_hh_tes_in!J14/SER_hh_fec_in!J14)</f>
        <v>0.76049021519887483</v>
      </c>
      <c r="K14" s="112">
        <f>IF(SER_hh_tes_in!K14=0,"",SER_hh_tes_in!K14/SER_hh_fec_in!K14)</f>
        <v>0.76498214158694566</v>
      </c>
      <c r="L14" s="112" t="str">
        <f>IF(SER_hh_tes_in!L14=0,"",SER_hh_tes_in!L14/SER_hh_fec_in!L14)</f>
        <v/>
      </c>
      <c r="M14" s="112">
        <f>IF(SER_hh_tes_in!M14=0,"",SER_hh_tes_in!M14/SER_hh_fec_in!M14)</f>
        <v>0.77207979318310394</v>
      </c>
      <c r="N14" s="112">
        <f>IF(SER_hh_tes_in!N14=0,"",SER_hh_tes_in!N14/SER_hh_fec_in!N14)</f>
        <v>0.7755058301740273</v>
      </c>
      <c r="O14" s="112" t="str">
        <f>IF(SER_hh_tes_in!O14=0,"",SER_hh_tes_in!O14/SER_hh_fec_in!O14)</f>
        <v/>
      </c>
      <c r="P14" s="112" t="str">
        <f>IF(SER_hh_tes_in!P14=0,"",SER_hh_tes_in!P14/SER_hh_fec_in!P14)</f>
        <v/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1.0832677954266505</v>
      </c>
      <c r="D15" s="114">
        <f>IF(SER_hh_tes_in!D15=0,"",SER_hh_tes_in!D15/SER_hh_fec_in!D15)</f>
        <v>1.0804790835256317</v>
      </c>
      <c r="E15" s="114">
        <f>IF(SER_hh_tes_in!E15=0,"",SER_hh_tes_in!E15/SER_hh_fec_in!E15)</f>
        <v>1.0795812014232544</v>
      </c>
      <c r="F15" s="114">
        <f>IF(SER_hh_tes_in!F15=0,"",SER_hh_tes_in!F15/SER_hh_fec_in!F15)</f>
        <v>1.0856322332159838</v>
      </c>
      <c r="G15" s="114">
        <f>IF(SER_hh_tes_in!G15=0,"",SER_hh_tes_in!G15/SER_hh_fec_in!G15)</f>
        <v>1.0816388261474252</v>
      </c>
      <c r="H15" s="114">
        <f>IF(SER_hh_tes_in!H15=0,"",SER_hh_tes_in!H15/SER_hh_fec_in!H15)</f>
        <v>1.0804602913790899</v>
      </c>
      <c r="I15" s="114">
        <f>IF(SER_hh_tes_in!I15=0,"",SER_hh_tes_in!I15/SER_hh_fec_in!I15)</f>
        <v>1.0617775365003388</v>
      </c>
      <c r="J15" s="114">
        <f>IF(SER_hh_tes_in!J15=0,"",SER_hh_tes_in!J15/SER_hh_fec_in!J15)</f>
        <v>1.05188746931616</v>
      </c>
      <c r="K15" s="114">
        <f>IF(SER_hh_tes_in!K15=0,"",SER_hh_tes_in!K15/SER_hh_fec_in!K15)</f>
        <v>1.0756485236327229</v>
      </c>
      <c r="L15" s="114">
        <f>IF(SER_hh_tes_in!L15=0,"",SER_hh_tes_in!L15/SER_hh_fec_in!L15)</f>
        <v>1.0572064534964087</v>
      </c>
      <c r="M15" s="114">
        <f>IF(SER_hh_tes_in!M15=0,"",SER_hh_tes_in!M15/SER_hh_fec_in!M15)</f>
        <v>1.0810699428778618</v>
      </c>
      <c r="N15" s="114">
        <f>IF(SER_hh_tes_in!N15=0,"",SER_hh_tes_in!N15/SER_hh_fec_in!N15)</f>
        <v>1.0170001616098847</v>
      </c>
      <c r="O15" s="114">
        <f>IF(SER_hh_tes_in!O15=0,"",SER_hh_tes_in!O15/SER_hh_fec_in!O15)</f>
        <v>1.0450214184192967</v>
      </c>
      <c r="P15" s="114">
        <f>IF(SER_hh_tes_in!P15=0,"",SER_hh_tes_in!P15/SER_hh_fec_in!P15)</f>
        <v>1.0398797417394645</v>
      </c>
      <c r="Q15" s="114">
        <f>IF(SER_hh_tes_in!Q15=0,"",SER_hh_tes_in!Q15/SER_hh_fec_in!Q15)</f>
        <v>1.041051425603799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1.5078130879032554</v>
      </c>
      <c r="D16" s="110">
        <f>IF(SER_hh_tes_in!D16=0,"",SER_hh_tes_in!D16/SER_hh_fec_in!D16)</f>
        <v>1.604367376526775</v>
      </c>
      <c r="E16" s="110">
        <f>IF(SER_hh_tes_in!E16=0,"",SER_hh_tes_in!E16/SER_hh_fec_in!E16)</f>
        <v>1.6873142158807639</v>
      </c>
      <c r="F16" s="110">
        <f>IF(SER_hh_tes_in!F16=0,"",SER_hh_tes_in!F16/SER_hh_fec_in!F16)</f>
        <v>1.7588598716797954</v>
      </c>
      <c r="G16" s="110">
        <f>IF(SER_hh_tes_in!G16=0,"",SER_hh_tes_in!G16/SER_hh_fec_in!G16)</f>
        <v>1.8192292622164723</v>
      </c>
      <c r="H16" s="110">
        <f>IF(SER_hh_tes_in!H16=0,"",SER_hh_tes_in!H16/SER_hh_fec_in!H16)</f>
        <v>1.8827806157304998</v>
      </c>
      <c r="I16" s="110">
        <f>IF(SER_hh_tes_in!I16=0,"",SER_hh_tes_in!I16/SER_hh_fec_in!I16)</f>
        <v>1.9420397491738728</v>
      </c>
      <c r="J16" s="110">
        <f>IF(SER_hh_tes_in!J16=0,"",SER_hh_tes_in!J16/SER_hh_fec_in!J16)</f>
        <v>1.9927553701999723</v>
      </c>
      <c r="K16" s="110">
        <f>IF(SER_hh_tes_in!K16=0,"",SER_hh_tes_in!K16/SER_hh_fec_in!K16)</f>
        <v>2.0443022522276419</v>
      </c>
      <c r="L16" s="110">
        <f>IF(SER_hh_tes_in!L16=0,"",SER_hh_tes_in!L16/SER_hh_fec_in!L16)</f>
        <v>2.0953087898233167</v>
      </c>
      <c r="M16" s="110">
        <f>IF(SER_hh_tes_in!M16=0,"",SER_hh_tes_in!M16/SER_hh_fec_in!M16)</f>
        <v>2.1580576625535701</v>
      </c>
      <c r="N16" s="110">
        <f>IF(SER_hh_tes_in!N16=0,"",SER_hh_tes_in!N16/SER_hh_fec_in!N16)</f>
        <v>2.2523551962207078</v>
      </c>
      <c r="O16" s="110">
        <f>IF(SER_hh_tes_in!O16=0,"",SER_hh_tes_in!O16/SER_hh_fec_in!O16)</f>
        <v>2.3900963362105472</v>
      </c>
      <c r="P16" s="110">
        <f>IF(SER_hh_tes_in!P16=0,"",SER_hh_tes_in!P16/SER_hh_fec_in!P16)</f>
        <v>2.5957224003543646</v>
      </c>
      <c r="Q16" s="110">
        <f>IF(SER_hh_tes_in!Q16=0,"",SER_hh_tes_in!Q16/SER_hh_fec_in!Q16)</f>
        <v>2.9001078184581006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>
        <f>IF(SER_hh_tes_in!D17=0,"",SER_hh_tes_in!D17/SER_hh_fec_in!D17)</f>
        <v>1.9316517060327165</v>
      </c>
      <c r="E17" s="113">
        <f>IF(SER_hh_tes_in!E17=0,"",SER_hh_tes_in!E17/SER_hh_fec_in!E17)</f>
        <v>1.9532745123339512</v>
      </c>
      <c r="F17" s="113">
        <f>IF(SER_hh_tes_in!F17=0,"",SER_hh_tes_in!F17/SER_hh_fec_in!F17)</f>
        <v>1.9768142628476852</v>
      </c>
      <c r="G17" s="113">
        <f>IF(SER_hh_tes_in!G17=0,"",SER_hh_tes_in!G17/SER_hh_fec_in!G17)</f>
        <v>2.0032991168802261</v>
      </c>
      <c r="H17" s="113">
        <f>IF(SER_hh_tes_in!H17=0,"",SER_hh_tes_in!H17/SER_hh_fec_in!H17)</f>
        <v>2.0339394472154928</v>
      </c>
      <c r="I17" s="113">
        <f>IF(SER_hh_tes_in!I17=0,"",SER_hh_tes_in!I17/SER_hh_fec_in!I17)</f>
        <v>2.0696603583343895</v>
      </c>
      <c r="J17" s="113">
        <f>IF(SER_hh_tes_in!J17=0,"",SER_hh_tes_in!J17/SER_hh_fec_in!J17)</f>
        <v>2.1131555587679416</v>
      </c>
      <c r="K17" s="113">
        <f>IF(SER_hh_tes_in!K17=0,"",SER_hh_tes_in!K17/SER_hh_fec_in!K17)</f>
        <v>2.1659958581971885</v>
      </c>
      <c r="L17" s="113" t="str">
        <f>IF(SER_hh_tes_in!L17=0,"",SER_hh_tes_in!L17/SER_hh_fec_in!L17)</f>
        <v/>
      </c>
      <c r="M17" s="113">
        <f>IF(SER_hh_tes_in!M17=0,"",SER_hh_tes_in!M17/SER_hh_fec_in!M17)</f>
        <v>2.3201502082820005</v>
      </c>
      <c r="N17" s="113">
        <f>IF(SER_hh_tes_in!N17=0,"",SER_hh_tes_in!N17/SER_hh_fec_in!N17)</f>
        <v>2.4502882629939911</v>
      </c>
      <c r="O17" s="113">
        <f>IF(SER_hh_tes_in!O17=0,"",SER_hh_tes_in!O17/SER_hh_fec_in!O17)</f>
        <v>2.6308612807662213</v>
      </c>
      <c r="P17" s="113">
        <f>IF(SER_hh_tes_in!P17=0,"",SER_hh_tes_in!P17/SER_hh_fec_in!P17)</f>
        <v>2.8840857903766164</v>
      </c>
      <c r="Q17" s="113">
        <f>IF(SER_hh_tes_in!Q17=0,"",SER_hh_tes_in!Q17/SER_hh_fec_in!Q17)</f>
        <v>3.2457932331613226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1.5078130879032554</v>
      </c>
      <c r="D18" s="113">
        <f>IF(SER_hh_tes_in!D18=0,"",SER_hh_tes_in!D18/SER_hh_fec_in!D18)</f>
        <v>1.6042180111711624</v>
      </c>
      <c r="E18" s="113">
        <f>IF(SER_hh_tes_in!E18=0,"",SER_hh_tes_in!E18/SER_hh_fec_in!E18)</f>
        <v>1.6871805798895985</v>
      </c>
      <c r="F18" s="113">
        <f>IF(SER_hh_tes_in!F18=0,"",SER_hh_tes_in!F18/SER_hh_fec_in!F18)</f>
        <v>1.7587134387283569</v>
      </c>
      <c r="G18" s="113">
        <f>IF(SER_hh_tes_in!G18=0,"",SER_hh_tes_in!G18/SER_hh_fec_in!G18)</f>
        <v>1.8190933328100907</v>
      </c>
      <c r="H18" s="113">
        <f>IF(SER_hh_tes_in!H18=0,"",SER_hh_tes_in!H18/SER_hh_fec_in!H18)</f>
        <v>1.8825991980180705</v>
      </c>
      <c r="I18" s="113">
        <f>IF(SER_hh_tes_in!I18=0,"",SER_hh_tes_in!I18/SER_hh_fec_in!I18)</f>
        <v>1.9417450059154107</v>
      </c>
      <c r="J18" s="113">
        <f>IF(SER_hh_tes_in!J18=0,"",SER_hh_tes_in!J18/SER_hh_fec_in!J18)</f>
        <v>1.9927333270982777</v>
      </c>
      <c r="K18" s="113">
        <f>IF(SER_hh_tes_in!K18=0,"",SER_hh_tes_in!K18/SER_hh_fec_in!K18)</f>
        <v>2.0441909386716284</v>
      </c>
      <c r="L18" s="113">
        <f>IF(SER_hh_tes_in!L18=0,"",SER_hh_tes_in!L18/SER_hh_fec_in!L18)</f>
        <v>2.0953087898233167</v>
      </c>
      <c r="M18" s="113">
        <f>IF(SER_hh_tes_in!M18=0,"",SER_hh_tes_in!M18/SER_hh_fec_in!M18)</f>
        <v>2.1572254392761785</v>
      </c>
      <c r="N18" s="113">
        <f>IF(SER_hh_tes_in!N18=0,"",SER_hh_tes_in!N18/SER_hh_fec_in!N18)</f>
        <v>2.2500414870949688</v>
      </c>
      <c r="O18" s="113">
        <f>IF(SER_hh_tes_in!O18=0,"",SER_hh_tes_in!O18/SER_hh_fec_in!O18)</f>
        <v>2.3857925532978985</v>
      </c>
      <c r="P18" s="113">
        <f>IF(SER_hh_tes_in!P18=0,"",SER_hh_tes_in!P18/SER_hh_fec_in!P18)</f>
        <v>2.5898228001254071</v>
      </c>
      <c r="Q18" s="113">
        <f>IF(SER_hh_tes_in!Q18=0,"",SER_hh_tes_in!Q18/SER_hh_fec_in!Q18)</f>
        <v>2.8915716494922776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0.64315079526350849</v>
      </c>
      <c r="D19" s="110">
        <f>IF(SER_hh_tes_in!D19=0,"",SER_hh_tes_in!D19/SER_hh_fec_in!D19)</f>
        <v>0.64901128145188747</v>
      </c>
      <c r="E19" s="110">
        <f>IF(SER_hh_tes_in!E19=0,"",SER_hh_tes_in!E19/SER_hh_fec_in!E19)</f>
        <v>0.67625723880382049</v>
      </c>
      <c r="F19" s="110">
        <f>IF(SER_hh_tes_in!F19=0,"",SER_hh_tes_in!F19/SER_hh_fec_in!F19)</f>
        <v>0.66802202651615317</v>
      </c>
      <c r="G19" s="110">
        <f>IF(SER_hh_tes_in!G19=0,"",SER_hh_tes_in!G19/SER_hh_fec_in!G19)</f>
        <v>0.67057547613719914</v>
      </c>
      <c r="H19" s="110">
        <f>IF(SER_hh_tes_in!H19=0,"",SER_hh_tes_in!H19/SER_hh_fec_in!H19)</f>
        <v>0.69176558019661938</v>
      </c>
      <c r="I19" s="110">
        <f>IF(SER_hh_tes_in!I19=0,"",SER_hh_tes_in!I19/SER_hh_fec_in!I19)</f>
        <v>0.7041036309666574</v>
      </c>
      <c r="J19" s="110">
        <f>IF(SER_hh_tes_in!J19=0,"",SER_hh_tes_in!J19/SER_hh_fec_in!J19)</f>
        <v>0.67683546475432177</v>
      </c>
      <c r="K19" s="110">
        <f>IF(SER_hh_tes_in!K19=0,"",SER_hh_tes_in!K19/SER_hh_fec_in!K19)</f>
        <v>0.68695898638310338</v>
      </c>
      <c r="L19" s="110">
        <f>IF(SER_hh_tes_in!L19=0,"",SER_hh_tes_in!L19/SER_hh_fec_in!L19)</f>
        <v>0.69054430624504537</v>
      </c>
      <c r="M19" s="110">
        <f>IF(SER_hh_tes_in!M19=0,"",SER_hh_tes_in!M19/SER_hh_fec_in!M19)</f>
        <v>0.73423946165979836</v>
      </c>
      <c r="N19" s="110">
        <f>IF(SER_hh_tes_in!N19=0,"",SER_hh_tes_in!N19/SER_hh_fec_in!N19)</f>
        <v>0.70255169448091925</v>
      </c>
      <c r="O19" s="110">
        <f>IF(SER_hh_tes_in!O19=0,"",SER_hh_tes_in!O19/SER_hh_fec_in!O19)</f>
        <v>0.71536587144462094</v>
      </c>
      <c r="P19" s="110">
        <f>IF(SER_hh_tes_in!P19=0,"",SER_hh_tes_in!P19/SER_hh_fec_in!P19)</f>
        <v>0.73627148692896494</v>
      </c>
      <c r="Q19" s="110">
        <f>IF(SER_hh_tes_in!Q19=0,"",SER_hh_tes_in!Q19/SER_hh_fec_in!Q19)</f>
        <v>0.73714809778558088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0.56990347918048267</v>
      </c>
      <c r="D21" s="109">
        <f>IF(SER_hh_tes_in!D21=0,"",SER_hh_tes_in!D21/SER_hh_fec_in!D21)</f>
        <v>0.57512010410768488</v>
      </c>
      <c r="E21" s="109">
        <f>IF(SER_hh_tes_in!E21=0,"",SER_hh_tes_in!E21/SER_hh_fec_in!E21)</f>
        <v>0.58136958626490731</v>
      </c>
      <c r="F21" s="109">
        <f>IF(SER_hh_tes_in!F21=0,"",SER_hh_tes_in!F21/SER_hh_fec_in!F21)</f>
        <v>0.58653761900026469</v>
      </c>
      <c r="G21" s="109">
        <f>IF(SER_hh_tes_in!G21=0,"",SER_hh_tes_in!G21/SER_hh_fec_in!G21)</f>
        <v>0.59153177175000515</v>
      </c>
      <c r="H21" s="109">
        <f>IF(SER_hh_tes_in!H21=0,"",SER_hh_tes_in!H21/SER_hh_fec_in!H21)</f>
        <v>0.59769474768990294</v>
      </c>
      <c r="I21" s="109">
        <f>IF(SER_hh_tes_in!I21=0,"",SER_hh_tes_in!I21/SER_hh_fec_in!I21)</f>
        <v>0.60374847395536024</v>
      </c>
      <c r="J21" s="109">
        <f>IF(SER_hh_tes_in!J21=0,"",SER_hh_tes_in!J21/SER_hh_fec_in!J21)</f>
        <v>0.60786478607389438</v>
      </c>
      <c r="K21" s="109">
        <f>IF(SER_hh_tes_in!K21=0,"",SER_hh_tes_in!K21/SER_hh_fec_in!K21)</f>
        <v>0.61144920376202749</v>
      </c>
      <c r="L21" s="109">
        <f>IF(SER_hh_tes_in!L21=0,"",SER_hh_tes_in!L21/SER_hh_fec_in!L21)</f>
        <v>0.61432859815455798</v>
      </c>
      <c r="M21" s="109">
        <f>IF(SER_hh_tes_in!M21=0,"",SER_hh_tes_in!M21/SER_hh_fec_in!M21)</f>
        <v>0.61566979198417493</v>
      </c>
      <c r="N21" s="109">
        <f>IF(SER_hh_tes_in!N21=0,"",SER_hh_tes_in!N21/SER_hh_fec_in!N21)</f>
        <v>0.61622941322482072</v>
      </c>
      <c r="O21" s="109">
        <f>IF(SER_hh_tes_in!O21=0,"",SER_hh_tes_in!O21/SER_hh_fec_in!O21)</f>
        <v>0.61638692250906324</v>
      </c>
      <c r="P21" s="109">
        <f>IF(SER_hh_tes_in!P21=0,"",SER_hh_tes_in!P21/SER_hh_fec_in!P21)</f>
        <v>0.61633528206329979</v>
      </c>
      <c r="Q21" s="109">
        <f>IF(SER_hh_tes_in!Q21=0,"",SER_hh_tes_in!Q21/SER_hh_fec_in!Q21)</f>
        <v>0.61617057677714215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0.55303181805125234</v>
      </c>
      <c r="D22" s="109">
        <f>IF(SER_hh_tes_in!D22=0,"",SER_hh_tes_in!D22/SER_hh_fec_in!D22)</f>
        <v>0.55856912710175788</v>
      </c>
      <c r="E22" s="109">
        <f>IF(SER_hh_tes_in!E22=0,"",SER_hh_tes_in!E22/SER_hh_fec_in!E22)</f>
        <v>0.56503866497350586</v>
      </c>
      <c r="F22" s="109">
        <f>IF(SER_hh_tes_in!F22=0,"",SER_hh_tes_in!F22/SER_hh_fec_in!F22)</f>
        <v>0.57036052226912837</v>
      </c>
      <c r="G22" s="109">
        <f>IF(SER_hh_tes_in!G22=0,"",SER_hh_tes_in!G22/SER_hh_fec_in!G22)</f>
        <v>0.57564194240261923</v>
      </c>
      <c r="H22" s="109">
        <f>IF(SER_hh_tes_in!H22=0,"",SER_hh_tes_in!H22/SER_hh_fec_in!H22)</f>
        <v>0.58175014442501227</v>
      </c>
      <c r="I22" s="109">
        <f>IF(SER_hh_tes_in!I22=0,"",SER_hh_tes_in!I22/SER_hh_fec_in!I22)</f>
        <v>0.587862952141745</v>
      </c>
      <c r="J22" s="109">
        <f>IF(SER_hh_tes_in!J22=0,"",SER_hh_tes_in!J22/SER_hh_fec_in!J22)</f>
        <v>0.59185298949561216</v>
      </c>
      <c r="K22" s="109">
        <f>IF(SER_hh_tes_in!K22=0,"",SER_hh_tes_in!K22/SER_hh_fec_in!K22)</f>
        <v>0.59530988120202577</v>
      </c>
      <c r="L22" s="109">
        <f>IF(SER_hh_tes_in!L22=0,"",SER_hh_tes_in!L22/SER_hh_fec_in!L22)</f>
        <v>0.59811868756490039</v>
      </c>
      <c r="M22" s="109" t="str">
        <f>IF(SER_hh_tes_in!M22=0,"",SER_hh_tes_in!M22/SER_hh_fec_in!M22)</f>
        <v/>
      </c>
      <c r="N22" s="109" t="str">
        <f>IF(SER_hh_tes_in!N22=0,"",SER_hh_tes_in!N22/SER_hh_fec_in!N22)</f>
        <v/>
      </c>
      <c r="O22" s="109" t="str">
        <f>IF(SER_hh_tes_in!O22=0,"",SER_hh_tes_in!O22/SER_hh_fec_in!O22)</f>
        <v/>
      </c>
      <c r="P22" s="109" t="str">
        <f>IF(SER_hh_tes_in!P22=0,"",SER_hh_tes_in!P22/SER_hh_fec_in!P22)</f>
        <v/>
      </c>
      <c r="Q22" s="109" t="str">
        <f>IF(SER_hh_tes_in!Q22=0,"",SER_hh_tes_in!Q22/SER_hh_fec_in!Q22)</f>
        <v/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0.57306939325166095</v>
      </c>
      <c r="D23" s="109">
        <f>IF(SER_hh_tes_in!D23=0,"",SER_hh_tes_in!D23/SER_hh_fec_in!D23)</f>
        <v>0.57867552129885391</v>
      </c>
      <c r="E23" s="109">
        <f>IF(SER_hh_tes_in!E23=0,"",SER_hh_tes_in!E23/SER_hh_fec_in!E23)</f>
        <v>0.58509283719034388</v>
      </c>
      <c r="F23" s="109">
        <f>IF(SER_hh_tes_in!F23=0,"",SER_hh_tes_in!F23/SER_hh_fec_in!F23)</f>
        <v>0.5904598525862006</v>
      </c>
      <c r="G23" s="109">
        <f>IF(SER_hh_tes_in!G23=0,"",SER_hh_tes_in!G23/SER_hh_fec_in!G23)</f>
        <v>0.59570841896220583</v>
      </c>
      <c r="H23" s="109">
        <f>IF(SER_hh_tes_in!H23=0,"",SER_hh_tes_in!H23/SER_hh_fec_in!H23)</f>
        <v>0.60197659003683979</v>
      </c>
      <c r="I23" s="109">
        <f>IF(SER_hh_tes_in!I23=0,"",SER_hh_tes_in!I23/SER_hh_fec_in!I23)</f>
        <v>0.60826301612516653</v>
      </c>
      <c r="J23" s="109">
        <f>IF(SER_hh_tes_in!J23=0,"",SER_hh_tes_in!J23/SER_hh_fec_in!J23)</f>
        <v>0.61255524821365537</v>
      </c>
      <c r="K23" s="109">
        <f>IF(SER_hh_tes_in!K23=0,"",SER_hh_tes_in!K23/SER_hh_fec_in!K23)</f>
        <v>0.61626116598488356</v>
      </c>
      <c r="L23" s="109">
        <f>IF(SER_hh_tes_in!L23=0,"",SER_hh_tes_in!L23/SER_hh_fec_in!L23)</f>
        <v>0.61931525850507396</v>
      </c>
      <c r="M23" s="109">
        <f>IF(SER_hh_tes_in!M23=0,"",SER_hh_tes_in!M23/SER_hh_fec_in!M23)</f>
        <v>0.62076365972277581</v>
      </c>
      <c r="N23" s="109">
        <f>IF(SER_hh_tes_in!N23=0,"",SER_hh_tes_in!N23/SER_hh_fec_in!N23)</f>
        <v>0.62137859527864192</v>
      </c>
      <c r="O23" s="109">
        <f>IF(SER_hh_tes_in!O23=0,"",SER_hh_tes_in!O23/SER_hh_fec_in!O23)</f>
        <v>0.62153454423220433</v>
      </c>
      <c r="P23" s="109">
        <f>IF(SER_hh_tes_in!P23=0,"",SER_hh_tes_in!P23/SER_hh_fec_in!P23)</f>
        <v>0.62142908529292329</v>
      </c>
      <c r="Q23" s="109">
        <f>IF(SER_hh_tes_in!Q23=0,"",SER_hh_tes_in!Q23/SER_hh_fec_in!Q23)</f>
        <v>0.62116704572143955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0.70582797976779432</v>
      </c>
      <c r="D25" s="109">
        <f>IF(SER_hh_tes_in!D25=0,"",SER_hh_tes_in!D25/SER_hh_fec_in!D25)</f>
        <v>0.71244504355914651</v>
      </c>
      <c r="E25" s="109">
        <f>IF(SER_hh_tes_in!E25=0,"",SER_hh_tes_in!E25/SER_hh_fec_in!E25)</f>
        <v>0.72016321468671751</v>
      </c>
      <c r="F25" s="109">
        <f>IF(SER_hh_tes_in!F25=0,"",SER_hh_tes_in!F25/SER_hh_fec_in!F25)</f>
        <v>0.72663016864105434</v>
      </c>
      <c r="G25" s="109">
        <f>IF(SER_hh_tes_in!G25=0,"",SER_hh_tes_in!G25/SER_hh_fec_in!G25)</f>
        <v>0.73300291515996741</v>
      </c>
      <c r="H25" s="109">
        <f>IF(SER_hh_tes_in!H25=0,"",SER_hh_tes_in!H25/SER_hh_fec_in!H25)</f>
        <v>0.74065240483847516</v>
      </c>
      <c r="I25" s="109">
        <f>IF(SER_hh_tes_in!I25=0,"",SER_hh_tes_in!I25/SER_hh_fec_in!I25)</f>
        <v>0.74836700671170941</v>
      </c>
      <c r="J25" s="109">
        <f>IF(SER_hh_tes_in!J25=0,"",SER_hh_tes_in!J25/SER_hh_fec_in!J25)</f>
        <v>0.7536198078943297</v>
      </c>
      <c r="K25" s="109">
        <f>IF(SER_hh_tes_in!K25=0,"",SER_hh_tes_in!K25/SER_hh_fec_in!K25)</f>
        <v>0.75820293382007842</v>
      </c>
      <c r="L25" s="109">
        <f>IF(SER_hh_tes_in!L25=0,"",SER_hh_tes_in!L25/SER_hh_fec_in!L25)</f>
        <v>0.76200903352511995</v>
      </c>
      <c r="M25" s="109">
        <f>IF(SER_hh_tes_in!M25=0,"",SER_hh_tes_in!M25/SER_hh_fec_in!M25)</f>
        <v>0.76388138272686501</v>
      </c>
      <c r="N25" s="109">
        <f>IF(SER_hh_tes_in!N25=0,"",SER_hh_tes_in!N25/SER_hh_fec_in!N25)</f>
        <v>0.7647677449957041</v>
      </c>
      <c r="O25" s="109">
        <f>IF(SER_hh_tes_in!O25=0,"",SER_hh_tes_in!O25/SER_hh_fec_in!O25)</f>
        <v>0.76511857647325776</v>
      </c>
      <c r="P25" s="109">
        <f>IF(SER_hh_tes_in!P25=0,"",SER_hh_tes_in!P25/SER_hh_fec_in!P25)</f>
        <v>0.76516303971851107</v>
      </c>
      <c r="Q25" s="109">
        <f>IF(SER_hh_tes_in!Q25=0,"",SER_hh_tes_in!Q25/SER_hh_fec_in!Q25)</f>
        <v>0.76504309370055734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0.71260549952129393</v>
      </c>
      <c r="D26" s="112">
        <f>IF(SER_hh_tes_in!D26=0,"",SER_hh_tes_in!D26/SER_hh_fec_in!D26)</f>
        <v>0.71946356847308257</v>
      </c>
      <c r="E26" s="112">
        <f>IF(SER_hh_tes_in!E26=0,"",SER_hh_tes_in!E26/SER_hh_fec_in!E26)</f>
        <v>0.72776306347082376</v>
      </c>
      <c r="F26" s="112">
        <f>IF(SER_hh_tes_in!F26=0,"",SER_hh_tes_in!F26/SER_hh_fec_in!F26)</f>
        <v>0.73445936771054277</v>
      </c>
      <c r="G26" s="112">
        <f>IF(SER_hh_tes_in!G26=0,"",SER_hh_tes_in!G26/SER_hh_fec_in!G26)</f>
        <v>0.74102500159847795</v>
      </c>
      <c r="H26" s="112">
        <f>IF(SER_hh_tes_in!H26=0,"",SER_hh_tes_in!H26/SER_hh_fec_in!H26)</f>
        <v>0.74895961873436001</v>
      </c>
      <c r="I26" s="112">
        <f>IF(SER_hh_tes_in!I26=0,"",SER_hh_tes_in!I26/SER_hh_fec_in!I26)</f>
        <v>0.75686475730533531</v>
      </c>
      <c r="J26" s="112">
        <f>IF(SER_hh_tes_in!J26=0,"",SER_hh_tes_in!J26/SER_hh_fec_in!J26)</f>
        <v>0.76201868847254339</v>
      </c>
      <c r="K26" s="112">
        <f>IF(SER_hh_tes_in!K26=0,"",SER_hh_tes_in!K26/SER_hh_fec_in!K26)</f>
        <v>0.7665557991413029</v>
      </c>
      <c r="L26" s="112">
        <f>IF(SER_hh_tes_in!L26=0,"",SER_hh_tes_in!L26/SER_hh_fec_in!L26)</f>
        <v>0.77026620305942106</v>
      </c>
      <c r="M26" s="112">
        <f>IF(SER_hh_tes_in!M26=0,"",SER_hh_tes_in!M26/SER_hh_fec_in!M26)</f>
        <v>0.772032511900412</v>
      </c>
      <c r="N26" s="112">
        <f>IF(SER_hh_tes_in!N26=0,"",SER_hh_tes_in!N26/SER_hh_fec_in!N26)</f>
        <v>0.77271866281956647</v>
      </c>
      <c r="O26" s="112">
        <f>IF(SER_hh_tes_in!O26=0,"",SER_hh_tes_in!O26/SER_hh_fec_in!O26)</f>
        <v>0.77284974463488465</v>
      </c>
      <c r="P26" s="112">
        <f>IF(SER_hh_tes_in!P26=0,"",SER_hh_tes_in!P26/SER_hh_fec_in!P26)</f>
        <v>0.77263863667040877</v>
      </c>
      <c r="Q26" s="112">
        <f>IF(SER_hh_tes_in!Q26=0,"",SER_hh_tes_in!Q26/SER_hh_fec_in!Q26)</f>
        <v>0.77222233941158669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0.55645218551307596</v>
      </c>
      <c r="D29" s="110">
        <f>IF(SER_hh_tes_in!D29=0,"",SER_hh_tes_in!D29/SER_hh_fec_in!D29)</f>
        <v>0.61999981349212741</v>
      </c>
      <c r="E29" s="110">
        <f>IF(SER_hh_tes_in!E29=0,"",SER_hh_tes_in!E29/SER_hh_fec_in!E29)</f>
        <v>0.61394637439863919</v>
      </c>
      <c r="F29" s="110">
        <f>IF(SER_hh_tes_in!F29=0,"",SER_hh_tes_in!F29/SER_hh_fec_in!F29)</f>
        <v>0.61105860170869908</v>
      </c>
      <c r="G29" s="110">
        <f>IF(SER_hh_tes_in!G29=0,"",SER_hh_tes_in!G29/SER_hh_fec_in!G29)</f>
        <v>0.62342051216628669</v>
      </c>
      <c r="H29" s="110">
        <f>IF(SER_hh_tes_in!H29=0,"",SER_hh_tes_in!H29/SER_hh_fec_in!H29)</f>
        <v>0.6252993080432</v>
      </c>
      <c r="I29" s="110">
        <f>IF(SER_hh_tes_in!I29=0,"",SER_hh_tes_in!I29/SER_hh_fec_in!I29)</f>
        <v>0.64198185509110683</v>
      </c>
      <c r="J29" s="110">
        <f>IF(SER_hh_tes_in!J29=0,"",SER_hh_tes_in!J29/SER_hh_fec_in!J29)</f>
        <v>0.61195022065977922</v>
      </c>
      <c r="K29" s="110">
        <f>IF(SER_hh_tes_in!K29=0,"",SER_hh_tes_in!K29/SER_hh_fec_in!K29)</f>
        <v>0.56024026131964144</v>
      </c>
      <c r="L29" s="110">
        <f>IF(SER_hh_tes_in!L29=0,"",SER_hh_tes_in!L29/SER_hh_fec_in!L29)</f>
        <v>0.61251458501176437</v>
      </c>
      <c r="M29" s="110">
        <f>IF(SER_hh_tes_in!M29=0,"",SER_hh_tes_in!M29/SER_hh_fec_in!M29)</f>
        <v>0.6412834742075767</v>
      </c>
      <c r="N29" s="110">
        <f>IF(SER_hh_tes_in!N29=0,"",SER_hh_tes_in!N29/SER_hh_fec_in!N29)</f>
        <v>0.60106072059954796</v>
      </c>
      <c r="O29" s="110">
        <f>IF(SER_hh_tes_in!O29=0,"",SER_hh_tes_in!O29/SER_hh_fec_in!O29)</f>
        <v>0.58667036085797197</v>
      </c>
      <c r="P29" s="110">
        <f>IF(SER_hh_tes_in!P29=0,"",SER_hh_tes_in!P29/SER_hh_fec_in!P29)</f>
        <v>0.65136559014349915</v>
      </c>
      <c r="Q29" s="110">
        <f>IF(SER_hh_tes_in!Q29=0,"",SER_hh_tes_in!Q29/SER_hh_fec_in!Q29)</f>
        <v>0.64650091361400108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0.45737925788769718</v>
      </c>
      <c r="D30" s="109">
        <f>IF(SER_hh_tes_in!D30=0,"",SER_hh_tes_in!D30/SER_hh_fec_in!D30)</f>
        <v>0.46150737554994925</v>
      </c>
      <c r="E30" s="109">
        <f>IF(SER_hh_tes_in!E30=0,"",SER_hh_tes_in!E30/SER_hh_fec_in!E30)</f>
        <v>0.46645424635225347</v>
      </c>
      <c r="F30" s="109">
        <f>IF(SER_hh_tes_in!F30=0,"",SER_hh_tes_in!F30/SER_hh_fec_in!F30)</f>
        <v>0.47050100717100385</v>
      </c>
      <c r="G30" s="109">
        <f>IF(SER_hh_tes_in!G30=0,"",SER_hh_tes_in!G30/SER_hh_fec_in!G30)</f>
        <v>0.47445758502355395</v>
      </c>
      <c r="H30" s="109">
        <f>IF(SER_hh_tes_in!H30=0,"",SER_hh_tes_in!H30/SER_hh_fec_in!H30)</f>
        <v>0.47931491408800303</v>
      </c>
      <c r="I30" s="109">
        <f>IF(SER_hh_tes_in!I30=0,"",SER_hh_tes_in!I30/SER_hh_fec_in!I30)</f>
        <v>0.48414136655805096</v>
      </c>
      <c r="J30" s="109">
        <f>IF(SER_hh_tes_in!J30=0,"",SER_hh_tes_in!J30/SER_hh_fec_in!J30)</f>
        <v>0.48743274523664759</v>
      </c>
      <c r="K30" s="109">
        <f>IF(SER_hh_tes_in!K30=0,"",SER_hh_tes_in!K30/SER_hh_fec_in!K30)</f>
        <v>0.49034260872997681</v>
      </c>
      <c r="L30" s="109">
        <f>IF(SER_hh_tes_in!L30=0,"",SER_hh_tes_in!L30/SER_hh_fec_in!L30)</f>
        <v>0.49269062429785782</v>
      </c>
      <c r="M30" s="109" t="str">
        <f>IF(SER_hh_tes_in!M30=0,"",SER_hh_tes_in!M30/SER_hh_fec_in!M30)</f>
        <v/>
      </c>
      <c r="N30" s="109">
        <f>IF(SER_hh_tes_in!N30=0,"",SER_hh_tes_in!N30/SER_hh_fec_in!N30)</f>
        <v>0.49421490418906594</v>
      </c>
      <c r="O30" s="109">
        <f>IF(SER_hh_tes_in!O30=0,"",SER_hh_tes_in!O30/SER_hh_fec_in!O30)</f>
        <v>0.49413755348971972</v>
      </c>
      <c r="P30" s="109">
        <f>IF(SER_hh_tes_in!P30=0,"",SER_hh_tes_in!P30/SER_hh_fec_in!P30)</f>
        <v>0.49428315675294798</v>
      </c>
      <c r="Q30" s="109">
        <f>IF(SER_hh_tes_in!Q30=0,"",SER_hh_tes_in!Q30/SER_hh_fec_in!Q30)</f>
        <v>0.49432560232564782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0.49755625607249682</v>
      </c>
      <c r="D31" s="109">
        <f>IF(SER_hh_tes_in!D31=0,"",SER_hh_tes_in!D31/SER_hh_fec_in!D31)</f>
        <v>0.50241849602292399</v>
      </c>
      <c r="E31" s="109">
        <f>IF(SER_hh_tes_in!E31=0,"",SER_hh_tes_in!E31/SER_hh_fec_in!E31)</f>
        <v>0.50813845053870454</v>
      </c>
      <c r="F31" s="109">
        <f>IF(SER_hh_tes_in!F31=0,"",SER_hh_tes_in!F31/SER_hh_fec_in!F31)</f>
        <v>0.51289386480771004</v>
      </c>
      <c r="G31" s="109">
        <f>IF(SER_hh_tes_in!G31=0,"",SER_hh_tes_in!G31/SER_hh_fec_in!G31)</f>
        <v>0.51764268008670933</v>
      </c>
      <c r="H31" s="109">
        <f>IF(SER_hh_tes_in!H31=0,"",SER_hh_tes_in!H31/SER_hh_fec_in!H31)</f>
        <v>0.5231446328398105</v>
      </c>
      <c r="I31" s="109">
        <f>IF(SER_hh_tes_in!I31=0,"",SER_hh_tes_in!I31/SER_hh_fec_in!I31)</f>
        <v>0.52860706430171278</v>
      </c>
      <c r="J31" s="109">
        <f>IF(SER_hh_tes_in!J31=0,"",SER_hh_tes_in!J31/SER_hh_fec_in!J31)</f>
        <v>0.53211610851504931</v>
      </c>
      <c r="K31" s="109">
        <f>IF(SER_hh_tes_in!K31=0,"",SER_hh_tes_in!K31/SER_hh_fec_in!K31)</f>
        <v>0.53504641999799851</v>
      </c>
      <c r="L31" s="109">
        <f>IF(SER_hh_tes_in!L31=0,"",SER_hh_tes_in!L31/SER_hh_fec_in!L31)</f>
        <v>0.53730336633406739</v>
      </c>
      <c r="M31" s="109">
        <f>IF(SER_hh_tes_in!M31=0,"",SER_hh_tes_in!M31/SER_hh_fec_in!M31)</f>
        <v>0.53808542899102785</v>
      </c>
      <c r="N31" s="109">
        <f>IF(SER_hh_tes_in!N31=0,"",SER_hh_tes_in!N31/SER_hh_fec_in!N31)</f>
        <v>0.53807916299270409</v>
      </c>
      <c r="O31" s="109">
        <f>IF(SER_hh_tes_in!O31=0,"",SER_hh_tes_in!O31/SER_hh_fec_in!O31)</f>
        <v>0.53827987212453843</v>
      </c>
      <c r="P31" s="109">
        <f>IF(SER_hh_tes_in!P31=0,"",SER_hh_tes_in!P31/SER_hh_fec_in!P31)</f>
        <v>0.53836688952698319</v>
      </c>
      <c r="Q31" s="109">
        <f>IF(SER_hh_tes_in!Q31=0,"",SER_hh_tes_in!Q31/SER_hh_fec_in!Q31)</f>
        <v>0.53839344003536982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>
        <f>IF(SER_hh_tes_in!K32=0,"",SER_hh_tes_in!K32/SER_hh_fec_in!K32)</f>
        <v>0.36234065410395927</v>
      </c>
      <c r="L32" s="109">
        <f>IF(SER_hh_tes_in!L32=0,"",SER_hh_tes_in!L32/SER_hh_fec_in!L32)</f>
        <v>0.36413956766666622</v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>
        <f>IF(SER_hh_tes_in!P32=0,"",SER_hh_tes_in!P32/SER_hh_fec_in!P32)</f>
        <v>0.36583352166852789</v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0.64378493309613438</v>
      </c>
      <c r="D33" s="108">
        <f>IF(SER_hh_tes_in!D33=0,"",SER_hh_tes_in!D33/SER_hh_fec_in!D33)</f>
        <v>0.64981448357547855</v>
      </c>
      <c r="E33" s="108">
        <f>IF(SER_hh_tes_in!E33=0,"",SER_hh_tes_in!E33/SER_hh_fec_in!E33)</f>
        <v>0.65696421942716421</v>
      </c>
      <c r="F33" s="108">
        <f>IF(SER_hh_tes_in!F33=0,"",SER_hh_tes_in!F33/SER_hh_fec_in!F33)</f>
        <v>0.66285203393457837</v>
      </c>
      <c r="G33" s="108">
        <f>IF(SER_hh_tes_in!G33=0,"",SER_hh_tes_in!G33/SER_hh_fec_in!G33)</f>
        <v>0.66864660761302774</v>
      </c>
      <c r="H33" s="108">
        <f>IF(SER_hh_tes_in!H33=0,"",SER_hh_tes_in!H33/SER_hh_fec_in!H33)</f>
        <v>0.67563281527561347</v>
      </c>
      <c r="I33" s="108">
        <f>IF(SER_hh_tes_in!I33=0,"",SER_hh_tes_in!I33/SER_hh_fec_in!I33)</f>
        <v>0.68264301266338956</v>
      </c>
      <c r="J33" s="108">
        <f>IF(SER_hh_tes_in!J33=0,"",SER_hh_tes_in!J33/SER_hh_fec_in!J33)</f>
        <v>0.68726272296727919</v>
      </c>
      <c r="K33" s="108">
        <f>IF(SER_hh_tes_in!K33=0,"",SER_hh_tes_in!K33/SER_hh_fec_in!K33)</f>
        <v>0.69129338347116986</v>
      </c>
      <c r="L33" s="108">
        <f>IF(SER_hh_tes_in!L33=0,"",SER_hh_tes_in!L33/SER_hh_fec_in!L33)</f>
        <v>0.69459832835523339</v>
      </c>
      <c r="M33" s="108">
        <f>IF(SER_hh_tes_in!M33=0,"",SER_hh_tes_in!M33/SER_hh_fec_in!M33)</f>
        <v>0.69612708839892989</v>
      </c>
      <c r="N33" s="108">
        <f>IF(SER_hh_tes_in!N33=0,"",SER_hh_tes_in!N33/SER_hh_fec_in!N33)</f>
        <v>0.69667963521559806</v>
      </c>
      <c r="O33" s="108">
        <f>IF(SER_hh_tes_in!O33=0,"",SER_hh_tes_in!O33/SER_hh_fec_in!O33)</f>
        <v>0.69703933651389371</v>
      </c>
      <c r="P33" s="108">
        <f>IF(SER_hh_tes_in!P33=0,"",SER_hh_tes_in!P33/SER_hh_fec_in!P33)</f>
        <v>0.69712160721419059</v>
      </c>
      <c r="Q33" s="108">
        <f>IF(SER_hh_tes_in!Q33=0,"",SER_hh_tes_in!Q33/SER_hh_fec_in!Q33)</f>
        <v>0.69708018210440881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34.465711977422316</v>
      </c>
      <c r="D3" s="106">
        <f t="shared" si="0"/>
        <v>36.564083498568948</v>
      </c>
      <c r="E3" s="106">
        <f t="shared" si="0"/>
        <v>41.421643588299801</v>
      </c>
      <c r="F3" s="106">
        <f t="shared" si="0"/>
        <v>36.890615719032894</v>
      </c>
      <c r="G3" s="106">
        <f t="shared" si="0"/>
        <v>21.804989397471878</v>
      </c>
      <c r="H3" s="106">
        <f t="shared" si="0"/>
        <v>34.252022492554254</v>
      </c>
      <c r="I3" s="106">
        <f t="shared" si="0"/>
        <v>27.494818932243611</v>
      </c>
      <c r="J3" s="106">
        <f t="shared" si="0"/>
        <v>8.7091554439768011</v>
      </c>
      <c r="K3" s="106">
        <f t="shared" si="0"/>
        <v>32.108826748462477</v>
      </c>
      <c r="L3" s="106">
        <f t="shared" si="0"/>
        <v>19.725481932547719</v>
      </c>
      <c r="M3" s="106">
        <f t="shared" si="0"/>
        <v>13.070653513988187</v>
      </c>
      <c r="N3" s="106">
        <f t="shared" si="0"/>
        <v>3.4000008036433229</v>
      </c>
      <c r="O3" s="106">
        <f t="shared" si="0"/>
        <v>8.6645714090577464</v>
      </c>
      <c r="P3" s="106">
        <f t="shared" si="0"/>
        <v>17.861078364081749</v>
      </c>
      <c r="Q3" s="106">
        <f t="shared" si="0"/>
        <v>43.014967581992657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25.301877646120467</v>
      </c>
      <c r="D4" s="101">
        <f t="shared" si="1"/>
        <v>30.381413359189025</v>
      </c>
      <c r="E4" s="101">
        <f t="shared" si="1"/>
        <v>34.232569780303656</v>
      </c>
      <c r="F4" s="101">
        <f t="shared" si="1"/>
        <v>29.39156923902037</v>
      </c>
      <c r="G4" s="101">
        <f t="shared" si="1"/>
        <v>14.21866838614566</v>
      </c>
      <c r="H4" s="101">
        <f t="shared" si="1"/>
        <v>25.553088499154867</v>
      </c>
      <c r="I4" s="101">
        <f t="shared" si="1"/>
        <v>19.515076927251528</v>
      </c>
      <c r="J4" s="101">
        <f t="shared" si="1"/>
        <v>0</v>
      </c>
      <c r="K4" s="101">
        <f t="shared" si="1"/>
        <v>23.577329323296752</v>
      </c>
      <c r="L4" s="101">
        <f t="shared" si="1"/>
        <v>14.035544817287665</v>
      </c>
      <c r="M4" s="101">
        <f t="shared" si="1"/>
        <v>9.0934116782749328</v>
      </c>
      <c r="N4" s="101">
        <f t="shared" si="1"/>
        <v>0.28757093938156997</v>
      </c>
      <c r="O4" s="101">
        <f t="shared" si="1"/>
        <v>6.050089823037184</v>
      </c>
      <c r="P4" s="101">
        <f t="shared" si="1"/>
        <v>14.936641233668196</v>
      </c>
      <c r="Q4" s="101">
        <f t="shared" si="1"/>
        <v>35.581484816499305</v>
      </c>
    </row>
    <row r="5" spans="1:17" ht="12" customHeight="1" x14ac:dyDescent="0.25">
      <c r="A5" s="88" t="s">
        <v>38</v>
      </c>
      <c r="B5" s="100"/>
      <c r="C5" s="100">
        <v>0</v>
      </c>
      <c r="D5" s="100">
        <v>3.3752709375707783</v>
      </c>
      <c r="E5" s="100">
        <v>3.3698050562526052</v>
      </c>
      <c r="F5" s="100">
        <v>0</v>
      </c>
      <c r="G5" s="100">
        <v>1.9438266815861197E-2</v>
      </c>
      <c r="H5" s="100">
        <v>0</v>
      </c>
      <c r="I5" s="100">
        <v>0</v>
      </c>
      <c r="J5" s="100">
        <v>0</v>
      </c>
      <c r="K5" s="100">
        <v>1.4273062822782161</v>
      </c>
      <c r="L5" s="100">
        <v>0.18136067047347318</v>
      </c>
      <c r="M5" s="100">
        <v>1.2363420192379961</v>
      </c>
      <c r="N5" s="100">
        <v>0.28757093938156997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12.563419031523427</v>
      </c>
      <c r="D7" s="100">
        <v>16.902264420430441</v>
      </c>
      <c r="E7" s="100">
        <v>18.086933744144428</v>
      </c>
      <c r="F7" s="100">
        <v>16.215560358812631</v>
      </c>
      <c r="G7" s="100">
        <v>0</v>
      </c>
      <c r="H7" s="100">
        <v>5.287103773541836</v>
      </c>
      <c r="I7" s="100">
        <v>0</v>
      </c>
      <c r="J7" s="100">
        <v>0</v>
      </c>
      <c r="K7" s="100">
        <v>7.0037698731409508</v>
      </c>
      <c r="L7" s="100">
        <v>0</v>
      </c>
      <c r="M7" s="100">
        <v>7.8570696590369362</v>
      </c>
      <c r="N7" s="100">
        <v>0</v>
      </c>
      <c r="O7" s="100">
        <v>0.61940069188919067</v>
      </c>
      <c r="P7" s="100">
        <v>2.8310209112010969</v>
      </c>
      <c r="Q7" s="100">
        <v>8.3562834635675802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12.738458614597038</v>
      </c>
      <c r="D9" s="100">
        <v>10.103878001187804</v>
      </c>
      <c r="E9" s="100">
        <v>12.775830979906621</v>
      </c>
      <c r="F9" s="100">
        <v>13.176008880207737</v>
      </c>
      <c r="G9" s="100">
        <v>14.199230119329799</v>
      </c>
      <c r="H9" s="100">
        <v>20.265984725613031</v>
      </c>
      <c r="I9" s="100">
        <v>19.515076927251528</v>
      </c>
      <c r="J9" s="100">
        <v>0</v>
      </c>
      <c r="K9" s="100">
        <v>15.146253167877584</v>
      </c>
      <c r="L9" s="100">
        <v>13.854184146814191</v>
      </c>
      <c r="M9" s="100">
        <v>0</v>
      </c>
      <c r="N9" s="100">
        <v>0</v>
      </c>
      <c r="O9" s="100">
        <v>5.430689131147993</v>
      </c>
      <c r="P9" s="100">
        <v>12.105620322467098</v>
      </c>
      <c r="Q9" s="100">
        <v>27.225201352931727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2.4575365013486594E-3</v>
      </c>
      <c r="E16" s="101">
        <f t="shared" si="2"/>
        <v>2.9509958584561543E-3</v>
      </c>
      <c r="F16" s="101">
        <f t="shared" si="2"/>
        <v>4.2260157372762614E-3</v>
      </c>
      <c r="G16" s="101">
        <f t="shared" si="2"/>
        <v>4.2978065016512461E-3</v>
      </c>
      <c r="H16" s="101">
        <f t="shared" si="2"/>
        <v>1.0950693209464809E-2</v>
      </c>
      <c r="I16" s="101">
        <f t="shared" si="2"/>
        <v>2.4707147716630476E-2</v>
      </c>
      <c r="J16" s="101">
        <f t="shared" si="2"/>
        <v>1.3345324325268189E-3</v>
      </c>
      <c r="K16" s="101">
        <f t="shared" si="2"/>
        <v>5.5875934869004853E-3</v>
      </c>
      <c r="L16" s="101">
        <f t="shared" si="2"/>
        <v>0</v>
      </c>
      <c r="M16" s="101">
        <f t="shared" si="2"/>
        <v>8.2787338007412024E-3</v>
      </c>
      <c r="N16" s="101">
        <f t="shared" si="2"/>
        <v>1.3473397316659174E-2</v>
      </c>
      <c r="O16" s="101">
        <f t="shared" si="2"/>
        <v>2.6221569932865264E-2</v>
      </c>
      <c r="P16" s="101">
        <f t="shared" si="2"/>
        <v>5.0868507063964792E-2</v>
      </c>
      <c r="Q16" s="101">
        <f t="shared" si="2"/>
        <v>8.2991343591546446E-2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2.4575365013486594E-3</v>
      </c>
      <c r="E17" s="103">
        <v>2.9509958584561543E-3</v>
      </c>
      <c r="F17" s="103">
        <v>4.2260157372762614E-3</v>
      </c>
      <c r="G17" s="103">
        <v>4.2978065016512461E-3</v>
      </c>
      <c r="H17" s="103">
        <v>1.0950693209464809E-2</v>
      </c>
      <c r="I17" s="103">
        <v>2.4707147716630476E-2</v>
      </c>
      <c r="J17" s="103">
        <v>1.3345324325268189E-3</v>
      </c>
      <c r="K17" s="103">
        <v>5.5875934869004853E-3</v>
      </c>
      <c r="L17" s="103">
        <v>0</v>
      </c>
      <c r="M17" s="103">
        <v>8.2787338007412024E-3</v>
      </c>
      <c r="N17" s="103">
        <v>1.3473397316659174E-2</v>
      </c>
      <c r="O17" s="103">
        <v>2.6221569932865264E-2</v>
      </c>
      <c r="P17" s="103">
        <v>5.0868507063964792E-2</v>
      </c>
      <c r="Q17" s="103">
        <v>8.2991343591546446E-2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4.2419769448597799</v>
      </c>
      <c r="D19" s="101">
        <f t="shared" si="3"/>
        <v>4.4499535766231224</v>
      </c>
      <c r="E19" s="101">
        <f t="shared" si="3"/>
        <v>4.1048696641374454</v>
      </c>
      <c r="F19" s="101">
        <f t="shared" si="3"/>
        <v>4.4100263612212647</v>
      </c>
      <c r="G19" s="101">
        <f t="shared" si="3"/>
        <v>4.7941449436258043</v>
      </c>
      <c r="H19" s="101">
        <f t="shared" si="3"/>
        <v>4.8482896555033754</v>
      </c>
      <c r="I19" s="101">
        <f t="shared" si="3"/>
        <v>4.6434336395229483</v>
      </c>
      <c r="J19" s="101">
        <f t="shared" si="3"/>
        <v>4.7466638532012277</v>
      </c>
      <c r="K19" s="101">
        <f t="shared" si="3"/>
        <v>3.8079728037579201</v>
      </c>
      <c r="L19" s="101">
        <f t="shared" si="3"/>
        <v>2.9061303522949964</v>
      </c>
      <c r="M19" s="101">
        <f t="shared" si="3"/>
        <v>1.5487608177904526</v>
      </c>
      <c r="N19" s="101">
        <f t="shared" si="3"/>
        <v>1.2388643736037612</v>
      </c>
      <c r="O19" s="101">
        <f t="shared" si="3"/>
        <v>0.85363323017282389</v>
      </c>
      <c r="P19" s="101">
        <f t="shared" si="3"/>
        <v>1.6105794176184496</v>
      </c>
      <c r="Q19" s="101">
        <f t="shared" si="3"/>
        <v>2.9969539336728661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1.6444296028813588</v>
      </c>
      <c r="D21" s="100">
        <v>0.19115700193612351</v>
      </c>
      <c r="E21" s="100">
        <v>0.43701214121039883</v>
      </c>
      <c r="F21" s="100">
        <v>0.56641437719479049</v>
      </c>
      <c r="G21" s="100">
        <v>0.17816038394216882</v>
      </c>
      <c r="H21" s="100">
        <v>0.8606405810462151</v>
      </c>
      <c r="I21" s="100">
        <v>0.21741836208492363</v>
      </c>
      <c r="J21" s="100">
        <v>0.70727941468313449</v>
      </c>
      <c r="K21" s="100">
        <v>1.1328043703251076</v>
      </c>
      <c r="L21" s="100">
        <v>0.377362459653519</v>
      </c>
      <c r="M21" s="100">
        <v>0.25488224879008875</v>
      </c>
      <c r="N21" s="100">
        <v>0.1847628151983792</v>
      </c>
      <c r="O21" s="100">
        <v>0.11884374819367453</v>
      </c>
      <c r="P21" s="100">
        <v>0.18227974281886808</v>
      </c>
      <c r="Q21" s="100">
        <v>0.25100509541790555</v>
      </c>
    </row>
    <row r="22" spans="1:17" ht="12" customHeight="1" x14ac:dyDescent="0.25">
      <c r="A22" s="88" t="s">
        <v>99</v>
      </c>
      <c r="B22" s="100"/>
      <c r="C22" s="100">
        <v>1.390690602168112</v>
      </c>
      <c r="D22" s="100">
        <v>1.5175515847843122</v>
      </c>
      <c r="E22" s="100">
        <v>1.8257068501716063</v>
      </c>
      <c r="F22" s="100">
        <v>1.6622944803891719</v>
      </c>
      <c r="G22" s="100">
        <v>2.6091562611353813</v>
      </c>
      <c r="H22" s="100">
        <v>2.1614520946142664</v>
      </c>
      <c r="I22" s="100">
        <v>2.8507179586079423</v>
      </c>
      <c r="J22" s="100">
        <v>1.7533174701039327</v>
      </c>
      <c r="K22" s="100">
        <v>1.2302853370496041</v>
      </c>
      <c r="L22" s="100">
        <v>1.0386959030116041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1.2068567398103092</v>
      </c>
      <c r="D23" s="100">
        <v>2.7412449899026869</v>
      </c>
      <c r="E23" s="100">
        <v>1.8421506727554404</v>
      </c>
      <c r="F23" s="100">
        <v>2.1813175036373029</v>
      </c>
      <c r="G23" s="100">
        <v>2.0068282985482546</v>
      </c>
      <c r="H23" s="100">
        <v>1.8261969798428943</v>
      </c>
      <c r="I23" s="100">
        <v>1.5752973188300823</v>
      </c>
      <c r="J23" s="100">
        <v>2.2860669684141603</v>
      </c>
      <c r="K23" s="100">
        <v>1.4448830963832084</v>
      </c>
      <c r="L23" s="100">
        <v>1.4900719896298733</v>
      </c>
      <c r="M23" s="100">
        <v>1.2938785690003638</v>
      </c>
      <c r="N23" s="100">
        <v>1.0541015584053821</v>
      </c>
      <c r="O23" s="100">
        <v>0.73478948197914939</v>
      </c>
      <c r="P23" s="100">
        <v>1.4282996747995815</v>
      </c>
      <c r="Q23" s="100">
        <v>2.7459488382549604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4.921857386442074</v>
      </c>
      <c r="D29" s="101">
        <f t="shared" si="4"/>
        <v>1.7302590262554549</v>
      </c>
      <c r="E29" s="101">
        <f t="shared" si="4"/>
        <v>3.0812531480002461</v>
      </c>
      <c r="F29" s="101">
        <f t="shared" si="4"/>
        <v>3.0847941030539823</v>
      </c>
      <c r="G29" s="101">
        <f t="shared" si="4"/>
        <v>2.7878782611987631</v>
      </c>
      <c r="H29" s="101">
        <f t="shared" si="4"/>
        <v>3.8396936446865446</v>
      </c>
      <c r="I29" s="101">
        <f t="shared" si="4"/>
        <v>3.3116012177525032</v>
      </c>
      <c r="J29" s="101">
        <f t="shared" si="4"/>
        <v>3.961157058343046</v>
      </c>
      <c r="K29" s="101">
        <f t="shared" si="4"/>
        <v>4.7179370279209003</v>
      </c>
      <c r="L29" s="101">
        <f t="shared" si="4"/>
        <v>2.7838067629650558</v>
      </c>
      <c r="M29" s="101">
        <f t="shared" si="4"/>
        <v>2.4202022841220612</v>
      </c>
      <c r="N29" s="101">
        <f t="shared" si="4"/>
        <v>1.8600920933413325</v>
      </c>
      <c r="O29" s="101">
        <f t="shared" si="4"/>
        <v>1.7346267859148732</v>
      </c>
      <c r="P29" s="101">
        <f t="shared" si="4"/>
        <v>1.2629892057311383</v>
      </c>
      <c r="Q29" s="101">
        <f t="shared" si="4"/>
        <v>4.3535374882289464</v>
      </c>
    </row>
    <row r="30" spans="1:17" s="28" customFormat="1" ht="12" customHeight="1" x14ac:dyDescent="0.25">
      <c r="A30" s="88" t="s">
        <v>66</v>
      </c>
      <c r="B30" s="100"/>
      <c r="C30" s="100">
        <v>3.2059806927219054</v>
      </c>
      <c r="D30" s="100">
        <v>0.22661698938261796</v>
      </c>
      <c r="E30" s="100">
        <v>1.4185211549788874</v>
      </c>
      <c r="F30" s="100">
        <v>1.5349886576310254</v>
      </c>
      <c r="G30" s="100">
        <v>0.26537281096671095</v>
      </c>
      <c r="H30" s="100">
        <v>1.5223896156148196</v>
      </c>
      <c r="I30" s="100">
        <v>0.2788498250773826</v>
      </c>
      <c r="J30" s="100">
        <v>1.3162453486979138</v>
      </c>
      <c r="K30" s="100">
        <v>2.3844956999718034</v>
      </c>
      <c r="L30" s="100">
        <v>1.2919979540461872</v>
      </c>
      <c r="M30" s="100">
        <v>0</v>
      </c>
      <c r="N30" s="100">
        <v>0.11274620322055129</v>
      </c>
      <c r="O30" s="100">
        <v>1.1263288124954114</v>
      </c>
      <c r="P30" s="100">
        <v>7.5963776314145859E-2</v>
      </c>
      <c r="Q30" s="100">
        <v>1.5893418794447434</v>
      </c>
    </row>
    <row r="31" spans="1:17" ht="12" customHeight="1" x14ac:dyDescent="0.25">
      <c r="A31" s="88" t="s">
        <v>98</v>
      </c>
      <c r="B31" s="100"/>
      <c r="C31" s="100">
        <v>1.7158766937201682</v>
      </c>
      <c r="D31" s="100">
        <v>1.5036420368728369</v>
      </c>
      <c r="E31" s="100">
        <v>1.6627319930213584</v>
      </c>
      <c r="F31" s="100">
        <v>1.5498054454229568</v>
      </c>
      <c r="G31" s="100">
        <v>2.5225054502320523</v>
      </c>
      <c r="H31" s="100">
        <v>2.3173040290717251</v>
      </c>
      <c r="I31" s="100">
        <v>3.0327513926751206</v>
      </c>
      <c r="J31" s="100">
        <v>2.644911709645132</v>
      </c>
      <c r="K31" s="100">
        <v>2.3334413279490973</v>
      </c>
      <c r="L31" s="100">
        <v>1.4918088089188684</v>
      </c>
      <c r="M31" s="100">
        <v>2.4202022841220612</v>
      </c>
      <c r="N31" s="100">
        <v>1.7473458901207812</v>
      </c>
      <c r="O31" s="100">
        <v>0.6082979734194619</v>
      </c>
      <c r="P31" s="100">
        <v>1.1870254294169924</v>
      </c>
      <c r="Q31" s="100">
        <v>2.764195608784203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69530.068696473114</v>
      </c>
      <c r="D3" s="106">
        <f>IF(SER_hh_fec_in!D3=0,0,1000000/0.086*SER_hh_fec_in!D3/SER_hh_num_in!D3)</f>
        <v>69695.808809016758</v>
      </c>
      <c r="E3" s="106">
        <f>IF(SER_hh_fec_in!E3=0,0,1000000/0.086*SER_hh_fec_in!E3/SER_hh_num_in!E3)</f>
        <v>68608.112984805193</v>
      </c>
      <c r="F3" s="106">
        <f>IF(SER_hh_fec_in!F3=0,0,1000000/0.086*SER_hh_fec_in!F3/SER_hh_num_in!F3)</f>
        <v>70128.081433563202</v>
      </c>
      <c r="G3" s="106">
        <f>IF(SER_hh_fec_in!G3=0,0,1000000/0.086*SER_hh_fec_in!G3/SER_hh_num_in!G3)</f>
        <v>67656.00272755335</v>
      </c>
      <c r="H3" s="106">
        <f>IF(SER_hh_fec_in!H3=0,0,1000000/0.086*SER_hh_fec_in!H3/SER_hh_num_in!H3)</f>
        <v>64624.863673246407</v>
      </c>
      <c r="I3" s="106">
        <f>IF(SER_hh_fec_in!I3=0,0,1000000/0.086*SER_hh_fec_in!I3/SER_hh_num_in!I3)</f>
        <v>61822.09563214361</v>
      </c>
      <c r="J3" s="106">
        <f>IF(SER_hh_fec_in!J3=0,0,1000000/0.086*SER_hh_fec_in!J3/SER_hh_num_in!J3)</f>
        <v>62778.580364276211</v>
      </c>
      <c r="K3" s="106">
        <f>IF(SER_hh_fec_in!K3=0,0,1000000/0.086*SER_hh_fec_in!K3/SER_hh_num_in!K3)</f>
        <v>67358.056772391385</v>
      </c>
      <c r="L3" s="106">
        <f>IF(SER_hh_fec_in!L3=0,0,1000000/0.086*SER_hh_fec_in!L3/SER_hh_num_in!L3)</f>
        <v>69149.524004578343</v>
      </c>
      <c r="M3" s="106">
        <f>IF(SER_hh_fec_in!M3=0,0,1000000/0.086*SER_hh_fec_in!M3/SER_hh_num_in!M3)</f>
        <v>58182.297657212599</v>
      </c>
      <c r="N3" s="106">
        <f>IF(SER_hh_fec_in!N3=0,0,1000000/0.086*SER_hh_fec_in!N3/SER_hh_num_in!N3)</f>
        <v>55106.027149076384</v>
      </c>
      <c r="O3" s="106">
        <f>IF(SER_hh_fec_in!O3=0,0,1000000/0.086*SER_hh_fec_in!O3/SER_hh_num_in!O3)</f>
        <v>58119.314117979506</v>
      </c>
      <c r="P3" s="106">
        <f>IF(SER_hh_fec_in!P3=0,0,1000000/0.086*SER_hh_fec_in!P3/SER_hh_num_in!P3)</f>
        <v>48933.355026733057</v>
      </c>
      <c r="Q3" s="106">
        <f>IF(SER_hh_fec_in!Q3=0,0,1000000/0.086*SER_hh_fec_in!Q3/SER_hh_num_in!Q3)</f>
        <v>52309.198944916163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44256.11316240747</v>
      </c>
      <c r="D4" s="101">
        <f>IF(SER_hh_fec_in!D4=0,0,1000000/0.086*SER_hh_fec_in!D4/SER_hh_num_in!D4)</f>
        <v>44273.464651605012</v>
      </c>
      <c r="E4" s="101">
        <f>IF(SER_hh_fec_in!E4=0,0,1000000/0.086*SER_hh_fec_in!E4/SER_hh_num_in!E4)</f>
        <v>43890.949816773165</v>
      </c>
      <c r="F4" s="101">
        <f>IF(SER_hh_fec_in!F4=0,0,1000000/0.086*SER_hh_fec_in!F4/SER_hh_num_in!F4)</f>
        <v>43442.510450082998</v>
      </c>
      <c r="G4" s="101">
        <f>IF(SER_hh_fec_in!G4=0,0,1000000/0.086*SER_hh_fec_in!G4/SER_hh_num_in!G4)</f>
        <v>41741.770737924817</v>
      </c>
      <c r="H4" s="101">
        <f>IF(SER_hh_fec_in!H4=0,0,1000000/0.086*SER_hh_fec_in!H4/SER_hh_num_in!H4)</f>
        <v>37593.492521560962</v>
      </c>
      <c r="I4" s="101">
        <f>IF(SER_hh_fec_in!I4=0,0,1000000/0.086*SER_hh_fec_in!I4/SER_hh_num_in!I4)</f>
        <v>34207.548608655175</v>
      </c>
      <c r="J4" s="101">
        <f>IF(SER_hh_fec_in!J4=0,0,1000000/0.086*SER_hh_fec_in!J4/SER_hh_num_in!J4)</f>
        <v>33470.275694932927</v>
      </c>
      <c r="K4" s="101">
        <f>IF(SER_hh_fec_in!K4=0,0,1000000/0.086*SER_hh_fec_in!K4/SER_hh_num_in!K4)</f>
        <v>37192.998581897285</v>
      </c>
      <c r="L4" s="101">
        <f>IF(SER_hh_fec_in!L4=0,0,1000000/0.086*SER_hh_fec_in!L4/SER_hh_num_in!L4)</f>
        <v>40108.425305953941</v>
      </c>
      <c r="M4" s="101">
        <f>IF(SER_hh_fec_in!M4=0,0,1000000/0.086*SER_hh_fec_in!M4/SER_hh_num_in!M4)</f>
        <v>36185.392238682107</v>
      </c>
      <c r="N4" s="101">
        <f>IF(SER_hh_fec_in!N4=0,0,1000000/0.086*SER_hh_fec_in!N4/SER_hh_num_in!N4)</f>
        <v>29952.273091416591</v>
      </c>
      <c r="O4" s="101">
        <f>IF(SER_hh_fec_in!O4=0,0,1000000/0.086*SER_hh_fec_in!O4/SER_hh_num_in!O4)</f>
        <v>30298.029611368293</v>
      </c>
      <c r="P4" s="101">
        <f>IF(SER_hh_fec_in!P4=0,0,1000000/0.086*SER_hh_fec_in!P4/SER_hh_num_in!P4)</f>
        <v>25101.018130798871</v>
      </c>
      <c r="Q4" s="101">
        <f>IF(SER_hh_fec_in!Q4=0,0,1000000/0.086*SER_hh_fec_in!Q4/SER_hh_num_in!Q4)</f>
        <v>28850.523889842189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57984.007255818506</v>
      </c>
      <c r="E5" s="100">
        <f>IF(SER_hh_fec_in!E5=0,0,1000000/0.086*SER_hh_fec_in!E5/SER_hh_num_in!E5)</f>
        <v>58653.149944784789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10753.493308638674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66042.261410138453</v>
      </c>
      <c r="L5" s="100">
        <f>IF(SER_hh_fec_in!L5=0,0,1000000/0.086*SER_hh_fec_in!L5/SER_hh_num_in!L5)</f>
        <v>44560.456183586313</v>
      </c>
      <c r="M5" s="100">
        <f>IF(SER_hh_fec_in!M5=0,0,1000000/0.086*SER_hh_fec_in!M5/SER_hh_num_in!M5)</f>
        <v>50874.954954927132</v>
      </c>
      <c r="N5" s="100">
        <f>IF(SER_hh_fec_in!N5=0,0,1000000/0.086*SER_hh_fec_in!N5/SER_hh_num_in!N5)</f>
        <v>47522.257010734495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42966.005730063138</v>
      </c>
      <c r="D7" s="100">
        <f>IF(SER_hh_fec_in!D7=0,0,1000000/0.086*SER_hh_fec_in!D7/SER_hh_num_in!D7)</f>
        <v>48288.292773278386</v>
      </c>
      <c r="E7" s="100">
        <f>IF(SER_hh_fec_in!E7=0,0,1000000/0.086*SER_hh_fec_in!E7/SER_hh_num_in!E7)</f>
        <v>48345.598442832452</v>
      </c>
      <c r="F7" s="100">
        <f>IF(SER_hh_fec_in!F7=0,0,1000000/0.086*SER_hh_fec_in!F7/SER_hh_num_in!F7)</f>
        <v>47179.228957913641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41408.359557806827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38709.063687326438</v>
      </c>
      <c r="L7" s="100">
        <f>IF(SER_hh_fec_in!L7=0,0,1000000/0.086*SER_hh_fec_in!L7/SER_hh_num_in!L7)</f>
        <v>0</v>
      </c>
      <c r="M7" s="100">
        <f>IF(SER_hh_fec_in!M7=0,0,1000000/0.086*SER_hh_fec_in!M7/SER_hh_num_in!M7)</f>
        <v>40937.419004920936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36379.659167192782</v>
      </c>
      <c r="P7" s="100">
        <f>IF(SER_hh_fec_in!P7=0,0,1000000/0.086*SER_hh_fec_in!P7/SER_hh_num_in!P7)</f>
        <v>30018.342314946291</v>
      </c>
      <c r="Q7" s="100">
        <f>IF(SER_hh_fec_in!Q7=0,0,1000000/0.086*SER_hh_fec_in!Q7/SER_hh_num_in!Q7)</f>
        <v>36269.524432314334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50596.539158059153</v>
      </c>
      <c r="D9" s="100">
        <f>IF(SER_hh_fec_in!D9=0,0,1000000/0.086*SER_hh_fec_in!D9/SER_hh_num_in!D9)</f>
        <v>43146.060738364402</v>
      </c>
      <c r="E9" s="100">
        <f>IF(SER_hh_fec_in!E9=0,0,1000000/0.086*SER_hh_fec_in!E9/SER_hh_num_in!E9)</f>
        <v>44047.319142811968</v>
      </c>
      <c r="F9" s="100">
        <f>IF(SER_hh_fec_in!F9=0,0,1000000/0.086*SER_hh_fec_in!F9/SER_hh_num_in!F9)</f>
        <v>44154.227807923409</v>
      </c>
      <c r="G9" s="100">
        <f>IF(SER_hh_fec_in!G9=0,0,1000000/0.086*SER_hh_fec_in!G9/SER_hh_num_in!G9)</f>
        <v>45012.869294967226</v>
      </c>
      <c r="H9" s="100">
        <f>IF(SER_hh_fec_in!H9=0,0,1000000/0.086*SER_hh_fec_in!H9/SER_hh_num_in!H9)</f>
        <v>39591.052881407784</v>
      </c>
      <c r="I9" s="100">
        <f>IF(SER_hh_fec_in!I9=0,0,1000000/0.086*SER_hh_fec_in!I9/SER_hh_num_in!I9)</f>
        <v>33822.276308931687</v>
      </c>
      <c r="J9" s="100">
        <f>IF(SER_hh_fec_in!J9=0,0,1000000/0.086*SER_hh_fec_in!J9/SER_hh_num_in!J9)</f>
        <v>0</v>
      </c>
      <c r="K9" s="100">
        <f>IF(SER_hh_fec_in!K9=0,0,1000000/0.086*SER_hh_fec_in!K9/SER_hh_num_in!K9)</f>
        <v>37339.730227533422</v>
      </c>
      <c r="L9" s="100">
        <f>IF(SER_hh_fec_in!L9=0,0,1000000/0.086*SER_hh_fec_in!L9/SER_hh_num_in!L9)</f>
        <v>42093.180117166776</v>
      </c>
      <c r="M9" s="100">
        <f>IF(SER_hh_fec_in!M9=0,0,1000000/0.086*SER_hh_fec_in!M9/SER_hh_num_in!M9)</f>
        <v>0</v>
      </c>
      <c r="N9" s="100">
        <f>IF(SER_hh_fec_in!N9=0,0,1000000/0.086*SER_hh_fec_in!N9/SER_hh_num_in!N9)</f>
        <v>0</v>
      </c>
      <c r="O9" s="100">
        <f>IF(SER_hh_fec_in!O9=0,0,1000000/0.086*SER_hh_fec_in!O9/SER_hh_num_in!O9)</f>
        <v>34964.422284034808</v>
      </c>
      <c r="P9" s="100">
        <f>IF(SER_hh_fec_in!P9=0,0,1000000/0.086*SER_hh_fec_in!P9/SER_hh_num_in!P9)</f>
        <v>28609.359532098802</v>
      </c>
      <c r="Q9" s="100">
        <f>IF(SER_hh_fec_in!Q9=0,0,1000000/0.086*SER_hh_fec_in!Q9/SER_hh_num_in!Q9)</f>
        <v>34633.209140711057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0</v>
      </c>
      <c r="D10" s="100">
        <f>IF(SER_hh_fec_in!D10=0,0,1000000/0.086*SER_hh_fec_in!D10/SER_hh_num_in!D10)</f>
        <v>0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0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53915.206041320169</v>
      </c>
      <c r="J10" s="100">
        <f>IF(SER_hh_fec_in!J10=0,0,1000000/0.086*SER_hh_fec_in!J10/SER_hh_num_in!J10)</f>
        <v>44550.260748263427</v>
      </c>
      <c r="K10" s="100">
        <f>IF(SER_hh_fec_in!K10=0,0,1000000/0.086*SER_hh_fec_in!K10/SER_hh_num_in!K10)</f>
        <v>59766.846046938081</v>
      </c>
      <c r="L10" s="100">
        <f>IF(SER_hh_fec_in!L10=0,0,1000000/0.086*SER_hh_fec_in!L10/SER_hh_num_in!L10)</f>
        <v>48902.430205258868</v>
      </c>
      <c r="M10" s="100">
        <f>IF(SER_hh_fec_in!M10=0,0,1000000/0.086*SER_hh_fec_in!M10/SER_hh_num_in!M10)</f>
        <v>53639.325071135507</v>
      </c>
      <c r="N10" s="100">
        <f>IF(SER_hh_fec_in!N10=0,0,1000000/0.086*SER_hh_fec_in!N10/SER_hh_num_in!N10)</f>
        <v>49506.783153731223</v>
      </c>
      <c r="O10" s="100">
        <f>IF(SER_hh_fec_in!O10=0,0,1000000/0.086*SER_hh_fec_in!O10/SER_hh_num_in!O10)</f>
        <v>45916.800434169163</v>
      </c>
      <c r="P10" s="100">
        <f>IF(SER_hh_fec_in!P10=0,0,1000000/0.086*SER_hh_fec_in!P10/SER_hh_num_in!P10)</f>
        <v>37261.972977392848</v>
      </c>
      <c r="Q10" s="100">
        <f>IF(SER_hh_fec_in!Q10=0,0,1000000/0.086*SER_hh_fec_in!Q10/SER_hh_num_in!Q10)</f>
        <v>44710.055638268583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38547.316970210617</v>
      </c>
      <c r="J11" s="100">
        <f>IF(SER_hh_fec_in!J11=0,0,1000000/0.086*SER_hh_fec_in!J11/SER_hh_num_in!J11)</f>
        <v>34899.705299974739</v>
      </c>
      <c r="K11" s="100">
        <f>IF(SER_hh_fec_in!K11=0,0,1000000/0.086*SER_hh_fec_in!K11/SER_hh_num_in!K11)</f>
        <v>33995.064593996336</v>
      </c>
      <c r="L11" s="100">
        <f>IF(SER_hh_fec_in!L11=0,0,1000000/0.086*SER_hh_fec_in!L11/SER_hh_num_in!L11)</f>
        <v>39642.615773438956</v>
      </c>
      <c r="M11" s="100">
        <f>IF(SER_hh_fec_in!M11=0,0,1000000/0.086*SER_hh_fec_in!M11/SER_hh_num_in!M11)</f>
        <v>37193.467049724932</v>
      </c>
      <c r="N11" s="100">
        <f>IF(SER_hh_fec_in!N11=0,0,1000000/0.086*SER_hh_fec_in!N11/SER_hh_num_in!N11)</f>
        <v>34501.430690866495</v>
      </c>
      <c r="O11" s="100">
        <f>IF(SER_hh_fec_in!O11=0,0,1000000/0.086*SER_hh_fec_in!O11/SER_hh_num_in!O11)</f>
        <v>32186.738436983127</v>
      </c>
      <c r="P11" s="100">
        <f>IF(SER_hh_fec_in!P11=0,0,1000000/0.086*SER_hh_fec_in!P11/SER_hh_num_in!P11)</f>
        <v>26227.895226314766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38259.711401648798</v>
      </c>
      <c r="D12" s="100">
        <f>IF(SER_hh_fec_in!D12=0,0,1000000/0.086*SER_hh_fec_in!D12/SER_hh_num_in!D12)</f>
        <v>39399.867312848713</v>
      </c>
      <c r="E12" s="100">
        <f>IF(SER_hh_fec_in!E12=0,0,1000000/0.086*SER_hh_fec_in!E12/SER_hh_num_in!E12)</f>
        <v>39947.853771158916</v>
      </c>
      <c r="F12" s="100">
        <f>IF(SER_hh_fec_in!F12=0,0,1000000/0.086*SER_hh_fec_in!F12/SER_hh_num_in!F12)</f>
        <v>39162.209316402019</v>
      </c>
      <c r="G12" s="100">
        <f>IF(SER_hh_fec_in!G12=0,0,1000000/0.086*SER_hh_fec_in!G12/SER_hh_num_in!G12)</f>
        <v>38872.179380001195</v>
      </c>
      <c r="H12" s="100">
        <f>IF(SER_hh_fec_in!H12=0,0,1000000/0.086*SER_hh_fec_in!H12/SER_hh_num_in!H12)</f>
        <v>34328.266941501519</v>
      </c>
      <c r="I12" s="100">
        <f>IF(SER_hh_fec_in!I12=0,0,1000000/0.086*SER_hh_fec_in!I12/SER_hh_num_in!I12)</f>
        <v>31435.237287992055</v>
      </c>
      <c r="J12" s="100">
        <f>IF(SER_hh_fec_in!J12=0,0,1000000/0.086*SER_hh_fec_in!J12/SER_hh_num_in!J12)</f>
        <v>31362.840963977596</v>
      </c>
      <c r="K12" s="100">
        <f>IF(SER_hh_fec_in!K12=0,0,1000000/0.086*SER_hh_fec_in!K12/SER_hh_num_in!K12)</f>
        <v>32263.497006122314</v>
      </c>
      <c r="L12" s="100">
        <f>IF(SER_hh_fec_in!L12=0,0,1000000/0.086*SER_hh_fec_in!L12/SER_hh_num_in!L12)</f>
        <v>35957.183104959367</v>
      </c>
      <c r="M12" s="100">
        <f>IF(SER_hh_fec_in!M12=0,0,1000000/0.086*SER_hh_fec_in!M12/SER_hh_num_in!M12)</f>
        <v>33950.133668831157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29950.121346277436</v>
      </c>
      <c r="P12" s="100">
        <f>IF(SER_hh_fec_in!P12=0,0,1000000/0.086*SER_hh_fec_in!P12/SER_hh_num_in!P12)</f>
        <v>24724.403839604442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25097.572030148374</v>
      </c>
      <c r="D13" s="100">
        <f>IF(SER_hh_fec_in!D13=0,0,1000000/0.086*SER_hh_fec_in!D13/SER_hh_num_in!D13)</f>
        <v>25837.666188312003</v>
      </c>
      <c r="E13" s="100">
        <f>IF(SER_hh_fec_in!E13=0,0,1000000/0.086*SER_hh_fec_in!E13/SER_hh_num_in!E13)</f>
        <v>26256.75015157841</v>
      </c>
      <c r="F13" s="100">
        <f>IF(SER_hh_fec_in!F13=0,0,1000000/0.086*SER_hh_fec_in!F13/SER_hh_num_in!F13)</f>
        <v>25987.32975502171</v>
      </c>
      <c r="G13" s="100">
        <f>IF(SER_hh_fec_in!G13=0,0,1000000/0.086*SER_hh_fec_in!G13/SER_hh_num_in!G13)</f>
        <v>26041.318798812732</v>
      </c>
      <c r="H13" s="100">
        <f>IF(SER_hh_fec_in!H13=0,0,1000000/0.086*SER_hh_fec_in!H13/SER_hh_num_in!H13)</f>
        <v>23199.51120651051</v>
      </c>
      <c r="I13" s="100">
        <f>IF(SER_hh_fec_in!I13=0,0,1000000/0.086*SER_hh_fec_in!I13/SER_hh_num_in!I13)</f>
        <v>20252.99817617131</v>
      </c>
      <c r="J13" s="100">
        <f>IF(SER_hh_fec_in!J13=0,0,1000000/0.086*SER_hh_fec_in!J13/SER_hh_num_in!J13)</f>
        <v>22309.806883759135</v>
      </c>
      <c r="K13" s="100">
        <f>IF(SER_hh_fec_in!K13=0,0,1000000/0.086*SER_hh_fec_in!K13/SER_hh_num_in!K13)</f>
        <v>21840.309174738286</v>
      </c>
      <c r="L13" s="100">
        <f>IF(SER_hh_fec_in!L13=0,0,1000000/0.086*SER_hh_fec_in!L13/SER_hh_num_in!L13)</f>
        <v>17202.346971125437</v>
      </c>
      <c r="M13" s="100">
        <f>IF(SER_hh_fec_in!M13=0,0,1000000/0.086*SER_hh_fec_in!M13/SER_hh_num_in!M13)</f>
        <v>13563.390750210068</v>
      </c>
      <c r="N13" s="100">
        <f>IF(SER_hh_fec_in!N13=0,0,1000000/0.086*SER_hh_fec_in!N13/SER_hh_num_in!N13)</f>
        <v>11531.02200896493</v>
      </c>
      <c r="O13" s="100">
        <f>IF(SER_hh_fec_in!O13=0,0,1000000/0.086*SER_hh_fec_in!O13/SER_hh_num_in!O13)</f>
        <v>9782.801599771803</v>
      </c>
      <c r="P13" s="100">
        <f>IF(SER_hh_fec_in!P13=0,0,1000000/0.086*SER_hh_fec_in!P13/SER_hh_num_in!P13)</f>
        <v>7557.2361339737618</v>
      </c>
      <c r="Q13" s="100">
        <f>IF(SER_hh_fec_in!Q13=0,0,1000000/0.086*SER_hh_fec_in!Q13/SER_hh_num_in!Q13)</f>
        <v>8906.2560834302385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41298.542089166724</v>
      </c>
      <c r="D14" s="22">
        <f>IF(SER_hh_fec_in!D14=0,0,1000000/0.086*SER_hh_fec_in!D14/SER_hh_num_in!D14)</f>
        <v>42004.490143037605</v>
      </c>
      <c r="E14" s="22">
        <f>IF(SER_hh_fec_in!E14=0,0,1000000/0.086*SER_hh_fec_in!E14/SER_hh_num_in!E14)</f>
        <v>42221.99733303643</v>
      </c>
      <c r="F14" s="22">
        <f>IF(SER_hh_fec_in!F14=0,0,1000000/0.086*SER_hh_fec_in!F14/SER_hh_num_in!F14)</f>
        <v>41649.272849763314</v>
      </c>
      <c r="G14" s="22">
        <f>IF(SER_hh_fec_in!G14=0,0,1000000/0.086*SER_hh_fec_in!G14/SER_hh_num_in!G14)</f>
        <v>41849.170913815593</v>
      </c>
      <c r="H14" s="22">
        <f>IF(SER_hh_fec_in!H14=0,0,1000000/0.086*SER_hh_fec_in!H14/SER_hh_num_in!H14)</f>
        <v>37169.94579352437</v>
      </c>
      <c r="I14" s="22">
        <f>IF(SER_hh_fec_in!I14=0,0,1000000/0.086*SER_hh_fec_in!I14/SER_hh_num_in!I14)</f>
        <v>32258.29494742395</v>
      </c>
      <c r="J14" s="22">
        <f>IF(SER_hh_fec_in!J14=0,0,1000000/0.086*SER_hh_fec_in!J14/SER_hh_num_in!J14)</f>
        <v>35704.204992915402</v>
      </c>
      <c r="K14" s="22">
        <f>IF(SER_hh_fec_in!K14=0,0,1000000/0.086*SER_hh_fec_in!K14/SER_hh_num_in!K14)</f>
        <v>34785.472679728104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36512.87849521904</v>
      </c>
      <c r="N14" s="22">
        <f>IF(SER_hh_fec_in!N14=0,0,1000000/0.086*SER_hh_fec_in!N14/SER_hh_num_in!N14)</f>
        <v>34084.380135289422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497.75755491698629</v>
      </c>
      <c r="D15" s="104">
        <f>IF(SER_hh_fec_in!D15=0,0,1000000/0.086*SER_hh_fec_in!D15/SER_hh_num_in!D15)</f>
        <v>456.30637140409823</v>
      </c>
      <c r="E15" s="104">
        <f>IF(SER_hh_fec_in!E15=0,0,1000000/0.086*SER_hh_fec_in!E15/SER_hh_num_in!E15)</f>
        <v>398.2542503973159</v>
      </c>
      <c r="F15" s="104">
        <f>IF(SER_hh_fec_in!F15=0,0,1000000/0.086*SER_hh_fec_in!F15/SER_hh_num_in!F15)</f>
        <v>521.06826613797296</v>
      </c>
      <c r="G15" s="104">
        <f>IF(SER_hh_fec_in!G15=0,0,1000000/0.086*SER_hh_fec_in!G15/SER_hh_num_in!G15)</f>
        <v>561.74546761471163</v>
      </c>
      <c r="H15" s="104">
        <f>IF(SER_hh_fec_in!H15=0,0,1000000/0.086*SER_hh_fec_in!H15/SER_hh_num_in!H15)</f>
        <v>499.12370653720808</v>
      </c>
      <c r="I15" s="104">
        <f>IF(SER_hh_fec_in!I15=0,0,1000000/0.086*SER_hh_fec_in!I15/SER_hh_num_in!I15)</f>
        <v>340.08212128112336</v>
      </c>
      <c r="J15" s="104">
        <f>IF(SER_hh_fec_in!J15=0,0,1000000/0.086*SER_hh_fec_in!J15/SER_hh_num_in!J15)</f>
        <v>128.16968337349499</v>
      </c>
      <c r="K15" s="104">
        <f>IF(SER_hh_fec_in!K15=0,0,1000000/0.086*SER_hh_fec_in!K15/SER_hh_num_in!K15)</f>
        <v>440.38660695362154</v>
      </c>
      <c r="L15" s="104">
        <f>IF(SER_hh_fec_in!L15=0,0,1000000/0.086*SER_hh_fec_in!L15/SER_hh_num_in!L15)</f>
        <v>420.83211296599842</v>
      </c>
      <c r="M15" s="104">
        <f>IF(SER_hh_fec_in!M15=0,0,1000000/0.086*SER_hh_fec_in!M15/SER_hh_num_in!M15)</f>
        <v>383.19841997162337</v>
      </c>
      <c r="N15" s="104">
        <f>IF(SER_hh_fec_in!N15=0,0,1000000/0.086*SER_hh_fec_in!N15/SER_hh_num_in!N15)</f>
        <v>207.64570965274959</v>
      </c>
      <c r="O15" s="104">
        <f>IF(SER_hh_fec_in!O15=0,0,1000000/0.086*SER_hh_fec_in!O15/SER_hh_num_in!O15)</f>
        <v>448.97019566200345</v>
      </c>
      <c r="P15" s="104">
        <f>IF(SER_hh_fec_in!P15=0,0,1000000/0.086*SER_hh_fec_in!P15/SER_hh_num_in!P15)</f>
        <v>365.65864354298054</v>
      </c>
      <c r="Q15" s="104">
        <f>IF(SER_hh_fec_in!Q15=0,0,1000000/0.086*SER_hh_fec_in!Q15/SER_hh_num_in!Q15)</f>
        <v>477.18734999382309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11375.382185705901</v>
      </c>
      <c r="D16" s="101">
        <f>IF(SER_hh_fec_in!D16=0,0,1000000/0.086*SER_hh_fec_in!D16/SER_hh_num_in!D16)</f>
        <v>10724.428673491971</v>
      </c>
      <c r="E16" s="101">
        <f>IF(SER_hh_fec_in!E16=0,0,1000000/0.086*SER_hh_fec_in!E16/SER_hh_num_in!E16)</f>
        <v>10256.095914332453</v>
      </c>
      <c r="F16" s="101">
        <f>IF(SER_hh_fec_in!F16=0,0,1000000/0.086*SER_hh_fec_in!F16/SER_hh_num_in!F16)</f>
        <v>9900.2864304520317</v>
      </c>
      <c r="G16" s="101">
        <f>IF(SER_hh_fec_in!G16=0,0,1000000/0.086*SER_hh_fec_in!G16/SER_hh_num_in!G16)</f>
        <v>9625.7732003189358</v>
      </c>
      <c r="H16" s="101">
        <f>IF(SER_hh_fec_in!H16=0,0,1000000/0.086*SER_hh_fec_in!H16/SER_hh_num_in!H16)</f>
        <v>9396.6164444651185</v>
      </c>
      <c r="I16" s="101">
        <f>IF(SER_hh_fec_in!I16=0,0,1000000/0.086*SER_hh_fec_in!I16/SER_hh_num_in!I16)</f>
        <v>9172.3549850711097</v>
      </c>
      <c r="J16" s="101">
        <f>IF(SER_hh_fec_in!J16=0,0,1000000/0.086*SER_hh_fec_in!J16/SER_hh_num_in!J16)</f>
        <v>9009.5579352716304</v>
      </c>
      <c r="K16" s="101">
        <f>IF(SER_hh_fec_in!K16=0,0,1000000/0.086*SER_hh_fec_in!K16/SER_hh_num_in!K16)</f>
        <v>8772.0913274189552</v>
      </c>
      <c r="L16" s="101">
        <f>IF(SER_hh_fec_in!L16=0,0,1000000/0.086*SER_hh_fec_in!L16/SER_hh_num_in!L16)</f>
        <v>8564.6551156414462</v>
      </c>
      <c r="M16" s="101">
        <f>IF(SER_hh_fec_in!M16=0,0,1000000/0.086*SER_hh_fec_in!M16/SER_hh_num_in!M16)</f>
        <v>8310.6721102480733</v>
      </c>
      <c r="N16" s="101">
        <f>IF(SER_hh_fec_in!N16=0,0,1000000/0.086*SER_hh_fec_in!N16/SER_hh_num_in!N16)</f>
        <v>8089.718488956657</v>
      </c>
      <c r="O16" s="101">
        <f>IF(SER_hh_fec_in!O16=0,0,1000000/0.086*SER_hh_fec_in!O16/SER_hh_num_in!O16)</f>
        <v>7800.4665738021549</v>
      </c>
      <c r="P16" s="101">
        <f>IF(SER_hh_fec_in!P16=0,0,1000000/0.086*SER_hh_fec_in!P16/SER_hh_num_in!P16)</f>
        <v>7489.2135234347497</v>
      </c>
      <c r="Q16" s="101">
        <f>IF(SER_hh_fec_in!Q16=0,0,1000000/0.086*SER_hh_fec_in!Q16/SER_hh_num_in!Q16)</f>
        <v>6904.3427075130439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2703.4592536529317</v>
      </c>
      <c r="E17" s="103">
        <f>IF(SER_hh_fec_in!E17=0,0,1000000/0.086*SER_hh_fec_in!E17/SER_hh_num_in!E17)</f>
        <v>2961.2912053880063</v>
      </c>
      <c r="F17" s="103">
        <f>IF(SER_hh_fec_in!F17=0,0,1000000/0.086*SER_hh_fec_in!F17/SER_hh_num_in!F17)</f>
        <v>3285.7456740422085</v>
      </c>
      <c r="G17" s="103">
        <f>IF(SER_hh_fec_in!G17=0,0,1000000/0.086*SER_hh_fec_in!G17/SER_hh_num_in!G17)</f>
        <v>3558.982102222405</v>
      </c>
      <c r="H17" s="103">
        <f>IF(SER_hh_fec_in!H17=0,0,1000000/0.086*SER_hh_fec_in!H17/SER_hh_num_in!H17)</f>
        <v>4006.9051326942495</v>
      </c>
      <c r="I17" s="103">
        <f>IF(SER_hh_fec_in!I17=0,0,1000000/0.086*SER_hh_fec_in!I17/SER_hh_num_in!I17)</f>
        <v>4516.7247126284765</v>
      </c>
      <c r="J17" s="103">
        <f>IF(SER_hh_fec_in!J17=0,0,1000000/0.086*SER_hh_fec_in!J17/SER_hh_num_in!J17)</f>
        <v>4864.8596943969851</v>
      </c>
      <c r="K17" s="103">
        <f>IF(SER_hh_fec_in!K17=0,0,1000000/0.086*SER_hh_fec_in!K17/SER_hh_num_in!K17)</f>
        <v>5169.8518230466607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5187.2786447325752</v>
      </c>
      <c r="N17" s="103">
        <f>IF(SER_hh_fec_in!N17=0,0,1000000/0.086*SER_hh_fec_in!N17/SER_hh_num_in!N17)</f>
        <v>5357.8982781235736</v>
      </c>
      <c r="O17" s="103">
        <f>IF(SER_hh_fec_in!O17=0,0,1000000/0.086*SER_hh_fec_in!O17/SER_hh_num_in!O17)</f>
        <v>5534.3973385351946</v>
      </c>
      <c r="P17" s="103">
        <f>IF(SER_hh_fec_in!P17=0,0,1000000/0.086*SER_hh_fec_in!P17/SER_hh_num_in!P17)</f>
        <v>5669.4535195939079</v>
      </c>
      <c r="Q17" s="103">
        <f>IF(SER_hh_fec_in!Q17=0,0,1000000/0.086*SER_hh_fec_in!Q17/SER_hh_num_in!Q17)</f>
        <v>5647.3533327998539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11375.382185705901</v>
      </c>
      <c r="D18" s="103">
        <f>IF(SER_hh_fec_in!D18=0,0,1000000/0.086*SER_hh_fec_in!D18/SER_hh_num_in!D18)</f>
        <v>10738.9696748112</v>
      </c>
      <c r="E18" s="103">
        <f>IF(SER_hh_fec_in!E18=0,0,1000000/0.086*SER_hh_fec_in!E18/SER_hh_num_in!E18)</f>
        <v>10268.806312223222</v>
      </c>
      <c r="F18" s="103">
        <f>IF(SER_hh_fec_in!F18=0,0,1000000/0.086*SER_hh_fec_in!F18/SER_hh_num_in!F18)</f>
        <v>9913.6947541928275</v>
      </c>
      <c r="G18" s="103">
        <f>IF(SER_hh_fec_in!G18=0,0,1000000/0.086*SER_hh_fec_in!G18/SER_hh_num_in!G18)</f>
        <v>9637.9055985176819</v>
      </c>
      <c r="H18" s="103">
        <f>IF(SER_hh_fec_in!H18=0,0,1000000/0.086*SER_hh_fec_in!H18/SER_hh_num_in!H18)</f>
        <v>9411.8105725005335</v>
      </c>
      <c r="I18" s="103">
        <f>IF(SER_hh_fec_in!I18=0,0,1000000/0.086*SER_hh_fec_in!I18/SER_hh_num_in!I18)</f>
        <v>9194.2423700522086</v>
      </c>
      <c r="J18" s="103">
        <f>IF(SER_hh_fec_in!J18=0,0,1000000/0.086*SER_hh_fec_in!J18/SER_hh_num_in!J18)</f>
        <v>9010.9634628231852</v>
      </c>
      <c r="K18" s="103">
        <f>IF(SER_hh_fec_in!K18=0,0,1000000/0.086*SER_hh_fec_in!K18/SER_hh_num_in!K18)</f>
        <v>8777.6857441508837</v>
      </c>
      <c r="L18" s="103">
        <f>IF(SER_hh_fec_in!L18=0,0,1000000/0.086*SER_hh_fec_in!L18/SER_hh_num_in!L18)</f>
        <v>8564.6551156414462</v>
      </c>
      <c r="M18" s="103">
        <f>IF(SER_hh_fec_in!M18=0,0,1000000/0.086*SER_hh_fec_in!M18/SER_hh_num_in!M18)</f>
        <v>8336.4439111820357</v>
      </c>
      <c r="N18" s="103">
        <f>IF(SER_hh_fec_in!N18=0,0,1000000/0.086*SER_hh_fec_in!N18/SER_hh_num_in!N18)</f>
        <v>8138.2224955903193</v>
      </c>
      <c r="O18" s="103">
        <f>IF(SER_hh_fec_in!O18=0,0,1000000/0.086*SER_hh_fec_in!O18/SER_hh_num_in!O18)</f>
        <v>7857.9802162471933</v>
      </c>
      <c r="P18" s="103">
        <f>IF(SER_hh_fec_in!P18=0,0,1000000/0.086*SER_hh_fec_in!P18/SER_hh_num_in!P18)</f>
        <v>7538.7189641684727</v>
      </c>
      <c r="Q18" s="103">
        <f>IF(SER_hh_fec_in!Q18=0,0,1000000/0.086*SER_hh_fec_in!Q18/SER_hh_num_in!Q18)</f>
        <v>6942.5006122666764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9474.3497205017666</v>
      </c>
      <c r="D19" s="101">
        <f>IF(SER_hh_fec_in!D19=0,0,1000000/0.086*SER_hh_fec_in!D19/SER_hh_num_in!D19)</f>
        <v>9604.1842064768716</v>
      </c>
      <c r="E19" s="101">
        <f>IF(SER_hh_fec_in!E19=0,0,1000000/0.086*SER_hh_fec_in!E19/SER_hh_num_in!E19)</f>
        <v>9443.0801561973494</v>
      </c>
      <c r="F19" s="101">
        <f>IF(SER_hh_fec_in!F19=0,0,1000000/0.086*SER_hh_fec_in!F19/SER_hh_num_in!F19)</f>
        <v>9702.2265625701039</v>
      </c>
      <c r="G19" s="101">
        <f>IF(SER_hh_fec_in!G19=0,0,1000000/0.086*SER_hh_fec_in!G19/SER_hh_num_in!G19)</f>
        <v>9738.6829652132401</v>
      </c>
      <c r="H19" s="101">
        <f>IF(SER_hh_fec_in!H19=0,0,1000000/0.086*SER_hh_fec_in!H19/SER_hh_num_in!H19)</f>
        <v>9483.0802214315427</v>
      </c>
      <c r="I19" s="101">
        <f>IF(SER_hh_fec_in!I19=0,0,1000000/0.086*SER_hh_fec_in!I19/SER_hh_num_in!I19)</f>
        <v>9350.3828424463536</v>
      </c>
      <c r="J19" s="101">
        <f>IF(SER_hh_fec_in!J19=0,0,1000000/0.086*SER_hh_fec_in!J19/SER_hh_num_in!J19)</f>
        <v>9735.1211873283009</v>
      </c>
      <c r="K19" s="101">
        <f>IF(SER_hh_fec_in!K19=0,0,1000000/0.086*SER_hh_fec_in!K19/SER_hh_num_in!K19)</f>
        <v>9664.7502501975468</v>
      </c>
      <c r="L19" s="101">
        <f>IF(SER_hh_fec_in!L19=0,0,1000000/0.086*SER_hh_fec_in!L19/SER_hh_num_in!L19)</f>
        <v>9665.9768735094494</v>
      </c>
      <c r="M19" s="101">
        <f>IF(SER_hh_fec_in!M19=0,0,1000000/0.086*SER_hh_fec_in!M19/SER_hh_num_in!M19)</f>
        <v>9229.1467487372411</v>
      </c>
      <c r="N19" s="101">
        <f>IF(SER_hh_fec_in!N19=0,0,1000000/0.086*SER_hh_fec_in!N19/SER_hh_num_in!N19)</f>
        <v>9702.2709713555159</v>
      </c>
      <c r="O19" s="101">
        <f>IF(SER_hh_fec_in!O19=0,0,1000000/0.086*SER_hh_fec_in!O19/SER_hh_num_in!O19)</f>
        <v>9718.6804582367786</v>
      </c>
      <c r="P19" s="101">
        <f>IF(SER_hh_fec_in!P19=0,0,1000000/0.086*SER_hh_fec_in!P19/SER_hh_num_in!P19)</f>
        <v>9637.3435778144376</v>
      </c>
      <c r="Q19" s="101">
        <f>IF(SER_hh_fec_in!Q19=0,0,1000000/0.086*SER_hh_fec_in!Q19/SER_hh_num_in!Q19)</f>
        <v>9865.6108346203437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11064.271181438207</v>
      </c>
      <c r="D21" s="100">
        <f>IF(SER_hh_fec_in!D21=0,0,1000000/0.086*SER_hh_fec_in!D21/SER_hh_num_in!D21)</f>
        <v>11244.432233515918</v>
      </c>
      <c r="E21" s="100">
        <f>IF(SER_hh_fec_in!E21=0,0,1000000/0.086*SER_hh_fec_in!E21/SER_hh_num_in!E21)</f>
        <v>11354.133334953161</v>
      </c>
      <c r="F21" s="100">
        <f>IF(SER_hh_fec_in!F21=0,0,1000000/0.086*SER_hh_fec_in!F21/SER_hh_num_in!F21)</f>
        <v>11445.050993087709</v>
      </c>
      <c r="G21" s="100">
        <f>IF(SER_hh_fec_in!G21=0,0,1000000/0.086*SER_hh_fec_in!G21/SER_hh_num_in!G21)</f>
        <v>11379.832604381001</v>
      </c>
      <c r="H21" s="100">
        <f>IF(SER_hh_fec_in!H21=0,0,1000000/0.086*SER_hh_fec_in!H21/SER_hh_num_in!H21)</f>
        <v>11323.111188689192</v>
      </c>
      <c r="I21" s="100">
        <f>IF(SER_hh_fec_in!I21=0,0,1000000/0.086*SER_hh_fec_in!I21/SER_hh_num_in!I21)</f>
        <v>11177.042270279871</v>
      </c>
      <c r="J21" s="100">
        <f>IF(SER_hh_fec_in!J21=0,0,1000000/0.086*SER_hh_fec_in!J21/SER_hh_num_in!J21)</f>
        <v>11177.719752295698</v>
      </c>
      <c r="K21" s="100">
        <f>IF(SER_hh_fec_in!K21=0,0,1000000/0.086*SER_hh_fec_in!K21/SER_hh_num_in!K21)</f>
        <v>11229.128740657343</v>
      </c>
      <c r="L21" s="100">
        <f>IF(SER_hh_fec_in!L21=0,0,1000000/0.086*SER_hh_fec_in!L21/SER_hh_num_in!L21)</f>
        <v>11262.980038477719</v>
      </c>
      <c r="M21" s="100">
        <f>IF(SER_hh_fec_in!M21=0,0,1000000/0.086*SER_hh_fec_in!M21/SER_hh_num_in!M21)</f>
        <v>11367.044911673527</v>
      </c>
      <c r="N21" s="100">
        <f>IF(SER_hh_fec_in!N21=0,0,1000000/0.086*SER_hh_fec_in!N21/SER_hh_num_in!N21)</f>
        <v>11411.505489735573</v>
      </c>
      <c r="O21" s="100">
        <f>IF(SER_hh_fec_in!O21=0,0,1000000/0.086*SER_hh_fec_in!O21/SER_hh_num_in!O21)</f>
        <v>11493.02316208372</v>
      </c>
      <c r="P21" s="100">
        <f>IF(SER_hh_fec_in!P21=0,0,1000000/0.086*SER_hh_fec_in!P21/SER_hh_num_in!P21)</f>
        <v>11534.423504140126</v>
      </c>
      <c r="Q21" s="100">
        <f>IF(SER_hh_fec_in!Q21=0,0,1000000/0.086*SER_hh_fec_in!Q21/SER_hh_num_in!Q21)</f>
        <v>11659.069848928224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10977.470891442163</v>
      </c>
      <c r="D22" s="100">
        <f>IF(SER_hh_fec_in!D22=0,0,1000000/0.086*SER_hh_fec_in!D22/SER_hh_num_in!D22)</f>
        <v>11218.170535366125</v>
      </c>
      <c r="E22" s="100">
        <f>IF(SER_hh_fec_in!E22=0,0,1000000/0.086*SER_hh_fec_in!E22/SER_hh_num_in!E22)</f>
        <v>11358.31090944487</v>
      </c>
      <c r="F22" s="100">
        <f>IF(SER_hh_fec_in!F22=0,0,1000000/0.086*SER_hh_fec_in!F22/SER_hh_num_in!F22)</f>
        <v>11451.77268016072</v>
      </c>
      <c r="G22" s="100">
        <f>IF(SER_hh_fec_in!G22=0,0,1000000/0.086*SER_hh_fec_in!G22/SER_hh_num_in!G22)</f>
        <v>11505.133186666793</v>
      </c>
      <c r="H22" s="100">
        <f>IF(SER_hh_fec_in!H22=0,0,1000000/0.086*SER_hh_fec_in!H22/SER_hh_num_in!H22)</f>
        <v>11426.748653092054</v>
      </c>
      <c r="I22" s="100">
        <f>IF(SER_hh_fec_in!I22=0,0,1000000/0.086*SER_hh_fec_in!I22/SER_hh_num_in!I22)</f>
        <v>11379.76543881565</v>
      </c>
      <c r="J22" s="100">
        <f>IF(SER_hh_fec_in!J22=0,0,1000000/0.086*SER_hh_fec_in!J22/SER_hh_num_in!J22)</f>
        <v>11363.953940350098</v>
      </c>
      <c r="K22" s="100">
        <f>IF(SER_hh_fec_in!K22=0,0,1000000/0.086*SER_hh_fec_in!K22/SER_hh_num_in!K22)</f>
        <v>11345.963355559974</v>
      </c>
      <c r="L22" s="100">
        <f>IF(SER_hh_fec_in!L22=0,0,1000000/0.086*SER_hh_fec_in!L22/SER_hh_num_in!L22)</f>
        <v>11403.457183811715</v>
      </c>
      <c r="M22" s="100">
        <f>IF(SER_hh_fec_in!M22=0,0,1000000/0.086*SER_hh_fec_in!M22/SER_hh_num_in!M22)</f>
        <v>0</v>
      </c>
      <c r="N22" s="100">
        <f>IF(SER_hh_fec_in!N22=0,0,1000000/0.086*SER_hh_fec_in!N22/SER_hh_num_in!N22)</f>
        <v>0</v>
      </c>
      <c r="O22" s="100">
        <f>IF(SER_hh_fec_in!O22=0,0,1000000/0.086*SER_hh_fec_in!O22/SER_hh_num_in!O22)</f>
        <v>0</v>
      </c>
      <c r="P22" s="100">
        <f>IF(SER_hh_fec_in!P22=0,0,1000000/0.086*SER_hh_fec_in!P22/SER_hh_num_in!P22)</f>
        <v>0</v>
      </c>
      <c r="Q22" s="100">
        <f>IF(SER_hh_fec_in!Q22=0,0,1000000/0.086*SER_hh_fec_in!Q22/SER_hh_num_in!Q22)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10533.245638427317</v>
      </c>
      <c r="D23" s="100">
        <f>IF(SER_hh_fec_in!D23=0,0,1000000/0.086*SER_hh_fec_in!D23/SER_hh_num_in!D23)</f>
        <v>10769.310284706751</v>
      </c>
      <c r="E23" s="100">
        <f>IF(SER_hh_fec_in!E23=0,0,1000000/0.086*SER_hh_fec_in!E23/SER_hh_num_in!E23)</f>
        <v>10856.26907491977</v>
      </c>
      <c r="F23" s="100">
        <f>IF(SER_hh_fec_in!F23=0,0,1000000/0.086*SER_hh_fec_in!F23/SER_hh_num_in!F23)</f>
        <v>10922.750468152955</v>
      </c>
      <c r="G23" s="100">
        <f>IF(SER_hh_fec_in!G23=0,0,1000000/0.086*SER_hh_fec_in!G23/SER_hh_num_in!G23)</f>
        <v>10899.288459441534</v>
      </c>
      <c r="H23" s="100">
        <f>IF(SER_hh_fec_in!H23=0,0,1000000/0.086*SER_hh_fec_in!H23/SER_hh_num_in!H23)</f>
        <v>10780.767186959549</v>
      </c>
      <c r="I23" s="100">
        <f>IF(SER_hh_fec_in!I23=0,0,1000000/0.086*SER_hh_fec_in!I23/SER_hh_num_in!I23)</f>
        <v>10665.505456300059</v>
      </c>
      <c r="J23" s="100">
        <f>IF(SER_hh_fec_in!J23=0,0,1000000/0.086*SER_hh_fec_in!J23/SER_hh_num_in!J23)</f>
        <v>10652.622916414688</v>
      </c>
      <c r="K23" s="100">
        <f>IF(SER_hh_fec_in!K23=0,0,1000000/0.086*SER_hh_fec_in!K23/SER_hh_num_in!K23)</f>
        <v>10628.995704355257</v>
      </c>
      <c r="L23" s="100">
        <f>IF(SER_hh_fec_in!L23=0,0,1000000/0.086*SER_hh_fec_in!L23/SER_hh_num_in!L23)</f>
        <v>10685.385863730835</v>
      </c>
      <c r="M23" s="100">
        <f>IF(SER_hh_fec_in!M23=0,0,1000000/0.086*SER_hh_fec_in!M23/SER_hh_num_in!M23)</f>
        <v>10827.922406822077</v>
      </c>
      <c r="N23" s="100">
        <f>IF(SER_hh_fec_in!N23=0,0,1000000/0.086*SER_hh_fec_in!N23/SER_hh_num_in!N23)</f>
        <v>10938.729084661991</v>
      </c>
      <c r="O23" s="100">
        <f>IF(SER_hh_fec_in!O23=0,0,1000000/0.086*SER_hh_fec_in!O23/SER_hh_num_in!O23)</f>
        <v>11096.472061275517</v>
      </c>
      <c r="P23" s="100">
        <f>IF(SER_hh_fec_in!P23=0,0,1000000/0.086*SER_hh_fec_in!P23/SER_hh_num_in!P23)</f>
        <v>11212.891702551673</v>
      </c>
      <c r="Q23" s="100">
        <f>IF(SER_hh_fec_in!Q23=0,0,1000000/0.086*SER_hh_fec_in!Q23/SER_hh_num_in!Q23)</f>
        <v>11420.012616773764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8531.8534997822426</v>
      </c>
      <c r="D25" s="100">
        <f>IF(SER_hh_fec_in!D25=0,0,1000000/0.086*SER_hh_fec_in!D25/SER_hh_num_in!D25)</f>
        <v>8693.4637824372949</v>
      </c>
      <c r="E25" s="100">
        <f>IF(SER_hh_fec_in!E25=0,0,1000000/0.086*SER_hh_fec_in!E25/SER_hh_num_in!E25)</f>
        <v>8736.3512792721504</v>
      </c>
      <c r="F25" s="100">
        <f>IF(SER_hh_fec_in!F25=0,0,1000000/0.086*SER_hh_fec_in!F25/SER_hh_num_in!F25)</f>
        <v>8769.7304498593076</v>
      </c>
      <c r="G25" s="100">
        <f>IF(SER_hh_fec_in!G25=0,0,1000000/0.086*SER_hh_fec_in!G25/SER_hh_num_in!G25)</f>
        <v>8735.6051146512109</v>
      </c>
      <c r="H25" s="100">
        <f>IF(SER_hh_fec_in!H25=0,0,1000000/0.086*SER_hh_fec_in!H25/SER_hh_num_in!H25)</f>
        <v>8624.5359269855817</v>
      </c>
      <c r="I25" s="100">
        <f>IF(SER_hh_fec_in!I25=0,0,1000000/0.086*SER_hh_fec_in!I25/SER_hh_num_in!I25)</f>
        <v>8522.1072443221474</v>
      </c>
      <c r="J25" s="100">
        <f>IF(SER_hh_fec_in!J25=0,0,1000000/0.086*SER_hh_fec_in!J25/SER_hh_num_in!J25)</f>
        <v>8491.8109974743984</v>
      </c>
      <c r="K25" s="100">
        <f>IF(SER_hh_fec_in!K25=0,0,1000000/0.086*SER_hh_fec_in!K25/SER_hh_num_in!K25)</f>
        <v>8457.414788965285</v>
      </c>
      <c r="L25" s="100">
        <f>IF(SER_hh_fec_in!L25=0,0,1000000/0.086*SER_hh_fec_in!L25/SER_hh_num_in!L25)</f>
        <v>8483.1850898886241</v>
      </c>
      <c r="M25" s="100">
        <f>IF(SER_hh_fec_in!M25=0,0,1000000/0.086*SER_hh_fec_in!M25/SER_hh_num_in!M25)</f>
        <v>8591.1252421601621</v>
      </c>
      <c r="N25" s="100">
        <f>IF(SER_hh_fec_in!N25=0,0,1000000/0.086*SER_hh_fec_in!N25/SER_hh_num_in!N25)</f>
        <v>8691.0284468655773</v>
      </c>
      <c r="O25" s="100">
        <f>IF(SER_hh_fec_in!O25=0,0,1000000/0.086*SER_hh_fec_in!O25/SER_hh_num_in!O25)</f>
        <v>8833.9237437991978</v>
      </c>
      <c r="P25" s="100">
        <f>IF(SER_hh_fec_in!P25=0,0,1000000/0.086*SER_hh_fec_in!P25/SER_hh_num_in!P25)</f>
        <v>8921.7971007619726</v>
      </c>
      <c r="Q25" s="100">
        <f>IF(SER_hh_fec_in!Q25=0,0,1000000/0.086*SER_hh_fec_in!Q25/SER_hh_num_in!Q25)</f>
        <v>9089.5143414166196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8501.4563575087705</v>
      </c>
      <c r="D26" s="22">
        <f>IF(SER_hh_fec_in!D26=0,0,1000000/0.086*SER_hh_fec_in!D26/SER_hh_num_in!D26)</f>
        <v>8659.681701947904</v>
      </c>
      <c r="E26" s="22">
        <f>IF(SER_hh_fec_in!E26=0,0,1000000/0.086*SER_hh_fec_in!E26/SER_hh_num_in!E26)</f>
        <v>8776.895988104834</v>
      </c>
      <c r="F26" s="22">
        <f>IF(SER_hh_fec_in!F26=0,0,1000000/0.086*SER_hh_fec_in!F26/SER_hh_num_in!F26)</f>
        <v>8830.2105164441473</v>
      </c>
      <c r="G26" s="22">
        <f>IF(SER_hh_fec_in!G26=0,0,1000000/0.086*SER_hh_fec_in!G26/SER_hh_num_in!G26)</f>
        <v>8816.0711105191804</v>
      </c>
      <c r="H26" s="22">
        <f>IF(SER_hh_fec_in!H26=0,0,1000000/0.086*SER_hh_fec_in!H26/SER_hh_num_in!H26)</f>
        <v>8759.2523779999647</v>
      </c>
      <c r="I26" s="22">
        <f>IF(SER_hh_fec_in!I26=0,0,1000000/0.086*SER_hh_fec_in!I26/SER_hh_num_in!I26)</f>
        <v>8711.8272543867279</v>
      </c>
      <c r="J26" s="22">
        <f>IF(SER_hh_fec_in!J26=0,0,1000000/0.086*SER_hh_fec_in!J26/SER_hh_num_in!J26)</f>
        <v>8671.5724122023275</v>
      </c>
      <c r="K26" s="22">
        <f>IF(SER_hh_fec_in!K26=0,0,1000000/0.086*SER_hh_fec_in!K26/SER_hh_num_in!K26)</f>
        <v>8649.5003307497027</v>
      </c>
      <c r="L26" s="22">
        <f>IF(SER_hh_fec_in!L26=0,0,1000000/0.086*SER_hh_fec_in!L26/SER_hh_num_in!L26)</f>
        <v>8683.0332139578477</v>
      </c>
      <c r="M26" s="22">
        <f>IF(SER_hh_fec_in!M26=0,0,1000000/0.086*SER_hh_fec_in!M26/SER_hh_num_in!M26)</f>
        <v>8813.5250021338015</v>
      </c>
      <c r="N26" s="22">
        <f>IF(SER_hh_fec_in!N26=0,0,1000000/0.086*SER_hh_fec_in!N26/SER_hh_num_in!N26)</f>
        <v>8893.0996196832493</v>
      </c>
      <c r="O26" s="22">
        <f>IF(SER_hh_fec_in!O26=0,0,1000000/0.086*SER_hh_fec_in!O26/SER_hh_num_in!O26)</f>
        <v>9083.7598307898224</v>
      </c>
      <c r="P26" s="22">
        <f>IF(SER_hh_fec_in!P26=0,0,1000000/0.086*SER_hh_fec_in!P26/SER_hh_num_in!P26)</f>
        <v>9230.7987623501813</v>
      </c>
      <c r="Q26" s="22">
        <f>IF(SER_hh_fec_in!Q26=0,0,1000000/0.086*SER_hh_fec_in!Q26/SER_hh_num_in!Q26)</f>
        <v>9494.0666866928404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10755.281983761872</v>
      </c>
      <c r="D29" s="101">
        <f>IF(SER_hh_fec_in!D29=0,0,1000000/0.086*SER_hh_fec_in!D29/SER_hh_num_in!D29)</f>
        <v>9770.5383200187571</v>
      </c>
      <c r="E29" s="101">
        <f>IF(SER_hh_fec_in!E29=0,0,1000000/0.086*SER_hh_fec_in!E29/SER_hh_num_in!E29)</f>
        <v>10051.471332545614</v>
      </c>
      <c r="F29" s="101">
        <f>IF(SER_hh_fec_in!F29=0,0,1000000/0.086*SER_hh_fec_in!F29/SER_hh_num_in!F29)</f>
        <v>10231.356940575088</v>
      </c>
      <c r="G29" s="101">
        <f>IF(SER_hh_fec_in!G29=0,0,1000000/0.086*SER_hh_fec_in!G29/SER_hh_num_in!G29)</f>
        <v>10000.287015279186</v>
      </c>
      <c r="H29" s="101">
        <f>IF(SER_hh_fec_in!H29=0,0,1000000/0.086*SER_hh_fec_in!H29/SER_hh_num_in!H29)</f>
        <v>10061.922419064969</v>
      </c>
      <c r="I29" s="101">
        <f>IF(SER_hh_fec_in!I29=0,0,1000000/0.086*SER_hh_fec_in!I29/SER_hh_num_in!I29)</f>
        <v>9901.3369507576026</v>
      </c>
      <c r="J29" s="101">
        <f>IF(SER_hh_fec_in!J29=0,0,1000000/0.086*SER_hh_fec_in!J29/SER_hh_num_in!J29)</f>
        <v>10563.625546743351</v>
      </c>
      <c r="K29" s="101">
        <f>IF(SER_hh_fec_in!K29=0,0,1000000/0.086*SER_hh_fec_in!K29/SER_hh_num_in!K29)</f>
        <v>11728.216612877586</v>
      </c>
      <c r="L29" s="101">
        <f>IF(SER_hh_fec_in!L29=0,0,1000000/0.086*SER_hh_fec_in!L29/SER_hh_num_in!L29)</f>
        <v>10810.466709473492</v>
      </c>
      <c r="M29" s="101">
        <f>IF(SER_hh_fec_in!M29=0,0,1000000/0.086*SER_hh_fec_in!M29/SER_hh_num_in!M29)</f>
        <v>10360.176370687775</v>
      </c>
      <c r="N29" s="101">
        <f>IF(SER_hh_fec_in!N29=0,0,1000000/0.086*SER_hh_fec_in!N29/SER_hh_num_in!N29)</f>
        <v>11238.111753860652</v>
      </c>
      <c r="O29" s="101">
        <f>IF(SER_hh_fec_in!O29=0,0,1000000/0.086*SER_hh_fec_in!O29/SER_hh_num_in!O29)</f>
        <v>11678.317679967042</v>
      </c>
      <c r="P29" s="101">
        <f>IF(SER_hh_fec_in!P29=0,0,1000000/0.086*SER_hh_fec_in!P29/SER_hh_num_in!P29)</f>
        <v>10522.443883476964</v>
      </c>
      <c r="Q29" s="101">
        <f>IF(SER_hh_fec_in!Q29=0,0,1000000/0.086*SER_hh_fec_in!Q29/SER_hh_num_in!Q29)</f>
        <v>10960.120282698812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13696.803847638732</v>
      </c>
      <c r="D30" s="100">
        <f>IF(SER_hh_fec_in!D30=0,0,1000000/0.086*SER_hh_fec_in!D30/SER_hh_num_in!D30)</f>
        <v>13355.726332633318</v>
      </c>
      <c r="E30" s="100">
        <f>IF(SER_hh_fec_in!E30=0,0,1000000/0.086*SER_hh_fec_in!E30/SER_hh_num_in!E30)</f>
        <v>13794.925996672568</v>
      </c>
      <c r="F30" s="100">
        <f>IF(SER_hh_fec_in!F30=0,0,1000000/0.086*SER_hh_fec_in!F30/SER_hh_num_in!F30)</f>
        <v>13876.766676526799</v>
      </c>
      <c r="G30" s="100">
        <f>IF(SER_hh_fec_in!G30=0,0,1000000/0.086*SER_hh_fec_in!G30/SER_hh_num_in!G30)</f>
        <v>13676.614247124397</v>
      </c>
      <c r="H30" s="100">
        <f>IF(SER_hh_fec_in!H30=0,0,1000000/0.086*SER_hh_fec_in!H30/SER_hh_num_in!H30)</f>
        <v>13635.746468723692</v>
      </c>
      <c r="I30" s="100">
        <f>IF(SER_hh_fec_in!I30=0,0,1000000/0.086*SER_hh_fec_in!I30/SER_hh_num_in!I30)</f>
        <v>13551.819631955284</v>
      </c>
      <c r="J30" s="100">
        <f>IF(SER_hh_fec_in!J30=0,0,1000000/0.086*SER_hh_fec_in!J30/SER_hh_num_in!J30)</f>
        <v>13612.184599759974</v>
      </c>
      <c r="K30" s="100">
        <f>IF(SER_hh_fec_in!K30=0,0,1000000/0.086*SER_hh_fec_in!K30/SER_hh_num_in!K30)</f>
        <v>13682.949929772445</v>
      </c>
      <c r="L30" s="100">
        <f>IF(SER_hh_fec_in!L30=0,0,1000000/0.086*SER_hh_fec_in!L30/SER_hh_num_in!L30)</f>
        <v>13828.023783702851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13771.17072908125</v>
      </c>
      <c r="O30" s="100">
        <f>IF(SER_hh_fec_in!O30=0,0,1000000/0.086*SER_hh_fec_in!O30/SER_hh_num_in!O30)</f>
        <v>14183.797119167251</v>
      </c>
      <c r="P30" s="100">
        <f>IF(SER_hh_fec_in!P30=0,0,1000000/0.086*SER_hh_fec_in!P30/SER_hh_num_in!P30)</f>
        <v>14176.336973551206</v>
      </c>
      <c r="Q30" s="100">
        <f>IF(SER_hh_fec_in!Q30=0,0,1000000/0.086*SER_hh_fec_in!Q30/SER_hh_num_in!Q30)</f>
        <v>14423.935652101862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11902.187294363985</v>
      </c>
      <c r="D31" s="100">
        <f>IF(SER_hh_fec_in!D31=0,0,1000000/0.086*SER_hh_fec_in!D31/SER_hh_num_in!D31)</f>
        <v>12113.798975052969</v>
      </c>
      <c r="E31" s="100">
        <f>IF(SER_hh_fec_in!E31=0,0,1000000/0.086*SER_hh_fec_in!E31/SER_hh_num_in!E31)</f>
        <v>12188.636358455569</v>
      </c>
      <c r="F31" s="100">
        <f>IF(SER_hh_fec_in!F31=0,0,1000000/0.086*SER_hh_fec_in!F31/SER_hh_num_in!F31)</f>
        <v>12243.450257684652</v>
      </c>
      <c r="G31" s="100">
        <f>IF(SER_hh_fec_in!G31=0,0,1000000/0.086*SER_hh_fec_in!G31/SER_hh_num_in!G31)</f>
        <v>12214.430878965039</v>
      </c>
      <c r="H31" s="100">
        <f>IF(SER_hh_fec_in!H31=0,0,1000000/0.086*SER_hh_fec_in!H31/SER_hh_num_in!H31)</f>
        <v>12218.462493899171</v>
      </c>
      <c r="I31" s="100">
        <f>IF(SER_hh_fec_in!I31=0,0,1000000/0.086*SER_hh_fec_in!I31/SER_hh_num_in!I31)</f>
        <v>12303.384494483013</v>
      </c>
      <c r="J31" s="100">
        <f>IF(SER_hh_fec_in!J31=0,0,1000000/0.086*SER_hh_fec_in!J31/SER_hh_num_in!J31)</f>
        <v>12431.433492882154</v>
      </c>
      <c r="K31" s="100">
        <f>IF(SER_hh_fec_in!K31=0,0,1000000/0.086*SER_hh_fec_in!K31/SER_hh_num_in!K31)</f>
        <v>12508.919478818774</v>
      </c>
      <c r="L31" s="100">
        <f>IF(SER_hh_fec_in!L31=0,0,1000000/0.086*SER_hh_fec_in!L31/SER_hh_num_in!L31)</f>
        <v>12710.007953322985</v>
      </c>
      <c r="M31" s="100">
        <f>IF(SER_hh_fec_in!M31=0,0,1000000/0.086*SER_hh_fec_in!M31/SER_hh_num_in!M31)</f>
        <v>12812.386760304855</v>
      </c>
      <c r="N31" s="100">
        <f>IF(SER_hh_fec_in!N31=0,0,1000000/0.086*SER_hh_fec_in!N31/SER_hh_num_in!N31)</f>
        <v>12878.749504962752</v>
      </c>
      <c r="O31" s="100">
        <f>IF(SER_hh_fec_in!O31=0,0,1000000/0.086*SER_hh_fec_in!O31/SER_hh_num_in!O31)</f>
        <v>12973.692893803256</v>
      </c>
      <c r="P31" s="100">
        <f>IF(SER_hh_fec_in!P31=0,0,1000000/0.086*SER_hh_fec_in!P31/SER_hh_num_in!P31)</f>
        <v>13010.259684614866</v>
      </c>
      <c r="Q31" s="100">
        <f>IF(SER_hh_fec_in!Q31=0,0,1000000/0.086*SER_hh_fec_in!Q31/SER_hh_num_in!Q31)</f>
        <v>13225.095151192052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18681.537067636546</v>
      </c>
      <c r="L32" s="100">
        <f>IF(SER_hh_fec_in!L32=0,0,1000000/0.086*SER_hh_fec_in!L32/SER_hh_num_in!L32)</f>
        <v>18735.302704948528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18790.286709624546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9137.3841229010268</v>
      </c>
      <c r="D33" s="18">
        <f>IF(SER_hh_fec_in!D33=0,0,1000000/0.086*SER_hh_fec_in!D33/SER_hh_num_in!D33)</f>
        <v>9311.7454027603126</v>
      </c>
      <c r="E33" s="18">
        <f>IF(SER_hh_fec_in!E33=0,0,1000000/0.086*SER_hh_fec_in!E33/SER_hh_num_in!E33)</f>
        <v>9347.4542266296303</v>
      </c>
      <c r="F33" s="18">
        <f>IF(SER_hh_fec_in!F33=0,0,1000000/0.086*SER_hh_fec_in!F33/SER_hh_num_in!F33)</f>
        <v>9366.5585483623108</v>
      </c>
      <c r="G33" s="18">
        <f>IF(SER_hh_fec_in!G33=0,0,1000000/0.086*SER_hh_fec_in!G33/SER_hh_num_in!G33)</f>
        <v>9276.8682546716191</v>
      </c>
      <c r="H33" s="18">
        <f>IF(SER_hh_fec_in!H33=0,0,1000000/0.086*SER_hh_fec_in!H33/SER_hh_num_in!H33)</f>
        <v>9243.7717018289495</v>
      </c>
      <c r="I33" s="18">
        <f>IF(SER_hh_fec_in!I33=0,0,1000000/0.086*SER_hh_fec_in!I33/SER_hh_num_in!I33)</f>
        <v>9253.9679941506838</v>
      </c>
      <c r="J33" s="18">
        <f>IF(SER_hh_fec_in!J33=0,0,1000000/0.086*SER_hh_fec_in!J33/SER_hh_num_in!J33)</f>
        <v>9273.0329493063236</v>
      </c>
      <c r="K33" s="18">
        <f>IF(SER_hh_fec_in!K33=0,0,1000000/0.086*SER_hh_fec_in!K33/SER_hh_num_in!K33)</f>
        <v>9255.9429247937187</v>
      </c>
      <c r="L33" s="18">
        <f>IF(SER_hh_fec_in!L33=0,0,1000000/0.086*SER_hh_fec_in!L33/SER_hh_num_in!L33)</f>
        <v>9359.5086503056118</v>
      </c>
      <c r="M33" s="18">
        <f>IF(SER_hh_fec_in!M33=0,0,1000000/0.086*SER_hh_fec_in!M33/SER_hh_num_in!M33)</f>
        <v>9403.6863975129472</v>
      </c>
      <c r="N33" s="18">
        <f>IF(SER_hh_fec_in!N33=0,0,1000000/0.086*SER_hh_fec_in!N33/SER_hh_num_in!N33)</f>
        <v>9437.0120721460607</v>
      </c>
      <c r="O33" s="18">
        <f>IF(SER_hh_fec_in!O33=0,0,1000000/0.086*SER_hh_fec_in!O33/SER_hh_num_in!O33)</f>
        <v>9613.3436942763237</v>
      </c>
      <c r="P33" s="18">
        <f>IF(SER_hh_fec_in!P33=0,0,1000000/0.086*SER_hh_fec_in!P33/SER_hh_num_in!P33)</f>
        <v>9794.6343758514613</v>
      </c>
      <c r="Q33" s="18">
        <f>IF(SER_hh_fec_in!Q33=0,0,1000000/0.086*SER_hh_fec_in!Q33/SER_hh_num_in!Q33)</f>
        <v>10148.279606061631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49883.139730514442</v>
      </c>
      <c r="D3" s="106">
        <f>IF(SER_hh_tes_in!D3=0,0,1000000/0.086*SER_hh_tes_in!D3/SER_hh_num_in!D3)</f>
        <v>52092.92338654121</v>
      </c>
      <c r="E3" s="106">
        <f>IF(SER_hh_tes_in!E3=0,0,1000000/0.086*SER_hh_tes_in!E3/SER_hh_num_in!E3)</f>
        <v>52104.157792641243</v>
      </c>
      <c r="F3" s="106">
        <f>IF(SER_hh_tes_in!F3=0,0,1000000/0.086*SER_hh_tes_in!F3/SER_hh_num_in!F3)</f>
        <v>55269.036926626584</v>
      </c>
      <c r="G3" s="106">
        <f>IF(SER_hh_tes_in!G3=0,0,1000000/0.086*SER_hh_tes_in!G3/SER_hh_num_in!G3)</f>
        <v>55279.24404755127</v>
      </c>
      <c r="H3" s="106">
        <f>IF(SER_hh_tes_in!H3=0,0,1000000/0.086*SER_hh_tes_in!H3/SER_hh_num_in!H3)</f>
        <v>54935.994731956591</v>
      </c>
      <c r="I3" s="106">
        <f>IF(SER_hh_tes_in!I3=0,0,1000000/0.086*SER_hh_tes_in!I3/SER_hh_num_in!I3)</f>
        <v>54967.907375726994</v>
      </c>
      <c r="J3" s="106">
        <f>IF(SER_hh_tes_in!J3=0,0,1000000/0.086*SER_hh_tes_in!J3/SER_hh_num_in!J3)</f>
        <v>57904.476023943862</v>
      </c>
      <c r="K3" s="106">
        <f>IF(SER_hh_tes_in!K3=0,0,1000000/0.086*SER_hh_tes_in!K3/SER_hh_num_in!K3)</f>
        <v>58292.641692877507</v>
      </c>
      <c r="L3" s="106">
        <f>IF(SER_hh_tes_in!L3=0,0,1000000/0.086*SER_hh_tes_in!L3/SER_hh_num_in!L3)</f>
        <v>62117.051442873264</v>
      </c>
      <c r="M3" s="106">
        <f>IF(SER_hh_tes_in!M3=0,0,1000000/0.086*SER_hh_tes_in!M3/SER_hh_num_in!M3)</f>
        <v>46946.716880670814</v>
      </c>
      <c r="N3" s="106">
        <f>IF(SER_hh_tes_in!N3=0,0,1000000/0.086*SER_hh_tes_in!N3/SER_hh_num_in!N3)</f>
        <v>50435.373312902557</v>
      </c>
      <c r="O3" s="106">
        <f>IF(SER_hh_tes_in!O3=0,0,1000000/0.086*SER_hh_tes_in!O3/SER_hh_num_in!O3)</f>
        <v>55718.659825335468</v>
      </c>
      <c r="P3" s="106">
        <f>IF(SER_hh_tes_in!P3=0,0,1000000/0.086*SER_hh_tes_in!P3/SER_hh_num_in!P3)</f>
        <v>45382.638944262879</v>
      </c>
      <c r="Q3" s="106">
        <f>IF(SER_hh_tes_in!Q3=0,0,1000000/0.086*SER_hh_tes_in!Q3/SER_hh_num_in!Q3)</f>
        <v>48716.558932800319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30199.006517297708</v>
      </c>
      <c r="D4" s="101">
        <f>IF(SER_hh_tes_in!D4=0,0,1000000/0.086*SER_hh_tes_in!D4/SER_hh_num_in!D4)</f>
        <v>30099.360701046884</v>
      </c>
      <c r="E4" s="101">
        <f>IF(SER_hh_tes_in!E4=0,0,1000000/0.086*SER_hh_tes_in!E4/SER_hh_num_in!E4)</f>
        <v>30734.9551679305</v>
      </c>
      <c r="F4" s="101">
        <f>IF(SER_hh_tes_in!F4=0,0,1000000/0.086*SER_hh_tes_in!F4/SER_hh_num_in!F4)</f>
        <v>30659.97737764363</v>
      </c>
      <c r="G4" s="101">
        <f>IF(SER_hh_tes_in!G4=0,0,1000000/0.086*SER_hh_tes_in!G4/SER_hh_num_in!G4)</f>
        <v>31280.120679454842</v>
      </c>
      <c r="H4" s="101">
        <f>IF(SER_hh_tes_in!H4=0,0,1000000/0.086*SER_hh_tes_in!H4/SER_hh_num_in!H4)</f>
        <v>27989.023599219479</v>
      </c>
      <c r="I4" s="101">
        <f>IF(SER_hh_tes_in!I4=0,0,1000000/0.086*SER_hh_tes_in!I4/SER_hh_num_in!I4)</f>
        <v>25786.847305216605</v>
      </c>
      <c r="J4" s="101">
        <f>IF(SER_hh_tes_in!J4=0,0,1000000/0.086*SER_hh_tes_in!J4/SER_hh_num_in!J4)</f>
        <v>26897.142807741682</v>
      </c>
      <c r="K4" s="101">
        <f>IF(SER_hh_tes_in!K4=0,0,1000000/0.086*SER_hh_tes_in!K4/SER_hh_num_in!K4)</f>
        <v>27149.929459954914</v>
      </c>
      <c r="L4" s="101">
        <f>IF(SER_hh_tes_in!L4=0,0,1000000/0.086*SER_hh_tes_in!L4/SER_hh_num_in!L4)</f>
        <v>30875.100472629609</v>
      </c>
      <c r="M4" s="101">
        <f>IF(SER_hh_tes_in!M4=0,0,1000000/0.086*SER_hh_tes_in!M4/SER_hh_num_in!M4)</f>
        <v>28330.801815087907</v>
      </c>
      <c r="N4" s="101">
        <f>IF(SER_hh_tes_in!N4=0,0,1000000/0.086*SER_hh_tes_in!N4/SER_hh_num_in!N4)</f>
        <v>27374.230038473208</v>
      </c>
      <c r="O4" s="101">
        <f>IF(SER_hh_tes_in!O4=0,0,1000000/0.086*SER_hh_tes_in!O4/SER_hh_num_in!O4)</f>
        <v>26560.261350618937</v>
      </c>
      <c r="P4" s="101">
        <f>IF(SER_hh_tes_in!P4=0,0,1000000/0.086*SER_hh_tes_in!P4/SER_hh_num_in!P4)</f>
        <v>21900.060954356253</v>
      </c>
      <c r="Q4" s="101">
        <f>IF(SER_hh_tes_in!Q4=0,0,1000000/0.086*SER_hh_tes_in!Q4/SER_hh_num_in!Q4)</f>
        <v>26722.593597038347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29867.338377696924</v>
      </c>
      <c r="E5" s="100">
        <f>IF(SER_hh_tes_in!E5=0,0,1000000/0.086*SER_hh_tes_in!E5/SER_hh_num_in!E5)</f>
        <v>30569.096443047165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5711.3340725217704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36273.484170852134</v>
      </c>
      <c r="L5" s="100">
        <f>IF(SER_hh_tes_in!L5=0,0,1000000/0.086*SER_hh_tes_in!L5/SER_hh_num_in!L5)</f>
        <v>24598.047596467968</v>
      </c>
      <c r="M5" s="100">
        <f>IF(SER_hh_tes_in!M5=0,0,1000000/0.086*SER_hh_tes_in!M5/SER_hh_num_in!M5)</f>
        <v>28156.435222786684</v>
      </c>
      <c r="N5" s="100">
        <f>IF(SER_hh_tes_in!N5=0,0,1000000/0.086*SER_hh_tes_in!N5/SER_hh_num_in!N5)</f>
        <v>26333.263362569069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26205.321487826859</v>
      </c>
      <c r="D7" s="100">
        <f>IF(SER_hh_tes_in!D7=0,0,1000000/0.086*SER_hh_tes_in!D7/SER_hh_num_in!D7)</f>
        <v>29745.815972666689</v>
      </c>
      <c r="E7" s="100">
        <f>IF(SER_hh_tes_in!E7=0,0,1000000/0.086*SER_hh_tes_in!E7/SER_hh_num_in!E7)</f>
        <v>30127.538269286975</v>
      </c>
      <c r="F7" s="100">
        <f>IF(SER_hh_tes_in!F7=0,0,1000000/0.086*SER_hh_tes_in!F7/SER_hh_num_in!F7)</f>
        <v>29686.053678518267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26569.763606456247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25468.530940305693</v>
      </c>
      <c r="L7" s="100">
        <f>IF(SER_hh_tes_in!L7=0,0,1000000/0.086*SER_hh_tes_in!L7/SER_hh_num_in!L7)</f>
        <v>0</v>
      </c>
      <c r="M7" s="100">
        <f>IF(SER_hh_tes_in!M7=0,0,1000000/0.086*SER_hh_tes_in!M7/SER_hh_num_in!M7)</f>
        <v>27242.622318711503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24411.425398181022</v>
      </c>
      <c r="P7" s="100">
        <f>IF(SER_hh_tes_in!P7=0,0,1000000/0.086*SER_hh_tes_in!P7/SER_hh_num_in!P7)</f>
        <v>20207.857451405343</v>
      </c>
      <c r="Q7" s="100">
        <f>IF(SER_hh_tes_in!Q7=0,0,1000000/0.086*SER_hh_tes_in!Q7/SER_hh_num_in!Q7)</f>
        <v>24491.471920677614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33816.227881410261</v>
      </c>
      <c r="D9" s="100">
        <f>IF(SER_hh_tes_in!D9=0,0,1000000/0.086*SER_hh_tes_in!D9/SER_hh_num_in!D9)</f>
        <v>29142.995151394527</v>
      </c>
      <c r="E9" s="100">
        <f>IF(SER_hh_tes_in!E9=0,0,1000000/0.086*SER_hh_tes_in!E9/SER_hh_num_in!E9)</f>
        <v>30114.979067829598</v>
      </c>
      <c r="F9" s="100">
        <f>IF(SER_hh_tes_in!F9=0,0,1000000/0.086*SER_hh_tes_in!F9/SER_hh_num_in!F9)</f>
        <v>30493.148111146362</v>
      </c>
      <c r="G9" s="100">
        <f>IF(SER_hh_tes_in!G9=0,0,1000000/0.086*SER_hh_tes_in!G9/SER_hh_num_in!G9)</f>
        <v>31388.364493561476</v>
      </c>
      <c r="H9" s="100">
        <f>IF(SER_hh_tes_in!H9=0,0,1000000/0.086*SER_hh_tes_in!H9/SER_hh_num_in!H9)</f>
        <v>27919.254294998198</v>
      </c>
      <c r="I9" s="100">
        <f>IF(SER_hh_tes_in!I9=0,0,1000000/0.086*SER_hh_tes_in!I9/SER_hh_num_in!I9)</f>
        <v>24113.151136554356</v>
      </c>
      <c r="J9" s="100">
        <f>IF(SER_hh_tes_in!J9=0,0,1000000/0.086*SER_hh_tes_in!J9/SER_hh_num_in!J9)</f>
        <v>0</v>
      </c>
      <c r="K9" s="100">
        <f>IF(SER_hh_tes_in!K9=0,0,1000000/0.086*SER_hh_tes_in!K9/SER_hh_num_in!K9)</f>
        <v>26970.996592798063</v>
      </c>
      <c r="L9" s="100">
        <f>IF(SER_hh_tes_in!L9=0,0,1000000/0.086*SER_hh_tes_in!L9/SER_hh_num_in!L9)</f>
        <v>30560.060739143646</v>
      </c>
      <c r="M9" s="100">
        <f>IF(SER_hh_tes_in!M9=0,0,1000000/0.086*SER_hh_tes_in!M9/SER_hh_num_in!M9)</f>
        <v>0</v>
      </c>
      <c r="N9" s="100">
        <f>IF(SER_hh_tes_in!N9=0,0,1000000/0.086*SER_hh_tes_in!N9/SER_hh_num_in!N9)</f>
        <v>0</v>
      </c>
      <c r="O9" s="100">
        <f>IF(SER_hh_tes_in!O9=0,0,1000000/0.086*SER_hh_tes_in!O9/SER_hh_num_in!O9)</f>
        <v>25745.64781941774</v>
      </c>
      <c r="P9" s="100">
        <f>IF(SER_hh_tes_in!P9=0,0,1000000/0.086*SER_hh_tes_in!P9/SER_hh_num_in!P9)</f>
        <v>21176.950468099622</v>
      </c>
      <c r="Q9" s="100">
        <f>IF(SER_hh_tes_in!Q9=0,0,1000000/0.086*SER_hh_tes_in!Q9/SER_hh_num_in!Q9)</f>
        <v>25779.004749322183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0</v>
      </c>
      <c r="D10" s="100">
        <f>IF(SER_hh_tes_in!D10=0,0,1000000/0.086*SER_hh_tes_in!D10/SER_hh_num_in!D10)</f>
        <v>0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0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33210.791069590559</v>
      </c>
      <c r="J10" s="100">
        <f>IF(SER_hh_tes_in!J10=0,0,1000000/0.086*SER_hh_tes_in!J10/SER_hh_num_in!J10)</f>
        <v>27628.16040021574</v>
      </c>
      <c r="K10" s="100">
        <f>IF(SER_hh_tes_in!K10=0,0,1000000/0.086*SER_hh_tes_in!K10/SER_hh_num_in!K10)</f>
        <v>37286.73672959012</v>
      </c>
      <c r="L10" s="100">
        <f>IF(SER_hh_tes_in!L10=0,0,1000000/0.086*SER_hh_tes_in!L10/SER_hh_num_in!L10)</f>
        <v>30660.703628667277</v>
      </c>
      <c r="M10" s="100">
        <f>IF(SER_hh_tes_in!M10=0,0,1000000/0.086*SER_hh_tes_in!M10/SER_hh_num_in!M10)</f>
        <v>33765.887003853954</v>
      </c>
      <c r="N10" s="100">
        <f>IF(SER_hh_tes_in!N10=0,0,1000000/0.086*SER_hh_tes_in!N10/SER_hh_num_in!N10)</f>
        <v>31264.610326559374</v>
      </c>
      <c r="O10" s="100">
        <f>IF(SER_hh_tes_in!O10=0,0,1000000/0.086*SER_hh_tes_in!O10/SER_hh_num_in!O10)</f>
        <v>29071.741312793129</v>
      </c>
      <c r="P10" s="100">
        <f>IF(SER_hh_tes_in!P10=0,0,1000000/0.086*SER_hh_tes_in!P10/SER_hh_num_in!P10)</f>
        <v>23640.97384925951</v>
      </c>
      <c r="Q10" s="100">
        <f>IF(SER_hh_tes_in!Q10=0,0,1000000/0.086*SER_hh_tes_in!Q10/SER_hh_num_in!Q10)</f>
        <v>28412.781161543233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31101.884630697728</v>
      </c>
      <c r="J11" s="100">
        <f>IF(SER_hh_tes_in!J11=0,0,1000000/0.086*SER_hh_tes_in!J11/SER_hh_num_in!J11)</f>
        <v>28349.670485875584</v>
      </c>
      <c r="K11" s="100">
        <f>IF(SER_hh_tes_in!K11=0,0,1000000/0.086*SER_hh_tes_in!K11/SER_hh_num_in!K11)</f>
        <v>27780.017611997089</v>
      </c>
      <c r="L11" s="100">
        <f>IF(SER_hh_tes_in!L11=0,0,1000000/0.086*SER_hh_tes_in!L11/SER_hh_num_in!L11)</f>
        <v>32558.305532087605</v>
      </c>
      <c r="M11" s="100">
        <f>IF(SER_hh_tes_in!M11=0,0,1000000/0.086*SER_hh_tes_in!M11/SER_hh_num_in!M11)</f>
        <v>30653.065598639587</v>
      </c>
      <c r="N11" s="100">
        <f>IF(SER_hh_tes_in!N11=0,0,1000000/0.086*SER_hh_tes_in!N11/SER_hh_num_in!N11)</f>
        <v>28503.785270185213</v>
      </c>
      <c r="O11" s="100">
        <f>IF(SER_hh_tes_in!O11=0,0,1000000/0.086*SER_hh_tes_in!O11/SER_hh_num_in!O11)</f>
        <v>26636.859927529968</v>
      </c>
      <c r="P11" s="100">
        <f>IF(SER_hh_tes_in!P11=0,0,1000000/0.086*SER_hh_tes_in!P11/SER_hh_num_in!P11)</f>
        <v>21731.750777359823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28665.968700466179</v>
      </c>
      <c r="D12" s="100">
        <f>IF(SER_hh_tes_in!D12=0,0,1000000/0.086*SER_hh_tes_in!D12/SER_hh_num_in!D12)</f>
        <v>29799.229758701389</v>
      </c>
      <c r="E12" s="100">
        <f>IF(SER_hh_tes_in!E12=0,0,1000000/0.086*SER_hh_tes_in!E12/SER_hh_num_in!E12)</f>
        <v>30558.265685658545</v>
      </c>
      <c r="F12" s="100">
        <f>IF(SER_hh_tes_in!F12=0,0,1000000/0.086*SER_hh_tes_in!F12/SER_hh_num_in!F12)</f>
        <v>30221.812297923276</v>
      </c>
      <c r="G12" s="100">
        <f>IF(SER_hh_tes_in!G12=0,0,1000000/0.086*SER_hh_tes_in!G12/SER_hh_num_in!G12)</f>
        <v>30255.745321883107</v>
      </c>
      <c r="H12" s="100">
        <f>IF(SER_hh_tes_in!H12=0,0,1000000/0.086*SER_hh_tes_in!H12/SER_hh_num_in!H12)</f>
        <v>26995.388701803389</v>
      </c>
      <c r="I12" s="100">
        <f>IF(SER_hh_tes_in!I12=0,0,1000000/0.086*SER_hh_tes_in!I12/SER_hh_num_in!I12)</f>
        <v>24985.391221290367</v>
      </c>
      <c r="J12" s="100">
        <f>IF(SER_hh_tes_in!J12=0,0,1000000/0.086*SER_hh_tes_in!J12/SER_hh_num_in!J12)</f>
        <v>25102.335589826318</v>
      </c>
      <c r="K12" s="100">
        <f>IF(SER_hh_tes_in!K12=0,0,1000000/0.086*SER_hh_tes_in!K12/SER_hh_num_in!K12)</f>
        <v>25982.297949326272</v>
      </c>
      <c r="L12" s="100">
        <f>IF(SER_hh_tes_in!L12=0,0,1000000/0.086*SER_hh_tes_in!L12/SER_hh_num_in!L12)</f>
        <v>29107.773372690812</v>
      </c>
      <c r="M12" s="100">
        <f>IF(SER_hh_tes_in!M12=0,0,1000000/0.086*SER_hh_tes_in!M12/SER_hh_num_in!M12)</f>
        <v>27592.004980210011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24475.734558290344</v>
      </c>
      <c r="P12" s="100">
        <f>IF(SER_hh_tes_in!P12=0,0,1000000/0.086*SER_hh_tes_in!P12/SER_hh_num_in!P12)</f>
        <v>20243.459883755935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29792.744123872984</v>
      </c>
      <c r="D13" s="100">
        <f>IF(SER_hh_tes_in!D13=0,0,1000000/0.086*SER_hh_tes_in!D13/SER_hh_num_in!D13)</f>
        <v>30668.967572999169</v>
      </c>
      <c r="E13" s="100">
        <f>IF(SER_hh_tes_in!E13=0,0,1000000/0.086*SER_hh_tes_in!E13/SER_hh_num_in!E13)</f>
        <v>31162.685328842555</v>
      </c>
      <c r="F13" s="100">
        <f>IF(SER_hh_tes_in!F13=0,0,1000000/0.086*SER_hh_tes_in!F13/SER_hh_num_in!F13)</f>
        <v>30839.145839219429</v>
      </c>
      <c r="G13" s="100">
        <f>IF(SER_hh_tes_in!G13=0,0,1000000/0.086*SER_hh_tes_in!G13/SER_hh_num_in!G13)</f>
        <v>30899.883229410363</v>
      </c>
      <c r="H13" s="100">
        <f>IF(SER_hh_tes_in!H13=0,0,1000000/0.086*SER_hh_tes_in!H13/SER_hh_num_in!H13)</f>
        <v>27526.391474542528</v>
      </c>
      <c r="I13" s="100">
        <f>IF(SER_hh_tes_in!I13=0,0,1000000/0.086*SER_hh_tes_in!I13/SER_hh_num_in!I13)</f>
        <v>24029.648767856866</v>
      </c>
      <c r="J13" s="100">
        <f>IF(SER_hh_tes_in!J13=0,0,1000000/0.086*SER_hh_tes_in!J13/SER_hh_num_in!J13)</f>
        <v>26469.199191625157</v>
      </c>
      <c r="K13" s="100">
        <f>IF(SER_hh_tes_in!K13=0,0,1000000/0.086*SER_hh_tes_in!K13/SER_hh_num_in!K13)</f>
        <v>25911.928586854767</v>
      </c>
      <c r="L13" s="100">
        <f>IF(SER_hh_tes_in!L13=0,0,1000000/0.086*SER_hh_tes_in!L13/SER_hh_num_in!L13)</f>
        <v>29331.250745069607</v>
      </c>
      <c r="M13" s="100">
        <f>IF(SER_hh_tes_in!M13=0,0,1000000/0.086*SER_hh_tes_in!M13/SER_hh_num_in!M13)</f>
        <v>29504.189180285513</v>
      </c>
      <c r="N13" s="100">
        <f>IF(SER_hh_tes_in!N13=0,0,1000000/0.086*SER_hh_tes_in!N13/SER_hh_num_in!N13)</f>
        <v>29853.97397362586</v>
      </c>
      <c r="O13" s="100">
        <f>IF(SER_hh_tes_in!O13=0,0,1000000/0.086*SER_hh_tes_in!O13/SER_hh_num_in!O13)</f>
        <v>28356.184199182098</v>
      </c>
      <c r="P13" s="100">
        <f>IF(SER_hh_tes_in!P13=0,0,1000000/0.086*SER_hh_tes_in!P13/SER_hh_num_in!P13)</f>
        <v>23452.094023058009</v>
      </c>
      <c r="Q13" s="100">
        <f>IF(SER_hh_tes_in!Q13=0,0,1000000/0.086*SER_hh_tes_in!Q13/SER_hh_num_in!Q13)</f>
        <v>28582.37120222329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29439.732288402571</v>
      </c>
      <c r="D14" s="22">
        <f>IF(SER_hh_tes_in!D14=0,0,1000000/0.086*SER_hh_tes_in!D14/SER_hh_num_in!D14)</f>
        <v>30219.638482168444</v>
      </c>
      <c r="E14" s="22">
        <f>IF(SER_hh_tes_in!E14=0,0,1000000/0.086*SER_hh_tes_in!E14/SER_hh_num_in!E14)</f>
        <v>30703.629762422646</v>
      </c>
      <c r="F14" s="22">
        <f>IF(SER_hh_tes_in!F14=0,0,1000000/0.086*SER_hh_tes_in!F14/SER_hh_num_in!F14)</f>
        <v>30557.303741590513</v>
      </c>
      <c r="G14" s="22">
        <f>IF(SER_hh_tes_in!G14=0,0,1000000/0.086*SER_hh_tes_in!G14/SER_hh_num_in!G14)</f>
        <v>30971.358455956171</v>
      </c>
      <c r="H14" s="22">
        <f>IF(SER_hh_tes_in!H14=0,0,1000000/0.086*SER_hh_tes_in!H14/SER_hh_num_in!H14)</f>
        <v>27790.975799974723</v>
      </c>
      <c r="I14" s="22">
        <f>IF(SER_hh_tes_in!I14=0,0,1000000/0.086*SER_hh_tes_in!I14/SER_hh_num_in!I14)</f>
        <v>24365.066811496763</v>
      </c>
      <c r="J14" s="22">
        <f>IF(SER_hh_tes_in!J14=0,0,1000000/0.086*SER_hh_tes_in!J14/SER_hh_num_in!J14)</f>
        <v>27152.698538566969</v>
      </c>
      <c r="K14" s="22">
        <f>IF(SER_hh_tes_in!K14=0,0,1000000/0.086*SER_hh_tes_in!K14/SER_hh_num_in!K14)</f>
        <v>26610.265386652594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28190.85567710852</v>
      </c>
      <c r="N14" s="22">
        <f>IF(SER_hh_tes_in!N14=0,0,1000000/0.086*SER_hh_tes_in!N14/SER_hh_num_in!N14)</f>
        <v>26432.635512784746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539.20472917188363</v>
      </c>
      <c r="D15" s="104">
        <f>IF(SER_hh_tes_in!D15=0,0,1000000/0.086*SER_hh_tes_in!D15/SER_hh_num_in!D15)</f>
        <v>493.02948998160662</v>
      </c>
      <c r="E15" s="104">
        <f>IF(SER_hh_tes_in!E15=0,0,1000000/0.086*SER_hh_tes_in!E15/SER_hh_num_in!E15)</f>
        <v>429.94780211585191</v>
      </c>
      <c r="F15" s="104">
        <f>IF(SER_hh_tes_in!F15=0,0,1000000/0.086*SER_hh_tes_in!F15/SER_hh_num_in!F15)</f>
        <v>565.68850542534813</v>
      </c>
      <c r="G15" s="104">
        <f>IF(SER_hh_tes_in!G15=0,0,1000000/0.086*SER_hh_tes_in!G15/SER_hh_num_in!G15)</f>
        <v>607.60570818441306</v>
      </c>
      <c r="H15" s="104">
        <f>IF(SER_hh_tes_in!H15=0,0,1000000/0.086*SER_hh_tes_in!H15/SER_hh_num_in!H15)</f>
        <v>539.28334539940329</v>
      </c>
      <c r="I15" s="104">
        <f>IF(SER_hh_tes_in!I15=0,0,1000000/0.086*SER_hh_tes_in!I15/SER_hh_num_in!I15)</f>
        <v>361.09155694168066</v>
      </c>
      <c r="J15" s="104">
        <f>IF(SER_hh_tes_in!J15=0,0,1000000/0.086*SER_hh_tes_in!J15/SER_hh_num_in!J15)</f>
        <v>134.82008388679915</v>
      </c>
      <c r="K15" s="104">
        <f>IF(SER_hh_tes_in!K15=0,0,1000000/0.086*SER_hh_tes_in!K15/SER_hh_num_in!K15)</f>
        <v>473.70120359728719</v>
      </c>
      <c r="L15" s="104">
        <f>IF(SER_hh_tes_in!L15=0,0,1000000/0.086*SER_hh_tes_in!L15/SER_hh_num_in!L15)</f>
        <v>444.90642566618322</v>
      </c>
      <c r="M15" s="104">
        <f>IF(SER_hh_tes_in!M15=0,0,1000000/0.086*SER_hh_tes_in!M15/SER_hh_num_in!M15)</f>
        <v>414.26429398960977</v>
      </c>
      <c r="N15" s="104">
        <f>IF(SER_hh_tes_in!N15=0,0,1000000/0.086*SER_hh_tes_in!N15/SER_hh_num_in!N15)</f>
        <v>211.1757202744455</v>
      </c>
      <c r="O15" s="104">
        <f>IF(SER_hh_tes_in!O15=0,0,1000000/0.086*SER_hh_tes_in!O15/SER_hh_num_in!O15)</f>
        <v>469.18347069869594</v>
      </c>
      <c r="P15" s="104">
        <f>IF(SER_hh_tes_in!P15=0,0,1000000/0.086*SER_hh_tes_in!P15/SER_hh_num_in!P15)</f>
        <v>380.24101581227751</v>
      </c>
      <c r="Q15" s="104">
        <f>IF(SER_hh_tes_in!Q15=0,0,1000000/0.086*SER_hh_tes_in!Q15/SER_hh_num_in!Q15)</f>
        <v>496.77657099116851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17151.950139508899</v>
      </c>
      <c r="D16" s="101">
        <f>IF(SER_hh_tes_in!D16=0,0,1000000/0.086*SER_hh_tes_in!D16/SER_hh_num_in!D16)</f>
        <v>17205.923495638835</v>
      </c>
      <c r="E16" s="101">
        <f>IF(SER_hh_tes_in!E16=0,0,1000000/0.086*SER_hh_tes_in!E16/SER_hh_num_in!E16)</f>
        <v>17305.256435689771</v>
      </c>
      <c r="F16" s="101">
        <f>IF(SER_hh_tes_in!F16=0,0,1000000/0.086*SER_hh_tes_in!F16/SER_hh_num_in!F16)</f>
        <v>17413.216520658083</v>
      </c>
      <c r="G16" s="101">
        <f>IF(SER_hh_tes_in!G16=0,0,1000000/0.086*SER_hh_tes_in!G16/SER_hh_num_in!G16)</f>
        <v>17511.488277479308</v>
      </c>
      <c r="H16" s="101">
        <f>IF(SER_hh_tes_in!H16=0,0,1000000/0.086*SER_hh_tes_in!H16/SER_hh_num_in!H16)</f>
        <v>17691.767295093374</v>
      </c>
      <c r="I16" s="101">
        <f>IF(SER_hh_tes_in!I16=0,0,1000000/0.086*SER_hh_tes_in!I16/SER_hh_num_in!I16)</f>
        <v>17813.077974541222</v>
      </c>
      <c r="J16" s="101">
        <f>IF(SER_hh_tes_in!J16=0,0,1000000/0.086*SER_hh_tes_in!J16/SER_hh_num_in!J16)</f>
        <v>17953.844958640319</v>
      </c>
      <c r="K16" s="101">
        <f>IF(SER_hh_tes_in!K16=0,0,1000000/0.086*SER_hh_tes_in!K16/SER_hh_num_in!K16)</f>
        <v>17932.806057389134</v>
      </c>
      <c r="L16" s="101">
        <f>IF(SER_hh_tes_in!L16=0,0,1000000/0.086*SER_hh_tes_in!L16/SER_hh_num_in!L16)</f>
        <v>17945.597145608754</v>
      </c>
      <c r="M16" s="101">
        <f>IF(SER_hh_tes_in!M16=0,0,1000000/0.086*SER_hh_tes_in!M16/SER_hh_num_in!M16)</f>
        <v>17934.909628491103</v>
      </c>
      <c r="N16" s="101">
        <f>IF(SER_hh_tes_in!N16=0,0,1000000/0.086*SER_hh_tes_in!N16/SER_hh_num_in!N16)</f>
        <v>18220.919474564256</v>
      </c>
      <c r="O16" s="101">
        <f>IF(SER_hh_tes_in!O16=0,0,1000000/0.086*SER_hh_tes_in!O16/SER_hh_num_in!O16)</f>
        <v>18643.866578777368</v>
      </c>
      <c r="P16" s="101">
        <f>IF(SER_hh_tes_in!P16=0,0,1000000/0.086*SER_hh_tes_in!P16/SER_hh_num_in!P16)</f>
        <v>19439.919303816416</v>
      </c>
      <c r="Q16" s="101">
        <f>IF(SER_hh_tes_in!Q16=0,0,1000000/0.086*SER_hh_tes_in!Q16/SER_hh_num_in!Q16)</f>
        <v>20023.33826737275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5222.1416795086188</v>
      </c>
      <c r="E17" s="103">
        <f>IF(SER_hh_tes_in!E17=0,0,1000000/0.086*SER_hh_tes_in!E17/SER_hh_num_in!E17)</f>
        <v>5784.2146350830762</v>
      </c>
      <c r="F17" s="103">
        <f>IF(SER_hh_tes_in!F17=0,0,1000000/0.086*SER_hh_tes_in!F17/SER_hh_num_in!F17)</f>
        <v>6495.3089125367178</v>
      </c>
      <c r="G17" s="103">
        <f>IF(SER_hh_tes_in!G17=0,0,1000000/0.086*SER_hh_tes_in!G17/SER_hh_num_in!G17)</f>
        <v>7129.7057023746756</v>
      </c>
      <c r="H17" s="103">
        <f>IF(SER_hh_tes_in!H17=0,0,1000000/0.086*SER_hh_tes_in!H17/SER_hh_num_in!H17)</f>
        <v>8149.8024106370631</v>
      </c>
      <c r="I17" s="103">
        <f>IF(SER_hh_tes_in!I17=0,0,1000000/0.086*SER_hh_tes_in!I17/SER_hh_num_in!I17)</f>
        <v>9348.0860872364447</v>
      </c>
      <c r="J17" s="103">
        <f>IF(SER_hh_tes_in!J17=0,0,1000000/0.086*SER_hh_tes_in!J17/SER_hh_num_in!J17)</f>
        <v>10280.2053058411</v>
      </c>
      <c r="K17" s="103">
        <f>IF(SER_hh_tes_in!K17=0,0,1000000/0.086*SER_hh_tes_in!K17/SER_hh_num_in!K17)</f>
        <v>11197.877636212253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12035.265627993058</v>
      </c>
      <c r="N17" s="103">
        <f>IF(SER_hh_tes_in!N17=0,0,1000000/0.086*SER_hh_tes_in!N17/SER_hh_num_in!N17)</f>
        <v>13128.395265201907</v>
      </c>
      <c r="O17" s="103">
        <f>IF(SER_hh_tes_in!O17=0,0,1000000/0.086*SER_hh_tes_in!O17/SER_hh_num_in!O17)</f>
        <v>14560.231670327868</v>
      </c>
      <c r="P17" s="103">
        <f>IF(SER_hh_tes_in!P17=0,0,1000000/0.086*SER_hh_tes_in!P17/SER_hh_num_in!P17)</f>
        <v>16351.190335061485</v>
      </c>
      <c r="Q17" s="103">
        <f>IF(SER_hh_tes_in!Q17=0,0,1000000/0.086*SER_hh_tes_in!Q17/SER_hh_num_in!Q17)</f>
        <v>18330.141232872807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17151.950139508899</v>
      </c>
      <c r="D18" s="103">
        <f>IF(SER_hh_tes_in!D18=0,0,1000000/0.086*SER_hh_tes_in!D18/SER_hh_num_in!D18)</f>
        <v>17227.648573753046</v>
      </c>
      <c r="E18" s="103">
        <f>IF(SER_hh_tes_in!E18=0,0,1000000/0.086*SER_hh_tes_in!E18/SER_hh_num_in!E18)</f>
        <v>17325.330588630746</v>
      </c>
      <c r="F18" s="103">
        <f>IF(SER_hh_tes_in!F18=0,0,1000000/0.086*SER_hh_tes_in!F18/SER_hh_num_in!F18)</f>
        <v>17435.34819164974</v>
      </c>
      <c r="G18" s="103">
        <f>IF(SER_hh_tes_in!G18=0,0,1000000/0.086*SER_hh_tes_in!G18/SER_hh_num_in!G18)</f>
        <v>17532.249816516563</v>
      </c>
      <c r="H18" s="103">
        <f>IF(SER_hh_tes_in!H18=0,0,1000000/0.086*SER_hh_tes_in!H18/SER_hh_num_in!H18)</f>
        <v>17718.667035687504</v>
      </c>
      <c r="I18" s="103">
        <f>IF(SER_hh_tes_in!I18=0,0,1000000/0.086*SER_hh_tes_in!I18/SER_hh_num_in!I18)</f>
        <v>17852.874205224751</v>
      </c>
      <c r="J18" s="103">
        <f>IF(SER_hh_tes_in!J18=0,0,1000000/0.086*SER_hh_tes_in!J18/SER_hh_num_in!J18)</f>
        <v>17956.447201632669</v>
      </c>
      <c r="K18" s="103">
        <f>IF(SER_hh_tes_in!K18=0,0,1000000/0.086*SER_hh_tes_in!K18/SER_hh_num_in!K18)</f>
        <v>17943.265660700363</v>
      </c>
      <c r="L18" s="103">
        <f>IF(SER_hh_tes_in!L18=0,0,1000000/0.086*SER_hh_tes_in!L18/SER_hh_num_in!L18)</f>
        <v>17945.597145608754</v>
      </c>
      <c r="M18" s="103">
        <f>IF(SER_hh_tes_in!M18=0,0,1000000/0.086*SER_hh_tes_in!M18/SER_hh_num_in!M18)</f>
        <v>17983.588878300889</v>
      </c>
      <c r="N18" s="103">
        <f>IF(SER_hh_tes_in!N18=0,0,1000000/0.086*SER_hh_tes_in!N18/SER_hh_num_in!N18)</f>
        <v>18311.338246287771</v>
      </c>
      <c r="O18" s="103">
        <f>IF(SER_hh_tes_in!O18=0,0,1000000/0.086*SER_hh_tes_in!O18/SER_hh_num_in!O18)</f>
        <v>18747.510683884768</v>
      </c>
      <c r="P18" s="103">
        <f>IF(SER_hh_tes_in!P18=0,0,1000000/0.086*SER_hh_tes_in!P18/SER_hh_num_in!P18)</f>
        <v>19523.946257141302</v>
      </c>
      <c r="Q18" s="103">
        <f>IF(SER_hh_tes_in!Q18=0,0,1000000/0.086*SER_hh_tes_in!Q18/SER_hh_num_in!Q18)</f>
        <v>20074.737947013102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6093.4355573453095</v>
      </c>
      <c r="D19" s="101">
        <f>IF(SER_hh_tes_in!D19=0,0,1000000/0.086*SER_hh_tes_in!D19/SER_hh_num_in!D19)</f>
        <v>6233.2238991455324</v>
      </c>
      <c r="E19" s="101">
        <f>IF(SER_hh_tes_in!E19=0,0,1000000/0.086*SER_hh_tes_in!E19/SER_hh_num_in!E19)</f>
        <v>6385.95131223317</v>
      </c>
      <c r="F19" s="101">
        <f>IF(SER_hh_tes_in!F19=0,0,1000000/0.086*SER_hh_tes_in!F19/SER_hh_num_in!F19)</f>
        <v>6481.3010500469309</v>
      </c>
      <c r="G19" s="101">
        <f>IF(SER_hh_tes_in!G19=0,0,1000000/0.086*SER_hh_tes_in!G19/SER_hh_num_in!G19)</f>
        <v>6530.5219663470989</v>
      </c>
      <c r="H19" s="101">
        <f>IF(SER_hh_tes_in!H19=0,0,1000000/0.086*SER_hh_tes_in!H19/SER_hh_num_in!H19)</f>
        <v>6560.068491429678</v>
      </c>
      <c r="I19" s="101">
        <f>IF(SER_hh_tes_in!I19=0,0,1000000/0.086*SER_hh_tes_in!I19/SER_hh_num_in!I19)</f>
        <v>6583.6385102948125</v>
      </c>
      <c r="J19" s="101">
        <f>IF(SER_hh_tes_in!J19=0,0,1000000/0.086*SER_hh_tes_in!J19/SER_hh_num_in!J19)</f>
        <v>6589.0752732649953</v>
      </c>
      <c r="K19" s="101">
        <f>IF(SER_hh_tes_in!K19=0,0,1000000/0.086*SER_hh_tes_in!K19/SER_hh_num_in!K19)</f>
        <v>6639.2870355215518</v>
      </c>
      <c r="L19" s="101">
        <f>IF(SER_hh_tes_in!L19=0,0,1000000/0.086*SER_hh_tes_in!L19/SER_hh_num_in!L19)</f>
        <v>6674.7852942982363</v>
      </c>
      <c r="M19" s="101">
        <f>IF(SER_hh_tes_in!M19=0,0,1000000/0.086*SER_hh_tes_in!M19/SER_hh_num_in!M19)</f>
        <v>6776.4037403721113</v>
      </c>
      <c r="N19" s="101">
        <f>IF(SER_hh_tes_in!N19=0,0,1000000/0.086*SER_hh_tes_in!N19/SER_hh_num_in!N19)</f>
        <v>6816.346911238852</v>
      </c>
      <c r="O19" s="101">
        <f>IF(SER_hh_tes_in!O19=0,0,1000000/0.086*SER_hh_tes_in!O19/SER_hh_num_in!O19)</f>
        <v>6952.412315298362</v>
      </c>
      <c r="P19" s="101">
        <f>IF(SER_hh_tes_in!P19=0,0,1000000/0.086*SER_hh_tes_in!P19/SER_hh_num_in!P19)</f>
        <v>7095.7012860827472</v>
      </c>
      <c r="Q19" s="101">
        <f>IF(SER_hh_tes_in!Q19=0,0,1000000/0.086*SER_hh_tes_in!Q19/SER_hh_num_in!Q19)</f>
        <v>7272.4162602332035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6305.5666408979841</v>
      </c>
      <c r="D21" s="100">
        <f>IF(SER_hh_tes_in!D21=0,0,1000000/0.086*SER_hh_tes_in!D21/SER_hh_num_in!D21)</f>
        <v>6466.8990367714814</v>
      </c>
      <c r="E21" s="100">
        <f>IF(SER_hh_tes_in!E21=0,0,1000000/0.086*SER_hh_tes_in!E21/SER_hh_num_in!E21)</f>
        <v>6600.9477993383116</v>
      </c>
      <c r="F21" s="100">
        <f>IF(SER_hh_tes_in!F21=0,0,1000000/0.086*SER_hh_tes_in!F21/SER_hh_num_in!F21)</f>
        <v>6712.9529588222804</v>
      </c>
      <c r="G21" s="100">
        <f>IF(SER_hh_tes_in!G21=0,0,1000000/0.086*SER_hh_tes_in!G21/SER_hh_num_in!G21)</f>
        <v>6731.532542687969</v>
      </c>
      <c r="H21" s="100">
        <f>IF(SER_hh_tes_in!H21=0,0,1000000/0.086*SER_hh_tes_in!H21/SER_hh_num_in!H21)</f>
        <v>6767.7640849883037</v>
      </c>
      <c r="I21" s="100">
        <f>IF(SER_hh_tes_in!I21=0,0,1000000/0.086*SER_hh_tes_in!I21/SER_hh_num_in!I21)</f>
        <v>6748.122214016028</v>
      </c>
      <c r="J21" s="100">
        <f>IF(SER_hh_tes_in!J21=0,0,1000000/0.086*SER_hh_tes_in!J21/SER_hh_num_in!J21)</f>
        <v>6794.5422260231662</v>
      </c>
      <c r="K21" s="100">
        <f>IF(SER_hh_tes_in!K21=0,0,1000000/0.086*SER_hh_tes_in!K21/SER_hh_num_in!K21)</f>
        <v>6866.0418274162312</v>
      </c>
      <c r="L21" s="100">
        <f>IF(SER_hh_tes_in!L21=0,0,1000000/0.086*SER_hh_tes_in!L21/SER_hh_num_in!L21)</f>
        <v>6919.1707380807857</v>
      </c>
      <c r="M21" s="100">
        <f>IF(SER_hh_tes_in!M21=0,0,1000000/0.086*SER_hh_tes_in!M21/SER_hh_num_in!M21)</f>
        <v>6998.3461762448142</v>
      </c>
      <c r="N21" s="100">
        <f>IF(SER_hh_tes_in!N21=0,0,1000000/0.086*SER_hh_tes_in!N21/SER_hh_num_in!N21)</f>
        <v>7032.1053319515713</v>
      </c>
      <c r="O21" s="100">
        <f>IF(SER_hh_tes_in!O21=0,0,1000000/0.086*SER_hh_tes_in!O21/SER_hh_num_in!O21)</f>
        <v>7084.1491772021664</v>
      </c>
      <c r="P21" s="100">
        <f>IF(SER_hh_tes_in!P21=0,0,1000000/0.086*SER_hh_tes_in!P21/SER_hh_num_in!P21)</f>
        <v>7109.0721638617588</v>
      </c>
      <c r="Q21" s="100">
        <f>IF(SER_hh_tes_in!Q21=0,0,1000000/0.086*SER_hh_tes_in!Q21/SER_hh_num_in!Q21)</f>
        <v>7183.9757934990912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6070.8906846989612</v>
      </c>
      <c r="D22" s="100">
        <f>IF(SER_hh_tes_in!D22=0,0,1000000/0.086*SER_hh_tes_in!D22/SER_hh_num_in!D22)</f>
        <v>6266.1237236181159</v>
      </c>
      <c r="E22" s="100">
        <f>IF(SER_hh_tes_in!E22=0,0,1000000/0.086*SER_hh_tes_in!E22/SER_hh_num_in!E22)</f>
        <v>6417.8848326267371</v>
      </c>
      <c r="F22" s="100">
        <f>IF(SER_hh_tes_in!F22=0,0,1000000/0.086*SER_hh_tes_in!F22/SER_hh_num_in!F22)</f>
        <v>6531.6390467638039</v>
      </c>
      <c r="G22" s="100">
        <f>IF(SER_hh_tes_in!G22=0,0,1000000/0.086*SER_hh_tes_in!G22/SER_hh_num_in!G22)</f>
        <v>6622.8372151737094</v>
      </c>
      <c r="H22" s="100">
        <f>IF(SER_hh_tes_in!H22=0,0,1000000/0.086*SER_hh_tes_in!H22/SER_hh_num_in!H22)</f>
        <v>6647.5126792446163</v>
      </c>
      <c r="I22" s="100">
        <f>IF(SER_hh_tes_in!I22=0,0,1000000/0.086*SER_hh_tes_in!I22/SER_hh_num_in!I22)</f>
        <v>6689.7425055427684</v>
      </c>
      <c r="J22" s="100">
        <f>IF(SER_hh_tes_in!J22=0,0,1000000/0.086*SER_hh_tes_in!J22/SER_hh_num_in!J22)</f>
        <v>6725.7901120866463</v>
      </c>
      <c r="K22" s="100">
        <f>IF(SER_hh_tes_in!K22=0,0,1000000/0.086*SER_hh_tes_in!K22/SER_hh_num_in!K22)</f>
        <v>6754.3640973209467</v>
      </c>
      <c r="L22" s="100">
        <f>IF(SER_hh_tes_in!L22=0,0,1000000/0.086*SER_hh_tes_in!L22/SER_hh_num_in!L22)</f>
        <v>6820.6208444839986</v>
      </c>
      <c r="M22" s="100">
        <f>IF(SER_hh_tes_in!M22=0,0,1000000/0.086*SER_hh_tes_in!M22/SER_hh_num_in!M22)</f>
        <v>0</v>
      </c>
      <c r="N22" s="100">
        <f>IF(SER_hh_tes_in!N22=0,0,1000000/0.086*SER_hh_tes_in!N22/SER_hh_num_in!N22)</f>
        <v>0</v>
      </c>
      <c r="O22" s="100">
        <f>IF(SER_hh_tes_in!O22=0,0,1000000/0.086*SER_hh_tes_in!O22/SER_hh_num_in!O22)</f>
        <v>0</v>
      </c>
      <c r="P22" s="100">
        <f>IF(SER_hh_tes_in!P22=0,0,1000000/0.086*SER_hh_tes_in!P22/SER_hh_num_in!P22)</f>
        <v>0</v>
      </c>
      <c r="Q22" s="100">
        <f>IF(SER_hh_tes_in!Q22=0,0,1000000/0.086*SER_hh_tes_in!Q22/SER_hh_num_in!Q22)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6036.280686984247</v>
      </c>
      <c r="D23" s="100">
        <f>IF(SER_hh_tes_in!D23=0,0,1000000/0.086*SER_hh_tes_in!D23/SER_hh_num_in!D23)</f>
        <v>6231.9362430317879</v>
      </c>
      <c r="E23" s="100">
        <f>IF(SER_hh_tes_in!E23=0,0,1000000/0.086*SER_hh_tes_in!E23/SER_hh_num_in!E23)</f>
        <v>6351.9252743465986</v>
      </c>
      <c r="F23" s="100">
        <f>IF(SER_hh_tes_in!F23=0,0,1000000/0.086*SER_hh_tes_in!F23/SER_hh_num_in!F23)</f>
        <v>6449.4456312614475</v>
      </c>
      <c r="G23" s="100">
        <f>IF(SER_hh_tes_in!G23=0,0,1000000/0.086*SER_hh_tes_in!G23/SER_hh_num_in!G23)</f>
        <v>6492.7978959869315</v>
      </c>
      <c r="H23" s="100">
        <f>IF(SER_hh_tes_in!H23=0,0,1000000/0.086*SER_hh_tes_in!H23/SER_hh_num_in!H23)</f>
        <v>6489.7694691869638</v>
      </c>
      <c r="I23" s="100">
        <f>IF(SER_hh_tes_in!I23=0,0,1000000/0.086*SER_hh_tes_in!I23/SER_hh_num_in!I23)</f>
        <v>6487.4325173484949</v>
      </c>
      <c r="J23" s="100">
        <f>IF(SER_hh_tes_in!J23=0,0,1000000/0.086*SER_hh_tes_in!J23/SER_hh_num_in!J23)</f>
        <v>6525.3200746908715</v>
      </c>
      <c r="K23" s="100">
        <f>IF(SER_hh_tes_in!K23=0,0,1000000/0.086*SER_hh_tes_in!K23/SER_hh_num_in!K23)</f>
        <v>6550.2372860142896</v>
      </c>
      <c r="L23" s="100">
        <f>IF(SER_hh_tes_in!L23=0,0,1000000/0.086*SER_hh_tes_in!L23/SER_hh_num_in!L23)</f>
        <v>6617.6225084229236</v>
      </c>
      <c r="M23" s="100">
        <f>IF(SER_hh_tes_in!M23=0,0,1000000/0.086*SER_hh_tes_in!M23/SER_hh_num_in!M23)</f>
        <v>6721.5807404531206</v>
      </c>
      <c r="N23" s="100">
        <f>IF(SER_hh_tes_in!N23=0,0,1000000/0.086*SER_hh_tes_in!N23/SER_hh_num_in!N23)</f>
        <v>6797.0921127608926</v>
      </c>
      <c r="O23" s="100">
        <f>IF(SER_hh_tes_in!O23=0,0,1000000/0.086*SER_hh_tes_in!O23/SER_hh_num_in!O23)</f>
        <v>6896.8407051902686</v>
      </c>
      <c r="P23" s="100">
        <f>IF(SER_hh_tes_in!P23=0,0,1000000/0.086*SER_hh_tes_in!P23/SER_hh_num_in!P23)</f>
        <v>6968.0170342052943</v>
      </c>
      <c r="Q23" s="100">
        <f>IF(SER_hh_tes_in!Q23=0,0,1000000/0.086*SER_hh_tes_in!Q23/SER_hh_num_in!Q23)</f>
        <v>7093.7354992629253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6022.020919426086</v>
      </c>
      <c r="D25" s="100">
        <f>IF(SER_hh_tes_in!D25=0,0,1000000/0.086*SER_hh_tes_in!D25/SER_hh_num_in!D25)</f>
        <v>6193.615183158402</v>
      </c>
      <c r="E25" s="100">
        <f>IF(SER_hh_tes_in!E25=0,0,1000000/0.086*SER_hh_tes_in!E25/SER_hh_num_in!E25)</f>
        <v>6291.5988219130477</v>
      </c>
      <c r="F25" s="100">
        <f>IF(SER_hh_tes_in!F25=0,0,1000000/0.086*SER_hh_tes_in!F25/SER_hh_num_in!F25)</f>
        <v>6372.3507157178583</v>
      </c>
      <c r="G25" s="100">
        <f>IF(SER_hh_tes_in!G25=0,0,1000000/0.086*SER_hh_tes_in!G25/SER_hh_num_in!G25)</f>
        <v>6403.2240147256589</v>
      </c>
      <c r="H25" s="100">
        <f>IF(SER_hh_tes_in!H25=0,0,1000000/0.086*SER_hh_tes_in!H25/SER_hh_num_in!H25)</f>
        <v>6387.7832749376985</v>
      </c>
      <c r="I25" s="100">
        <f>IF(SER_hh_tes_in!I25=0,0,1000000/0.086*SER_hh_tes_in!I25/SER_hh_num_in!I25)</f>
        <v>6377.6638893095396</v>
      </c>
      <c r="J25" s="100">
        <f>IF(SER_hh_tes_in!J25=0,0,1000000/0.086*SER_hh_tes_in!J25/SER_hh_num_in!J25)</f>
        <v>6399.596972591612</v>
      </c>
      <c r="K25" s="100">
        <f>IF(SER_hh_tes_in!K25=0,0,1000000/0.086*SER_hh_tes_in!K25/SER_hh_num_in!K25)</f>
        <v>6412.4367055267976</v>
      </c>
      <c r="L25" s="100">
        <f>IF(SER_hh_tes_in!L25=0,0,1000000/0.086*SER_hh_tes_in!L25/SER_hh_num_in!L25)</f>
        <v>6464.2636715607387</v>
      </c>
      <c r="M25" s="100">
        <f>IF(SER_hh_tes_in!M25=0,0,1000000/0.086*SER_hh_tes_in!M25/SER_hh_num_in!M25)</f>
        <v>6562.6006291609774</v>
      </c>
      <c r="N25" s="100">
        <f>IF(SER_hh_tes_in!N25=0,0,1000000/0.086*SER_hh_tes_in!N25/SER_hh_num_in!N25)</f>
        <v>6646.618227002903</v>
      </c>
      <c r="O25" s="100">
        <f>IF(SER_hh_tes_in!O25=0,0,1000000/0.086*SER_hh_tes_in!O25/SER_hh_num_in!O25)</f>
        <v>6758.999159528953</v>
      </c>
      <c r="P25" s="100">
        <f>IF(SER_hh_tes_in!P25=0,0,1000000/0.086*SER_hh_tes_in!P25/SER_hh_num_in!P25)</f>
        <v>6826.6293893708307</v>
      </c>
      <c r="Q25" s="100">
        <f>IF(SER_hh_tes_in!Q25=0,0,1000000/0.086*SER_hh_tes_in!Q25/SER_hh_num_in!Q25)</f>
        <v>6953.870171992955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6058.1845543010186</v>
      </c>
      <c r="D26" s="22">
        <f>IF(SER_hh_tes_in!D26=0,0,1000000/0.086*SER_hh_tes_in!D26/SER_hh_num_in!D26)</f>
        <v>6230.3254991244967</v>
      </c>
      <c r="E26" s="22">
        <f>IF(SER_hh_tes_in!E26=0,0,1000000/0.086*SER_hh_tes_in!E26/SER_hh_num_in!E26)</f>
        <v>6387.5007120679566</v>
      </c>
      <c r="F26" s="22">
        <f>IF(SER_hh_tes_in!F26=0,0,1000000/0.086*SER_hh_tes_in!F26/SER_hh_num_in!F26)</f>
        <v>6485.4308326585542</v>
      </c>
      <c r="G26" s="22">
        <f>IF(SER_hh_tes_in!G26=0,0,1000000/0.086*SER_hh_tes_in!G26/SER_hh_num_in!G26)</f>
        <v>6532.9291087647707</v>
      </c>
      <c r="H26" s="22">
        <f>IF(SER_hh_tes_in!H26=0,0,1000000/0.086*SER_hh_tes_in!H26/SER_hh_num_in!H26)</f>
        <v>6560.3263214248891</v>
      </c>
      <c r="I26" s="22">
        <f>IF(SER_hh_tes_in!I26=0,0,1000000/0.086*SER_hh_tes_in!I26/SER_hh_num_in!I26)</f>
        <v>6593.6750205774169</v>
      </c>
      <c r="J26" s="22">
        <f>IF(SER_hh_tes_in!J26=0,0,1000000/0.086*SER_hh_tes_in!J26/SER_hh_num_in!J26)</f>
        <v>6607.9002365411079</v>
      </c>
      <c r="K26" s="22">
        <f>IF(SER_hh_tes_in!K26=0,0,1000000/0.086*SER_hh_tes_in!K26/SER_hh_num_in!K26)</f>
        <v>6630.3246382108018</v>
      </c>
      <c r="L26" s="22">
        <f>IF(SER_hh_tes_in!L26=0,0,1000000/0.086*SER_hh_tes_in!L26/SER_hh_num_in!L26)</f>
        <v>6688.2470247541523</v>
      </c>
      <c r="M26" s="22">
        <f>IF(SER_hh_tes_in!M26=0,0,1000000/0.086*SER_hh_tes_in!M26/SER_hh_num_in!M26)</f>
        <v>6804.3278460944439</v>
      </c>
      <c r="N26" s="22">
        <f>IF(SER_hh_tes_in!N26=0,0,1000000/0.086*SER_hh_tes_in!N26/SER_hh_num_in!N26)</f>
        <v>6871.8640464428354</v>
      </c>
      <c r="O26" s="22">
        <f>IF(SER_hh_tes_in!O26=0,0,1000000/0.086*SER_hh_tes_in!O26/SER_hh_num_in!O26)</f>
        <v>7020.3814655505375</v>
      </c>
      <c r="P26" s="22">
        <f>IF(SER_hh_tes_in!P26=0,0,1000000/0.086*SER_hh_tes_in!P26/SER_hh_num_in!P26)</f>
        <v>7132.07177112114</v>
      </c>
      <c r="Q26" s="22">
        <f>IF(SER_hh_tes_in!Q26=0,0,1000000/0.086*SER_hh_tes_in!Q26/SER_hh_num_in!Q26)</f>
        <v>7331.5303873275561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5984.8001656737042</v>
      </c>
      <c r="D29" s="101">
        <f>IF(SER_hh_tes_in!D29=0,0,1000000/0.086*SER_hh_tes_in!D29/SER_hh_num_in!D29)</f>
        <v>6057.731936129313</v>
      </c>
      <c r="E29" s="101">
        <f>IF(SER_hh_tes_in!E29=0,0,1000000/0.086*SER_hh_tes_in!E29/SER_hh_num_in!E29)</f>
        <v>6171.064381988238</v>
      </c>
      <c r="F29" s="101">
        <f>IF(SER_hh_tes_in!F29=0,0,1000000/0.086*SER_hh_tes_in!F29/SER_hh_num_in!F29)</f>
        <v>6251.9586656904066</v>
      </c>
      <c r="G29" s="101">
        <f>IF(SER_hh_tes_in!G29=0,0,1000000/0.086*SER_hh_tes_in!G29/SER_hh_num_in!G29)</f>
        <v>6234.3840528752162</v>
      </c>
      <c r="H29" s="101">
        <f>IF(SER_hh_tes_in!H29=0,0,1000000/0.086*SER_hh_tes_in!H29/SER_hh_num_in!H29)</f>
        <v>6291.7131262256871</v>
      </c>
      <c r="I29" s="101">
        <f>IF(SER_hh_tes_in!I29=0,0,1000000/0.086*SER_hh_tes_in!I29/SER_hh_num_in!I29)</f>
        <v>6356.4786635294877</v>
      </c>
      <c r="J29" s="101">
        <f>IF(SER_hh_tes_in!J29=0,0,1000000/0.086*SER_hh_tes_in!J29/SER_hh_num_in!J29)</f>
        <v>6464.412984296875</v>
      </c>
      <c r="K29" s="101">
        <f>IF(SER_hh_tes_in!K29=0,0,1000000/0.086*SER_hh_tes_in!K29/SER_hh_num_in!K29)</f>
        <v>6570.6191400118987</v>
      </c>
      <c r="L29" s="101">
        <f>IF(SER_hh_tes_in!L29=0,0,1000000/0.086*SER_hh_tes_in!L29/SER_hh_num_in!L29)</f>
        <v>6621.568530336649</v>
      </c>
      <c r="M29" s="101">
        <f>IF(SER_hh_tes_in!M29=0,0,1000000/0.086*SER_hh_tes_in!M29/SER_hh_num_in!M29)</f>
        <v>6643.8098963978991</v>
      </c>
      <c r="N29" s="101">
        <f>IF(SER_hh_tes_in!N29=0,0,1000000/0.086*SER_hh_tes_in!N29/SER_hh_num_in!N29)</f>
        <v>6754.7875489537337</v>
      </c>
      <c r="O29" s="101">
        <f>IF(SER_hh_tes_in!O29=0,0,1000000/0.086*SER_hh_tes_in!O29/SER_hh_num_in!O29)</f>
        <v>6851.3228475202995</v>
      </c>
      <c r="P29" s="101">
        <f>IF(SER_hh_tes_in!P29=0,0,1000000/0.086*SER_hh_tes_in!P29/SER_hh_num_in!P29)</f>
        <v>6853.957869912826</v>
      </c>
      <c r="Q29" s="101">
        <f>IF(SER_hh_tes_in!Q29=0,0,1000000/0.086*SER_hh_tes_in!Q29/SER_hh_num_in!Q29)</f>
        <v>7085.7277760841262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6264.6339792663584</v>
      </c>
      <c r="D30" s="100">
        <f>IF(SER_hh_tes_in!D30=0,0,1000000/0.086*SER_hh_tes_in!D30/SER_hh_num_in!D30)</f>
        <v>6163.7662083369514</v>
      </c>
      <c r="E30" s="100">
        <f>IF(SER_hh_tes_in!E30=0,0,1000000/0.086*SER_hh_tes_in!E30/SER_hh_num_in!E30)</f>
        <v>6434.7018092630115</v>
      </c>
      <c r="F30" s="100">
        <f>IF(SER_hh_tes_in!F30=0,0,1000000/0.086*SER_hh_tes_in!F30/SER_hh_num_in!F30)</f>
        <v>6529.0326975828821</v>
      </c>
      <c r="G30" s="100">
        <f>IF(SER_hh_tes_in!G30=0,0,1000000/0.086*SER_hh_tes_in!G30/SER_hh_num_in!G30)</f>
        <v>6488.9733669893731</v>
      </c>
      <c r="H30" s="100">
        <f>IF(SER_hh_tes_in!H30=0,0,1000000/0.086*SER_hh_tes_in!H30/SER_hh_num_in!H30)</f>
        <v>6535.8166471820869</v>
      </c>
      <c r="I30" s="100">
        <f>IF(SER_hh_tes_in!I30=0,0,1000000/0.086*SER_hh_tes_in!I30/SER_hh_num_in!I30)</f>
        <v>6560.9964759630548</v>
      </c>
      <c r="J30" s="100">
        <f>IF(SER_hh_tes_in!J30=0,0,1000000/0.086*SER_hh_tes_in!J30/SER_hh_num_in!J30)</f>
        <v>6635.0245081290204</v>
      </c>
      <c r="K30" s="100">
        <f>IF(SER_hh_tes_in!K30=0,0,1000000/0.086*SER_hh_tes_in!K30/SER_hh_num_in!K30)</f>
        <v>6709.3333636862726</v>
      </c>
      <c r="L30" s="100">
        <f>IF(SER_hh_tes_in!L30=0,0,1000000/0.086*SER_hh_tes_in!L30/SER_hh_num_in!L30)</f>
        <v>6812.9376707981828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6805.9178224441594</v>
      </c>
      <c r="O30" s="100">
        <f>IF(SER_hh_tes_in!O30=0,0,1000000/0.086*SER_hh_tes_in!O30/SER_hh_num_in!O30)</f>
        <v>7008.7468076598398</v>
      </c>
      <c r="P30" s="100">
        <f>IF(SER_hh_tes_in!P30=0,0,1000000/0.086*SER_hh_tes_in!P30/SER_hh_num_in!P30)</f>
        <v>7007.1245904804236</v>
      </c>
      <c r="Q30" s="100">
        <f>IF(SER_hh_tes_in!Q30=0,0,1000000/0.086*SER_hh_tes_in!Q30/SER_hh_num_in!Q30)</f>
        <v>7130.1206791316381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5922.0077492573855</v>
      </c>
      <c r="D31" s="100">
        <f>IF(SER_hh_tes_in!D31=0,0,1000000/0.086*SER_hh_tes_in!D31/SER_hh_num_in!D31)</f>
        <v>6086.1966621701513</v>
      </c>
      <c r="E31" s="100">
        <f>IF(SER_hh_tes_in!E31=0,0,1000000/0.086*SER_hh_tes_in!E31/SER_hh_num_in!E31)</f>
        <v>6193.5147933653316</v>
      </c>
      <c r="F31" s="100">
        <f>IF(SER_hh_tes_in!F31=0,0,1000000/0.086*SER_hh_tes_in!F31/SER_hh_num_in!F31)</f>
        <v>6279.5905212448342</v>
      </c>
      <c r="G31" s="100">
        <f>IF(SER_hh_tes_in!G31=0,0,1000000/0.086*SER_hh_tes_in!G31/SER_hh_num_in!G31)</f>
        <v>6322.7107359213242</v>
      </c>
      <c r="H31" s="100">
        <f>IF(SER_hh_tes_in!H31=0,0,1000000/0.086*SER_hh_tes_in!H31/SER_hh_num_in!H31)</f>
        <v>6392.0230752378766</v>
      </c>
      <c r="I31" s="100">
        <f>IF(SER_hh_tes_in!I31=0,0,1000000/0.086*SER_hh_tes_in!I31/SER_hh_num_in!I31)</f>
        <v>6503.6559586038775</v>
      </c>
      <c r="J31" s="100">
        <f>IF(SER_hh_tes_in!J31=0,0,1000000/0.086*SER_hh_tes_in!J31/SER_hh_num_in!J31)</f>
        <v>6614.9660134960986</v>
      </c>
      <c r="K31" s="100">
        <f>IF(SER_hh_tes_in!K31=0,0,1000000/0.086*SER_hh_tes_in!K31/SER_hh_num_in!K31)</f>
        <v>6692.8525851852146</v>
      </c>
      <c r="L31" s="100">
        <f>IF(SER_hh_tes_in!L31=0,0,1000000/0.086*SER_hh_tes_in!L31/SER_hh_num_in!L31)</f>
        <v>6829.1300594532095</v>
      </c>
      <c r="M31" s="100">
        <f>IF(SER_hh_tes_in!M31=0,0,1000000/0.086*SER_hh_tes_in!M31/SER_hh_num_in!M31)</f>
        <v>6894.1586263176032</v>
      </c>
      <c r="N31" s="100">
        <f>IF(SER_hh_tes_in!N31=0,0,1000000/0.086*SER_hh_tes_in!N31/SER_hh_num_in!N31)</f>
        <v>6929.7867540230591</v>
      </c>
      <c r="O31" s="100">
        <f>IF(SER_hh_tes_in!O31=0,0,1000000/0.086*SER_hh_tes_in!O31/SER_hh_num_in!O31)</f>
        <v>6983.4777518594492</v>
      </c>
      <c r="P31" s="100">
        <f>IF(SER_hh_tes_in!P31=0,0,1000000/0.086*SER_hh_tes_in!P31/SER_hh_num_in!P31)</f>
        <v>7004.2930383444154</v>
      </c>
      <c r="Q31" s="100">
        <f>IF(SER_hh_tes_in!Q31=0,0,1000000/0.086*SER_hh_tes_in!Q31/SER_hh_num_in!Q31)</f>
        <v>7120.3044732453782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6769.0803607547887</v>
      </c>
      <c r="L32" s="100">
        <f>IF(SER_hh_tes_in!L32=0,0,1000000/0.086*SER_hh_tes_in!L32/SER_hh_num_in!L32)</f>
        <v>6822.2650270840777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6874.1167601432826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5882.5102262355176</v>
      </c>
      <c r="D33" s="18">
        <f>IF(SER_hh_tes_in!D33=0,0,1000000/0.086*SER_hh_tes_in!D33/SER_hh_num_in!D33)</f>
        <v>6050.9070300810281</v>
      </c>
      <c r="E33" s="18">
        <f>IF(SER_hh_tes_in!E33=0,0,1000000/0.086*SER_hh_tes_in!E33/SER_hh_num_in!E33)</f>
        <v>6140.9429696288817</v>
      </c>
      <c r="F33" s="18">
        <f>IF(SER_hh_tes_in!F33=0,0,1000000/0.086*SER_hh_tes_in!F33/SER_hh_num_in!F33)</f>
        <v>6208.6423847492697</v>
      </c>
      <c r="G33" s="18">
        <f>IF(SER_hh_tes_in!G33=0,0,1000000/0.086*SER_hh_tes_in!G33/SER_hh_num_in!G33)</f>
        <v>6202.9464877591672</v>
      </c>
      <c r="H33" s="18">
        <f>IF(SER_hh_tes_in!H33=0,0,1000000/0.086*SER_hh_tes_in!H33/SER_hh_num_in!H33)</f>
        <v>6245.3954986717417</v>
      </c>
      <c r="I33" s="18">
        <f>IF(SER_hh_tes_in!I33=0,0,1000000/0.086*SER_hh_tes_in!I33/SER_hh_num_in!I33)</f>
        <v>6317.1565906176056</v>
      </c>
      <c r="J33" s="18">
        <f>IF(SER_hh_tes_in!J33=0,0,1000000/0.086*SER_hh_tes_in!J33/SER_hh_num_in!J33)</f>
        <v>6373.0098749055633</v>
      </c>
      <c r="K33" s="18">
        <f>IF(SER_hh_tes_in!K33=0,0,1000000/0.086*SER_hh_tes_in!K33/SER_hh_num_in!K33)</f>
        <v>6398.5721016966863</v>
      </c>
      <c r="L33" s="18">
        <f>IF(SER_hh_tes_in!L33=0,0,1000000/0.086*SER_hh_tes_in!L33/SER_hh_num_in!L33)</f>
        <v>6501.0990627286246</v>
      </c>
      <c r="M33" s="18">
        <f>IF(SER_hh_tes_in!M33=0,0,1000000/0.086*SER_hh_tes_in!M33/SER_hh_num_in!M33)</f>
        <v>6546.1608321173098</v>
      </c>
      <c r="N33" s="18">
        <f>IF(SER_hh_tes_in!N33=0,0,1000000/0.086*SER_hh_tes_in!N33/SER_hh_num_in!N33)</f>
        <v>6574.5741279479125</v>
      </c>
      <c r="O33" s="18">
        <f>IF(SER_hh_tes_in!O33=0,0,1000000/0.086*SER_hh_tes_in!O33/SER_hh_num_in!O33)</f>
        <v>6700.8787103383938</v>
      </c>
      <c r="P33" s="18">
        <f>IF(SER_hh_tes_in!P33=0,0,1000000/0.086*SER_hh_tes_in!P33/SER_hh_num_in!P33)</f>
        <v>6828.0512581689309</v>
      </c>
      <c r="Q33" s="18">
        <f>IF(SER_hh_tes_in!Q33=0,0,1000000/0.086*SER_hh_tes_in!Q33/SER_hh_num_in!Q33)</f>
        <v>7074.1645958398994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8356.2324255636922</v>
      </c>
      <c r="D3" s="106">
        <f>IF(SER_hh_emi_in!D3=0,0,1000000*SER_hh_emi_in!D3/SER_hh_num_in!D3)</f>
        <v>8275.6620127253191</v>
      </c>
      <c r="E3" s="106">
        <f>IF(SER_hh_emi_in!E3=0,0,1000000*SER_hh_emi_in!E3/SER_hh_num_in!E3)</f>
        <v>7398.4721201333623</v>
      </c>
      <c r="F3" s="106">
        <f>IF(SER_hh_emi_in!F3=0,0,1000000*SER_hh_emi_in!F3/SER_hh_num_in!F3)</f>
        <v>7965.8861902089338</v>
      </c>
      <c r="G3" s="106">
        <f>IF(SER_hh_emi_in!G3=0,0,1000000*SER_hh_emi_in!G3/SER_hh_num_in!G3)</f>
        <v>4653.5753716899626</v>
      </c>
      <c r="H3" s="106">
        <f>IF(SER_hh_emi_in!H3=0,0,1000000*SER_hh_emi_in!H3/SER_hh_num_in!H3)</f>
        <v>5646.8519164039426</v>
      </c>
      <c r="I3" s="106">
        <f>IF(SER_hh_emi_in!I3=0,0,1000000*SER_hh_emi_in!I3/SER_hh_num_in!I3)</f>
        <v>4317.5113480643759</v>
      </c>
      <c r="J3" s="106">
        <f>IF(SER_hh_emi_in!J3=0,0,1000000*SER_hh_emi_in!J3/SER_hh_num_in!J3)</f>
        <v>2170.1682876724899</v>
      </c>
      <c r="K3" s="106">
        <f>IF(SER_hh_emi_in!K3=0,0,1000000*SER_hh_emi_in!K3/SER_hh_num_in!K3)</f>
        <v>9284.6822964651928</v>
      </c>
      <c r="L3" s="106">
        <f>IF(SER_hh_emi_in!L3=0,0,1000000*SER_hh_emi_in!L3/SER_hh_num_in!L3)</f>
        <v>7370.1191101805725</v>
      </c>
      <c r="M3" s="106">
        <f>IF(SER_hh_emi_in!M3=0,0,1000000*SER_hh_emi_in!M3/SER_hh_num_in!M3)</f>
        <v>3916.110460919529</v>
      </c>
      <c r="N3" s="106">
        <f>IF(SER_hh_emi_in!N3=0,0,1000000*SER_hh_emi_in!N3/SER_hh_num_in!N3)</f>
        <v>2478.5341421246535</v>
      </c>
      <c r="O3" s="106">
        <f>IF(SER_hh_emi_in!O3=0,0,1000000*SER_hh_emi_in!O3/SER_hh_num_in!O3)</f>
        <v>7523.5822189136297</v>
      </c>
      <c r="P3" s="106">
        <f>IF(SER_hh_emi_in!P3=0,0,1000000*SER_hh_emi_in!P3/SER_hh_num_in!P3)</f>
        <v>5218.3138905689475</v>
      </c>
      <c r="Q3" s="106">
        <f>IF(SER_hh_emi_in!Q3=0,0,1000000*SER_hh_emi_in!Q3/SER_hh_num_in!Q3)</f>
        <v>6641.7616581119046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6134.4553262865638</v>
      </c>
      <c r="D4" s="101">
        <f>IF(SER_hh_emi_in!D4=0,0,1000000*SER_hh_emi_in!D4/SER_hh_num_in!D4)</f>
        <v>6876.3191736882054</v>
      </c>
      <c r="E4" s="101">
        <f>IF(SER_hh_emi_in!E4=0,0,1000000*SER_hh_emi_in!E4/SER_hh_num_in!E4)</f>
        <v>6114.4052041342993</v>
      </c>
      <c r="F4" s="101">
        <f>IF(SER_hh_emi_in!F4=0,0,1000000*SER_hh_emi_in!F4/SER_hh_num_in!F4)</f>
        <v>6346.5976630172636</v>
      </c>
      <c r="G4" s="101">
        <f>IF(SER_hh_emi_in!G4=0,0,1000000*SER_hh_emi_in!G4/SER_hh_num_in!G4)</f>
        <v>3034.5185596680794</v>
      </c>
      <c r="H4" s="101">
        <f>IF(SER_hh_emi_in!H4=0,0,1000000*SER_hh_emi_in!H4/SER_hh_num_in!H4)</f>
        <v>4212.7295342299594</v>
      </c>
      <c r="I4" s="101">
        <f>IF(SER_hh_emi_in!I4=0,0,1000000*SER_hh_emi_in!I4/SER_hh_num_in!I4)</f>
        <v>3064.452481007203</v>
      </c>
      <c r="J4" s="101">
        <f>IF(SER_hh_emi_in!J4=0,0,1000000*SER_hh_emi_in!J4/SER_hh_num_in!J4)</f>
        <v>0</v>
      </c>
      <c r="K4" s="101">
        <f>IF(SER_hh_emi_in!K4=0,0,1000000*SER_hh_emi_in!K4/SER_hh_num_in!K4)</f>
        <v>6817.6895369253998</v>
      </c>
      <c r="L4" s="101">
        <f>IF(SER_hh_emi_in!L4=0,0,1000000*SER_hh_emi_in!L4/SER_hh_num_in!L4)</f>
        <v>5244.1627248154673</v>
      </c>
      <c r="M4" s="101">
        <f>IF(SER_hh_emi_in!M4=0,0,1000000*SER_hh_emi_in!M4/SER_hh_num_in!M4)</f>
        <v>2724.4853947531901</v>
      </c>
      <c r="N4" s="101">
        <f>IF(SER_hh_emi_in!N4=0,0,1000000*SER_hh_emi_in!N4/SER_hh_num_in!N4)</f>
        <v>209.63359502042391</v>
      </c>
      <c r="O4" s="101">
        <f>IF(SER_hh_emi_in!O4=0,0,1000000*SER_hh_emi_in!O4/SER_hh_num_in!O4)</f>
        <v>5253.3871632529936</v>
      </c>
      <c r="P4" s="101">
        <f>IF(SER_hh_emi_in!P4=0,0,1000000*SER_hh_emi_in!P4/SER_hh_num_in!P4)</f>
        <v>4363.9068615722308</v>
      </c>
      <c r="Q4" s="101">
        <f>IF(SER_hh_emi_in!Q4=0,0,1000000*SER_hh_emi_in!Q4/SER_hh_num_in!Q4)</f>
        <v>5493.988601582676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21086.779975522488</v>
      </c>
      <c r="E5" s="100">
        <f>IF(SER_hh_emi_in!E5=0,0,1000000*SER_hh_emi_in!E5/SER_hh_num_in!E5)</f>
        <v>21330.124051281338</v>
      </c>
      <c r="F5" s="100">
        <f>IF(SER_hh_emi_in!F5=0,0,1000000*SER_hh_emi_in!F5/SER_hh_num_in!F5)</f>
        <v>0</v>
      </c>
      <c r="G5" s="100">
        <f>IF(SER_hh_emi_in!G5=0,0,1000000*SER_hh_emi_in!G5/SER_hh_num_in!G5)</f>
        <v>3910.6739616510845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24017.288582651112</v>
      </c>
      <c r="L5" s="100">
        <f>IF(SER_hh_emi_in!L5=0,0,1000000*SER_hh_emi_in!L5/SER_hh_num_in!L5)</f>
        <v>16205.098261088289</v>
      </c>
      <c r="M5" s="100">
        <f>IF(SER_hh_emi_in!M5=0,0,1000000*SER_hh_emi_in!M5/SER_hh_num_in!M5)</f>
        <v>18501.463285663394</v>
      </c>
      <c r="N5" s="100">
        <f>IF(SER_hh_emi_in!N5=0,0,1000000*SER_hh_emi_in!N5/SER_hh_num_in!N5)</f>
        <v>17282.202885779898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11481.502425557805</v>
      </c>
      <c r="D7" s="100">
        <f>IF(SER_hh_emi_in!D7=0,0,1000000*SER_hh_emi_in!D7/SER_hh_num_in!D7)</f>
        <v>12922.743092350502</v>
      </c>
      <c r="E7" s="100">
        <f>IF(SER_hh_emi_in!E7=0,0,1000000*SER_hh_emi_in!E7/SER_hh_num_in!E7)</f>
        <v>12930.754557964956</v>
      </c>
      <c r="F7" s="100">
        <f>IF(SER_hh_emi_in!F7=0,0,1000000*SER_hh_emi_in!F7/SER_hh_num_in!F7)</f>
        <v>12608.825018512278</v>
      </c>
      <c r="G7" s="100">
        <f>IF(SER_hh_emi_in!G7=0,0,1000000*SER_hh_emi_in!G7/SER_hh_num_in!G7)</f>
        <v>0</v>
      </c>
      <c r="H7" s="100">
        <f>IF(SER_hh_emi_in!H7=0,0,1000000*SER_hh_emi_in!H7/SER_hh_num_in!H7)</f>
        <v>11067.749158708377</v>
      </c>
      <c r="I7" s="100">
        <f>IF(SER_hh_emi_in!I7=0,0,1000000*SER_hh_emi_in!I7/SER_hh_num_in!I7)</f>
        <v>0</v>
      </c>
      <c r="J7" s="100">
        <f>IF(SER_hh_emi_in!J7=0,0,1000000*SER_hh_emi_in!J7/SER_hh_num_in!J7)</f>
        <v>0</v>
      </c>
      <c r="K7" s="100">
        <f>IF(SER_hh_emi_in!K7=0,0,1000000*SER_hh_emi_in!K7/SER_hh_num_in!K7)</f>
        <v>10363.447880729083</v>
      </c>
      <c r="L7" s="100">
        <f>IF(SER_hh_emi_in!L7=0,0,1000000*SER_hh_emi_in!L7/SER_hh_num_in!L7)</f>
        <v>0</v>
      </c>
      <c r="M7" s="100">
        <f>IF(SER_hh_emi_in!M7=0,0,1000000*SER_hh_emi_in!M7/SER_hh_num_in!M7)</f>
        <v>10983.691987853359</v>
      </c>
      <c r="N7" s="100">
        <f>IF(SER_hh_emi_in!N7=0,0,1000000*SER_hh_emi_in!N7/SER_hh_num_in!N7)</f>
        <v>0</v>
      </c>
      <c r="O7" s="100">
        <f>IF(SER_hh_emi_in!O7=0,0,1000000*SER_hh_emi_in!O7/SER_hh_num_in!O7)</f>
        <v>9755.3425750118931</v>
      </c>
      <c r="P7" s="100">
        <f>IF(SER_hh_emi_in!P7=0,0,1000000*SER_hh_emi_in!P7/SER_hh_num_in!P7)</f>
        <v>8034.9507834731521</v>
      </c>
      <c r="Q7" s="100">
        <f>IF(SER_hh_emi_in!Q7=0,0,1000000*SER_hh_emi_in!Q7/SER_hh_num_in!Q7)</f>
        <v>9702.3241507309431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10206.663378948862</v>
      </c>
      <c r="D9" s="100">
        <f>IF(SER_hh_emi_in!D9=0,0,1000000*SER_hh_emi_in!D9/SER_hh_num_in!D9)</f>
        <v>8699.174862933849</v>
      </c>
      <c r="E9" s="100">
        <f>IF(SER_hh_emi_in!E9=0,0,1000000*SER_hh_emi_in!E9/SER_hh_num_in!E9)</f>
        <v>8851.698077262301</v>
      </c>
      <c r="F9" s="100">
        <f>IF(SER_hh_emi_in!F9=0,0,1000000*SER_hh_emi_in!F9/SER_hh_num_in!F9)</f>
        <v>8888.0903319777281</v>
      </c>
      <c r="G9" s="100">
        <f>IF(SER_hh_emi_in!G9=0,0,1000000*SER_hh_emi_in!G9/SER_hh_num_in!G9)</f>
        <v>9060.4315191859678</v>
      </c>
      <c r="H9" s="100">
        <f>IF(SER_hh_emi_in!H9=0,0,1000000*SER_hh_emi_in!H9/SER_hh_num_in!H9)</f>
        <v>7964.5712015738454</v>
      </c>
      <c r="I9" s="100">
        <f>IF(SER_hh_emi_in!I9=0,0,1000000*SER_hh_emi_in!I9/SER_hh_num_in!I9)</f>
        <v>6809.7902489257558</v>
      </c>
      <c r="J9" s="100">
        <f>IF(SER_hh_emi_in!J9=0,0,1000000*SER_hh_emi_in!J9/SER_hh_num_in!J9)</f>
        <v>0</v>
      </c>
      <c r="K9" s="100">
        <f>IF(SER_hh_emi_in!K9=0,0,1000000*SER_hh_emi_in!K9/SER_hh_num_in!K9)</f>
        <v>7525.7921031927426</v>
      </c>
      <c r="L9" s="100">
        <f>IF(SER_hh_emi_in!L9=0,0,1000000*SER_hh_emi_in!L9/SER_hh_num_in!L9)</f>
        <v>8489.5057333392415</v>
      </c>
      <c r="M9" s="100">
        <f>IF(SER_hh_emi_in!M9=0,0,1000000*SER_hh_emi_in!M9/SER_hh_num_in!M9)</f>
        <v>0</v>
      </c>
      <c r="N9" s="100">
        <f>IF(SER_hh_emi_in!N9=0,0,1000000*SER_hh_emi_in!N9/SER_hh_num_in!N9)</f>
        <v>0</v>
      </c>
      <c r="O9" s="100">
        <f>IF(SER_hh_emi_in!O9=0,0,1000000*SER_hh_emi_in!O9/SER_hh_num_in!O9)</f>
        <v>7056.2714583263287</v>
      </c>
      <c r="P9" s="100">
        <f>IF(SER_hh_emi_in!P9=0,0,1000000*SER_hh_emi_in!P9/SER_hh_num_in!P9)</f>
        <v>5774.6419328289585</v>
      </c>
      <c r="Q9" s="100">
        <f>IF(SER_hh_emi_in!Q9=0,0,1000000*SER_hh_emi_in!Q9/SER_hh_num_in!Q9)</f>
        <v>6994.547493818618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0.98636484163163174</v>
      </c>
      <c r="E16" s="101">
        <f>IF(SER_hh_emi_in!E16=0,0,1000000*SER_hh_emi_in!E16/SER_hh_num_in!E16)</f>
        <v>1.0350889019466076</v>
      </c>
      <c r="F16" s="101">
        <f>IF(SER_hh_emi_in!F16=0,0,1000000*SER_hh_emi_in!F16/SER_hh_num_in!F16)</f>
        <v>1.3380287177783601</v>
      </c>
      <c r="G16" s="101">
        <f>IF(SER_hh_emi_in!G16=0,0,1000000*SER_hh_emi_in!G16/SER_hh_num_in!G16)</f>
        <v>1.4297429603256551</v>
      </c>
      <c r="H16" s="101">
        <f>IF(SER_hh_emi_in!H16=0,0,1000000*SER_hh_emi_in!H16/SER_hh_num_in!H16)</f>
        <v>2.2660113942090043</v>
      </c>
      <c r="I16" s="101">
        <f>IF(SER_hh_emi_in!I16=0,0,1000000*SER_hh_emi_in!I16/SER_hh_num_in!I16)</f>
        <v>4.2553272559433388</v>
      </c>
      <c r="J16" s="101">
        <f>IF(SER_hh_emi_in!J16=0,0,1000000*SER_hh_emi_in!J16/SER_hh_num_in!J16)</f>
        <v>0.33254199934427586</v>
      </c>
      <c r="K16" s="101">
        <f>IF(SER_hh_emi_in!K16=0,0,1000000*SER_hh_emi_in!K16/SER_hh_num_in!K16)</f>
        <v>1.6157248825715309</v>
      </c>
      <c r="L16" s="101">
        <f>IF(SER_hh_emi_in!L16=0,0,1000000*SER_hh_emi_in!L16/SER_hh_num_in!L16)</f>
        <v>0</v>
      </c>
      <c r="M16" s="101">
        <f>IF(SER_hh_emi_in!M16=0,0,1000000*SER_hh_emi_in!M16/SER_hh_num_in!M16)</f>
        <v>8.5620262638418261</v>
      </c>
      <c r="N16" s="101">
        <f>IF(SER_hh_emi_in!N16=0,0,1000000*SER_hh_emi_in!N16/SER_hh_num_in!N16)</f>
        <v>18.858045355834989</v>
      </c>
      <c r="O16" s="101">
        <f>IF(SER_hh_emi_in!O16=0,0,1000000*SER_hh_emi_in!O16/SER_hh_num_in!O16)</f>
        <v>27.64597841443193</v>
      </c>
      <c r="P16" s="101">
        <f>IF(SER_hh_emi_in!P16=0,0,1000000*SER_hh_emi_in!P16/SER_hh_num_in!P16)</f>
        <v>30.306799611677288</v>
      </c>
      <c r="Q16" s="101">
        <f>IF(SER_hh_emi_in!Q16=0,0,1000000*SER_hh_emi_in!Q16/SER_hh_num_in!Q16)</f>
        <v>33.602934904539637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545.07559623935686</v>
      </c>
      <c r="E17" s="103">
        <f>IF(SER_hh_emi_in!E17=0,0,1000000*SER_hh_emi_in!E17/SER_hh_num_in!E17)</f>
        <v>595.09763997122548</v>
      </c>
      <c r="F17" s="103">
        <f>IF(SER_hh_emi_in!F17=0,0,1000000*SER_hh_emi_in!F17/SER_hh_num_in!F17)</f>
        <v>661.4090158213927</v>
      </c>
      <c r="G17" s="103">
        <f>IF(SER_hh_emi_in!G17=0,0,1000000*SER_hh_emi_in!G17/SER_hh_num_in!G17)</f>
        <v>716.37098723675331</v>
      </c>
      <c r="H17" s="103">
        <f>IF(SER_hh_emi_in!H17=0,0,1000000*SER_hh_emi_in!H17/SER_hh_num_in!H17)</f>
        <v>806.07306208524028</v>
      </c>
      <c r="I17" s="103">
        <f>IF(SER_hh_emi_in!I17=0,0,1000000*SER_hh_emi_in!I17/SER_hh_num_in!I17)</f>
        <v>909.39910797833932</v>
      </c>
      <c r="J17" s="103">
        <f>IF(SER_hh_emi_in!J17=0,0,1000000*SER_hh_emi_in!J17/SER_hh_num_in!J17)</f>
        <v>980.95098535483839</v>
      </c>
      <c r="K17" s="103">
        <f>IF(SER_hh_emi_in!K17=0,0,1000000*SER_hh_emi_in!K17/SER_hh_num_in!K17)</f>
        <v>1041.9794087283447</v>
      </c>
      <c r="L17" s="103">
        <f>IF(SER_hh_emi_in!L17=0,0,1000000*SER_hh_emi_in!L17/SER_hh_num_in!L17)</f>
        <v>0</v>
      </c>
      <c r="M17" s="103">
        <f>IF(SER_hh_emi_in!M17=0,0,1000000*SER_hh_emi_in!M17/SER_hh_num_in!M17)</f>
        <v>1046.2301718692058</v>
      </c>
      <c r="N17" s="103">
        <f>IF(SER_hh_emi_in!N17=0,0,1000000*SER_hh_emi_in!N17/SER_hh_num_in!N17)</f>
        <v>1080.9721471653745</v>
      </c>
      <c r="O17" s="103">
        <f>IF(SER_hh_emi_in!O17=0,0,1000000*SER_hh_emi_in!O17/SER_hh_num_in!O17)</f>
        <v>1116.9127766991539</v>
      </c>
      <c r="P17" s="103">
        <f>IF(SER_hh_emi_in!P17=0,0,1000000*SER_hh_emi_in!P17/SER_hh_num_in!P17)</f>
        <v>1144.3480233711457</v>
      </c>
      <c r="Q17" s="103">
        <f>IF(SER_hh_emi_in!Q17=0,0,1000000*SER_hh_emi_in!Q17/SER_hh_num_in!Q17)</f>
        <v>1140.543486459957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1028.4698403547086</v>
      </c>
      <c r="D19" s="101">
        <f>IF(SER_hh_emi_in!D19=0,0,1000000*SER_hh_emi_in!D19/SER_hh_num_in!D19)</f>
        <v>1007.1717447503496</v>
      </c>
      <c r="E19" s="101">
        <f>IF(SER_hh_emi_in!E19=0,0,1000000*SER_hh_emi_in!E19/SER_hh_num_in!E19)</f>
        <v>733.18586941539183</v>
      </c>
      <c r="F19" s="101">
        <f>IF(SER_hh_emi_in!F19=0,0,1000000*SER_hh_emi_in!F19/SER_hh_num_in!F19)</f>
        <v>952.26841310716873</v>
      </c>
      <c r="G19" s="101">
        <f>IF(SER_hh_emi_in!G19=0,0,1000000*SER_hh_emi_in!G19/SER_hh_num_in!G19)</f>
        <v>1023.1564176112676</v>
      </c>
      <c r="H19" s="101">
        <f>IF(SER_hh_emi_in!H19=0,0,1000000*SER_hh_emi_in!H19/SER_hh_num_in!H19)</f>
        <v>799.29801921658805</v>
      </c>
      <c r="I19" s="101">
        <f>IF(SER_hh_emi_in!I19=0,0,1000000*SER_hh_emi_in!I19/SER_hh_num_in!I19)</f>
        <v>729.15837278395361</v>
      </c>
      <c r="J19" s="101">
        <f>IF(SER_hh_emi_in!J19=0,0,1000000*SER_hh_emi_in!J19/SER_hh_num_in!J19)</f>
        <v>1182.7851084668332</v>
      </c>
      <c r="K19" s="101">
        <f>IF(SER_hh_emi_in!K19=0,0,1000000*SER_hh_emi_in!K19/SER_hh_num_in!K19)</f>
        <v>1101.1245584725411</v>
      </c>
      <c r="L19" s="101">
        <f>IF(SER_hh_emi_in!L19=0,0,1000000*SER_hh_emi_in!L19/SER_hh_num_in!L19)</f>
        <v>1085.8303446966152</v>
      </c>
      <c r="M19" s="101">
        <f>IF(SER_hh_emi_in!M19=0,0,1000000*SER_hh_emi_in!M19/SER_hh_num_in!M19)</f>
        <v>464.02564596487827</v>
      </c>
      <c r="N19" s="101">
        <f>IF(SER_hh_emi_in!N19=0,0,1000000*SER_hh_emi_in!N19/SER_hh_num_in!N19)</f>
        <v>903.10791813592527</v>
      </c>
      <c r="O19" s="101">
        <f>IF(SER_hh_emi_in!O19=0,0,1000000*SER_hh_emi_in!O19/SER_hh_num_in!O19)</f>
        <v>741.22302059721665</v>
      </c>
      <c r="P19" s="101">
        <f>IF(SER_hh_emi_in!P19=0,0,1000000*SER_hh_emi_in!P19/SER_hh_num_in!P19)</f>
        <v>470.54879753084202</v>
      </c>
      <c r="Q19" s="101">
        <f>IF(SER_hh_emi_in!Q19=0,0,1000000*SER_hh_emi_in!Q19/SER_hh_num_in!Q19)</f>
        <v>462.74715167119973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2513.8122463469876</v>
      </c>
      <c r="D21" s="100">
        <f>IF(SER_hh_emi_in!D21=0,0,1000000*SER_hh_emi_in!D21/SER_hh_num_in!D21)</f>
        <v>2554.7449975061863</v>
      </c>
      <c r="E21" s="100">
        <f>IF(SER_hh_emi_in!E21=0,0,1000000*SER_hh_emi_in!E21/SER_hh_num_in!E21)</f>
        <v>2579.6691852550675</v>
      </c>
      <c r="F21" s="100">
        <f>IF(SER_hh_emi_in!F21=0,0,1000000*SER_hh_emi_in!F21/SER_hh_num_in!F21)</f>
        <v>2600.3257579908513</v>
      </c>
      <c r="G21" s="100">
        <f>IF(SER_hh_emi_in!G21=0,0,1000000*SER_hh_emi_in!G21/SER_hh_num_in!G21)</f>
        <v>2585.508082110583</v>
      </c>
      <c r="H21" s="100">
        <f>IF(SER_hh_emi_in!H21=0,0,1000000*SER_hh_emi_in!H21/SER_hh_num_in!H21)</f>
        <v>2572.6209260514097</v>
      </c>
      <c r="I21" s="100">
        <f>IF(SER_hh_emi_in!I21=0,0,1000000*SER_hh_emi_in!I21/SER_hh_num_in!I21)</f>
        <v>2539.4339379627581</v>
      </c>
      <c r="J21" s="100">
        <f>IF(SER_hh_emi_in!J21=0,0,1000000*SER_hh_emi_in!J21/SER_hh_num_in!J21)</f>
        <v>2539.5878624788988</v>
      </c>
      <c r="K21" s="100">
        <f>IF(SER_hh_emi_in!K21=0,0,1000000*SER_hh_emi_in!K21/SER_hh_num_in!K21)</f>
        <v>2551.268030326974</v>
      </c>
      <c r="L21" s="100">
        <f>IF(SER_hh_emi_in!L21=0,0,1000000*SER_hh_emi_in!L21/SER_hh_num_in!L21)</f>
        <v>2558.9590752787963</v>
      </c>
      <c r="M21" s="100">
        <f>IF(SER_hh_emi_in!M21=0,0,1000000*SER_hh_emi_in!M21/SER_hh_num_in!M21)</f>
        <v>2582.6027069617439</v>
      </c>
      <c r="N21" s="100">
        <f>IF(SER_hh_emi_in!N21=0,0,1000000*SER_hh_emi_in!N21/SER_hh_num_in!N21)</f>
        <v>2592.7041898140019</v>
      </c>
      <c r="O21" s="100">
        <f>IF(SER_hh_emi_in!O21=0,0,1000000*SER_hh_emi_in!O21/SER_hh_num_in!O21)</f>
        <v>2611.225077424408</v>
      </c>
      <c r="P21" s="100">
        <f>IF(SER_hh_emi_in!P21=0,0,1000000*SER_hh_emi_in!P21/SER_hh_num_in!P21)</f>
        <v>2620.6312719362472</v>
      </c>
      <c r="Q21" s="100">
        <f>IF(SER_hh_emi_in!Q21=0,0,1000000*SER_hh_emi_in!Q21/SER_hh_num_in!Q21)</f>
        <v>2648.9510322577748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2933.4320592522577</v>
      </c>
      <c r="D22" s="100">
        <f>IF(SER_hh_emi_in!D22=0,0,1000000*SER_hh_emi_in!D22/SER_hh_num_in!D22)</f>
        <v>3002.1673467597775</v>
      </c>
      <c r="E22" s="100">
        <f>IF(SER_hh_emi_in!E22=0,0,1000000*SER_hh_emi_in!E22/SER_hh_num_in!E22)</f>
        <v>3037.9504090069231</v>
      </c>
      <c r="F22" s="100">
        <f>IF(SER_hh_emi_in!F22=0,0,1000000*SER_hh_emi_in!F22/SER_hh_num_in!F22)</f>
        <v>3060.5289883972546</v>
      </c>
      <c r="G22" s="100">
        <f>IF(SER_hh_emi_in!G22=0,0,1000000*SER_hh_emi_in!G22/SER_hh_num_in!G22)</f>
        <v>3076.2253163094165</v>
      </c>
      <c r="H22" s="100">
        <f>IF(SER_hh_emi_in!H22=0,0,1000000*SER_hh_emi_in!H22/SER_hh_num_in!H22)</f>
        <v>3054.1752714323175</v>
      </c>
      <c r="I22" s="100">
        <f>IF(SER_hh_emi_in!I22=0,0,1000000*SER_hh_emi_in!I22/SER_hh_num_in!I22)</f>
        <v>3041.5057478959079</v>
      </c>
      <c r="J22" s="100">
        <f>IF(SER_hh_emi_in!J22=0,0,1000000*SER_hh_emi_in!J22/SER_hh_num_in!J22)</f>
        <v>3036.2356890539977</v>
      </c>
      <c r="K22" s="100">
        <f>IF(SER_hh_emi_in!K22=0,0,1000000*SER_hh_emi_in!K22/SER_hh_num_in!K22)</f>
        <v>3037.6167411795423</v>
      </c>
      <c r="L22" s="100">
        <f>IF(SER_hh_emi_in!L22=0,0,1000000*SER_hh_emi_in!L22/SER_hh_num_in!L22)</f>
        <v>3054.9904811907459</v>
      </c>
      <c r="M22" s="100">
        <f>IF(SER_hh_emi_in!M22=0,0,1000000*SER_hh_emi_in!M22/SER_hh_num_in!M22)</f>
        <v>0</v>
      </c>
      <c r="N22" s="100">
        <f>IF(SER_hh_emi_in!N22=0,0,1000000*SER_hh_emi_in!N22/SER_hh_num_in!N22)</f>
        <v>0</v>
      </c>
      <c r="O22" s="100">
        <f>IF(SER_hh_emi_in!O22=0,0,1000000*SER_hh_emi_in!O22/SER_hh_num_in!O22)</f>
        <v>0</v>
      </c>
      <c r="P22" s="100">
        <f>IF(SER_hh_emi_in!P22=0,0,1000000*SER_hh_emi_in!P22/SER_hh_num_in!P22)</f>
        <v>0</v>
      </c>
      <c r="Q22" s="100">
        <f>IF(SER_hh_emi_in!Q22=0,0,1000000*SER_hh_emi_in!Q22/SER_hh_num_in!Q22)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2124.8349058689437</v>
      </c>
      <c r="D23" s="100">
        <f>IF(SER_hh_emi_in!D23=0,0,1000000*SER_hh_emi_in!D23/SER_hh_num_in!D23)</f>
        <v>2171.3248374620293</v>
      </c>
      <c r="E23" s="100">
        <f>IF(SER_hh_emi_in!E23=0,0,1000000*SER_hh_emi_in!E23/SER_hh_num_in!E23)</f>
        <v>2181.6632196193805</v>
      </c>
      <c r="F23" s="100">
        <f>IF(SER_hh_emi_in!F23=0,0,1000000*SER_hh_emi_in!F23/SER_hh_num_in!F23)</f>
        <v>2198.7111462330731</v>
      </c>
      <c r="G23" s="100">
        <f>IF(SER_hh_emi_in!G23=0,0,1000000*SER_hh_emi_in!G23/SER_hh_num_in!G23)</f>
        <v>2193.8671815721186</v>
      </c>
      <c r="H23" s="100">
        <f>IF(SER_hh_emi_in!H23=0,0,1000000*SER_hh_emi_in!H23/SER_hh_num_in!H23)</f>
        <v>2168.7775802611372</v>
      </c>
      <c r="I23" s="100">
        <f>IF(SER_hh_emi_in!I23=0,0,1000000*SER_hh_emi_in!I23/SER_hh_num_in!I23)</f>
        <v>2147.3970111525796</v>
      </c>
      <c r="J23" s="100">
        <f>IF(SER_hh_emi_in!J23=0,0,1000000*SER_hh_emi_in!J23/SER_hh_num_in!J23)</f>
        <v>2147.9963663712178</v>
      </c>
      <c r="K23" s="100">
        <f>IF(SER_hh_emi_in!K23=0,0,1000000*SER_hh_emi_in!K23/SER_hh_num_in!K23)</f>
        <v>2142.265395311359</v>
      </c>
      <c r="L23" s="100">
        <f>IF(SER_hh_emi_in!L23=0,0,1000000*SER_hh_emi_in!L23/SER_hh_num_in!L23)</f>
        <v>2155.067502635407</v>
      </c>
      <c r="M23" s="100">
        <f>IF(SER_hh_emi_in!M23=0,0,1000000*SER_hh_emi_in!M23/SER_hh_num_in!M23)</f>
        <v>2183.9002483854256</v>
      </c>
      <c r="N23" s="100">
        <f>IF(SER_hh_emi_in!N23=0,0,1000000*SER_hh_emi_in!N23/SER_hh_num_in!N23)</f>
        <v>2206.9216047245536</v>
      </c>
      <c r="O23" s="100">
        <f>IF(SER_hh_emi_in!O23=0,0,1000000*SER_hh_emi_in!O23/SER_hh_num_in!O23)</f>
        <v>2239.4112065694444</v>
      </c>
      <c r="P23" s="100">
        <f>IF(SER_hh_emi_in!P23=0,0,1000000*SER_hh_emi_in!P23/SER_hh_num_in!P23)</f>
        <v>2263.2605438502333</v>
      </c>
      <c r="Q23" s="100">
        <f>IF(SER_hh_emi_in!Q23=0,0,1000000*SER_hh_emi_in!Q23/SER_hh_num_in!Q23)</f>
        <v>2306.3938517362571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1193.3072589224189</v>
      </c>
      <c r="D29" s="101">
        <f>IF(SER_hh_emi_in!D29=0,0,1000000*SER_hh_emi_in!D29/SER_hh_num_in!D29)</f>
        <v>391.6148724558567</v>
      </c>
      <c r="E29" s="101">
        <f>IF(SER_hh_emi_in!E29=0,0,1000000*SER_hh_emi_in!E29/SER_hh_num_in!E29)</f>
        <v>550.35395835891507</v>
      </c>
      <c r="F29" s="101">
        <f>IF(SER_hh_emi_in!F29=0,0,1000000*SER_hh_emi_in!F29/SER_hh_num_in!F29)</f>
        <v>666.10757956196755</v>
      </c>
      <c r="G29" s="101">
        <f>IF(SER_hh_emi_in!G29=0,0,1000000*SER_hh_emi_in!G29/SER_hh_num_in!G29)</f>
        <v>594.98316550837626</v>
      </c>
      <c r="H29" s="101">
        <f>IF(SER_hh_emi_in!H29=0,0,1000000*SER_hh_emi_in!H29/SER_hh_num_in!H29)</f>
        <v>633.01901137708148</v>
      </c>
      <c r="I29" s="101">
        <f>IF(SER_hh_emi_in!I29=0,0,1000000*SER_hh_emi_in!I29/SER_hh_num_in!I29)</f>
        <v>520.02073092916032</v>
      </c>
      <c r="J29" s="101">
        <f>IF(SER_hh_emi_in!J29=0,0,1000000*SER_hh_emi_in!J29/SER_hh_num_in!J29)</f>
        <v>987.05063720631244</v>
      </c>
      <c r="K29" s="101">
        <f>IF(SER_hh_emi_in!K29=0,0,1000000*SER_hh_emi_in!K29/SER_hh_num_in!K29)</f>
        <v>1364.2524761846787</v>
      </c>
      <c r="L29" s="101">
        <f>IF(SER_hh_emi_in!L29=0,0,1000000*SER_hh_emi_in!L29/SER_hh_num_in!L29)</f>
        <v>1040.1260406684889</v>
      </c>
      <c r="M29" s="101">
        <f>IF(SER_hh_emi_in!M29=0,0,1000000*SER_hh_emi_in!M29/SER_hh_num_in!M29)</f>
        <v>725.119021191147</v>
      </c>
      <c r="N29" s="101">
        <f>IF(SER_hh_emi_in!N29=0,0,1000000*SER_hh_emi_in!N29/SER_hh_num_in!N29)</f>
        <v>1355.9707856252185</v>
      </c>
      <c r="O29" s="101">
        <f>IF(SER_hh_emi_in!O29=0,0,1000000*SER_hh_emi_in!O29/SER_hh_num_in!O29)</f>
        <v>1506.2034377508423</v>
      </c>
      <c r="P29" s="101">
        <f>IF(SER_hh_emi_in!P29=0,0,1000000*SER_hh_emi_in!P29/SER_hh_num_in!P29)</f>
        <v>368.99642796255534</v>
      </c>
      <c r="Q29" s="101">
        <f>IF(SER_hh_emi_in!Q29=0,0,1000000*SER_hh_emi_in!Q29/SER_hh_num_in!Q29)</f>
        <v>672.21155778754041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3111.9260079027813</v>
      </c>
      <c r="D30" s="100">
        <f>IF(SER_hh_emi_in!D30=0,0,1000000*SER_hh_emi_in!D30/SER_hh_num_in!D30)</f>
        <v>3034.4328933438546</v>
      </c>
      <c r="E30" s="100">
        <f>IF(SER_hh_emi_in!E30=0,0,1000000*SER_hh_emi_in!E30/SER_hh_num_in!E30)</f>
        <v>3134.2194473742343</v>
      </c>
      <c r="F30" s="100">
        <f>IF(SER_hh_emi_in!F30=0,0,1000000*SER_hh_emi_in!F30/SER_hh_num_in!F30)</f>
        <v>3152.8137225771115</v>
      </c>
      <c r="G30" s="100">
        <f>IF(SER_hh_emi_in!G30=0,0,1000000*SER_hh_emi_in!G30/SER_hh_num_in!G30)</f>
        <v>3107.3389127214077</v>
      </c>
      <c r="H30" s="100">
        <f>IF(SER_hh_emi_in!H30=0,0,1000000*SER_hh_emi_in!H30/SER_hh_num_in!H30)</f>
        <v>3098.0537171454853</v>
      </c>
      <c r="I30" s="100">
        <f>IF(SER_hh_emi_in!I30=0,0,1000000*SER_hh_emi_in!I30/SER_hh_num_in!I30)</f>
        <v>3078.9854652375302</v>
      </c>
      <c r="J30" s="100">
        <f>IF(SER_hh_emi_in!J30=0,0,1000000*SER_hh_emi_in!J30/SER_hh_num_in!J30)</f>
        <v>3092.7004395751396</v>
      </c>
      <c r="K30" s="100">
        <f>IF(SER_hh_emi_in!K30=0,0,1000000*SER_hh_emi_in!K30/SER_hh_num_in!K30)</f>
        <v>3108.7783854501977</v>
      </c>
      <c r="L30" s="100">
        <f>IF(SER_hh_emi_in!L30=0,0,1000000*SER_hh_emi_in!L30/SER_hh_num_in!L30)</f>
        <v>3141.7392940048276</v>
      </c>
      <c r="M30" s="100">
        <f>IF(SER_hh_emi_in!M30=0,0,1000000*SER_hh_emi_in!M30/SER_hh_num_in!M30)</f>
        <v>0</v>
      </c>
      <c r="N30" s="100">
        <f>IF(SER_hh_emi_in!N30=0,0,1000000*SER_hh_emi_in!N30/SER_hh_num_in!N30)</f>
        <v>3128.8222294638049</v>
      </c>
      <c r="O30" s="100">
        <f>IF(SER_hh_emi_in!O30=0,0,1000000*SER_hh_emi_in!O30/SER_hh_num_in!O30)</f>
        <v>3222.5713120336804</v>
      </c>
      <c r="P30" s="100">
        <f>IF(SER_hh_emi_in!P30=0,0,1000000*SER_hh_emi_in!P30/SER_hh_num_in!P30)</f>
        <v>3220.8763603191373</v>
      </c>
      <c r="Q30" s="100">
        <f>IF(SER_hh_emi_in!Q30=0,0,1000000*SER_hh_emi_in!Q30/SER_hh_num_in!Q30)</f>
        <v>3277.1310001515512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2400.9867316671093</v>
      </c>
      <c r="D31" s="100">
        <f>IF(SER_hh_emi_in!D31=0,0,1000000*SER_hh_emi_in!D31/SER_hh_num_in!D31)</f>
        <v>2442.4027068759324</v>
      </c>
      <c r="E31" s="100">
        <f>IF(SER_hh_emi_in!E31=0,0,1000000*SER_hh_emi_in!E31/SER_hh_num_in!E31)</f>
        <v>2449.4142008685003</v>
      </c>
      <c r="F31" s="100">
        <f>IF(SER_hh_emi_in!F31=0,0,1000000*SER_hh_emi_in!F31/SER_hh_num_in!F31)</f>
        <v>2464.5633559432204</v>
      </c>
      <c r="G31" s="100">
        <f>IF(SER_hh_emi_in!G31=0,0,1000000*SER_hh_emi_in!G31/SER_hh_num_in!G31)</f>
        <v>2458.586094556445</v>
      </c>
      <c r="H31" s="100">
        <f>IF(SER_hh_emi_in!H31=0,0,1000000*SER_hh_emi_in!H31/SER_hh_num_in!H31)</f>
        <v>2458.0001647826634</v>
      </c>
      <c r="I31" s="100">
        <f>IF(SER_hh_emi_in!I31=0,0,1000000*SER_hh_emi_in!I31/SER_hh_num_in!I31)</f>
        <v>2477.1682128677271</v>
      </c>
      <c r="J31" s="100">
        <f>IF(SER_hh_emi_in!J31=0,0,1000000*SER_hh_emi_in!J31/SER_hh_num_in!J31)</f>
        <v>2506.6759783968346</v>
      </c>
      <c r="K31" s="100">
        <f>IF(SER_hh_emi_in!K31=0,0,1000000*SER_hh_emi_in!K31/SER_hh_num_in!K31)</f>
        <v>2521.162495270306</v>
      </c>
      <c r="L31" s="100">
        <f>IF(SER_hh_emi_in!L31=0,0,1000000*SER_hh_emi_in!L31/SER_hh_num_in!L31)</f>
        <v>2563.4006527940492</v>
      </c>
      <c r="M31" s="100">
        <f>IF(SER_hh_emi_in!M31=0,0,1000000*SER_hh_emi_in!M31/SER_hh_num_in!M31)</f>
        <v>2584.1499021650397</v>
      </c>
      <c r="N31" s="100">
        <f>IF(SER_hh_emi_in!N31=0,0,1000000*SER_hh_emi_in!N31/SER_hh_num_in!N31)</f>
        <v>2598.3265792907432</v>
      </c>
      <c r="O31" s="100">
        <f>IF(SER_hh_emi_in!O31=0,0,1000000*SER_hh_emi_in!O31/SER_hh_num_in!O31)</f>
        <v>2618.2585867416437</v>
      </c>
      <c r="P31" s="100">
        <f>IF(SER_hh_emi_in!P31=0,0,1000000*SER_hh_emi_in!P31/SER_hh_num_in!P31)</f>
        <v>2626.0493894481647</v>
      </c>
      <c r="Q31" s="100">
        <f>IF(SER_hh_emi_in!Q31=0,0,1000000*SER_hh_emi_in!Q31/SER_hh_num_in!Q31)</f>
        <v>2670.9496012757859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154.51126376994026</v>
      </c>
      <c r="D3" s="106">
        <f>IF(SER_hh_fech_in!D3=0,0,SER_hh_fech_in!D3/SER_summary!D$27)</f>
        <v>154.87957513114833</v>
      </c>
      <c r="E3" s="106">
        <f>IF(SER_hh_fech_in!E3=0,0,SER_hh_fech_in!E3/SER_summary!E$27)</f>
        <v>152.46247329956708</v>
      </c>
      <c r="F3" s="106">
        <f>IF(SER_hh_fech_in!F3=0,0,SER_hh_fech_in!F3/SER_summary!F$27)</f>
        <v>155.84018096347381</v>
      </c>
      <c r="G3" s="106">
        <f>IF(SER_hh_fech_in!G3=0,0,SER_hh_fech_in!G3/SER_summary!G$27)</f>
        <v>150.3466727278963</v>
      </c>
      <c r="H3" s="106">
        <f>IF(SER_hh_fech_in!H3=0,0,SER_hh_fech_in!H3/SER_summary!H$27)</f>
        <v>143.61080816276981</v>
      </c>
      <c r="I3" s="106">
        <f>IF(SER_hh_fech_in!I3=0,0,SER_hh_fech_in!I3/SER_summary!I$27)</f>
        <v>137.38243473809692</v>
      </c>
      <c r="J3" s="106">
        <f>IF(SER_hh_fech_in!J3=0,0,SER_hh_fech_in!J3/SER_summary!J$27)</f>
        <v>139.50795636505825</v>
      </c>
      <c r="K3" s="106">
        <f>IF(SER_hh_fech_in!K3=0,0,SER_hh_fech_in!K3/SER_summary!K$27)</f>
        <v>149.68457060531418</v>
      </c>
      <c r="L3" s="106">
        <f>IF(SER_hh_fech_in!L3=0,0,SER_hh_fech_in!L3/SER_summary!L$27)</f>
        <v>153.66560889906299</v>
      </c>
      <c r="M3" s="106">
        <f>IF(SER_hh_fech_in!M3=0,0,SER_hh_fech_in!M3/SER_summary!M$27)</f>
        <v>129.29399479380575</v>
      </c>
      <c r="N3" s="106">
        <f>IF(SER_hh_fech_in!N3=0,0,SER_hh_fech_in!N3/SER_summary!N$27)</f>
        <v>122.45783810905864</v>
      </c>
      <c r="O3" s="106">
        <f>IF(SER_hh_fech_in!O3=0,0,SER_hh_fech_in!O3/SER_summary!O$27)</f>
        <v>129.15403137328781</v>
      </c>
      <c r="P3" s="106">
        <f>IF(SER_hh_fech_in!P3=0,0,SER_hh_fech_in!P3/SER_summary!P$27)</f>
        <v>108.74078894829567</v>
      </c>
      <c r="Q3" s="106">
        <f>IF(SER_hh_fech_in!Q3=0,0,SER_hh_fech_in!Q3/SER_summary!Q$27)</f>
        <v>116.24266432203594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98.346918138683264</v>
      </c>
      <c r="D4" s="101">
        <f>IF(SER_hh_fech_in!D4=0,0,SER_hh_fech_in!D4/SER_summary!D$27)</f>
        <v>98.385477003566677</v>
      </c>
      <c r="E4" s="101">
        <f>IF(SER_hh_fech_in!E4=0,0,SER_hh_fech_in!E4/SER_summary!E$27)</f>
        <v>97.535444037273692</v>
      </c>
      <c r="F4" s="101">
        <f>IF(SER_hh_fech_in!F4=0,0,SER_hh_fech_in!F4/SER_summary!F$27)</f>
        <v>96.538912111295559</v>
      </c>
      <c r="G4" s="101">
        <f>IF(SER_hh_fech_in!G4=0,0,SER_hh_fech_in!G4/SER_summary!G$27)</f>
        <v>92.759490528721798</v>
      </c>
      <c r="H4" s="101">
        <f>IF(SER_hh_fech_in!H4=0,0,SER_hh_fech_in!H4/SER_summary!H$27)</f>
        <v>83.541094492357701</v>
      </c>
      <c r="I4" s="101">
        <f>IF(SER_hh_fech_in!I4=0,0,SER_hh_fech_in!I4/SER_summary!I$27)</f>
        <v>76.016774685900387</v>
      </c>
      <c r="J4" s="101">
        <f>IF(SER_hh_fech_in!J4=0,0,SER_hh_fech_in!J4/SER_summary!J$27)</f>
        <v>74.378390433184279</v>
      </c>
      <c r="K4" s="101">
        <f>IF(SER_hh_fech_in!K4=0,0,SER_hh_fech_in!K4/SER_summary!K$27)</f>
        <v>82.651107959771736</v>
      </c>
      <c r="L4" s="101">
        <f>IF(SER_hh_fech_in!L4=0,0,SER_hh_fech_in!L4/SER_summary!L$27)</f>
        <v>89.129834013230976</v>
      </c>
      <c r="M4" s="101">
        <f>IF(SER_hh_fech_in!M4=0,0,SER_hh_fech_in!M4/SER_summary!M$27)</f>
        <v>80.411982752626898</v>
      </c>
      <c r="N4" s="101">
        <f>IF(SER_hh_fech_in!N4=0,0,SER_hh_fech_in!N4/SER_summary!N$27)</f>
        <v>66.560606869814663</v>
      </c>
      <c r="O4" s="101">
        <f>IF(SER_hh_fech_in!O4=0,0,SER_hh_fech_in!O4/SER_summary!O$27)</f>
        <v>67.328954691929553</v>
      </c>
      <c r="P4" s="101">
        <f>IF(SER_hh_fech_in!P4=0,0,SER_hh_fech_in!P4/SER_summary!P$27)</f>
        <v>55.780040290664154</v>
      </c>
      <c r="Q4" s="101">
        <f>IF(SER_hh_fech_in!Q4=0,0,SER_hh_fech_in!Q4/SER_summary!Q$27)</f>
        <v>64.112275310760424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128.85334945737443</v>
      </c>
      <c r="E5" s="100">
        <f>IF(SER_hh_fech_in!E5=0,0,SER_hh_fech_in!E5/SER_summary!E$27)</f>
        <v>130.34033321063285</v>
      </c>
      <c r="F5" s="100">
        <f>IF(SER_hh_fech_in!F5=0,0,SER_hh_fech_in!F5/SER_summary!F$27)</f>
        <v>0</v>
      </c>
      <c r="G5" s="100">
        <f>IF(SER_hh_fech_in!G5=0,0,SER_hh_fech_in!G5/SER_summary!G$27)</f>
        <v>23.896651796974826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146.76058091141877</v>
      </c>
      <c r="L5" s="100">
        <f>IF(SER_hh_fech_in!L5=0,0,SER_hh_fech_in!L5/SER_summary!L$27)</f>
        <v>99.023235963525138</v>
      </c>
      <c r="M5" s="100">
        <f>IF(SER_hh_fech_in!M5=0,0,SER_hh_fech_in!M5/SER_summary!M$27)</f>
        <v>113.05545545539361</v>
      </c>
      <c r="N5" s="100">
        <f>IF(SER_hh_fech_in!N5=0,0,SER_hh_fech_in!N5/SER_summary!N$27)</f>
        <v>105.60501557941001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95.480012733473643</v>
      </c>
      <c r="D7" s="100">
        <f>IF(SER_hh_fech_in!D7=0,0,SER_hh_fech_in!D7/SER_summary!D$27)</f>
        <v>107.30731727395195</v>
      </c>
      <c r="E7" s="100">
        <f>IF(SER_hh_fech_in!E7=0,0,SER_hh_fech_in!E7/SER_summary!E$27)</f>
        <v>107.43466320629432</v>
      </c>
      <c r="F7" s="100">
        <f>IF(SER_hh_fech_in!F7=0,0,SER_hh_fech_in!F7/SER_summary!F$27)</f>
        <v>104.84273101758588</v>
      </c>
      <c r="G7" s="100">
        <f>IF(SER_hh_fech_in!G7=0,0,SER_hh_fech_in!G7/SER_summary!G$27)</f>
        <v>0</v>
      </c>
      <c r="H7" s="100">
        <f>IF(SER_hh_fech_in!H7=0,0,SER_hh_fech_in!H7/SER_summary!H$27)</f>
        <v>92.018576795126293</v>
      </c>
      <c r="I7" s="100">
        <f>IF(SER_hh_fech_in!I7=0,0,SER_hh_fech_in!I7/SER_summary!I$27)</f>
        <v>0</v>
      </c>
      <c r="J7" s="100">
        <f>IF(SER_hh_fech_in!J7=0,0,SER_hh_fech_in!J7/SER_summary!J$27)</f>
        <v>0</v>
      </c>
      <c r="K7" s="100">
        <f>IF(SER_hh_fech_in!K7=0,0,SER_hh_fech_in!K7/SER_summary!K$27)</f>
        <v>86.02014152739207</v>
      </c>
      <c r="L7" s="100">
        <f>IF(SER_hh_fech_in!L7=0,0,SER_hh_fech_in!L7/SER_summary!L$27)</f>
        <v>0</v>
      </c>
      <c r="M7" s="100">
        <f>IF(SER_hh_fech_in!M7=0,0,SER_hh_fech_in!M7/SER_summary!M$27)</f>
        <v>90.972042233157623</v>
      </c>
      <c r="N7" s="100">
        <f>IF(SER_hh_fech_in!N7=0,0,SER_hh_fech_in!N7/SER_summary!N$27)</f>
        <v>0</v>
      </c>
      <c r="O7" s="100">
        <f>IF(SER_hh_fech_in!O7=0,0,SER_hh_fech_in!O7/SER_summary!O$27)</f>
        <v>80.843687038206198</v>
      </c>
      <c r="P7" s="100">
        <f>IF(SER_hh_fech_in!P7=0,0,SER_hh_fech_in!P7/SER_summary!P$27)</f>
        <v>66.707427366547307</v>
      </c>
      <c r="Q7" s="100">
        <f>IF(SER_hh_fech_in!Q7=0,0,SER_hh_fech_in!Q7/SER_summary!Q$27)</f>
        <v>80.598943182920749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112.43675368457589</v>
      </c>
      <c r="D9" s="100">
        <f>IF(SER_hh_fech_in!D9=0,0,SER_hh_fech_in!D9/SER_summary!D$27)</f>
        <v>95.880134974143104</v>
      </c>
      <c r="E9" s="100">
        <f>IF(SER_hh_fech_in!E9=0,0,SER_hh_fech_in!E9/SER_summary!E$27)</f>
        <v>97.882931428471025</v>
      </c>
      <c r="F9" s="100">
        <f>IF(SER_hh_fech_in!F9=0,0,SER_hh_fech_in!F9/SER_summary!F$27)</f>
        <v>98.120506239829808</v>
      </c>
      <c r="G9" s="100">
        <f>IF(SER_hh_fech_in!G9=0,0,SER_hh_fech_in!G9/SER_summary!G$27)</f>
        <v>100.02859843326048</v>
      </c>
      <c r="H9" s="100">
        <f>IF(SER_hh_fech_in!H9=0,0,SER_hh_fech_in!H9/SER_summary!H$27)</f>
        <v>87.980117514239538</v>
      </c>
      <c r="I9" s="100">
        <f>IF(SER_hh_fech_in!I9=0,0,SER_hh_fech_in!I9/SER_summary!I$27)</f>
        <v>75.160614019848197</v>
      </c>
      <c r="J9" s="100">
        <f>IF(SER_hh_fech_in!J9=0,0,SER_hh_fech_in!J9/SER_summary!J$27)</f>
        <v>0</v>
      </c>
      <c r="K9" s="100">
        <f>IF(SER_hh_fech_in!K9=0,0,SER_hh_fech_in!K9/SER_summary!K$27)</f>
        <v>82.977178283407596</v>
      </c>
      <c r="L9" s="100">
        <f>IF(SER_hh_fech_in!L9=0,0,SER_hh_fech_in!L9/SER_summary!L$27)</f>
        <v>93.540400260370618</v>
      </c>
      <c r="M9" s="100">
        <f>IF(SER_hh_fech_in!M9=0,0,SER_hh_fech_in!M9/SER_summary!M$27)</f>
        <v>0</v>
      </c>
      <c r="N9" s="100">
        <f>IF(SER_hh_fech_in!N9=0,0,SER_hh_fech_in!N9/SER_summary!N$27)</f>
        <v>0</v>
      </c>
      <c r="O9" s="100">
        <f>IF(SER_hh_fech_in!O9=0,0,SER_hh_fech_in!O9/SER_summary!O$27)</f>
        <v>77.698716186744022</v>
      </c>
      <c r="P9" s="100">
        <f>IF(SER_hh_fech_in!P9=0,0,SER_hh_fech_in!P9/SER_summary!P$27)</f>
        <v>63.576354515775108</v>
      </c>
      <c r="Q9" s="100">
        <f>IF(SER_hh_fech_in!Q9=0,0,SER_hh_fech_in!Q9/SER_summary!Q$27)</f>
        <v>76.962686979357912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0</v>
      </c>
      <c r="D10" s="100">
        <f>IF(SER_hh_fech_in!D10=0,0,SER_hh_fech_in!D10/SER_summary!D$27)</f>
        <v>0</v>
      </c>
      <c r="E10" s="100">
        <f>IF(SER_hh_fech_in!E10=0,0,SER_hh_fech_in!E10/SER_summary!E$27)</f>
        <v>0</v>
      </c>
      <c r="F10" s="100">
        <f>IF(SER_hh_fech_in!F10=0,0,SER_hh_fech_in!F10/SER_summary!F$27)</f>
        <v>0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119.81156898071148</v>
      </c>
      <c r="J10" s="100">
        <f>IF(SER_hh_fech_in!J10=0,0,SER_hh_fech_in!J10/SER_summary!J$27)</f>
        <v>99.000579440585398</v>
      </c>
      <c r="K10" s="100">
        <f>IF(SER_hh_fech_in!K10=0,0,SER_hh_fech_in!K10/SER_summary!K$27)</f>
        <v>132.81521343764015</v>
      </c>
      <c r="L10" s="100">
        <f>IF(SER_hh_fech_in!L10=0,0,SER_hh_fech_in!L10/SER_summary!L$27)</f>
        <v>108.67206712279749</v>
      </c>
      <c r="M10" s="100">
        <f>IF(SER_hh_fech_in!M10=0,0,SER_hh_fech_in!M10/SER_summary!M$27)</f>
        <v>119.19850015807889</v>
      </c>
      <c r="N10" s="100">
        <f>IF(SER_hh_fech_in!N10=0,0,SER_hh_fech_in!N10/SER_summary!N$27)</f>
        <v>110.01507367495829</v>
      </c>
      <c r="O10" s="100">
        <f>IF(SER_hh_fech_in!O10=0,0,SER_hh_fech_in!O10/SER_summary!O$27)</f>
        <v>102.03733429815371</v>
      </c>
      <c r="P10" s="100">
        <f>IF(SER_hh_fech_in!P10=0,0,SER_hh_fech_in!P10/SER_summary!P$27)</f>
        <v>82.804384394206323</v>
      </c>
      <c r="Q10" s="100">
        <f>IF(SER_hh_fech_in!Q10=0,0,SER_hh_fech_in!Q10/SER_summary!Q$27)</f>
        <v>99.355679196152423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85.660704378245811</v>
      </c>
      <c r="J11" s="100">
        <f>IF(SER_hh_fech_in!J11=0,0,SER_hh_fech_in!J11/SER_summary!J$27)</f>
        <v>77.554900666610536</v>
      </c>
      <c r="K11" s="100">
        <f>IF(SER_hh_fech_in!K11=0,0,SER_hh_fech_in!K11/SER_summary!K$27)</f>
        <v>75.544587986658513</v>
      </c>
      <c r="L11" s="100">
        <f>IF(SER_hh_fech_in!L11=0,0,SER_hh_fech_in!L11/SER_summary!L$27)</f>
        <v>88.094701718753242</v>
      </c>
      <c r="M11" s="100">
        <f>IF(SER_hh_fech_in!M11=0,0,SER_hh_fech_in!M11/SER_summary!M$27)</f>
        <v>82.652148999388729</v>
      </c>
      <c r="N11" s="100">
        <f>IF(SER_hh_fech_in!N11=0,0,SER_hh_fech_in!N11/SER_summary!N$27)</f>
        <v>76.669845979703325</v>
      </c>
      <c r="O11" s="100">
        <f>IF(SER_hh_fech_in!O11=0,0,SER_hh_fech_in!O11/SER_summary!O$27)</f>
        <v>71.526085415518068</v>
      </c>
      <c r="P11" s="100">
        <f>IF(SER_hh_fech_in!P11=0,0,SER_hh_fech_in!P11/SER_summary!P$27)</f>
        <v>58.284211614032806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85.02158089255289</v>
      </c>
      <c r="D12" s="100">
        <f>IF(SER_hh_fech_in!D12=0,0,SER_hh_fech_in!D12/SER_summary!D$27)</f>
        <v>87.555260695219346</v>
      </c>
      <c r="E12" s="100">
        <f>IF(SER_hh_fech_in!E12=0,0,SER_hh_fech_in!E12/SER_summary!E$27)</f>
        <v>88.773008380353133</v>
      </c>
      <c r="F12" s="100">
        <f>IF(SER_hh_fech_in!F12=0,0,SER_hh_fech_in!F12/SER_summary!F$27)</f>
        <v>87.027131814226721</v>
      </c>
      <c r="G12" s="100">
        <f>IF(SER_hh_fech_in!G12=0,0,SER_hh_fech_in!G12/SER_summary!G$27)</f>
        <v>86.382620844447089</v>
      </c>
      <c r="H12" s="100">
        <f>IF(SER_hh_fech_in!H12=0,0,SER_hh_fech_in!H12/SER_summary!H$27)</f>
        <v>76.285037647781166</v>
      </c>
      <c r="I12" s="100">
        <f>IF(SER_hh_fech_in!I12=0,0,SER_hh_fech_in!I12/SER_summary!I$27)</f>
        <v>69.856082862204573</v>
      </c>
      <c r="J12" s="100">
        <f>IF(SER_hh_fech_in!J12=0,0,SER_hh_fech_in!J12/SER_summary!J$27)</f>
        <v>69.695202142172434</v>
      </c>
      <c r="K12" s="100">
        <f>IF(SER_hh_fech_in!K12=0,0,SER_hh_fech_in!K12/SER_summary!K$27)</f>
        <v>71.69666001360514</v>
      </c>
      <c r="L12" s="100">
        <f>IF(SER_hh_fech_in!L12=0,0,SER_hh_fech_in!L12/SER_summary!L$27)</f>
        <v>79.904851344354157</v>
      </c>
      <c r="M12" s="100">
        <f>IF(SER_hh_fech_in!M12=0,0,SER_hh_fech_in!M12/SER_summary!M$27)</f>
        <v>75.444741486291448</v>
      </c>
      <c r="N12" s="100">
        <f>IF(SER_hh_fech_in!N12=0,0,SER_hh_fech_in!N12/SER_summary!N$27)</f>
        <v>0</v>
      </c>
      <c r="O12" s="100">
        <f>IF(SER_hh_fech_in!O12=0,0,SER_hh_fech_in!O12/SER_summary!O$27)</f>
        <v>66.555825213949859</v>
      </c>
      <c r="P12" s="100">
        <f>IF(SER_hh_fech_in!P12=0,0,SER_hh_fech_in!P12/SER_summary!P$27)</f>
        <v>54.943119643565417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55.772382289218612</v>
      </c>
      <c r="D13" s="100">
        <f>IF(SER_hh_fech_in!D13=0,0,SER_hh_fech_in!D13/SER_summary!D$27)</f>
        <v>57.417035974026668</v>
      </c>
      <c r="E13" s="100">
        <f>IF(SER_hh_fech_in!E13=0,0,SER_hh_fech_in!E13/SER_summary!E$27)</f>
        <v>58.348333670174235</v>
      </c>
      <c r="F13" s="100">
        <f>IF(SER_hh_fech_in!F13=0,0,SER_hh_fech_in!F13/SER_summary!F$27)</f>
        <v>57.749621677826028</v>
      </c>
      <c r="G13" s="100">
        <f>IF(SER_hh_fech_in!G13=0,0,SER_hh_fech_in!G13/SER_summary!G$27)</f>
        <v>57.869597330694951</v>
      </c>
      <c r="H13" s="100">
        <f>IF(SER_hh_fech_in!H13=0,0,SER_hh_fech_in!H13/SER_summary!H$27)</f>
        <v>51.554469347801138</v>
      </c>
      <c r="I13" s="100">
        <f>IF(SER_hh_fech_in!I13=0,0,SER_hh_fech_in!I13/SER_summary!I$27)</f>
        <v>45.00666261371402</v>
      </c>
      <c r="J13" s="100">
        <f>IF(SER_hh_fech_in!J13=0,0,SER_hh_fech_in!J13/SER_summary!J$27)</f>
        <v>49.577348630575855</v>
      </c>
      <c r="K13" s="100">
        <f>IF(SER_hh_fech_in!K13=0,0,SER_hh_fech_in!K13/SER_summary!K$27)</f>
        <v>48.534020388307297</v>
      </c>
      <c r="L13" s="100">
        <f>IF(SER_hh_fech_in!L13=0,0,SER_hh_fech_in!L13/SER_summary!L$27)</f>
        <v>38.227437713612083</v>
      </c>
      <c r="M13" s="100">
        <f>IF(SER_hh_fech_in!M13=0,0,SER_hh_fech_in!M13/SER_summary!M$27)</f>
        <v>30.14086833380015</v>
      </c>
      <c r="N13" s="100">
        <f>IF(SER_hh_fech_in!N13=0,0,SER_hh_fech_in!N13/SER_summary!N$27)</f>
        <v>25.624493353255403</v>
      </c>
      <c r="O13" s="100">
        <f>IF(SER_hh_fech_in!O13=0,0,SER_hh_fech_in!O13/SER_summary!O$27)</f>
        <v>21.739559110604009</v>
      </c>
      <c r="P13" s="100">
        <f>IF(SER_hh_fech_in!P13=0,0,SER_hh_fech_in!P13/SER_summary!P$27)</f>
        <v>16.793858075497248</v>
      </c>
      <c r="Q13" s="100">
        <f>IF(SER_hh_fech_in!Q13=0,0,SER_hh_fech_in!Q13/SER_summary!Q$27)</f>
        <v>19.791680185400534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91.774537975926052</v>
      </c>
      <c r="D14" s="22">
        <f>IF(SER_hh_fech_in!D14=0,0,SER_hh_fech_in!D14/SER_summary!D$27)</f>
        <v>93.343311428972441</v>
      </c>
      <c r="E14" s="22">
        <f>IF(SER_hh_fech_in!E14=0,0,SER_hh_fech_in!E14/SER_summary!E$27)</f>
        <v>93.826660740080939</v>
      </c>
      <c r="F14" s="22">
        <f>IF(SER_hh_fech_in!F14=0,0,SER_hh_fech_in!F14/SER_summary!F$27)</f>
        <v>92.553939666140707</v>
      </c>
      <c r="G14" s="22">
        <f>IF(SER_hh_fech_in!G14=0,0,SER_hh_fech_in!G14/SER_summary!G$27)</f>
        <v>92.998157586256866</v>
      </c>
      <c r="H14" s="22">
        <f>IF(SER_hh_fech_in!H14=0,0,SER_hh_fech_in!H14/SER_summary!H$27)</f>
        <v>82.599879541165279</v>
      </c>
      <c r="I14" s="22">
        <f>IF(SER_hh_fech_in!I14=0,0,SER_hh_fech_in!I14/SER_summary!I$27)</f>
        <v>71.685099883164341</v>
      </c>
      <c r="J14" s="22">
        <f>IF(SER_hh_fech_in!J14=0,0,SER_hh_fech_in!J14/SER_summary!J$27)</f>
        <v>79.342677762034228</v>
      </c>
      <c r="K14" s="22">
        <f>IF(SER_hh_fech_in!K14=0,0,SER_hh_fech_in!K14/SER_summary!K$27)</f>
        <v>77.301050399395777</v>
      </c>
      <c r="L14" s="22">
        <f>IF(SER_hh_fech_in!L14=0,0,SER_hh_fech_in!L14/SER_summary!L$27)</f>
        <v>0</v>
      </c>
      <c r="M14" s="22">
        <f>IF(SER_hh_fech_in!M14=0,0,SER_hh_fech_in!M14/SER_summary!M$27)</f>
        <v>81.139729989375638</v>
      </c>
      <c r="N14" s="22">
        <f>IF(SER_hh_fech_in!N14=0,0,SER_hh_fech_in!N14/SER_summary!N$27)</f>
        <v>75.743066967309844</v>
      </c>
      <c r="O14" s="22">
        <f>IF(SER_hh_fech_in!O14=0,0,SER_hh_fech_in!O14/SER_summary!O$27)</f>
        <v>0</v>
      </c>
      <c r="P14" s="22">
        <f>IF(SER_hh_fech_in!P14=0,0,SER_hh_fech_in!P14/SER_summary!P$27)</f>
        <v>0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1.1061278998155251</v>
      </c>
      <c r="D15" s="104">
        <f>IF(SER_hh_fech_in!D15=0,0,SER_hh_fech_in!D15/SER_summary!D$27)</f>
        <v>1.0140141586757738</v>
      </c>
      <c r="E15" s="104">
        <f>IF(SER_hh_fech_in!E15=0,0,SER_hh_fech_in!E15/SER_summary!E$27)</f>
        <v>0.88500944532736858</v>
      </c>
      <c r="F15" s="104">
        <f>IF(SER_hh_fech_in!F15=0,0,SER_hh_fech_in!F15/SER_summary!F$27)</f>
        <v>1.1579294803066067</v>
      </c>
      <c r="G15" s="104">
        <f>IF(SER_hh_fech_in!G15=0,0,SER_hh_fech_in!G15/SER_summary!G$27)</f>
        <v>1.2483232613660258</v>
      </c>
      <c r="H15" s="104">
        <f>IF(SER_hh_fech_in!H15=0,0,SER_hh_fech_in!H15/SER_summary!H$27)</f>
        <v>1.1091637923049069</v>
      </c>
      <c r="I15" s="104">
        <f>IF(SER_hh_fech_in!I15=0,0,SER_hh_fech_in!I15/SER_summary!I$27)</f>
        <v>0.75573804729138527</v>
      </c>
      <c r="J15" s="104">
        <f>IF(SER_hh_fech_in!J15=0,0,SER_hh_fech_in!J15/SER_summary!J$27)</f>
        <v>0.28482151860776667</v>
      </c>
      <c r="K15" s="104">
        <f>IF(SER_hh_fech_in!K15=0,0,SER_hh_fech_in!K15/SER_summary!K$27)</f>
        <v>0.97863690434138106</v>
      </c>
      <c r="L15" s="104">
        <f>IF(SER_hh_fech_in!L15=0,0,SER_hh_fech_in!L15/SER_summary!L$27)</f>
        <v>0.93518247325777426</v>
      </c>
      <c r="M15" s="104">
        <f>IF(SER_hh_fech_in!M15=0,0,SER_hh_fech_in!M15/SER_summary!M$27)</f>
        <v>0.8515520443813851</v>
      </c>
      <c r="N15" s="104">
        <f>IF(SER_hh_fech_in!N15=0,0,SER_hh_fech_in!N15/SER_summary!N$27)</f>
        <v>0.46143491033944356</v>
      </c>
      <c r="O15" s="104">
        <f>IF(SER_hh_fech_in!O15=0,0,SER_hh_fech_in!O15/SER_summary!O$27)</f>
        <v>0.99771154591556332</v>
      </c>
      <c r="P15" s="104">
        <f>IF(SER_hh_fech_in!P15=0,0,SER_hh_fech_in!P15/SER_summary!P$27)</f>
        <v>0.81257476342884549</v>
      </c>
      <c r="Q15" s="104">
        <f>IF(SER_hh_fech_in!Q15=0,0,SER_hh_fech_in!Q15/SER_summary!Q$27)</f>
        <v>1.0604163333196071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25.278627079346446</v>
      </c>
      <c r="D16" s="101">
        <f>IF(SER_hh_fech_in!D16=0,0,SER_hh_fech_in!D16/SER_summary!D$27)</f>
        <v>23.832063718871044</v>
      </c>
      <c r="E16" s="101">
        <f>IF(SER_hh_fech_in!E16=0,0,SER_hh_fech_in!E16/SER_summary!E$27)</f>
        <v>22.791324254072116</v>
      </c>
      <c r="F16" s="101">
        <f>IF(SER_hh_fech_in!F16=0,0,SER_hh_fech_in!F16/SER_summary!F$27)</f>
        <v>22.00063651211563</v>
      </c>
      <c r="G16" s="101">
        <f>IF(SER_hh_fech_in!G16=0,0,SER_hh_fech_in!G16/SER_summary!G$27)</f>
        <v>21.390607111819854</v>
      </c>
      <c r="H16" s="101">
        <f>IF(SER_hh_fech_in!H16=0,0,SER_hh_fech_in!H16/SER_summary!H$27)</f>
        <v>20.881369876589154</v>
      </c>
      <c r="I16" s="101">
        <f>IF(SER_hh_fech_in!I16=0,0,SER_hh_fech_in!I16/SER_summary!I$27)</f>
        <v>20.383011077935798</v>
      </c>
      <c r="J16" s="101">
        <f>IF(SER_hh_fech_in!J16=0,0,SER_hh_fech_in!J16/SER_summary!J$27)</f>
        <v>20.02123985615918</v>
      </c>
      <c r="K16" s="101">
        <f>IF(SER_hh_fech_in!K16=0,0,SER_hh_fech_in!K16/SER_summary!K$27)</f>
        <v>19.493536283153233</v>
      </c>
      <c r="L16" s="101">
        <f>IF(SER_hh_fech_in!L16=0,0,SER_hh_fech_in!L16/SER_summary!L$27)</f>
        <v>19.032566923647657</v>
      </c>
      <c r="M16" s="101">
        <f>IF(SER_hh_fech_in!M16=0,0,SER_hh_fech_in!M16/SER_summary!M$27)</f>
        <v>18.468160244995715</v>
      </c>
      <c r="N16" s="101">
        <f>IF(SER_hh_fech_in!N16=0,0,SER_hh_fech_in!N16/SER_summary!N$27)</f>
        <v>17.977152197681463</v>
      </c>
      <c r="O16" s="101">
        <f>IF(SER_hh_fech_in!O16=0,0,SER_hh_fech_in!O16/SER_summary!O$27)</f>
        <v>17.334370164004792</v>
      </c>
      <c r="P16" s="101">
        <f>IF(SER_hh_fech_in!P16=0,0,SER_hh_fech_in!P16/SER_summary!P$27)</f>
        <v>16.642696718743885</v>
      </c>
      <c r="Q16" s="101">
        <f>IF(SER_hh_fech_in!Q16=0,0,SER_hh_fech_in!Q16/SER_summary!Q$27)</f>
        <v>15.342983794473433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6.0076872303398474</v>
      </c>
      <c r="E17" s="103">
        <f>IF(SER_hh_fech_in!E17=0,0,SER_hh_fech_in!E17/SER_summary!E$27)</f>
        <v>6.5806471230844581</v>
      </c>
      <c r="F17" s="103">
        <f>IF(SER_hh_fech_in!F17=0,0,SER_hh_fech_in!F17/SER_summary!F$27)</f>
        <v>7.3016570534271308</v>
      </c>
      <c r="G17" s="103">
        <f>IF(SER_hh_fech_in!G17=0,0,SER_hh_fech_in!G17/SER_summary!G$27)</f>
        <v>7.9088491160497876</v>
      </c>
      <c r="H17" s="103">
        <f>IF(SER_hh_fech_in!H17=0,0,SER_hh_fech_in!H17/SER_summary!H$27)</f>
        <v>8.904233628209445</v>
      </c>
      <c r="I17" s="103">
        <f>IF(SER_hh_fech_in!I17=0,0,SER_hh_fech_in!I17/SER_summary!I$27)</f>
        <v>10.037166028063281</v>
      </c>
      <c r="J17" s="103">
        <f>IF(SER_hh_fech_in!J17=0,0,SER_hh_fech_in!J17/SER_summary!J$27)</f>
        <v>10.81079932088219</v>
      </c>
      <c r="K17" s="103">
        <f>IF(SER_hh_fech_in!K17=0,0,SER_hh_fech_in!K17/SER_summary!K$27)</f>
        <v>11.488559606770355</v>
      </c>
      <c r="L17" s="103">
        <f>IF(SER_hh_fech_in!L17=0,0,SER_hh_fech_in!L17/SER_summary!L$27)</f>
        <v>0</v>
      </c>
      <c r="M17" s="103">
        <f>IF(SER_hh_fech_in!M17=0,0,SER_hh_fech_in!M17/SER_summary!M$27)</f>
        <v>11.527285877183498</v>
      </c>
      <c r="N17" s="103">
        <f>IF(SER_hh_fech_in!N17=0,0,SER_hh_fech_in!N17/SER_summary!N$27)</f>
        <v>11.906440618052388</v>
      </c>
      <c r="O17" s="103">
        <f>IF(SER_hh_fech_in!O17=0,0,SER_hh_fech_in!O17/SER_summary!O$27)</f>
        <v>12.298660752300433</v>
      </c>
      <c r="P17" s="103">
        <f>IF(SER_hh_fech_in!P17=0,0,SER_hh_fech_in!P17/SER_summary!P$27)</f>
        <v>12.598785599097571</v>
      </c>
      <c r="Q17" s="103">
        <f>IF(SER_hh_fech_in!Q17=0,0,SER_hh_fech_in!Q17/SER_summary!Q$27)</f>
        <v>12.549674072888566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25.278627079346446</v>
      </c>
      <c r="D18" s="103">
        <f>IF(SER_hh_fech_in!D18=0,0,SER_hh_fech_in!D18/SER_summary!D$27)</f>
        <v>23.864377055135996</v>
      </c>
      <c r="E18" s="103">
        <f>IF(SER_hh_fech_in!E18=0,0,SER_hh_fech_in!E18/SER_summary!E$27)</f>
        <v>22.819569582718266</v>
      </c>
      <c r="F18" s="103">
        <f>IF(SER_hh_fech_in!F18=0,0,SER_hh_fech_in!F18/SER_summary!F$27)</f>
        <v>22.030432787095176</v>
      </c>
      <c r="G18" s="103">
        <f>IF(SER_hh_fech_in!G18=0,0,SER_hh_fech_in!G18/SER_summary!G$27)</f>
        <v>21.417567996705959</v>
      </c>
      <c r="H18" s="103">
        <f>IF(SER_hh_fech_in!H18=0,0,SER_hh_fech_in!H18/SER_summary!H$27)</f>
        <v>20.915134605556744</v>
      </c>
      <c r="I18" s="103">
        <f>IF(SER_hh_fech_in!I18=0,0,SER_hh_fech_in!I18/SER_summary!I$27)</f>
        <v>20.431649711227131</v>
      </c>
      <c r="J18" s="103">
        <f>IF(SER_hh_fech_in!J18=0,0,SER_hh_fech_in!J18/SER_summary!J$27)</f>
        <v>20.024363250718189</v>
      </c>
      <c r="K18" s="103">
        <f>IF(SER_hh_fech_in!K18=0,0,SER_hh_fech_in!K18/SER_summary!K$27)</f>
        <v>19.505968320335295</v>
      </c>
      <c r="L18" s="103">
        <f>IF(SER_hh_fech_in!L18=0,0,SER_hh_fech_in!L18/SER_summary!L$27)</f>
        <v>19.032566923647657</v>
      </c>
      <c r="M18" s="103">
        <f>IF(SER_hh_fech_in!M18=0,0,SER_hh_fech_in!M18/SER_summary!M$27)</f>
        <v>18.525430913737853</v>
      </c>
      <c r="N18" s="103">
        <f>IF(SER_hh_fech_in!N18=0,0,SER_hh_fech_in!N18/SER_summary!N$27)</f>
        <v>18.084938879089602</v>
      </c>
      <c r="O18" s="103">
        <f>IF(SER_hh_fech_in!O18=0,0,SER_hh_fech_in!O18/SER_summary!O$27)</f>
        <v>17.4621782583271</v>
      </c>
      <c r="P18" s="103">
        <f>IF(SER_hh_fech_in!P18=0,0,SER_hh_fech_in!P18/SER_summary!P$27)</f>
        <v>16.752708809263272</v>
      </c>
      <c r="Q18" s="103">
        <f>IF(SER_hh_fech_in!Q18=0,0,SER_hh_fech_in!Q18/SER_summary!Q$27)</f>
        <v>15.427779138370393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21.054110490003925</v>
      </c>
      <c r="D19" s="101">
        <f>IF(SER_hh_fech_in!D19=0,0,SER_hh_fech_in!D19/SER_summary!D$27)</f>
        <v>21.342631569948601</v>
      </c>
      <c r="E19" s="101">
        <f>IF(SER_hh_fech_in!E19=0,0,SER_hh_fech_in!E19/SER_summary!E$27)</f>
        <v>20.984622569327442</v>
      </c>
      <c r="F19" s="101">
        <f>IF(SER_hh_fech_in!F19=0,0,SER_hh_fech_in!F19/SER_summary!F$27)</f>
        <v>21.560503472378013</v>
      </c>
      <c r="G19" s="101">
        <f>IF(SER_hh_fech_in!G19=0,0,SER_hh_fech_in!G19/SER_summary!G$27)</f>
        <v>21.641517700473866</v>
      </c>
      <c r="H19" s="101">
        <f>IF(SER_hh_fech_in!H19=0,0,SER_hh_fech_in!H19/SER_summary!H$27)</f>
        <v>21.07351160318121</v>
      </c>
      <c r="I19" s="101">
        <f>IF(SER_hh_fech_in!I19=0,0,SER_hh_fech_in!I19/SER_summary!I$27)</f>
        <v>20.778628538769674</v>
      </c>
      <c r="J19" s="101">
        <f>IF(SER_hh_fech_in!J19=0,0,SER_hh_fech_in!J19/SER_summary!J$27)</f>
        <v>21.633602638507334</v>
      </c>
      <c r="K19" s="101">
        <f>IF(SER_hh_fech_in!K19=0,0,SER_hh_fech_in!K19/SER_summary!K$27)</f>
        <v>21.477222778216767</v>
      </c>
      <c r="L19" s="101">
        <f>IF(SER_hh_fech_in!L19=0,0,SER_hh_fech_in!L19/SER_summary!L$27)</f>
        <v>21.479948607798775</v>
      </c>
      <c r="M19" s="101">
        <f>IF(SER_hh_fech_in!M19=0,0,SER_hh_fech_in!M19/SER_summary!M$27)</f>
        <v>20.509214997193865</v>
      </c>
      <c r="N19" s="101">
        <f>IF(SER_hh_fech_in!N19=0,0,SER_hh_fech_in!N19/SER_summary!N$27)</f>
        <v>21.560602158567814</v>
      </c>
      <c r="O19" s="101">
        <f>IF(SER_hh_fech_in!O19=0,0,SER_hh_fech_in!O19/SER_summary!O$27)</f>
        <v>21.597067684970622</v>
      </c>
      <c r="P19" s="101">
        <f>IF(SER_hh_fech_in!P19=0,0,SER_hh_fech_in!P19/SER_summary!P$27)</f>
        <v>21.416319061809858</v>
      </c>
      <c r="Q19" s="101">
        <f>IF(SER_hh_fech_in!Q19=0,0,SER_hh_fech_in!Q19/SER_summary!Q$27)</f>
        <v>21.923579632489655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24.587269292084905</v>
      </c>
      <c r="D21" s="100">
        <f>IF(SER_hh_fech_in!D21=0,0,SER_hh_fech_in!D21/SER_summary!D$27)</f>
        <v>24.987627185590924</v>
      </c>
      <c r="E21" s="100">
        <f>IF(SER_hh_fech_in!E21=0,0,SER_hh_fech_in!E21/SER_summary!E$27)</f>
        <v>25.231407411007023</v>
      </c>
      <c r="F21" s="100">
        <f>IF(SER_hh_fech_in!F21=0,0,SER_hh_fech_in!F21/SER_summary!F$27)</f>
        <v>25.433446651306024</v>
      </c>
      <c r="G21" s="100">
        <f>IF(SER_hh_fech_in!G21=0,0,SER_hh_fech_in!G21/SER_summary!G$27)</f>
        <v>25.288516898624444</v>
      </c>
      <c r="H21" s="100">
        <f>IF(SER_hh_fech_in!H21=0,0,SER_hh_fech_in!H21/SER_summary!H$27)</f>
        <v>25.162469308198208</v>
      </c>
      <c r="I21" s="100">
        <f>IF(SER_hh_fech_in!I21=0,0,SER_hh_fech_in!I21/SER_summary!I$27)</f>
        <v>24.837871711733047</v>
      </c>
      <c r="J21" s="100">
        <f>IF(SER_hh_fech_in!J21=0,0,SER_hh_fech_in!J21/SER_summary!J$27)</f>
        <v>24.839377227323773</v>
      </c>
      <c r="K21" s="100">
        <f>IF(SER_hh_fech_in!K21=0,0,SER_hh_fech_in!K21/SER_summary!K$27)</f>
        <v>24.95361942368298</v>
      </c>
      <c r="L21" s="100">
        <f>IF(SER_hh_fech_in!L21=0,0,SER_hh_fech_in!L21/SER_summary!L$27)</f>
        <v>25.028844529950486</v>
      </c>
      <c r="M21" s="100">
        <f>IF(SER_hh_fech_in!M21=0,0,SER_hh_fech_in!M21/SER_summary!M$27)</f>
        <v>25.260099803718948</v>
      </c>
      <c r="N21" s="100">
        <f>IF(SER_hh_fech_in!N21=0,0,SER_hh_fech_in!N21/SER_summary!N$27)</f>
        <v>25.358901088301277</v>
      </c>
      <c r="O21" s="100">
        <f>IF(SER_hh_fech_in!O21=0,0,SER_hh_fech_in!O21/SER_summary!O$27)</f>
        <v>25.540051471297158</v>
      </c>
      <c r="P21" s="100">
        <f>IF(SER_hh_fech_in!P21=0,0,SER_hh_fech_in!P21/SER_summary!P$27)</f>
        <v>25.632052231422499</v>
      </c>
      <c r="Q21" s="100">
        <f>IF(SER_hh_fech_in!Q21=0,0,SER_hh_fech_in!Q21/SER_summary!Q$27)</f>
        <v>25.90904410872939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24.394379758760362</v>
      </c>
      <c r="D22" s="100">
        <f>IF(SER_hh_fech_in!D22=0,0,SER_hh_fech_in!D22/SER_summary!D$27)</f>
        <v>24.929267856369165</v>
      </c>
      <c r="E22" s="100">
        <f>IF(SER_hh_fech_in!E22=0,0,SER_hh_fech_in!E22/SER_summary!E$27)</f>
        <v>25.240690909877486</v>
      </c>
      <c r="F22" s="100">
        <f>IF(SER_hh_fech_in!F22=0,0,SER_hh_fech_in!F22/SER_summary!F$27)</f>
        <v>25.448383733690495</v>
      </c>
      <c r="G22" s="100">
        <f>IF(SER_hh_fech_in!G22=0,0,SER_hh_fech_in!G22/SER_summary!G$27)</f>
        <v>25.566962637037314</v>
      </c>
      <c r="H22" s="100">
        <f>IF(SER_hh_fech_in!H22=0,0,SER_hh_fech_in!H22/SER_summary!H$27)</f>
        <v>25.392774784649013</v>
      </c>
      <c r="I22" s="100">
        <f>IF(SER_hh_fech_in!I22=0,0,SER_hh_fech_in!I22/SER_summary!I$27)</f>
        <v>25.288367641812556</v>
      </c>
      <c r="J22" s="100">
        <f>IF(SER_hh_fech_in!J22=0,0,SER_hh_fech_in!J22/SER_summary!J$27)</f>
        <v>25.253230978555774</v>
      </c>
      <c r="K22" s="100">
        <f>IF(SER_hh_fech_in!K22=0,0,SER_hh_fech_in!K22/SER_summary!K$27)</f>
        <v>25.213251901244384</v>
      </c>
      <c r="L22" s="100">
        <f>IF(SER_hh_fech_in!L22=0,0,SER_hh_fech_in!L22/SER_summary!L$27)</f>
        <v>25.341015964026035</v>
      </c>
      <c r="M22" s="100">
        <f>IF(SER_hh_fech_in!M22=0,0,SER_hh_fech_in!M22/SER_summary!M$27)</f>
        <v>0</v>
      </c>
      <c r="N22" s="100">
        <f>IF(SER_hh_fech_in!N22=0,0,SER_hh_fech_in!N22/SER_summary!N$27)</f>
        <v>0</v>
      </c>
      <c r="O22" s="100">
        <f>IF(SER_hh_fech_in!O22=0,0,SER_hh_fech_in!O22/SER_summary!O$27)</f>
        <v>0</v>
      </c>
      <c r="P22" s="100">
        <f>IF(SER_hh_fech_in!P22=0,0,SER_hh_fech_in!P22/SER_summary!P$27)</f>
        <v>0</v>
      </c>
      <c r="Q22" s="100">
        <f>IF(SER_hh_fech_in!Q22=0,0,SER_hh_fech_in!Q22/SER_summary!Q$27)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23.407212529838482</v>
      </c>
      <c r="D23" s="100">
        <f>IF(SER_hh_fech_in!D23=0,0,SER_hh_fech_in!D23/SER_summary!D$27)</f>
        <v>23.931800632681668</v>
      </c>
      <c r="E23" s="100">
        <f>IF(SER_hh_fech_in!E23=0,0,SER_hh_fech_in!E23/SER_summary!E$27)</f>
        <v>24.125042388710597</v>
      </c>
      <c r="F23" s="100">
        <f>IF(SER_hh_fech_in!F23=0,0,SER_hh_fech_in!F23/SER_summary!F$27)</f>
        <v>24.272778818117683</v>
      </c>
      <c r="G23" s="100">
        <f>IF(SER_hh_fech_in!G23=0,0,SER_hh_fech_in!G23/SER_summary!G$27)</f>
        <v>24.220641020981184</v>
      </c>
      <c r="H23" s="100">
        <f>IF(SER_hh_fech_in!H23=0,0,SER_hh_fech_in!H23/SER_summary!H$27)</f>
        <v>23.957260415465669</v>
      </c>
      <c r="I23" s="100">
        <f>IF(SER_hh_fech_in!I23=0,0,SER_hh_fech_in!I23/SER_summary!I$27)</f>
        <v>23.701123236222355</v>
      </c>
      <c r="J23" s="100">
        <f>IF(SER_hh_fech_in!J23=0,0,SER_hh_fech_in!J23/SER_summary!J$27)</f>
        <v>23.672495369810417</v>
      </c>
      <c r="K23" s="100">
        <f>IF(SER_hh_fech_in!K23=0,0,SER_hh_fech_in!K23/SER_summary!K$27)</f>
        <v>23.619990454122789</v>
      </c>
      <c r="L23" s="100">
        <f>IF(SER_hh_fech_in!L23=0,0,SER_hh_fech_in!L23/SER_summary!L$27)</f>
        <v>23.745301919401854</v>
      </c>
      <c r="M23" s="100">
        <f>IF(SER_hh_fech_in!M23=0,0,SER_hh_fech_in!M23/SER_summary!M$27)</f>
        <v>24.062049792937948</v>
      </c>
      <c r="N23" s="100">
        <f>IF(SER_hh_fech_in!N23=0,0,SER_hh_fech_in!N23/SER_summary!N$27)</f>
        <v>24.308286854804425</v>
      </c>
      <c r="O23" s="100">
        <f>IF(SER_hh_fech_in!O23=0,0,SER_hh_fech_in!O23/SER_summary!O$27)</f>
        <v>24.658826802834486</v>
      </c>
      <c r="P23" s="100">
        <f>IF(SER_hh_fech_in!P23=0,0,SER_hh_fech_in!P23/SER_summary!P$27)</f>
        <v>24.917537116781492</v>
      </c>
      <c r="Q23" s="100">
        <f>IF(SER_hh_fech_in!Q23=0,0,SER_hh_fech_in!Q23/SER_summary!Q$27)</f>
        <v>25.37780581505281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18.959674443960537</v>
      </c>
      <c r="D25" s="100">
        <f>IF(SER_hh_fech_in!D25=0,0,SER_hh_fech_in!D25/SER_summary!D$27)</f>
        <v>19.31880840541621</v>
      </c>
      <c r="E25" s="100">
        <f>IF(SER_hh_fech_in!E25=0,0,SER_hh_fech_in!E25/SER_summary!E$27)</f>
        <v>19.414113953938109</v>
      </c>
      <c r="F25" s="100">
        <f>IF(SER_hh_fech_in!F25=0,0,SER_hh_fech_in!F25/SER_summary!F$27)</f>
        <v>19.48828988857624</v>
      </c>
      <c r="G25" s="100">
        <f>IF(SER_hh_fech_in!G25=0,0,SER_hh_fech_in!G25/SER_summary!G$27)</f>
        <v>19.41245581033602</v>
      </c>
      <c r="H25" s="100">
        <f>IF(SER_hh_fech_in!H25=0,0,SER_hh_fech_in!H25/SER_summary!H$27)</f>
        <v>19.165635393301294</v>
      </c>
      <c r="I25" s="100">
        <f>IF(SER_hh_fech_in!I25=0,0,SER_hh_fech_in!I25/SER_summary!I$27)</f>
        <v>18.938016098493662</v>
      </c>
      <c r="J25" s="100">
        <f>IF(SER_hh_fech_in!J25=0,0,SER_hh_fech_in!J25/SER_summary!J$27)</f>
        <v>18.870691105498665</v>
      </c>
      <c r="K25" s="100">
        <f>IF(SER_hh_fech_in!K25=0,0,SER_hh_fech_in!K25/SER_summary!K$27)</f>
        <v>18.794255086589519</v>
      </c>
      <c r="L25" s="100">
        <f>IF(SER_hh_fech_in!L25=0,0,SER_hh_fech_in!L25/SER_summary!L$27)</f>
        <v>18.851522421974721</v>
      </c>
      <c r="M25" s="100">
        <f>IF(SER_hh_fech_in!M25=0,0,SER_hh_fech_in!M25/SER_summary!M$27)</f>
        <v>19.09138942702258</v>
      </c>
      <c r="N25" s="100">
        <f>IF(SER_hh_fech_in!N25=0,0,SER_hh_fech_in!N25/SER_summary!N$27)</f>
        <v>19.313396548590173</v>
      </c>
      <c r="O25" s="100">
        <f>IF(SER_hh_fech_in!O25=0,0,SER_hh_fech_in!O25/SER_summary!O$27)</f>
        <v>19.63094165288711</v>
      </c>
      <c r="P25" s="100">
        <f>IF(SER_hh_fech_in!P25=0,0,SER_hh_fech_in!P25/SER_summary!P$27)</f>
        <v>19.826215779471049</v>
      </c>
      <c r="Q25" s="100">
        <f>IF(SER_hh_fech_in!Q25=0,0,SER_hh_fech_in!Q25/SER_summary!Q$27)</f>
        <v>20.198920758703601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18.892125238908378</v>
      </c>
      <c r="D26" s="22">
        <f>IF(SER_hh_fech_in!D26=0,0,SER_hh_fech_in!D26/SER_summary!D$27)</f>
        <v>19.243737115439785</v>
      </c>
      <c r="E26" s="22">
        <f>IF(SER_hh_fech_in!E26=0,0,SER_hh_fech_in!E26/SER_summary!E$27)</f>
        <v>19.504213306899629</v>
      </c>
      <c r="F26" s="22">
        <f>IF(SER_hh_fech_in!F26=0,0,SER_hh_fech_in!F26/SER_summary!F$27)</f>
        <v>19.622690036542551</v>
      </c>
      <c r="G26" s="22">
        <f>IF(SER_hh_fech_in!G26=0,0,SER_hh_fech_in!G26/SER_summary!G$27)</f>
        <v>19.591269134487064</v>
      </c>
      <c r="H26" s="22">
        <f>IF(SER_hh_fech_in!H26=0,0,SER_hh_fech_in!H26/SER_summary!H$27)</f>
        <v>19.46500528444437</v>
      </c>
      <c r="I26" s="22">
        <f>IF(SER_hh_fech_in!I26=0,0,SER_hh_fech_in!I26/SER_summary!I$27)</f>
        <v>19.359616120859396</v>
      </c>
      <c r="J26" s="22">
        <f>IF(SER_hh_fech_in!J26=0,0,SER_hh_fech_in!J26/SER_summary!J$27)</f>
        <v>19.270160916005171</v>
      </c>
      <c r="K26" s="22">
        <f>IF(SER_hh_fech_in!K26=0,0,SER_hh_fech_in!K26/SER_summary!K$27)</f>
        <v>19.22111184611045</v>
      </c>
      <c r="L26" s="22">
        <f>IF(SER_hh_fech_in!L26=0,0,SER_hh_fech_in!L26/SER_summary!L$27)</f>
        <v>19.295629364350773</v>
      </c>
      <c r="M26" s="22">
        <f>IF(SER_hh_fech_in!M26=0,0,SER_hh_fech_in!M26/SER_summary!M$27)</f>
        <v>19.585611115852888</v>
      </c>
      <c r="N26" s="22">
        <f>IF(SER_hh_fech_in!N26=0,0,SER_hh_fech_in!N26/SER_summary!N$27)</f>
        <v>19.762443599296112</v>
      </c>
      <c r="O26" s="22">
        <f>IF(SER_hh_fech_in!O26=0,0,SER_hh_fech_in!O26/SER_summary!O$27)</f>
        <v>20.186132957310718</v>
      </c>
      <c r="P26" s="22">
        <f>IF(SER_hh_fech_in!P26=0,0,SER_hh_fech_in!P26/SER_summary!P$27)</f>
        <v>20.512886138555956</v>
      </c>
      <c r="Q26" s="22">
        <f>IF(SER_hh_fech_in!Q26=0,0,SER_hh_fech_in!Q26/SER_summary!Q$27)</f>
        <v>21.097925970428538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23.900626630581936</v>
      </c>
      <c r="D29" s="101">
        <f>IF(SER_hh_fech_in!D29=0,0,SER_hh_fech_in!D29/SER_summary!D$27)</f>
        <v>21.712307377819457</v>
      </c>
      <c r="E29" s="101">
        <f>IF(SER_hh_fech_in!E29=0,0,SER_hh_fech_in!E29/SER_summary!E$27)</f>
        <v>22.336602961212474</v>
      </c>
      <c r="F29" s="101">
        <f>IF(SER_hh_fech_in!F29=0,0,SER_hh_fech_in!F29/SER_summary!F$27)</f>
        <v>22.736348756833532</v>
      </c>
      <c r="G29" s="101">
        <f>IF(SER_hh_fech_in!G29=0,0,SER_hh_fech_in!G29/SER_summary!G$27)</f>
        <v>22.222860033953744</v>
      </c>
      <c r="H29" s="101">
        <f>IF(SER_hh_fech_in!H29=0,0,SER_hh_fech_in!H29/SER_summary!H$27)</f>
        <v>22.359827597922155</v>
      </c>
      <c r="I29" s="101">
        <f>IF(SER_hh_fech_in!I29=0,0,SER_hh_fech_in!I29/SER_summary!I$27)</f>
        <v>22.002971001683562</v>
      </c>
      <c r="J29" s="101">
        <f>IF(SER_hh_fech_in!J29=0,0,SER_hh_fech_in!J29/SER_summary!J$27)</f>
        <v>23.474723437207448</v>
      </c>
      <c r="K29" s="101">
        <f>IF(SER_hh_fech_in!K29=0,0,SER_hh_fech_in!K29/SER_summary!K$27)</f>
        <v>26.062703584172411</v>
      </c>
      <c r="L29" s="101">
        <f>IF(SER_hh_fech_in!L29=0,0,SER_hh_fech_in!L29/SER_summary!L$27)</f>
        <v>24.023259354385537</v>
      </c>
      <c r="M29" s="101">
        <f>IF(SER_hh_fech_in!M29=0,0,SER_hh_fech_in!M29/SER_summary!M$27)</f>
        <v>23.022614157083943</v>
      </c>
      <c r="N29" s="101">
        <f>IF(SER_hh_fech_in!N29=0,0,SER_hh_fech_in!N29/SER_summary!N$27)</f>
        <v>24.973581675245896</v>
      </c>
      <c r="O29" s="101">
        <f>IF(SER_hh_fech_in!O29=0,0,SER_hh_fech_in!O29/SER_summary!O$27)</f>
        <v>25.951817066593431</v>
      </c>
      <c r="P29" s="101">
        <f>IF(SER_hh_fech_in!P29=0,0,SER_hh_fech_in!P29/SER_summary!P$27)</f>
        <v>23.383208629948808</v>
      </c>
      <c r="Q29" s="101">
        <f>IF(SER_hh_fech_in!Q29=0,0,SER_hh_fech_in!Q29/SER_summary!Q$27)</f>
        <v>24.355822850441808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30.437341883641626</v>
      </c>
      <c r="D30" s="100">
        <f>IF(SER_hh_fech_in!D30=0,0,SER_hh_fech_in!D30/SER_summary!D$27)</f>
        <v>29.679391850296259</v>
      </c>
      <c r="E30" s="100">
        <f>IF(SER_hh_fech_in!E30=0,0,SER_hh_fech_in!E30/SER_summary!E$27)</f>
        <v>30.655391103716813</v>
      </c>
      <c r="F30" s="100">
        <f>IF(SER_hh_fech_in!F30=0,0,SER_hh_fech_in!F30/SER_summary!F$27)</f>
        <v>30.837259281170667</v>
      </c>
      <c r="G30" s="100">
        <f>IF(SER_hh_fech_in!G30=0,0,SER_hh_fech_in!G30/SER_summary!G$27)</f>
        <v>30.392476104720878</v>
      </c>
      <c r="H30" s="100">
        <f>IF(SER_hh_fech_in!H30=0,0,SER_hh_fech_in!H30/SER_summary!H$27)</f>
        <v>30.301658819385985</v>
      </c>
      <c r="I30" s="100">
        <f>IF(SER_hh_fech_in!I30=0,0,SER_hh_fech_in!I30/SER_summary!I$27)</f>
        <v>30.115154737678409</v>
      </c>
      <c r="J30" s="100">
        <f>IF(SER_hh_fech_in!J30=0,0,SER_hh_fech_in!J30/SER_summary!J$27)</f>
        <v>30.24929911057772</v>
      </c>
      <c r="K30" s="100">
        <f>IF(SER_hh_fech_in!K30=0,0,SER_hh_fech_in!K30/SER_summary!K$27)</f>
        <v>30.406555399494319</v>
      </c>
      <c r="L30" s="100">
        <f>IF(SER_hh_fech_in!L30=0,0,SER_hh_fech_in!L30/SER_summary!L$27)</f>
        <v>30.72894174156189</v>
      </c>
      <c r="M30" s="100">
        <f>IF(SER_hh_fech_in!M30=0,0,SER_hh_fech_in!M30/SER_summary!M$27)</f>
        <v>0</v>
      </c>
      <c r="N30" s="100">
        <f>IF(SER_hh_fech_in!N30=0,0,SER_hh_fech_in!N30/SER_summary!N$27)</f>
        <v>30.602601620180561</v>
      </c>
      <c r="O30" s="100">
        <f>IF(SER_hh_fech_in!O30=0,0,SER_hh_fech_in!O30/SER_summary!O$27)</f>
        <v>31.519549153705007</v>
      </c>
      <c r="P30" s="100">
        <f>IF(SER_hh_fech_in!P30=0,0,SER_hh_fech_in!P30/SER_summary!P$27)</f>
        <v>31.502971052336008</v>
      </c>
      <c r="Q30" s="100">
        <f>IF(SER_hh_fech_in!Q30=0,0,SER_hh_fech_in!Q30/SER_summary!Q$27)</f>
        <v>32.053190338004143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26.449305098586631</v>
      </c>
      <c r="D31" s="100">
        <f>IF(SER_hh_fech_in!D31=0,0,SER_hh_fech_in!D31/SER_summary!D$27)</f>
        <v>26.919553277895481</v>
      </c>
      <c r="E31" s="100">
        <f>IF(SER_hh_fech_in!E31=0,0,SER_hh_fech_in!E31/SER_summary!E$27)</f>
        <v>27.085858574345707</v>
      </c>
      <c r="F31" s="100">
        <f>IF(SER_hh_fech_in!F31=0,0,SER_hh_fech_in!F31/SER_summary!F$27)</f>
        <v>27.20766723929923</v>
      </c>
      <c r="G31" s="100">
        <f>IF(SER_hh_fech_in!G31=0,0,SER_hh_fech_in!G31/SER_summary!G$27)</f>
        <v>27.143179731033417</v>
      </c>
      <c r="H31" s="100">
        <f>IF(SER_hh_fech_in!H31=0,0,SER_hh_fech_in!H31/SER_summary!H$27)</f>
        <v>27.152138875331495</v>
      </c>
      <c r="I31" s="100">
        <f>IF(SER_hh_fech_in!I31=0,0,SER_hh_fech_in!I31/SER_summary!I$27)</f>
        <v>27.340854432184472</v>
      </c>
      <c r="J31" s="100">
        <f>IF(SER_hh_fech_in!J31=0,0,SER_hh_fech_in!J31/SER_summary!J$27)</f>
        <v>27.625407761960343</v>
      </c>
      <c r="K31" s="100">
        <f>IF(SER_hh_fech_in!K31=0,0,SER_hh_fech_in!K31/SER_summary!K$27)</f>
        <v>27.797598841819493</v>
      </c>
      <c r="L31" s="100">
        <f>IF(SER_hh_fech_in!L31=0,0,SER_hh_fech_in!L31/SER_summary!L$27)</f>
        <v>28.244462118495523</v>
      </c>
      <c r="M31" s="100">
        <f>IF(SER_hh_fech_in!M31=0,0,SER_hh_fech_in!M31/SER_summary!M$27)</f>
        <v>28.471970578455227</v>
      </c>
      <c r="N31" s="100">
        <f>IF(SER_hh_fech_in!N31=0,0,SER_hh_fech_in!N31/SER_summary!N$27)</f>
        <v>28.619443344361674</v>
      </c>
      <c r="O31" s="100">
        <f>IF(SER_hh_fech_in!O31=0,0,SER_hh_fech_in!O31/SER_summary!O$27)</f>
        <v>28.830428652896128</v>
      </c>
      <c r="P31" s="100">
        <f>IF(SER_hh_fech_in!P31=0,0,SER_hh_fech_in!P31/SER_summary!P$27)</f>
        <v>28.911688188033033</v>
      </c>
      <c r="Q31" s="100">
        <f>IF(SER_hh_fech_in!Q31=0,0,SER_hh_fech_in!Q31/SER_summary!Q$27)</f>
        <v>29.389100335982342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41.514526816970097</v>
      </c>
      <c r="L32" s="100">
        <f>IF(SER_hh_fech_in!L32=0,0,SER_hh_fech_in!L32/SER_summary!L$27)</f>
        <v>41.634006010996728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41.75619268805454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20.305298050891171</v>
      </c>
      <c r="D33" s="18">
        <f>IF(SER_hh_fech_in!D33=0,0,SER_hh_fech_in!D33/SER_summary!D$27)</f>
        <v>20.692767561689582</v>
      </c>
      <c r="E33" s="18">
        <f>IF(SER_hh_fech_in!E33=0,0,SER_hh_fech_in!E33/SER_summary!E$27)</f>
        <v>20.772120503621398</v>
      </c>
      <c r="F33" s="18">
        <f>IF(SER_hh_fech_in!F33=0,0,SER_hh_fech_in!F33/SER_summary!F$27)</f>
        <v>20.814574551916248</v>
      </c>
      <c r="G33" s="18">
        <f>IF(SER_hh_fech_in!G33=0,0,SER_hh_fech_in!G33/SER_summary!G$27)</f>
        <v>20.61526278815915</v>
      </c>
      <c r="H33" s="18">
        <f>IF(SER_hh_fech_in!H33=0,0,SER_hh_fech_in!H33/SER_summary!H$27)</f>
        <v>20.541714892953223</v>
      </c>
      <c r="I33" s="18">
        <f>IF(SER_hh_fech_in!I33=0,0,SER_hh_fech_in!I33/SER_summary!I$27)</f>
        <v>20.564373320334852</v>
      </c>
      <c r="J33" s="18">
        <f>IF(SER_hh_fech_in!J33=0,0,SER_hh_fech_in!J33/SER_summary!J$27)</f>
        <v>20.606739887347384</v>
      </c>
      <c r="K33" s="18">
        <f>IF(SER_hh_fech_in!K33=0,0,SER_hh_fech_in!K33/SER_summary!K$27)</f>
        <v>20.568762055097149</v>
      </c>
      <c r="L33" s="18">
        <f>IF(SER_hh_fech_in!L33=0,0,SER_hh_fech_in!L33/SER_summary!L$27)</f>
        <v>20.798908111790247</v>
      </c>
      <c r="M33" s="18">
        <f>IF(SER_hh_fech_in!M33=0,0,SER_hh_fech_in!M33/SER_summary!M$27)</f>
        <v>20.897080883362101</v>
      </c>
      <c r="N33" s="18">
        <f>IF(SER_hh_fech_in!N33=0,0,SER_hh_fech_in!N33/SER_summary!N$27)</f>
        <v>20.971137938102359</v>
      </c>
      <c r="O33" s="18">
        <f>IF(SER_hh_fech_in!O33=0,0,SER_hh_fech_in!O33/SER_summary!O$27)</f>
        <v>21.362985987280723</v>
      </c>
      <c r="P33" s="18">
        <f>IF(SER_hh_fech_in!P33=0,0,SER_hh_fech_in!P33/SER_summary!P$27)</f>
        <v>21.7658541685588</v>
      </c>
      <c r="Q33" s="18">
        <f>IF(SER_hh_fech_in!Q33=0,0,SER_hh_fech_in!Q33/SER_summary!Q$27)</f>
        <v>22.551732457914738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110.85142162336543</v>
      </c>
      <c r="D3" s="106">
        <f>IF(SER_hh_tesh_in!D3=0,0,SER_hh_tesh_in!D3/SER_summary!D$27)</f>
        <v>115.76205197009156</v>
      </c>
      <c r="E3" s="106">
        <f>IF(SER_hh_tesh_in!E3=0,0,SER_hh_tesh_in!E3/SER_summary!E$27)</f>
        <v>115.78701731698052</v>
      </c>
      <c r="F3" s="106">
        <f>IF(SER_hh_tesh_in!F3=0,0,SER_hh_tesh_in!F3/SER_summary!F$27)</f>
        <v>122.8200820591702</v>
      </c>
      <c r="G3" s="106">
        <f>IF(SER_hh_tesh_in!G3=0,0,SER_hh_tesh_in!G3/SER_summary!G$27)</f>
        <v>122.84276455011391</v>
      </c>
      <c r="H3" s="106">
        <f>IF(SER_hh_tesh_in!H3=0,0,SER_hh_tesh_in!H3/SER_summary!H$27)</f>
        <v>122.07998829323688</v>
      </c>
      <c r="I3" s="106">
        <f>IF(SER_hh_tesh_in!I3=0,0,SER_hh_tesh_in!I3/SER_summary!I$27)</f>
        <v>122.15090527939333</v>
      </c>
      <c r="J3" s="106">
        <f>IF(SER_hh_tesh_in!J3=0,0,SER_hh_tesh_in!J3/SER_summary!J$27)</f>
        <v>128.6766133865419</v>
      </c>
      <c r="K3" s="106">
        <f>IF(SER_hh_tesh_in!K3=0,0,SER_hh_tesh_in!K3/SER_summary!K$27)</f>
        <v>129.53920376195001</v>
      </c>
      <c r="L3" s="106">
        <f>IF(SER_hh_tesh_in!L3=0,0,SER_hh_tesh_in!L3/SER_summary!L$27)</f>
        <v>138.03789209527392</v>
      </c>
      <c r="M3" s="106">
        <f>IF(SER_hh_tesh_in!M3=0,0,SER_hh_tesh_in!M3/SER_summary!M$27)</f>
        <v>104.3260375126018</v>
      </c>
      <c r="N3" s="106">
        <f>IF(SER_hh_tesh_in!N3=0,0,SER_hh_tesh_in!N3/SER_summary!N$27)</f>
        <v>112.0786073620057</v>
      </c>
      <c r="O3" s="106">
        <f>IF(SER_hh_tesh_in!O3=0,0,SER_hh_tesh_in!O3/SER_summary!O$27)</f>
        <v>123.81924405630106</v>
      </c>
      <c r="P3" s="106">
        <f>IF(SER_hh_tesh_in!P3=0,0,SER_hh_tesh_in!P3/SER_summary!P$27)</f>
        <v>100.8503087650286</v>
      </c>
      <c r="Q3" s="106">
        <f>IF(SER_hh_tesh_in!Q3=0,0,SER_hh_tesh_in!Q3/SER_summary!Q$27)</f>
        <v>108.25901985066739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67.108903371772683</v>
      </c>
      <c r="D4" s="101">
        <f>IF(SER_hh_tesh_in!D4=0,0,SER_hh_tesh_in!D4/SER_summary!D$27)</f>
        <v>66.887468224548627</v>
      </c>
      <c r="E4" s="101">
        <f>IF(SER_hh_tesh_in!E4=0,0,SER_hh_tesh_in!E4/SER_summary!E$27)</f>
        <v>68.299900373178886</v>
      </c>
      <c r="F4" s="101">
        <f>IF(SER_hh_tesh_in!F4=0,0,SER_hh_tesh_in!F4/SER_summary!F$27)</f>
        <v>68.133283061430305</v>
      </c>
      <c r="G4" s="101">
        <f>IF(SER_hh_tesh_in!G4=0,0,SER_hh_tesh_in!G4/SER_summary!G$27)</f>
        <v>69.511379287677414</v>
      </c>
      <c r="H4" s="101">
        <f>IF(SER_hh_tesh_in!H4=0,0,SER_hh_tesh_in!H4/SER_summary!H$27)</f>
        <v>62.197830220487738</v>
      </c>
      <c r="I4" s="101">
        <f>IF(SER_hh_tesh_in!I4=0,0,SER_hh_tesh_in!I4/SER_summary!I$27)</f>
        <v>57.304105122703568</v>
      </c>
      <c r="J4" s="101">
        <f>IF(SER_hh_tesh_in!J4=0,0,SER_hh_tesh_in!J4/SER_summary!J$27)</f>
        <v>59.771428461648185</v>
      </c>
      <c r="K4" s="101">
        <f>IF(SER_hh_tesh_in!K4=0,0,SER_hh_tesh_in!K4/SER_summary!K$27)</f>
        <v>60.333176577677577</v>
      </c>
      <c r="L4" s="101">
        <f>IF(SER_hh_tesh_in!L4=0,0,SER_hh_tesh_in!L4/SER_summary!L$27)</f>
        <v>68.611334383621355</v>
      </c>
      <c r="M4" s="101">
        <f>IF(SER_hh_tesh_in!M4=0,0,SER_hh_tesh_in!M4/SER_summary!M$27)</f>
        <v>62.957337366862006</v>
      </c>
      <c r="N4" s="101">
        <f>IF(SER_hh_tesh_in!N4=0,0,SER_hh_tesh_in!N4/SER_summary!N$27)</f>
        <v>60.831622307718249</v>
      </c>
      <c r="O4" s="101">
        <f>IF(SER_hh_tesh_in!O4=0,0,SER_hh_tesh_in!O4/SER_summary!O$27)</f>
        <v>59.022803001375422</v>
      </c>
      <c r="P4" s="101">
        <f>IF(SER_hh_tesh_in!P4=0,0,SER_hh_tesh_in!P4/SER_summary!P$27)</f>
        <v>48.666802120791665</v>
      </c>
      <c r="Q4" s="101">
        <f>IF(SER_hh_tesh_in!Q4=0,0,SER_hh_tesh_in!Q4/SER_summary!Q$27)</f>
        <v>59.383541326751889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66.371863061548709</v>
      </c>
      <c r="E5" s="100">
        <f>IF(SER_hh_tesh_in!E5=0,0,SER_hh_tesh_in!E5/SER_summary!E$27)</f>
        <v>67.931325428993688</v>
      </c>
      <c r="F5" s="100">
        <f>IF(SER_hh_tesh_in!F5=0,0,SER_hh_tesh_in!F5/SER_summary!F$27)</f>
        <v>0</v>
      </c>
      <c r="G5" s="100">
        <f>IF(SER_hh_tesh_in!G5=0,0,SER_hh_tesh_in!G5/SER_summary!G$27)</f>
        <v>12.691853494492822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80.607742601893619</v>
      </c>
      <c r="L5" s="100">
        <f>IF(SER_hh_tesh_in!L5=0,0,SER_hh_tesh_in!L5/SER_summary!L$27)</f>
        <v>54.662327992151042</v>
      </c>
      <c r="M5" s="100">
        <f>IF(SER_hh_tesh_in!M5=0,0,SER_hh_tesh_in!M5/SER_summary!M$27)</f>
        <v>62.569856050637064</v>
      </c>
      <c r="N5" s="100">
        <f>IF(SER_hh_tesh_in!N5=0,0,SER_hh_tesh_in!N5/SER_summary!N$27)</f>
        <v>58.518363027931272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58.234047750726354</v>
      </c>
      <c r="D7" s="100">
        <f>IF(SER_hh_tesh_in!D7=0,0,SER_hh_tesh_in!D7/SER_summary!D$27)</f>
        <v>66.101813272592636</v>
      </c>
      <c r="E7" s="100">
        <f>IF(SER_hh_tesh_in!E7=0,0,SER_hh_tesh_in!E7/SER_summary!E$27)</f>
        <v>66.950085042859939</v>
      </c>
      <c r="F7" s="100">
        <f>IF(SER_hh_tesh_in!F7=0,0,SER_hh_tesh_in!F7/SER_summary!F$27)</f>
        <v>65.96900817448504</v>
      </c>
      <c r="G7" s="100">
        <f>IF(SER_hh_tesh_in!G7=0,0,SER_hh_tesh_in!G7/SER_summary!G$27)</f>
        <v>0</v>
      </c>
      <c r="H7" s="100">
        <f>IF(SER_hh_tesh_in!H7=0,0,SER_hh_tesh_in!H7/SER_summary!H$27)</f>
        <v>59.043919125458331</v>
      </c>
      <c r="I7" s="100">
        <f>IF(SER_hh_tesh_in!I7=0,0,SER_hh_tesh_in!I7/SER_summary!I$27)</f>
        <v>0</v>
      </c>
      <c r="J7" s="100">
        <f>IF(SER_hh_tesh_in!J7=0,0,SER_hh_tesh_in!J7/SER_summary!J$27)</f>
        <v>0</v>
      </c>
      <c r="K7" s="100">
        <f>IF(SER_hh_tesh_in!K7=0,0,SER_hh_tesh_in!K7/SER_summary!K$27)</f>
        <v>56.596735422901531</v>
      </c>
      <c r="L7" s="100">
        <f>IF(SER_hh_tesh_in!L7=0,0,SER_hh_tesh_in!L7/SER_summary!L$27)</f>
        <v>0</v>
      </c>
      <c r="M7" s="100">
        <f>IF(SER_hh_tesh_in!M7=0,0,SER_hh_tesh_in!M7/SER_summary!M$27)</f>
        <v>60.539160708247778</v>
      </c>
      <c r="N7" s="100">
        <f>IF(SER_hh_tesh_in!N7=0,0,SER_hh_tesh_in!N7/SER_summary!N$27)</f>
        <v>0</v>
      </c>
      <c r="O7" s="100">
        <f>IF(SER_hh_tesh_in!O7=0,0,SER_hh_tesh_in!O7/SER_summary!O$27)</f>
        <v>54.247611995957833</v>
      </c>
      <c r="P7" s="100">
        <f>IF(SER_hh_tesh_in!P7=0,0,SER_hh_tesh_in!P7/SER_summary!P$27)</f>
        <v>44.906349892011868</v>
      </c>
      <c r="Q7" s="100">
        <f>IF(SER_hh_tesh_in!Q7=0,0,SER_hh_tesh_in!Q7/SER_summary!Q$27)</f>
        <v>54.425493157061368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75.147173069800587</v>
      </c>
      <c r="D9" s="100">
        <f>IF(SER_hh_tesh_in!D9=0,0,SER_hh_tesh_in!D9/SER_summary!D$27)</f>
        <v>64.762211447543379</v>
      </c>
      <c r="E9" s="100">
        <f>IF(SER_hh_tesh_in!E9=0,0,SER_hh_tesh_in!E9/SER_summary!E$27)</f>
        <v>66.922175706287987</v>
      </c>
      <c r="F9" s="100">
        <f>IF(SER_hh_tesh_in!F9=0,0,SER_hh_tesh_in!F9/SER_summary!F$27)</f>
        <v>67.762551358103039</v>
      </c>
      <c r="G9" s="100">
        <f>IF(SER_hh_tesh_in!G9=0,0,SER_hh_tesh_in!G9/SER_summary!G$27)</f>
        <v>69.751921096803272</v>
      </c>
      <c r="H9" s="100">
        <f>IF(SER_hh_tesh_in!H9=0,0,SER_hh_tesh_in!H9/SER_summary!H$27)</f>
        <v>62.042787322218224</v>
      </c>
      <c r="I9" s="100">
        <f>IF(SER_hh_tesh_in!I9=0,0,SER_hh_tesh_in!I9/SER_summary!I$27)</f>
        <v>53.584780303454124</v>
      </c>
      <c r="J9" s="100">
        <f>IF(SER_hh_tesh_in!J9=0,0,SER_hh_tesh_in!J9/SER_summary!J$27)</f>
        <v>0</v>
      </c>
      <c r="K9" s="100">
        <f>IF(SER_hh_tesh_in!K9=0,0,SER_hh_tesh_in!K9/SER_summary!K$27)</f>
        <v>59.93554798399569</v>
      </c>
      <c r="L9" s="100">
        <f>IF(SER_hh_tesh_in!L9=0,0,SER_hh_tesh_in!L9/SER_summary!L$27)</f>
        <v>67.911246086985884</v>
      </c>
      <c r="M9" s="100">
        <f>IF(SER_hh_tesh_in!M9=0,0,SER_hh_tesh_in!M9/SER_summary!M$27)</f>
        <v>0</v>
      </c>
      <c r="N9" s="100">
        <f>IF(SER_hh_tesh_in!N9=0,0,SER_hh_tesh_in!N9/SER_summary!N$27)</f>
        <v>0</v>
      </c>
      <c r="O9" s="100">
        <f>IF(SER_hh_tesh_in!O9=0,0,SER_hh_tesh_in!O9/SER_summary!O$27)</f>
        <v>57.212550709817208</v>
      </c>
      <c r="P9" s="100">
        <f>IF(SER_hh_tesh_in!P9=0,0,SER_hh_tesh_in!P9/SER_summary!P$27)</f>
        <v>47.059889929110263</v>
      </c>
      <c r="Q9" s="100">
        <f>IF(SER_hh_tesh_in!Q9=0,0,SER_hh_tesh_in!Q9/SER_summary!Q$27)</f>
        <v>57.286677220715966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0</v>
      </c>
      <c r="D10" s="100">
        <f>IF(SER_hh_tesh_in!D10=0,0,SER_hh_tesh_in!D10/SER_summary!D$27)</f>
        <v>0</v>
      </c>
      <c r="E10" s="100">
        <f>IF(SER_hh_tesh_in!E10=0,0,SER_hh_tesh_in!E10/SER_summary!E$27)</f>
        <v>0</v>
      </c>
      <c r="F10" s="100">
        <f>IF(SER_hh_tesh_in!F10=0,0,SER_hh_tesh_in!F10/SER_summary!F$27)</f>
        <v>0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73.80175793242347</v>
      </c>
      <c r="J10" s="100">
        <f>IF(SER_hh_tesh_in!J10=0,0,SER_hh_tesh_in!J10/SER_summary!J$27)</f>
        <v>61.39591200047942</v>
      </c>
      <c r="K10" s="100">
        <f>IF(SER_hh_tesh_in!K10=0,0,SER_hh_tesh_in!K10/SER_summary!K$27)</f>
        <v>82.859414954644706</v>
      </c>
      <c r="L10" s="100">
        <f>IF(SER_hh_tesh_in!L10=0,0,SER_hh_tesh_in!L10/SER_summary!L$27)</f>
        <v>68.134896952593948</v>
      </c>
      <c r="M10" s="100">
        <f>IF(SER_hh_tesh_in!M10=0,0,SER_hh_tesh_in!M10/SER_summary!M$27)</f>
        <v>75.035304453008777</v>
      </c>
      <c r="N10" s="100">
        <f>IF(SER_hh_tesh_in!N10=0,0,SER_hh_tesh_in!N10/SER_summary!N$27)</f>
        <v>69.476911836798621</v>
      </c>
      <c r="O10" s="100">
        <f>IF(SER_hh_tesh_in!O10=0,0,SER_hh_tesh_in!O10/SER_summary!O$27)</f>
        <v>64.603869583984732</v>
      </c>
      <c r="P10" s="100">
        <f>IF(SER_hh_tesh_in!P10=0,0,SER_hh_tesh_in!P10/SER_summary!P$27)</f>
        <v>52.535497442798906</v>
      </c>
      <c r="Q10" s="100">
        <f>IF(SER_hh_tesh_in!Q10=0,0,SER_hh_tesh_in!Q10/SER_summary!Q$27)</f>
        <v>63.139513692318303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69.115299179328289</v>
      </c>
      <c r="J11" s="100">
        <f>IF(SER_hh_tesh_in!J11=0,0,SER_hh_tesh_in!J11/SER_summary!J$27)</f>
        <v>62.999267746390188</v>
      </c>
      <c r="K11" s="100">
        <f>IF(SER_hh_tesh_in!K11=0,0,SER_hh_tesh_in!K11/SER_summary!K$27)</f>
        <v>61.733372471104637</v>
      </c>
      <c r="L11" s="100">
        <f>IF(SER_hh_tesh_in!L11=0,0,SER_hh_tesh_in!L11/SER_summary!L$27)</f>
        <v>72.351790071305786</v>
      </c>
      <c r="M11" s="100">
        <f>IF(SER_hh_tesh_in!M11=0,0,SER_hh_tesh_in!M11/SER_summary!M$27)</f>
        <v>68.117923552532403</v>
      </c>
      <c r="N11" s="100">
        <f>IF(SER_hh_tesh_in!N11=0,0,SER_hh_tesh_in!N11/SER_summary!N$27)</f>
        <v>63.34174504485604</v>
      </c>
      <c r="O11" s="100">
        <f>IF(SER_hh_tesh_in!O11=0,0,SER_hh_tesh_in!O11/SER_summary!O$27)</f>
        <v>59.193022061177714</v>
      </c>
      <c r="P11" s="100">
        <f>IF(SER_hh_tesh_in!P11=0,0,SER_hh_tesh_in!P11/SER_summary!P$27)</f>
        <v>48.292779505244042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63.70215266770262</v>
      </c>
      <c r="D12" s="100">
        <f>IF(SER_hh_tesh_in!D12=0,0,SER_hh_tesh_in!D12/SER_summary!D$27)</f>
        <v>66.220510574891961</v>
      </c>
      <c r="E12" s="100">
        <f>IF(SER_hh_tesh_in!E12=0,0,SER_hh_tesh_in!E12/SER_summary!E$27)</f>
        <v>67.907257079241205</v>
      </c>
      <c r="F12" s="100">
        <f>IF(SER_hh_tesh_in!F12=0,0,SER_hh_tesh_in!F12/SER_summary!F$27)</f>
        <v>67.159582884273959</v>
      </c>
      <c r="G12" s="100">
        <f>IF(SER_hh_tesh_in!G12=0,0,SER_hh_tesh_in!G12/SER_summary!G$27)</f>
        <v>67.234989604184676</v>
      </c>
      <c r="H12" s="100">
        <f>IF(SER_hh_tesh_in!H12=0,0,SER_hh_tesh_in!H12/SER_summary!H$27)</f>
        <v>59.989752670674207</v>
      </c>
      <c r="I12" s="100">
        <f>IF(SER_hh_tesh_in!I12=0,0,SER_hh_tesh_in!I12/SER_summary!I$27)</f>
        <v>55.523091602867481</v>
      </c>
      <c r="J12" s="100">
        <f>IF(SER_hh_tesh_in!J12=0,0,SER_hh_tesh_in!J12/SER_summary!J$27)</f>
        <v>55.78296797739182</v>
      </c>
      <c r="K12" s="100">
        <f>IF(SER_hh_tesh_in!K12=0,0,SER_hh_tesh_in!K12/SER_summary!K$27)</f>
        <v>57.738439887391706</v>
      </c>
      <c r="L12" s="100">
        <f>IF(SER_hh_tesh_in!L12=0,0,SER_hh_tesh_in!L12/SER_summary!L$27)</f>
        <v>64.683940828201798</v>
      </c>
      <c r="M12" s="100">
        <f>IF(SER_hh_tesh_in!M12=0,0,SER_hh_tesh_in!M12/SER_summary!M$27)</f>
        <v>61.315566622688905</v>
      </c>
      <c r="N12" s="100">
        <f>IF(SER_hh_tesh_in!N12=0,0,SER_hh_tesh_in!N12/SER_summary!N$27)</f>
        <v>0</v>
      </c>
      <c r="O12" s="100">
        <f>IF(SER_hh_tesh_in!O12=0,0,SER_hh_tesh_in!O12/SER_summary!O$27)</f>
        <v>54.390521240645214</v>
      </c>
      <c r="P12" s="100">
        <f>IF(SER_hh_tesh_in!P12=0,0,SER_hh_tesh_in!P12/SER_summary!P$27)</f>
        <v>44.985466408346518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66.206098053051079</v>
      </c>
      <c r="D13" s="100">
        <f>IF(SER_hh_tesh_in!D13=0,0,SER_hh_tesh_in!D13/SER_summary!D$27)</f>
        <v>68.153261273331481</v>
      </c>
      <c r="E13" s="100">
        <f>IF(SER_hh_tesh_in!E13=0,0,SER_hh_tesh_in!E13/SER_summary!E$27)</f>
        <v>69.250411841872335</v>
      </c>
      <c r="F13" s="100">
        <f>IF(SER_hh_tesh_in!F13=0,0,SER_hh_tesh_in!F13/SER_summary!F$27)</f>
        <v>68.531435198265413</v>
      </c>
      <c r="G13" s="100">
        <f>IF(SER_hh_tesh_in!G13=0,0,SER_hh_tesh_in!G13/SER_summary!G$27)</f>
        <v>68.666407176467459</v>
      </c>
      <c r="H13" s="100">
        <f>IF(SER_hh_tesh_in!H13=0,0,SER_hh_tesh_in!H13/SER_summary!H$27)</f>
        <v>61.169758832316738</v>
      </c>
      <c r="I13" s="100">
        <f>IF(SER_hh_tesh_in!I13=0,0,SER_hh_tesh_in!I13/SER_summary!I$27)</f>
        <v>53.39921948412637</v>
      </c>
      <c r="J13" s="100">
        <f>IF(SER_hh_tesh_in!J13=0,0,SER_hh_tesh_in!J13/SER_summary!J$27)</f>
        <v>58.820442648055902</v>
      </c>
      <c r="K13" s="100">
        <f>IF(SER_hh_tesh_in!K13=0,0,SER_hh_tesh_in!K13/SER_summary!K$27)</f>
        <v>57.582063526343916</v>
      </c>
      <c r="L13" s="100">
        <f>IF(SER_hh_tesh_in!L13=0,0,SER_hh_tesh_in!L13/SER_summary!L$27)</f>
        <v>65.180557211265793</v>
      </c>
      <c r="M13" s="100">
        <f>IF(SER_hh_tesh_in!M13=0,0,SER_hh_tesh_in!M13/SER_summary!M$27)</f>
        <v>65.564864845078915</v>
      </c>
      <c r="N13" s="100">
        <f>IF(SER_hh_tesh_in!N13=0,0,SER_hh_tesh_in!N13/SER_summary!N$27)</f>
        <v>66.342164385835247</v>
      </c>
      <c r="O13" s="100">
        <f>IF(SER_hh_tesh_in!O13=0,0,SER_hh_tesh_in!O13/SER_summary!O$27)</f>
        <v>63.013742664849119</v>
      </c>
      <c r="P13" s="100">
        <f>IF(SER_hh_tesh_in!P13=0,0,SER_hh_tesh_in!P13/SER_summary!P$27)</f>
        <v>52.115764495684459</v>
      </c>
      <c r="Q13" s="100">
        <f>IF(SER_hh_tesh_in!Q13=0,0,SER_hh_tesh_in!Q13/SER_summary!Q$27)</f>
        <v>63.516380449385096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65.421627307561266</v>
      </c>
      <c r="D14" s="22">
        <f>IF(SER_hh_tesh_in!D14=0,0,SER_hh_tesh_in!D14/SER_summary!D$27)</f>
        <v>67.154752182596539</v>
      </c>
      <c r="E14" s="22">
        <f>IF(SER_hh_tesh_in!E14=0,0,SER_hh_tesh_in!E14/SER_summary!E$27)</f>
        <v>68.230288360939198</v>
      </c>
      <c r="F14" s="22">
        <f>IF(SER_hh_tesh_in!F14=0,0,SER_hh_tesh_in!F14/SER_summary!F$27)</f>
        <v>67.905119425756709</v>
      </c>
      <c r="G14" s="22">
        <f>IF(SER_hh_tesh_in!G14=0,0,SER_hh_tesh_in!G14/SER_summary!G$27)</f>
        <v>68.825241013235924</v>
      </c>
      <c r="H14" s="22">
        <f>IF(SER_hh_tesh_in!H14=0,0,SER_hh_tesh_in!H14/SER_summary!H$27)</f>
        <v>61.757723999943835</v>
      </c>
      <c r="I14" s="22">
        <f>IF(SER_hh_tesh_in!I14=0,0,SER_hh_tesh_in!I14/SER_summary!I$27)</f>
        <v>54.144592914437254</v>
      </c>
      <c r="J14" s="22">
        <f>IF(SER_hh_tesh_in!J14=0,0,SER_hh_tesh_in!J14/SER_summary!J$27)</f>
        <v>60.339330085704376</v>
      </c>
      <c r="K14" s="22">
        <f>IF(SER_hh_tesh_in!K14=0,0,SER_hh_tesh_in!K14/SER_summary!K$27)</f>
        <v>59.133923081450199</v>
      </c>
      <c r="L14" s="22">
        <f>IF(SER_hh_tesh_in!L14=0,0,SER_hh_tesh_in!L14/SER_summary!L$27)</f>
        <v>0</v>
      </c>
      <c r="M14" s="22">
        <f>IF(SER_hh_tesh_in!M14=0,0,SER_hh_tesh_in!M14/SER_summary!M$27)</f>
        <v>62.646345949130037</v>
      </c>
      <c r="N14" s="22">
        <f>IF(SER_hh_tesh_in!N14=0,0,SER_hh_tesh_in!N14/SER_summary!N$27)</f>
        <v>58.739190028410555</v>
      </c>
      <c r="O14" s="22">
        <f>IF(SER_hh_tesh_in!O14=0,0,SER_hh_tesh_in!O14/SER_summary!O$27)</f>
        <v>0</v>
      </c>
      <c r="P14" s="22">
        <f>IF(SER_hh_tesh_in!P14=0,0,SER_hh_tesh_in!P14/SER_summary!P$27)</f>
        <v>0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1.1982327314930747</v>
      </c>
      <c r="D15" s="104">
        <f>IF(SER_hh_tesh_in!D15=0,0,SER_hh_tesh_in!D15/SER_summary!D$27)</f>
        <v>1.0956210888480145</v>
      </c>
      <c r="E15" s="104">
        <f>IF(SER_hh_tesh_in!E15=0,0,SER_hh_tesh_in!E15/SER_summary!E$27)</f>
        <v>0.95543956025744858</v>
      </c>
      <c r="F15" s="104">
        <f>IF(SER_hh_tesh_in!F15=0,0,SER_hh_tesh_in!F15/SER_summary!F$27)</f>
        <v>1.2570855676118848</v>
      </c>
      <c r="G15" s="104">
        <f>IF(SER_hh_tesh_in!G15=0,0,SER_hh_tesh_in!G15/SER_summary!G$27)</f>
        <v>1.3502349070764732</v>
      </c>
      <c r="H15" s="104">
        <f>IF(SER_hh_tesh_in!H15=0,0,SER_hh_tesh_in!H15/SER_summary!H$27)</f>
        <v>1.1984074342208964</v>
      </c>
      <c r="I15" s="104">
        <f>IF(SER_hh_tesh_in!I15=0,0,SER_hh_tesh_in!I15/SER_summary!I$27)</f>
        <v>0.80242568209262366</v>
      </c>
      <c r="J15" s="104">
        <f>IF(SER_hh_tesh_in!J15=0,0,SER_hh_tesh_in!J15/SER_summary!J$27)</f>
        <v>0.29960018641510922</v>
      </c>
      <c r="K15" s="104">
        <f>IF(SER_hh_tesh_in!K15=0,0,SER_hh_tesh_in!K15/SER_summary!K$27)</f>
        <v>1.0526693413273047</v>
      </c>
      <c r="L15" s="104">
        <f>IF(SER_hh_tesh_in!L15=0,0,SER_hh_tesh_in!L15/SER_summary!L$27)</f>
        <v>0.98868094592485156</v>
      </c>
      <c r="M15" s="104">
        <f>IF(SER_hh_tesh_in!M15=0,0,SER_hh_tesh_in!M15/SER_summary!M$27)</f>
        <v>0.92058731997691046</v>
      </c>
      <c r="N15" s="104">
        <f>IF(SER_hh_tesh_in!N15=0,0,SER_hh_tesh_in!N15/SER_summary!N$27)</f>
        <v>0.46927937838765671</v>
      </c>
      <c r="O15" s="104">
        <f>IF(SER_hh_tesh_in!O15=0,0,SER_hh_tesh_in!O15/SER_summary!O$27)</f>
        <v>1.0426299348859911</v>
      </c>
      <c r="P15" s="104">
        <f>IF(SER_hh_tesh_in!P15=0,0,SER_hh_tesh_in!P15/SER_summary!P$27)</f>
        <v>0.84498003513839437</v>
      </c>
      <c r="Q15" s="104">
        <f>IF(SER_hh_tesh_in!Q15=0,0,SER_hh_tesh_in!Q15/SER_summary!Q$27)</f>
        <v>1.1039479355359301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38.115444754464221</v>
      </c>
      <c r="D16" s="101">
        <f>IF(SER_hh_tesh_in!D16=0,0,SER_hh_tesh_in!D16/SER_summary!D$27)</f>
        <v>38.235385545864077</v>
      </c>
      <c r="E16" s="101">
        <f>IF(SER_hh_tesh_in!E16=0,0,SER_hh_tesh_in!E16/SER_summary!E$27)</f>
        <v>38.456125412643928</v>
      </c>
      <c r="F16" s="101">
        <f>IF(SER_hh_tesh_in!F16=0,0,SER_hh_tesh_in!F16/SER_summary!F$27)</f>
        <v>38.696036712573523</v>
      </c>
      <c r="G16" s="101">
        <f>IF(SER_hh_tesh_in!G16=0,0,SER_hh_tesh_in!G16/SER_summary!G$27)</f>
        <v>38.91441839439846</v>
      </c>
      <c r="H16" s="101">
        <f>IF(SER_hh_tesh_in!H16=0,0,SER_hh_tesh_in!H16/SER_summary!H$27)</f>
        <v>39.315038433540835</v>
      </c>
      <c r="I16" s="101">
        <f>IF(SER_hh_tesh_in!I16=0,0,SER_hh_tesh_in!I16/SER_summary!I$27)</f>
        <v>39.584617721202719</v>
      </c>
      <c r="J16" s="101">
        <f>IF(SER_hh_tesh_in!J16=0,0,SER_hh_tesh_in!J16/SER_summary!J$27)</f>
        <v>39.897433241422931</v>
      </c>
      <c r="K16" s="101">
        <f>IF(SER_hh_tesh_in!K16=0,0,SER_hh_tesh_in!K16/SER_summary!K$27)</f>
        <v>39.850680127531405</v>
      </c>
      <c r="L16" s="101">
        <f>IF(SER_hh_tesh_in!L16=0,0,SER_hh_tesh_in!L16/SER_summary!L$27)</f>
        <v>39.879104768019452</v>
      </c>
      <c r="M16" s="101">
        <f>IF(SER_hh_tesh_in!M16=0,0,SER_hh_tesh_in!M16/SER_summary!M$27)</f>
        <v>39.85535472998022</v>
      </c>
      <c r="N16" s="101">
        <f>IF(SER_hh_tesh_in!N16=0,0,SER_hh_tesh_in!N16/SER_summary!N$27)</f>
        <v>40.490932165698354</v>
      </c>
      <c r="O16" s="101">
        <f>IF(SER_hh_tesh_in!O16=0,0,SER_hh_tesh_in!O16/SER_summary!O$27)</f>
        <v>41.43081461950527</v>
      </c>
      <c r="P16" s="101">
        <f>IF(SER_hh_tesh_in!P16=0,0,SER_hh_tesh_in!P16/SER_summary!P$27)</f>
        <v>43.199820675147585</v>
      </c>
      <c r="Q16" s="101">
        <f>IF(SER_hh_tesh_in!Q16=0,0,SER_hh_tesh_in!Q16/SER_summary!Q$27)</f>
        <v>44.496307260828338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11.604759287796929</v>
      </c>
      <c r="E17" s="103">
        <f>IF(SER_hh_tesh_in!E17=0,0,SER_hh_tesh_in!E17/SER_summary!E$27)</f>
        <v>12.853810300184612</v>
      </c>
      <c r="F17" s="103">
        <f>IF(SER_hh_tesh_in!F17=0,0,SER_hh_tesh_in!F17/SER_summary!F$27)</f>
        <v>14.434019805637153</v>
      </c>
      <c r="G17" s="103">
        <f>IF(SER_hh_tesh_in!G17=0,0,SER_hh_tesh_in!G17/SER_summary!G$27)</f>
        <v>15.843790449721499</v>
      </c>
      <c r="H17" s="103">
        <f>IF(SER_hh_tesh_in!H17=0,0,SER_hh_tesh_in!H17/SER_summary!H$27)</f>
        <v>18.110672023637921</v>
      </c>
      <c r="I17" s="103">
        <f>IF(SER_hh_tesh_in!I17=0,0,SER_hh_tesh_in!I17/SER_summary!I$27)</f>
        <v>20.773524638303211</v>
      </c>
      <c r="J17" s="103">
        <f>IF(SER_hh_tesh_in!J17=0,0,SER_hh_tesh_in!J17/SER_summary!J$27)</f>
        <v>22.844900679646891</v>
      </c>
      <c r="K17" s="103">
        <f>IF(SER_hh_tesh_in!K17=0,0,SER_hh_tesh_in!K17/SER_summary!K$27)</f>
        <v>24.884172524916117</v>
      </c>
      <c r="L17" s="103">
        <f>IF(SER_hh_tesh_in!L17=0,0,SER_hh_tesh_in!L17/SER_summary!L$27)</f>
        <v>0</v>
      </c>
      <c r="M17" s="103">
        <f>IF(SER_hh_tesh_in!M17=0,0,SER_hh_tesh_in!M17/SER_summary!M$27)</f>
        <v>26.74503472887346</v>
      </c>
      <c r="N17" s="103">
        <f>IF(SER_hh_tesh_in!N17=0,0,SER_hh_tesh_in!N17/SER_summary!N$27)</f>
        <v>29.174211700448687</v>
      </c>
      <c r="O17" s="103">
        <f>IF(SER_hh_tesh_in!O17=0,0,SER_hh_tesh_in!O17/SER_summary!O$27)</f>
        <v>32.356070378506381</v>
      </c>
      <c r="P17" s="103">
        <f>IF(SER_hh_tesh_in!P17=0,0,SER_hh_tesh_in!P17/SER_summary!P$27)</f>
        <v>36.33597852235885</v>
      </c>
      <c r="Q17" s="103">
        <f>IF(SER_hh_tesh_in!Q17=0,0,SER_hh_tesh_in!Q17/SER_summary!Q$27)</f>
        <v>40.733647184161796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38.115444754464221</v>
      </c>
      <c r="D18" s="103">
        <f>IF(SER_hh_tesh_in!D18=0,0,SER_hh_tesh_in!D18/SER_summary!D$27)</f>
        <v>38.283663497228986</v>
      </c>
      <c r="E18" s="103">
        <f>IF(SER_hh_tesh_in!E18=0,0,SER_hh_tesh_in!E18/SER_summary!E$27)</f>
        <v>38.500734641401657</v>
      </c>
      <c r="F18" s="103">
        <f>IF(SER_hh_tesh_in!F18=0,0,SER_hh_tesh_in!F18/SER_summary!F$27)</f>
        <v>38.745218203666091</v>
      </c>
      <c r="G18" s="103">
        <f>IF(SER_hh_tesh_in!G18=0,0,SER_hh_tesh_in!G18/SER_summary!G$27)</f>
        <v>38.960555147814581</v>
      </c>
      <c r="H18" s="103">
        <f>IF(SER_hh_tesh_in!H18=0,0,SER_hh_tesh_in!H18/SER_summary!H$27)</f>
        <v>39.374815634861122</v>
      </c>
      <c r="I18" s="103">
        <f>IF(SER_hh_tesh_in!I18=0,0,SER_hh_tesh_in!I18/SER_summary!I$27)</f>
        <v>39.673053789388334</v>
      </c>
      <c r="J18" s="103">
        <f>IF(SER_hh_tesh_in!J18=0,0,SER_hh_tesh_in!J18/SER_summary!J$27)</f>
        <v>39.903216003628152</v>
      </c>
      <c r="K18" s="103">
        <f>IF(SER_hh_tesh_in!K18=0,0,SER_hh_tesh_in!K18/SER_summary!K$27)</f>
        <v>39.873923690445245</v>
      </c>
      <c r="L18" s="103">
        <f>IF(SER_hh_tesh_in!L18=0,0,SER_hh_tesh_in!L18/SER_summary!L$27)</f>
        <v>39.879104768019452</v>
      </c>
      <c r="M18" s="103">
        <f>IF(SER_hh_tesh_in!M18=0,0,SER_hh_tesh_in!M18/SER_summary!M$27)</f>
        <v>39.963530840668639</v>
      </c>
      <c r="N18" s="103">
        <f>IF(SER_hh_tesh_in!N18=0,0,SER_hh_tesh_in!N18/SER_summary!N$27)</f>
        <v>40.691862769528385</v>
      </c>
      <c r="O18" s="103">
        <f>IF(SER_hh_tesh_in!O18=0,0,SER_hh_tesh_in!O18/SER_summary!O$27)</f>
        <v>41.661134853077264</v>
      </c>
      <c r="P18" s="103">
        <f>IF(SER_hh_tesh_in!P18=0,0,SER_hh_tesh_in!P18/SER_summary!P$27)</f>
        <v>43.386547238091779</v>
      </c>
      <c r="Q18" s="103">
        <f>IF(SER_hh_tesh_in!Q18=0,0,SER_hh_tesh_in!Q18/SER_summary!Q$27)</f>
        <v>44.610528771140231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13.540967905211799</v>
      </c>
      <c r="D19" s="101">
        <f>IF(SER_hh_tesh_in!D19=0,0,SER_hh_tesh_in!D19/SER_summary!D$27)</f>
        <v>13.851608664767848</v>
      </c>
      <c r="E19" s="101">
        <f>IF(SER_hh_tesh_in!E19=0,0,SER_hh_tesh_in!E19/SER_summary!E$27)</f>
        <v>14.191002916073709</v>
      </c>
      <c r="F19" s="101">
        <f>IF(SER_hh_tesh_in!F19=0,0,SER_hh_tesh_in!F19/SER_summary!F$27)</f>
        <v>14.402891222326515</v>
      </c>
      <c r="G19" s="101">
        <f>IF(SER_hh_tesh_in!G19=0,0,SER_hh_tesh_in!G19/SER_summary!G$27)</f>
        <v>14.512271036326885</v>
      </c>
      <c r="H19" s="101">
        <f>IF(SER_hh_tesh_in!H19=0,0,SER_hh_tesh_in!H19/SER_summary!H$27)</f>
        <v>14.577929980954842</v>
      </c>
      <c r="I19" s="101">
        <f>IF(SER_hh_tesh_in!I19=0,0,SER_hh_tesh_in!I19/SER_summary!I$27)</f>
        <v>14.630307800655139</v>
      </c>
      <c r="J19" s="101">
        <f>IF(SER_hh_tesh_in!J19=0,0,SER_hh_tesh_in!J19/SER_summary!J$27)</f>
        <v>14.642389496144434</v>
      </c>
      <c r="K19" s="101">
        <f>IF(SER_hh_tesh_in!K19=0,0,SER_hh_tesh_in!K19/SER_summary!K$27)</f>
        <v>14.75397119004789</v>
      </c>
      <c r="L19" s="101">
        <f>IF(SER_hh_tesh_in!L19=0,0,SER_hh_tesh_in!L19/SER_summary!L$27)</f>
        <v>14.832856209551636</v>
      </c>
      <c r="M19" s="101">
        <f>IF(SER_hh_tesh_in!M19=0,0,SER_hh_tesh_in!M19/SER_summary!M$27)</f>
        <v>15.058674978604691</v>
      </c>
      <c r="N19" s="101">
        <f>IF(SER_hh_tesh_in!N19=0,0,SER_hh_tesh_in!N19/SER_summary!N$27)</f>
        <v>15.147437580530784</v>
      </c>
      <c r="O19" s="101">
        <f>IF(SER_hh_tesh_in!O19=0,0,SER_hh_tesh_in!O19/SER_summary!O$27)</f>
        <v>15.449805145107474</v>
      </c>
      <c r="P19" s="101">
        <f>IF(SER_hh_tesh_in!P19=0,0,SER_hh_tesh_in!P19/SER_summary!P$27)</f>
        <v>15.76822508018388</v>
      </c>
      <c r="Q19" s="101">
        <f>IF(SER_hh_tesh_in!Q19=0,0,SER_hh_tesh_in!Q19/SER_summary!Q$27)</f>
        <v>16.160925022740454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14.012370313106631</v>
      </c>
      <c r="D21" s="100">
        <f>IF(SER_hh_tesh_in!D21=0,0,SER_hh_tesh_in!D21/SER_summary!D$27)</f>
        <v>14.370886748381068</v>
      </c>
      <c r="E21" s="100">
        <f>IF(SER_hh_tesh_in!E21=0,0,SER_hh_tesh_in!E21/SER_summary!E$27)</f>
        <v>14.668772887418468</v>
      </c>
      <c r="F21" s="100">
        <f>IF(SER_hh_tesh_in!F21=0,0,SER_hh_tesh_in!F21/SER_summary!F$27)</f>
        <v>14.917673241827291</v>
      </c>
      <c r="G21" s="100">
        <f>IF(SER_hh_tesh_in!G21=0,0,SER_hh_tesh_in!G21/SER_summary!G$27)</f>
        <v>14.958961205973262</v>
      </c>
      <c r="H21" s="100">
        <f>IF(SER_hh_tesh_in!H21=0,0,SER_hh_tesh_in!H21/SER_summary!H$27)</f>
        <v>15.039475744418455</v>
      </c>
      <c r="I21" s="100">
        <f>IF(SER_hh_tesh_in!I21=0,0,SER_hh_tesh_in!I21/SER_summary!I$27)</f>
        <v>14.99582714225784</v>
      </c>
      <c r="J21" s="100">
        <f>IF(SER_hh_tesh_in!J21=0,0,SER_hh_tesh_in!J21/SER_summary!J$27)</f>
        <v>15.098982724495926</v>
      </c>
      <c r="K21" s="100">
        <f>IF(SER_hh_tesh_in!K21=0,0,SER_hh_tesh_in!K21/SER_summary!K$27)</f>
        <v>15.257870727591623</v>
      </c>
      <c r="L21" s="100">
        <f>IF(SER_hh_tesh_in!L21=0,0,SER_hh_tesh_in!L21/SER_summary!L$27)</f>
        <v>15.375934973512857</v>
      </c>
      <c r="M21" s="100">
        <f>IF(SER_hh_tesh_in!M21=0,0,SER_hh_tesh_in!M21/SER_summary!M$27)</f>
        <v>15.551880391655141</v>
      </c>
      <c r="N21" s="100">
        <f>IF(SER_hh_tesh_in!N21=0,0,SER_hh_tesh_in!N21/SER_summary!N$27)</f>
        <v>15.626900737670161</v>
      </c>
      <c r="O21" s="100">
        <f>IF(SER_hh_tesh_in!O21=0,0,SER_hh_tesh_in!O21/SER_summary!O$27)</f>
        <v>15.742553727115927</v>
      </c>
      <c r="P21" s="100">
        <f>IF(SER_hh_tesh_in!P21=0,0,SER_hh_tesh_in!P21/SER_summary!P$27)</f>
        <v>15.797938141915017</v>
      </c>
      <c r="Q21" s="100">
        <f>IF(SER_hh_tesh_in!Q21=0,0,SER_hh_tesh_in!Q21/SER_summary!Q$27)</f>
        <v>15.964390652220205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13.490868188219913</v>
      </c>
      <c r="D22" s="100">
        <f>IF(SER_hh_tesh_in!D22=0,0,SER_hh_tesh_in!D22/SER_summary!D$27)</f>
        <v>13.924719385818033</v>
      </c>
      <c r="E22" s="100">
        <f>IF(SER_hh_tesh_in!E22=0,0,SER_hh_tesh_in!E22/SER_summary!E$27)</f>
        <v>14.261966294726081</v>
      </c>
      <c r="F22" s="100">
        <f>IF(SER_hh_tesh_in!F22=0,0,SER_hh_tesh_in!F22/SER_summary!F$27)</f>
        <v>14.514753437252899</v>
      </c>
      <c r="G22" s="100">
        <f>IF(SER_hh_tesh_in!G22=0,0,SER_hh_tesh_in!G22/SER_summary!G$27)</f>
        <v>14.717416033719353</v>
      </c>
      <c r="H22" s="100">
        <f>IF(SER_hh_tesh_in!H22=0,0,SER_hh_tesh_in!H22/SER_summary!H$27)</f>
        <v>14.772250398321372</v>
      </c>
      <c r="I22" s="100">
        <f>IF(SER_hh_tesh_in!I22=0,0,SER_hh_tesh_in!I22/SER_summary!I$27)</f>
        <v>14.866094456761708</v>
      </c>
      <c r="J22" s="100">
        <f>IF(SER_hh_tesh_in!J22=0,0,SER_hh_tesh_in!J22/SER_summary!J$27)</f>
        <v>14.946200249081436</v>
      </c>
      <c r="K22" s="100">
        <f>IF(SER_hh_tesh_in!K22=0,0,SER_hh_tesh_in!K22/SER_summary!K$27)</f>
        <v>15.009697994046546</v>
      </c>
      <c r="L22" s="100">
        <f>IF(SER_hh_tesh_in!L22=0,0,SER_hh_tesh_in!L22/SER_summary!L$27)</f>
        <v>15.156935209964441</v>
      </c>
      <c r="M22" s="100">
        <f>IF(SER_hh_tesh_in!M22=0,0,SER_hh_tesh_in!M22/SER_summary!M$27)</f>
        <v>0</v>
      </c>
      <c r="N22" s="100">
        <f>IF(SER_hh_tesh_in!N22=0,0,SER_hh_tesh_in!N22/SER_summary!N$27)</f>
        <v>0</v>
      </c>
      <c r="O22" s="100">
        <f>IF(SER_hh_tesh_in!O22=0,0,SER_hh_tesh_in!O22/SER_summary!O$27)</f>
        <v>0</v>
      </c>
      <c r="P22" s="100">
        <f>IF(SER_hh_tesh_in!P22=0,0,SER_hh_tesh_in!P22/SER_summary!P$27)</f>
        <v>0</v>
      </c>
      <c r="Q22" s="100">
        <f>IF(SER_hh_tesh_in!Q22=0,0,SER_hh_tesh_in!Q22/SER_summary!Q$27)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13.413957082187215</v>
      </c>
      <c r="D23" s="100">
        <f>IF(SER_hh_tesh_in!D23=0,0,SER_hh_tesh_in!D23/SER_summary!D$27)</f>
        <v>13.848747206737304</v>
      </c>
      <c r="E23" s="100">
        <f>IF(SER_hh_tesh_in!E23=0,0,SER_hh_tesh_in!E23/SER_summary!E$27)</f>
        <v>14.115389498547994</v>
      </c>
      <c r="F23" s="100">
        <f>IF(SER_hh_tesh_in!F23=0,0,SER_hh_tesh_in!F23/SER_summary!F$27)</f>
        <v>14.332101402803218</v>
      </c>
      <c r="G23" s="100">
        <f>IF(SER_hh_tesh_in!G23=0,0,SER_hh_tesh_in!G23/SER_summary!G$27)</f>
        <v>14.428439768859846</v>
      </c>
      <c r="H23" s="100">
        <f>IF(SER_hh_tesh_in!H23=0,0,SER_hh_tesh_in!H23/SER_summary!H$27)</f>
        <v>14.421709931526587</v>
      </c>
      <c r="I23" s="100">
        <f>IF(SER_hh_tesh_in!I23=0,0,SER_hh_tesh_in!I23/SER_summary!I$27)</f>
        <v>14.416516705218877</v>
      </c>
      <c r="J23" s="100">
        <f>IF(SER_hh_tesh_in!J23=0,0,SER_hh_tesh_in!J23/SER_summary!J$27)</f>
        <v>14.500711277090826</v>
      </c>
      <c r="K23" s="100">
        <f>IF(SER_hh_tesh_in!K23=0,0,SER_hh_tesh_in!K23/SER_summary!K$27)</f>
        <v>14.55608285780953</v>
      </c>
      <c r="L23" s="100">
        <f>IF(SER_hh_tesh_in!L23=0,0,SER_hh_tesh_in!L23/SER_summary!L$27)</f>
        <v>14.705827796495386</v>
      </c>
      <c r="M23" s="100">
        <f>IF(SER_hh_tesh_in!M23=0,0,SER_hh_tesh_in!M23/SER_summary!M$27)</f>
        <v>14.936846089895822</v>
      </c>
      <c r="N23" s="100">
        <f>IF(SER_hh_tesh_in!N23=0,0,SER_hh_tesh_in!N23/SER_summary!N$27)</f>
        <v>15.104649139468652</v>
      </c>
      <c r="O23" s="100">
        <f>IF(SER_hh_tesh_in!O23=0,0,SER_hh_tesh_in!O23/SER_summary!O$27)</f>
        <v>15.326312678200599</v>
      </c>
      <c r="P23" s="100">
        <f>IF(SER_hh_tesh_in!P23=0,0,SER_hh_tesh_in!P23/SER_summary!P$27)</f>
        <v>15.484482298233985</v>
      </c>
      <c r="Q23" s="100">
        <f>IF(SER_hh_tesh_in!Q23=0,0,SER_hh_tesh_in!Q23/SER_summary!Q$27)</f>
        <v>15.763856665028724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13.382268709835747</v>
      </c>
      <c r="D25" s="100">
        <f>IF(SER_hh_tesh_in!D25=0,0,SER_hh_tesh_in!D25/SER_summary!D$27)</f>
        <v>13.763589295907558</v>
      </c>
      <c r="E25" s="100">
        <f>IF(SER_hh_tesh_in!E25=0,0,SER_hh_tesh_in!E25/SER_summary!E$27)</f>
        <v>13.981330715362326</v>
      </c>
      <c r="F25" s="100">
        <f>IF(SER_hh_tesh_in!F25=0,0,SER_hh_tesh_in!F25/SER_summary!F$27)</f>
        <v>14.16077936826191</v>
      </c>
      <c r="G25" s="100">
        <f>IF(SER_hh_tesh_in!G25=0,0,SER_hh_tesh_in!G25/SER_summary!G$27)</f>
        <v>14.229386699390352</v>
      </c>
      <c r="H25" s="100">
        <f>IF(SER_hh_tesh_in!H25=0,0,SER_hh_tesh_in!H25/SER_summary!H$27)</f>
        <v>14.195073944305998</v>
      </c>
      <c r="I25" s="100">
        <f>IF(SER_hh_tesh_in!I25=0,0,SER_hh_tesh_in!I25/SER_summary!I$27)</f>
        <v>14.172586420687866</v>
      </c>
      <c r="J25" s="100">
        <f>IF(SER_hh_tesh_in!J25=0,0,SER_hh_tesh_in!J25/SER_summary!J$27)</f>
        <v>14.221326605759138</v>
      </c>
      <c r="K25" s="100">
        <f>IF(SER_hh_tesh_in!K25=0,0,SER_hh_tesh_in!K25/SER_summary!K$27)</f>
        <v>14.249859345615103</v>
      </c>
      <c r="L25" s="100">
        <f>IF(SER_hh_tesh_in!L25=0,0,SER_hh_tesh_in!L25/SER_summary!L$27)</f>
        <v>14.365030381246086</v>
      </c>
      <c r="M25" s="100">
        <f>IF(SER_hh_tesh_in!M25=0,0,SER_hh_tesh_in!M25/SER_summary!M$27)</f>
        <v>14.583556953691058</v>
      </c>
      <c r="N25" s="100">
        <f>IF(SER_hh_tesh_in!N25=0,0,SER_hh_tesh_in!N25/SER_summary!N$27)</f>
        <v>14.770262726673121</v>
      </c>
      <c r="O25" s="100">
        <f>IF(SER_hh_tesh_in!O25=0,0,SER_hh_tesh_in!O25/SER_summary!O$27)</f>
        <v>15.019998132286563</v>
      </c>
      <c r="P25" s="100">
        <f>IF(SER_hh_tesh_in!P25=0,0,SER_hh_tesh_in!P25/SER_summary!P$27)</f>
        <v>15.170287531935177</v>
      </c>
      <c r="Q25" s="100">
        <f>IF(SER_hh_tesh_in!Q25=0,0,SER_hh_tesh_in!Q25/SER_summary!Q$27)</f>
        <v>15.453044826651013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13.462632342891153</v>
      </c>
      <c r="D26" s="22">
        <f>IF(SER_hh_tesh_in!D26=0,0,SER_hh_tesh_in!D26/SER_summary!D$27)</f>
        <v>13.845167775832213</v>
      </c>
      <c r="E26" s="22">
        <f>IF(SER_hh_tesh_in!E26=0,0,SER_hh_tesh_in!E26/SER_summary!E$27)</f>
        <v>14.19444602681768</v>
      </c>
      <c r="F26" s="22">
        <f>IF(SER_hh_tesh_in!F26=0,0,SER_hh_tesh_in!F26/SER_summary!F$27)</f>
        <v>14.41206851701901</v>
      </c>
      <c r="G26" s="22">
        <f>IF(SER_hh_tesh_in!G26=0,0,SER_hh_tesh_in!G26/SER_summary!G$27)</f>
        <v>14.517620241699488</v>
      </c>
      <c r="H26" s="22">
        <f>IF(SER_hh_tesh_in!H26=0,0,SER_hh_tesh_in!H26/SER_summary!H$27)</f>
        <v>14.578502936499756</v>
      </c>
      <c r="I26" s="22">
        <f>IF(SER_hh_tesh_in!I26=0,0,SER_hh_tesh_in!I26/SER_summary!I$27)</f>
        <v>14.652611156838704</v>
      </c>
      <c r="J26" s="22">
        <f>IF(SER_hh_tesh_in!J26=0,0,SER_hh_tesh_in!J26/SER_summary!J$27)</f>
        <v>14.684222747869129</v>
      </c>
      <c r="K26" s="22">
        <f>IF(SER_hh_tesh_in!K26=0,0,SER_hh_tesh_in!K26/SER_summary!K$27)</f>
        <v>14.734054751579558</v>
      </c>
      <c r="L26" s="22">
        <f>IF(SER_hh_tesh_in!L26=0,0,SER_hh_tesh_in!L26/SER_summary!L$27)</f>
        <v>14.862771166120339</v>
      </c>
      <c r="M26" s="22">
        <f>IF(SER_hh_tesh_in!M26=0,0,SER_hh_tesh_in!M26/SER_summary!M$27)</f>
        <v>15.12072854687654</v>
      </c>
      <c r="N26" s="22">
        <f>IF(SER_hh_tesh_in!N26=0,0,SER_hh_tesh_in!N26/SER_summary!N$27)</f>
        <v>15.270808992095192</v>
      </c>
      <c r="O26" s="22">
        <f>IF(SER_hh_tesh_in!O26=0,0,SER_hh_tesh_in!O26/SER_summary!O$27)</f>
        <v>15.600847701223419</v>
      </c>
      <c r="P26" s="22">
        <f>IF(SER_hh_tesh_in!P26=0,0,SER_hh_tesh_in!P26/SER_summary!P$27)</f>
        <v>15.849048380269197</v>
      </c>
      <c r="Q26" s="22">
        <f>IF(SER_hh_tesh_in!Q26=0,0,SER_hh_tesh_in!Q26/SER_summary!Q$27)</f>
        <v>16.292289749616792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13.299555923719343</v>
      </c>
      <c r="D29" s="101">
        <f>IF(SER_hh_tesh_in!D29=0,0,SER_hh_tesh_in!D29/SER_summary!D$27)</f>
        <v>13.461626524731805</v>
      </c>
      <c r="E29" s="101">
        <f>IF(SER_hh_tesh_in!E29=0,0,SER_hh_tesh_in!E29/SER_summary!E$27)</f>
        <v>13.713476404418305</v>
      </c>
      <c r="F29" s="101">
        <f>IF(SER_hh_tesh_in!F29=0,0,SER_hh_tesh_in!F29/SER_summary!F$27)</f>
        <v>13.893241479312017</v>
      </c>
      <c r="G29" s="101">
        <f>IF(SER_hh_tesh_in!G29=0,0,SER_hh_tesh_in!G29/SER_summary!G$27)</f>
        <v>13.854186784167146</v>
      </c>
      <c r="H29" s="101">
        <f>IF(SER_hh_tesh_in!H29=0,0,SER_hh_tesh_in!H29/SER_summary!H$27)</f>
        <v>13.981584724945973</v>
      </c>
      <c r="I29" s="101">
        <f>IF(SER_hh_tesh_in!I29=0,0,SER_hh_tesh_in!I29/SER_summary!I$27)</f>
        <v>14.12550814117664</v>
      </c>
      <c r="J29" s="101">
        <f>IF(SER_hh_tesh_in!J29=0,0,SER_hh_tesh_in!J29/SER_summary!J$27)</f>
        <v>14.365362187326388</v>
      </c>
      <c r="K29" s="101">
        <f>IF(SER_hh_tesh_in!K29=0,0,SER_hh_tesh_in!K29/SER_summary!K$27)</f>
        <v>14.601375866693106</v>
      </c>
      <c r="L29" s="101">
        <f>IF(SER_hh_tesh_in!L29=0,0,SER_hh_tesh_in!L29/SER_summary!L$27)</f>
        <v>14.714596734081443</v>
      </c>
      <c r="M29" s="101">
        <f>IF(SER_hh_tesh_in!M29=0,0,SER_hh_tesh_in!M29/SER_summary!M$27)</f>
        <v>14.76402199199533</v>
      </c>
      <c r="N29" s="101">
        <f>IF(SER_hh_tesh_in!N29=0,0,SER_hh_tesh_in!N29/SER_summary!N$27)</f>
        <v>15.010638997674965</v>
      </c>
      <c r="O29" s="101">
        <f>IF(SER_hh_tesh_in!O29=0,0,SER_hh_tesh_in!O29/SER_summary!O$27)</f>
        <v>15.225161883378446</v>
      </c>
      <c r="P29" s="101">
        <f>IF(SER_hh_tesh_in!P29=0,0,SER_hh_tesh_in!P29/SER_summary!P$27)</f>
        <v>15.231017488695167</v>
      </c>
      <c r="Q29" s="101">
        <f>IF(SER_hh_tesh_in!Q29=0,0,SER_hh_tesh_in!Q29/SER_summary!Q$27)</f>
        <v>15.746061724631394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13.921408842814129</v>
      </c>
      <c r="D30" s="100">
        <f>IF(SER_hh_tesh_in!D30=0,0,SER_hh_tesh_in!D30/SER_summary!D$27)</f>
        <v>13.697258240748779</v>
      </c>
      <c r="E30" s="100">
        <f>IF(SER_hh_tesh_in!E30=0,0,SER_hh_tesh_in!E30/SER_summary!E$27)</f>
        <v>14.299337353917801</v>
      </c>
      <c r="F30" s="100">
        <f>IF(SER_hh_tesh_in!F30=0,0,SER_hh_tesh_in!F30/SER_summary!F$27)</f>
        <v>14.508961550184184</v>
      </c>
      <c r="G30" s="100">
        <f>IF(SER_hh_tesh_in!G30=0,0,SER_hh_tesh_in!G30/SER_summary!G$27)</f>
        <v>14.419940815531938</v>
      </c>
      <c r="H30" s="100">
        <f>IF(SER_hh_tesh_in!H30=0,0,SER_hh_tesh_in!H30/SER_summary!H$27)</f>
        <v>14.524036993737973</v>
      </c>
      <c r="I30" s="100">
        <f>IF(SER_hh_tesh_in!I30=0,0,SER_hh_tesh_in!I30/SER_summary!I$27)</f>
        <v>14.579992168806788</v>
      </c>
      <c r="J30" s="100">
        <f>IF(SER_hh_tesh_in!J30=0,0,SER_hh_tesh_in!J30/SER_summary!J$27)</f>
        <v>14.744498906953378</v>
      </c>
      <c r="K30" s="100">
        <f>IF(SER_hh_tesh_in!K30=0,0,SER_hh_tesh_in!K30/SER_summary!K$27)</f>
        <v>14.909629697080604</v>
      </c>
      <c r="L30" s="100">
        <f>IF(SER_hh_tesh_in!L30=0,0,SER_hh_tesh_in!L30/SER_summary!L$27)</f>
        <v>15.139861490662629</v>
      </c>
      <c r="M30" s="100">
        <f>IF(SER_hh_tesh_in!M30=0,0,SER_hh_tesh_in!M30/SER_summary!M$27)</f>
        <v>0</v>
      </c>
      <c r="N30" s="100">
        <f>IF(SER_hh_tesh_in!N30=0,0,SER_hh_tesh_in!N30/SER_summary!N$27)</f>
        <v>15.12426182765369</v>
      </c>
      <c r="O30" s="100">
        <f>IF(SER_hh_tesh_in!O30=0,0,SER_hh_tesh_in!O30/SER_summary!O$27)</f>
        <v>15.574992905910756</v>
      </c>
      <c r="P30" s="100">
        <f>IF(SER_hh_tesh_in!P30=0,0,SER_hh_tesh_in!P30/SER_summary!P$27)</f>
        <v>15.571387978845383</v>
      </c>
      <c r="Q30" s="100">
        <f>IF(SER_hh_tesh_in!Q30=0,0,SER_hh_tesh_in!Q30/SER_summary!Q$27)</f>
        <v>15.844712620292531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13.160017220571968</v>
      </c>
      <c r="D31" s="100">
        <f>IF(SER_hh_tesh_in!D31=0,0,SER_hh_tesh_in!D31/SER_summary!D$27)</f>
        <v>13.524881471489223</v>
      </c>
      <c r="E31" s="100">
        <f>IF(SER_hh_tesh_in!E31=0,0,SER_hh_tesh_in!E31/SER_summary!E$27)</f>
        <v>13.763366207478512</v>
      </c>
      <c r="F31" s="100">
        <f>IF(SER_hh_tesh_in!F31=0,0,SER_hh_tesh_in!F31/SER_summary!F$27)</f>
        <v>13.9546456027663</v>
      </c>
      <c r="G31" s="100">
        <f>IF(SER_hh_tesh_in!G31=0,0,SER_hh_tesh_in!G31/SER_summary!G$27)</f>
        <v>14.050468302047385</v>
      </c>
      <c r="H31" s="100">
        <f>IF(SER_hh_tesh_in!H31=0,0,SER_hh_tesh_in!H31/SER_summary!H$27)</f>
        <v>14.204495722750838</v>
      </c>
      <c r="I31" s="100">
        <f>IF(SER_hh_tesh_in!I31=0,0,SER_hh_tesh_in!I31/SER_summary!I$27)</f>
        <v>14.452568796897506</v>
      </c>
      <c r="J31" s="100">
        <f>IF(SER_hh_tesh_in!J31=0,0,SER_hh_tesh_in!J31/SER_summary!J$27)</f>
        <v>14.699924474435775</v>
      </c>
      <c r="K31" s="100">
        <f>IF(SER_hh_tesh_in!K31=0,0,SER_hh_tesh_in!K31/SER_summary!K$27)</f>
        <v>14.87300574485603</v>
      </c>
      <c r="L31" s="100">
        <f>IF(SER_hh_tesh_in!L31=0,0,SER_hh_tesh_in!L31/SER_summary!L$27)</f>
        <v>15.175844576562687</v>
      </c>
      <c r="M31" s="100">
        <f>IF(SER_hh_tesh_in!M31=0,0,SER_hh_tesh_in!M31/SER_summary!M$27)</f>
        <v>15.320352502928005</v>
      </c>
      <c r="N31" s="100">
        <f>IF(SER_hh_tesh_in!N31=0,0,SER_hh_tesh_in!N31/SER_summary!N$27)</f>
        <v>15.399526120051245</v>
      </c>
      <c r="O31" s="100">
        <f>IF(SER_hh_tesh_in!O31=0,0,SER_hh_tesh_in!O31/SER_summary!O$27)</f>
        <v>15.518839448576555</v>
      </c>
      <c r="P31" s="100">
        <f>IF(SER_hh_tesh_in!P31=0,0,SER_hh_tesh_in!P31/SER_summary!P$27)</f>
        <v>15.565095640765366</v>
      </c>
      <c r="Q31" s="100">
        <f>IF(SER_hh_tesh_in!Q31=0,0,SER_hh_tesh_in!Q31/SER_summary!Q$27)</f>
        <v>15.822898829434175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15.042400801677307</v>
      </c>
      <c r="L32" s="100">
        <f>IF(SER_hh_tesh_in!L32=0,0,SER_hh_tesh_in!L32/SER_summary!L$27)</f>
        <v>15.160588949075729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15.275815022540627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13.07224494719004</v>
      </c>
      <c r="D33" s="18">
        <f>IF(SER_hh_tesh_in!D33=0,0,SER_hh_tesh_in!D33/SER_summary!D$27)</f>
        <v>13.446460066846727</v>
      </c>
      <c r="E33" s="18">
        <f>IF(SER_hh_tesh_in!E33=0,0,SER_hh_tesh_in!E33/SER_summary!E$27)</f>
        <v>13.646539932508624</v>
      </c>
      <c r="F33" s="18">
        <f>IF(SER_hh_tesh_in!F33=0,0,SER_hh_tesh_in!F33/SER_summary!F$27)</f>
        <v>13.796983077220601</v>
      </c>
      <c r="G33" s="18">
        <f>IF(SER_hh_tesh_in!G33=0,0,SER_hh_tesh_in!G33/SER_summary!G$27)</f>
        <v>13.784325528353703</v>
      </c>
      <c r="H33" s="18">
        <f>IF(SER_hh_tesh_in!H33=0,0,SER_hh_tesh_in!H33/SER_summary!H$27)</f>
        <v>13.878656663714983</v>
      </c>
      <c r="I33" s="18">
        <f>IF(SER_hh_tesh_in!I33=0,0,SER_hh_tesh_in!I33/SER_summary!I$27)</f>
        <v>14.038125756928013</v>
      </c>
      <c r="J33" s="18">
        <f>IF(SER_hh_tesh_in!J33=0,0,SER_hh_tesh_in!J33/SER_summary!J$27)</f>
        <v>14.162244166456807</v>
      </c>
      <c r="K33" s="18">
        <f>IF(SER_hh_tesh_in!K33=0,0,SER_hh_tesh_in!K33/SER_summary!K$27)</f>
        <v>14.219049114881523</v>
      </c>
      <c r="L33" s="18">
        <f>IF(SER_hh_tesh_in!L33=0,0,SER_hh_tesh_in!L33/SER_summary!L$27)</f>
        <v>14.44688680606361</v>
      </c>
      <c r="M33" s="18">
        <f>IF(SER_hh_tesh_in!M33=0,0,SER_hh_tesh_in!M33/SER_summary!M$27)</f>
        <v>14.547024071371798</v>
      </c>
      <c r="N33" s="18">
        <f>IF(SER_hh_tesh_in!N33=0,0,SER_hh_tesh_in!N33/SER_summary!N$27)</f>
        <v>14.610164728773141</v>
      </c>
      <c r="O33" s="18">
        <f>IF(SER_hh_tesh_in!O33=0,0,SER_hh_tesh_in!O33/SER_summary!O$27)</f>
        <v>14.890841578529766</v>
      </c>
      <c r="P33" s="18">
        <f>IF(SER_hh_tesh_in!P33=0,0,SER_hh_tesh_in!P33/SER_summary!P$27)</f>
        <v>15.173447240375401</v>
      </c>
      <c r="Q33" s="18">
        <f>IF(SER_hh_tesh_in!Q33=0,0,SER_hh_tesh_in!Q33/SER_summary!Q$27)</f>
        <v>15.720365768533112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18.569405390141537</v>
      </c>
      <c r="D3" s="106">
        <f>IF(SER_hh_emih_in!D3=0,0,SER_hh_emih_in!D3/SER_summary!D$27)</f>
        <v>18.390360028278483</v>
      </c>
      <c r="E3" s="106">
        <f>IF(SER_hh_emih_in!E3=0,0,SER_hh_emih_in!E3/SER_summary!E$27)</f>
        <v>16.441049155851914</v>
      </c>
      <c r="F3" s="106">
        <f>IF(SER_hh_emih_in!F3=0,0,SER_hh_emih_in!F3/SER_summary!F$27)</f>
        <v>17.701969311575411</v>
      </c>
      <c r="G3" s="106">
        <f>IF(SER_hh_emih_in!G3=0,0,SER_hh_emih_in!G3/SER_summary!G$27)</f>
        <v>10.341278603755471</v>
      </c>
      <c r="H3" s="106">
        <f>IF(SER_hh_emih_in!H3=0,0,SER_hh_emih_in!H3/SER_summary!H$27)</f>
        <v>12.548559814230986</v>
      </c>
      <c r="I3" s="106">
        <f>IF(SER_hh_emih_in!I3=0,0,SER_hh_emih_in!I3/SER_summary!I$27)</f>
        <v>9.5944696623652792</v>
      </c>
      <c r="J3" s="106">
        <f>IF(SER_hh_emih_in!J3=0,0,SER_hh_emih_in!J3/SER_summary!J$27)</f>
        <v>4.8225961948277556</v>
      </c>
      <c r="K3" s="106">
        <f>IF(SER_hh_emih_in!K3=0,0,SER_hh_emih_in!K3/SER_summary!K$27)</f>
        <v>20.632627325478204</v>
      </c>
      <c r="L3" s="106">
        <f>IF(SER_hh_emih_in!L3=0,0,SER_hh_emih_in!L3/SER_summary!L$27)</f>
        <v>16.378042467067939</v>
      </c>
      <c r="M3" s="106">
        <f>IF(SER_hh_emih_in!M3=0,0,SER_hh_emih_in!M3/SER_summary!M$27)</f>
        <v>8.702467690932286</v>
      </c>
      <c r="N3" s="106">
        <f>IF(SER_hh_emih_in!N3=0,0,SER_hh_emih_in!N3/SER_summary!N$27)</f>
        <v>5.5078536491658969</v>
      </c>
      <c r="O3" s="106">
        <f>IF(SER_hh_emih_in!O3=0,0,SER_hh_emih_in!O3/SER_summary!O$27)</f>
        <v>16.719071597585845</v>
      </c>
      <c r="P3" s="106">
        <f>IF(SER_hh_emih_in!P3=0,0,SER_hh_emih_in!P3/SER_summary!P$27)</f>
        <v>11.596253090153215</v>
      </c>
      <c r="Q3" s="106">
        <f>IF(SER_hh_emih_in!Q3=0,0,SER_hh_emih_in!Q3/SER_summary!Q$27)</f>
        <v>14.75947035135979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13.632122947303476</v>
      </c>
      <c r="D4" s="101">
        <f>IF(SER_hh_emih_in!D4=0,0,SER_hh_emih_in!D4/SER_summary!D$27)</f>
        <v>15.280709274862676</v>
      </c>
      <c r="E4" s="101">
        <f>IF(SER_hh_emih_in!E4=0,0,SER_hh_emih_in!E4/SER_summary!E$27)</f>
        <v>13.587567120298441</v>
      </c>
      <c r="F4" s="101">
        <f>IF(SER_hh_emih_in!F4=0,0,SER_hh_emih_in!F4/SER_summary!F$27)</f>
        <v>14.103550362260588</v>
      </c>
      <c r="G4" s="101">
        <f>IF(SER_hh_emih_in!G4=0,0,SER_hh_emih_in!G4/SER_summary!G$27)</f>
        <v>6.7433745770401758</v>
      </c>
      <c r="H4" s="101">
        <f>IF(SER_hh_emih_in!H4=0,0,SER_hh_emih_in!H4/SER_summary!H$27)</f>
        <v>9.361621187177688</v>
      </c>
      <c r="I4" s="101">
        <f>IF(SER_hh_emih_in!I4=0,0,SER_hh_emih_in!I4/SER_summary!I$27)</f>
        <v>6.8098944022382293</v>
      </c>
      <c r="J4" s="101">
        <f>IF(SER_hh_emih_in!J4=0,0,SER_hh_emih_in!J4/SER_summary!J$27)</f>
        <v>0</v>
      </c>
      <c r="K4" s="101">
        <f>IF(SER_hh_emih_in!K4=0,0,SER_hh_emih_in!K4/SER_summary!K$27)</f>
        <v>15.150421193167553</v>
      </c>
      <c r="L4" s="101">
        <f>IF(SER_hh_emih_in!L4=0,0,SER_hh_emih_in!L4/SER_summary!L$27)</f>
        <v>11.653694944034372</v>
      </c>
      <c r="M4" s="101">
        <f>IF(SER_hh_emih_in!M4=0,0,SER_hh_emih_in!M4/SER_summary!M$27)</f>
        <v>6.0544119883404219</v>
      </c>
      <c r="N4" s="101">
        <f>IF(SER_hh_emih_in!N4=0,0,SER_hh_emih_in!N4/SER_summary!N$27)</f>
        <v>0.46585243337871984</v>
      </c>
      <c r="O4" s="101">
        <f>IF(SER_hh_emih_in!O4=0,0,SER_hh_emih_in!O4/SER_summary!O$27)</f>
        <v>11.674193696117765</v>
      </c>
      <c r="P4" s="101">
        <f>IF(SER_hh_emih_in!P4=0,0,SER_hh_emih_in!P4/SER_summary!P$27)</f>
        <v>9.6975708034938446</v>
      </c>
      <c r="Q4" s="101">
        <f>IF(SER_hh_emih_in!Q4=0,0,SER_hh_emih_in!Q4/SER_summary!Q$27)</f>
        <v>12.208863559072615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46.859511056716634</v>
      </c>
      <c r="E5" s="100">
        <f>IF(SER_hh_emih_in!E5=0,0,SER_hh_emih_in!E5/SER_summary!E$27)</f>
        <v>47.40027566951408</v>
      </c>
      <c r="F5" s="100">
        <f>IF(SER_hh_emih_in!F5=0,0,SER_hh_emih_in!F5/SER_summary!F$27)</f>
        <v>0</v>
      </c>
      <c r="G5" s="100">
        <f>IF(SER_hh_emih_in!G5=0,0,SER_hh_emih_in!G5/SER_summary!G$27)</f>
        <v>8.6903865814468535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53.37175240589135</v>
      </c>
      <c r="L5" s="100">
        <f>IF(SER_hh_emih_in!L5=0,0,SER_hh_emih_in!L5/SER_summary!L$27)</f>
        <v>36.011329469085091</v>
      </c>
      <c r="M5" s="100">
        <f>IF(SER_hh_emih_in!M5=0,0,SER_hh_emih_in!M5/SER_summary!M$27)</f>
        <v>41.114362857029761</v>
      </c>
      <c r="N5" s="100">
        <f>IF(SER_hh_emih_in!N5=0,0,SER_hh_emih_in!N5/SER_summary!N$27)</f>
        <v>38.404895301733113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25.5144498345729</v>
      </c>
      <c r="D7" s="100">
        <f>IF(SER_hh_emih_in!D7=0,0,SER_hh_emih_in!D7/SER_summary!D$27)</f>
        <v>28.717206871889999</v>
      </c>
      <c r="E7" s="100">
        <f>IF(SER_hh_emih_in!E7=0,0,SER_hh_emih_in!E7/SER_summary!E$27)</f>
        <v>28.735010128811009</v>
      </c>
      <c r="F7" s="100">
        <f>IF(SER_hh_emih_in!F7=0,0,SER_hh_emih_in!F7/SER_summary!F$27)</f>
        <v>28.01961115224951</v>
      </c>
      <c r="G7" s="100">
        <f>IF(SER_hh_emih_in!G7=0,0,SER_hh_emih_in!G7/SER_summary!G$27)</f>
        <v>0</v>
      </c>
      <c r="H7" s="100">
        <f>IF(SER_hh_emih_in!H7=0,0,SER_hh_emih_in!H7/SER_summary!H$27)</f>
        <v>24.594998130463061</v>
      </c>
      <c r="I7" s="100">
        <f>IF(SER_hh_emih_in!I7=0,0,SER_hh_emih_in!I7/SER_summary!I$27)</f>
        <v>0</v>
      </c>
      <c r="J7" s="100">
        <f>IF(SER_hh_emih_in!J7=0,0,SER_hh_emih_in!J7/SER_summary!J$27)</f>
        <v>0</v>
      </c>
      <c r="K7" s="100">
        <f>IF(SER_hh_emih_in!K7=0,0,SER_hh_emih_in!K7/SER_summary!K$27)</f>
        <v>23.029884179397961</v>
      </c>
      <c r="L7" s="100">
        <f>IF(SER_hh_emih_in!L7=0,0,SER_hh_emih_in!L7/SER_summary!L$27)</f>
        <v>0</v>
      </c>
      <c r="M7" s="100">
        <f>IF(SER_hh_emih_in!M7=0,0,SER_hh_emih_in!M7/SER_summary!M$27)</f>
        <v>24.408204417451905</v>
      </c>
      <c r="N7" s="100">
        <f>IF(SER_hh_emih_in!N7=0,0,SER_hh_emih_in!N7/SER_summary!N$27)</f>
        <v>0</v>
      </c>
      <c r="O7" s="100">
        <f>IF(SER_hh_emih_in!O7=0,0,SER_hh_emih_in!O7/SER_summary!O$27)</f>
        <v>21.678539055581986</v>
      </c>
      <c r="P7" s="100">
        <f>IF(SER_hh_emih_in!P7=0,0,SER_hh_emih_in!P7/SER_summary!P$27)</f>
        <v>17.855446185495893</v>
      </c>
      <c r="Q7" s="100">
        <f>IF(SER_hh_emih_in!Q7=0,0,SER_hh_emih_in!Q7/SER_summary!Q$27)</f>
        <v>21.560720334957654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22.681474175441917</v>
      </c>
      <c r="D9" s="100">
        <f>IF(SER_hh_emih_in!D9=0,0,SER_hh_emih_in!D9/SER_summary!D$27)</f>
        <v>19.331499695408549</v>
      </c>
      <c r="E9" s="100">
        <f>IF(SER_hh_emih_in!E9=0,0,SER_hh_emih_in!E9/SER_summary!E$27)</f>
        <v>19.670440171694</v>
      </c>
      <c r="F9" s="100">
        <f>IF(SER_hh_emih_in!F9=0,0,SER_hh_emih_in!F9/SER_summary!F$27)</f>
        <v>19.7513118488394</v>
      </c>
      <c r="G9" s="100">
        <f>IF(SER_hh_emih_in!G9=0,0,SER_hh_emih_in!G9/SER_summary!G$27)</f>
        <v>20.134292264857702</v>
      </c>
      <c r="H9" s="100">
        <f>IF(SER_hh_emih_in!H9=0,0,SER_hh_emih_in!H9/SER_summary!H$27)</f>
        <v>17.699047114608547</v>
      </c>
      <c r="I9" s="100">
        <f>IF(SER_hh_emih_in!I9=0,0,SER_hh_emih_in!I9/SER_summary!I$27)</f>
        <v>15.132867219835013</v>
      </c>
      <c r="J9" s="100">
        <f>IF(SER_hh_emih_in!J9=0,0,SER_hh_emih_in!J9/SER_summary!J$27)</f>
        <v>0</v>
      </c>
      <c r="K9" s="100">
        <f>IF(SER_hh_emih_in!K9=0,0,SER_hh_emih_in!K9/SER_summary!K$27)</f>
        <v>16.723982451539428</v>
      </c>
      <c r="L9" s="100">
        <f>IF(SER_hh_emih_in!L9=0,0,SER_hh_emih_in!L9/SER_summary!L$27)</f>
        <v>18.865568296309426</v>
      </c>
      <c r="M9" s="100">
        <f>IF(SER_hh_emih_in!M9=0,0,SER_hh_emih_in!M9/SER_summary!M$27)</f>
        <v>0</v>
      </c>
      <c r="N9" s="100">
        <f>IF(SER_hh_emih_in!N9=0,0,SER_hh_emih_in!N9/SER_summary!N$27)</f>
        <v>0</v>
      </c>
      <c r="O9" s="100">
        <f>IF(SER_hh_emih_in!O9=0,0,SER_hh_emih_in!O9/SER_summary!O$27)</f>
        <v>15.680603240725176</v>
      </c>
      <c r="P9" s="100">
        <f>IF(SER_hh_emih_in!P9=0,0,SER_hh_emih_in!P9/SER_summary!P$27)</f>
        <v>12.832537628508796</v>
      </c>
      <c r="Q9" s="100">
        <f>IF(SER_hh_emih_in!Q9=0,0,SER_hh_emih_in!Q9/SER_summary!Q$27)</f>
        <v>15.543438875152486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2.1919218702925146E-3</v>
      </c>
      <c r="E16" s="101">
        <f>IF(SER_hh_emih_in!E16=0,0,SER_hh_emih_in!E16/SER_summary!E$27)</f>
        <v>2.30019755988135E-3</v>
      </c>
      <c r="F16" s="101">
        <f>IF(SER_hh_emih_in!F16=0,0,SER_hh_emih_in!F16/SER_summary!F$27)</f>
        <v>2.9733971506185784E-3</v>
      </c>
      <c r="G16" s="101">
        <f>IF(SER_hh_emih_in!G16=0,0,SER_hh_emih_in!G16/SER_summary!G$27)</f>
        <v>3.1772065785014552E-3</v>
      </c>
      <c r="H16" s="101">
        <f>IF(SER_hh_emih_in!H16=0,0,SER_hh_emih_in!H16/SER_summary!H$27)</f>
        <v>5.0355808760200104E-3</v>
      </c>
      <c r="I16" s="101">
        <f>IF(SER_hh_emih_in!I16=0,0,SER_hh_emih_in!I16/SER_summary!I$27)</f>
        <v>9.4562827909851974E-3</v>
      </c>
      <c r="J16" s="101">
        <f>IF(SER_hh_emih_in!J16=0,0,SER_hh_emih_in!J16/SER_summary!J$27)</f>
        <v>7.389822207650575E-4</v>
      </c>
      <c r="K16" s="101">
        <f>IF(SER_hh_emih_in!K16=0,0,SER_hh_emih_in!K16/SER_summary!K$27)</f>
        <v>3.590499739047846E-3</v>
      </c>
      <c r="L16" s="101">
        <f>IF(SER_hh_emih_in!L16=0,0,SER_hh_emih_in!L16/SER_summary!L$27)</f>
        <v>0</v>
      </c>
      <c r="M16" s="101">
        <f>IF(SER_hh_emih_in!M16=0,0,SER_hh_emih_in!M16/SER_summary!M$27)</f>
        <v>1.9026725030759611E-2</v>
      </c>
      <c r="N16" s="101">
        <f>IF(SER_hh_emih_in!N16=0,0,SER_hh_emih_in!N16/SER_summary!N$27)</f>
        <v>4.1906767457411093E-2</v>
      </c>
      <c r="O16" s="101">
        <f>IF(SER_hh_emih_in!O16=0,0,SER_hh_emih_in!O16/SER_summary!O$27)</f>
        <v>6.1435507587626517E-2</v>
      </c>
      <c r="P16" s="101">
        <f>IF(SER_hh_emih_in!P16=0,0,SER_hh_emih_in!P16/SER_summary!P$27)</f>
        <v>6.7348443581505074E-2</v>
      </c>
      <c r="Q16" s="101">
        <f>IF(SER_hh_emih_in!Q16=0,0,SER_hh_emih_in!Q16/SER_summary!Q$27)</f>
        <v>7.4673188676754765E-2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1.2112791027541261</v>
      </c>
      <c r="E17" s="103">
        <f>IF(SER_hh_emih_in!E17=0,0,SER_hh_emih_in!E17/SER_summary!E$27)</f>
        <v>1.3224391999360565</v>
      </c>
      <c r="F17" s="103">
        <f>IF(SER_hh_emih_in!F17=0,0,SER_hh_emih_in!F17/SER_summary!F$27)</f>
        <v>1.4697978129364284</v>
      </c>
      <c r="G17" s="103">
        <f>IF(SER_hh_emih_in!G17=0,0,SER_hh_emih_in!G17/SER_summary!G$27)</f>
        <v>1.5919355271927849</v>
      </c>
      <c r="H17" s="103">
        <f>IF(SER_hh_emih_in!H17=0,0,SER_hh_emih_in!H17/SER_summary!H$27)</f>
        <v>1.7912734713005343</v>
      </c>
      <c r="I17" s="103">
        <f>IF(SER_hh_emih_in!I17=0,0,SER_hh_emih_in!I17/SER_summary!I$27)</f>
        <v>2.0208869066185318</v>
      </c>
      <c r="J17" s="103">
        <f>IF(SER_hh_emih_in!J17=0,0,SER_hh_emih_in!J17/SER_summary!J$27)</f>
        <v>2.1798910785663077</v>
      </c>
      <c r="K17" s="103">
        <f>IF(SER_hh_emih_in!K17=0,0,SER_hh_emih_in!K17/SER_summary!K$27)</f>
        <v>2.3155097971740988</v>
      </c>
      <c r="L17" s="103">
        <f>IF(SER_hh_emih_in!L17=0,0,SER_hh_emih_in!L17/SER_summary!L$27)</f>
        <v>0</v>
      </c>
      <c r="M17" s="103">
        <f>IF(SER_hh_emih_in!M17=0,0,SER_hh_emih_in!M17/SER_summary!M$27)</f>
        <v>2.3249559374871236</v>
      </c>
      <c r="N17" s="103">
        <f>IF(SER_hh_emih_in!N17=0,0,SER_hh_emih_in!N17/SER_summary!N$27)</f>
        <v>2.4021603270341658</v>
      </c>
      <c r="O17" s="103">
        <f>IF(SER_hh_emih_in!O17=0,0,SER_hh_emih_in!O17/SER_summary!O$27)</f>
        <v>2.482028392664787</v>
      </c>
      <c r="P17" s="103">
        <f>IF(SER_hh_emih_in!P17=0,0,SER_hh_emih_in!P17/SER_summary!P$27)</f>
        <v>2.5429956074914344</v>
      </c>
      <c r="Q17" s="103">
        <f>IF(SER_hh_emih_in!Q17=0,0,SER_hh_emih_in!Q17/SER_summary!Q$27)</f>
        <v>2.5345410810221267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2.2854885341215745</v>
      </c>
      <c r="D19" s="101">
        <f>IF(SER_hh_emih_in!D19=0,0,SER_hh_emih_in!D19/SER_summary!D$27)</f>
        <v>2.2381594327785543</v>
      </c>
      <c r="E19" s="101">
        <f>IF(SER_hh_emih_in!E19=0,0,SER_hh_emih_in!E19/SER_summary!E$27)</f>
        <v>1.6293019320342039</v>
      </c>
      <c r="F19" s="101">
        <f>IF(SER_hh_emih_in!F19=0,0,SER_hh_emih_in!F19/SER_summary!F$27)</f>
        <v>2.1161520291270417</v>
      </c>
      <c r="G19" s="101">
        <f>IF(SER_hh_emih_in!G19=0,0,SER_hh_emih_in!G19/SER_summary!G$27)</f>
        <v>2.2736809280250387</v>
      </c>
      <c r="H19" s="101">
        <f>IF(SER_hh_emih_in!H19=0,0,SER_hh_emih_in!H19/SER_summary!H$27)</f>
        <v>1.7762178204813071</v>
      </c>
      <c r="I19" s="101">
        <f>IF(SER_hh_emih_in!I19=0,0,SER_hh_emih_in!I19/SER_summary!I$27)</f>
        <v>1.6203519395198969</v>
      </c>
      <c r="J19" s="101">
        <f>IF(SER_hh_emih_in!J19=0,0,SER_hh_emih_in!J19/SER_summary!J$27)</f>
        <v>2.6284113521485182</v>
      </c>
      <c r="K19" s="101">
        <f>IF(SER_hh_emih_in!K19=0,0,SER_hh_emih_in!K19/SER_summary!K$27)</f>
        <v>2.4469434632723135</v>
      </c>
      <c r="L19" s="101">
        <f>IF(SER_hh_emih_in!L19=0,0,SER_hh_emih_in!L19/SER_summary!L$27)</f>
        <v>2.4129563215480339</v>
      </c>
      <c r="M19" s="101">
        <f>IF(SER_hh_emih_in!M19=0,0,SER_hh_emih_in!M19/SER_summary!M$27)</f>
        <v>1.0311681021441739</v>
      </c>
      <c r="N19" s="101">
        <f>IF(SER_hh_emih_in!N19=0,0,SER_hh_emih_in!N19/SER_summary!N$27)</f>
        <v>2.006906484746501</v>
      </c>
      <c r="O19" s="101">
        <f>IF(SER_hh_emih_in!O19=0,0,SER_hh_emih_in!O19/SER_summary!O$27)</f>
        <v>1.6471622679938149</v>
      </c>
      <c r="P19" s="101">
        <f>IF(SER_hh_emih_in!P19=0,0,SER_hh_emih_in!P19/SER_summary!P$27)</f>
        <v>1.0456639945129822</v>
      </c>
      <c r="Q19" s="101">
        <f>IF(SER_hh_emih_in!Q19=0,0,SER_hh_emih_in!Q19/SER_summary!Q$27)</f>
        <v>1.0283270037137773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5.5862494363266393</v>
      </c>
      <c r="D21" s="100">
        <f>IF(SER_hh_emih_in!D21=0,0,SER_hh_emih_in!D21/SER_summary!D$27)</f>
        <v>5.6772111055693024</v>
      </c>
      <c r="E21" s="100">
        <f>IF(SER_hh_emih_in!E21=0,0,SER_hh_emih_in!E21/SER_summary!E$27)</f>
        <v>5.7325981894557048</v>
      </c>
      <c r="F21" s="100">
        <f>IF(SER_hh_emih_in!F21=0,0,SER_hh_emih_in!F21/SER_summary!F$27)</f>
        <v>5.778501684424115</v>
      </c>
      <c r="G21" s="100">
        <f>IF(SER_hh_emih_in!G21=0,0,SER_hh_emih_in!G21/SER_summary!G$27)</f>
        <v>5.7455735158012953</v>
      </c>
      <c r="H21" s="100">
        <f>IF(SER_hh_emih_in!H21=0,0,SER_hh_emih_in!H21/SER_summary!H$27)</f>
        <v>5.7169353912253555</v>
      </c>
      <c r="I21" s="100">
        <f>IF(SER_hh_emih_in!I21=0,0,SER_hh_emih_in!I21/SER_summary!I$27)</f>
        <v>5.6431865288061296</v>
      </c>
      <c r="J21" s="100">
        <f>IF(SER_hh_emih_in!J21=0,0,SER_hh_emih_in!J21/SER_summary!J$27)</f>
        <v>5.6435285832864421</v>
      </c>
      <c r="K21" s="100">
        <f>IF(SER_hh_emih_in!K21=0,0,SER_hh_emih_in!K21/SER_summary!K$27)</f>
        <v>5.6694845118377195</v>
      </c>
      <c r="L21" s="100">
        <f>IF(SER_hh_emih_in!L21=0,0,SER_hh_emih_in!L21/SER_summary!L$27)</f>
        <v>5.686575722841769</v>
      </c>
      <c r="M21" s="100">
        <f>IF(SER_hh_emih_in!M21=0,0,SER_hh_emih_in!M21/SER_summary!M$27)</f>
        <v>5.7391171265816521</v>
      </c>
      <c r="N21" s="100">
        <f>IF(SER_hh_emih_in!N21=0,0,SER_hh_emih_in!N21/SER_summary!N$27)</f>
        <v>5.7615648662533383</v>
      </c>
      <c r="O21" s="100">
        <f>IF(SER_hh_emih_in!O21=0,0,SER_hh_emih_in!O21/SER_summary!O$27)</f>
        <v>5.8027223942764632</v>
      </c>
      <c r="P21" s="100">
        <f>IF(SER_hh_emih_in!P21=0,0,SER_hh_emih_in!P21/SER_summary!P$27)</f>
        <v>5.823625048747215</v>
      </c>
      <c r="Q21" s="100">
        <f>IF(SER_hh_emih_in!Q21=0,0,SER_hh_emih_in!Q21/SER_summary!Q$27)</f>
        <v>5.886557849461723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6.5187379094494613</v>
      </c>
      <c r="D22" s="100">
        <f>IF(SER_hh_emih_in!D22=0,0,SER_hh_emih_in!D22/SER_summary!D$27)</f>
        <v>6.671482992799505</v>
      </c>
      <c r="E22" s="100">
        <f>IF(SER_hh_emih_in!E22=0,0,SER_hh_emih_in!E22/SER_summary!E$27)</f>
        <v>6.7510009089042731</v>
      </c>
      <c r="F22" s="100">
        <f>IF(SER_hh_emih_in!F22=0,0,SER_hh_emih_in!F22/SER_summary!F$27)</f>
        <v>6.8011755297716778</v>
      </c>
      <c r="G22" s="100">
        <f>IF(SER_hh_emih_in!G22=0,0,SER_hh_emih_in!G22/SER_summary!G$27)</f>
        <v>6.8360562584653692</v>
      </c>
      <c r="H22" s="100">
        <f>IF(SER_hh_emih_in!H22=0,0,SER_hh_emih_in!H22/SER_summary!H$27)</f>
        <v>6.7870561587384843</v>
      </c>
      <c r="I22" s="100">
        <f>IF(SER_hh_emih_in!I22=0,0,SER_hh_emih_in!I22/SER_summary!I$27)</f>
        <v>6.7589016619909064</v>
      </c>
      <c r="J22" s="100">
        <f>IF(SER_hh_emih_in!J22=0,0,SER_hh_emih_in!J22/SER_summary!J$27)</f>
        <v>6.7471904201199946</v>
      </c>
      <c r="K22" s="100">
        <f>IF(SER_hh_emih_in!K22=0,0,SER_hh_emih_in!K22/SER_summary!K$27)</f>
        <v>6.750259424843426</v>
      </c>
      <c r="L22" s="100">
        <f>IF(SER_hh_emih_in!L22=0,0,SER_hh_emih_in!L22/SER_summary!L$27)</f>
        <v>6.7888677359794354</v>
      </c>
      <c r="M22" s="100">
        <f>IF(SER_hh_emih_in!M22=0,0,SER_hh_emih_in!M22/SER_summary!M$27)</f>
        <v>0</v>
      </c>
      <c r="N22" s="100">
        <f>IF(SER_hh_emih_in!N22=0,0,SER_hh_emih_in!N22/SER_summary!N$27)</f>
        <v>0</v>
      </c>
      <c r="O22" s="100">
        <f>IF(SER_hh_emih_in!O22=0,0,SER_hh_emih_in!O22/SER_summary!O$27)</f>
        <v>0</v>
      </c>
      <c r="P22" s="100">
        <f>IF(SER_hh_emih_in!P22=0,0,SER_hh_emih_in!P22/SER_summary!P$27)</f>
        <v>0</v>
      </c>
      <c r="Q22" s="100">
        <f>IF(SER_hh_emih_in!Q22=0,0,SER_hh_emih_in!Q22/SER_summary!Q$27)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4.7218553463754303</v>
      </c>
      <c r="D23" s="100">
        <f>IF(SER_hh_emih_in!D23=0,0,SER_hh_emih_in!D23/SER_summary!D$27)</f>
        <v>4.8251663054711758</v>
      </c>
      <c r="E23" s="100">
        <f>IF(SER_hh_emih_in!E23=0,0,SER_hh_emih_in!E23/SER_summary!E$27)</f>
        <v>4.8481404880430672</v>
      </c>
      <c r="F23" s="100">
        <f>IF(SER_hh_emih_in!F23=0,0,SER_hh_emih_in!F23/SER_summary!F$27)</f>
        <v>4.8860247694068297</v>
      </c>
      <c r="G23" s="100">
        <f>IF(SER_hh_emih_in!G23=0,0,SER_hh_emih_in!G23/SER_summary!G$27)</f>
        <v>4.8752604034935967</v>
      </c>
      <c r="H23" s="100">
        <f>IF(SER_hh_emih_in!H23=0,0,SER_hh_emih_in!H23/SER_summary!H$27)</f>
        <v>4.8195057339136387</v>
      </c>
      <c r="I23" s="100">
        <f>IF(SER_hh_emih_in!I23=0,0,SER_hh_emih_in!I23/SER_summary!I$27)</f>
        <v>4.7719933581168439</v>
      </c>
      <c r="J23" s="100">
        <f>IF(SER_hh_emih_in!J23=0,0,SER_hh_emih_in!J23/SER_summary!J$27)</f>
        <v>4.7733252586027062</v>
      </c>
      <c r="K23" s="100">
        <f>IF(SER_hh_emih_in!K23=0,0,SER_hh_emih_in!K23/SER_summary!K$27)</f>
        <v>4.7605897673585753</v>
      </c>
      <c r="L23" s="100">
        <f>IF(SER_hh_emih_in!L23=0,0,SER_hh_emih_in!L23/SER_summary!L$27)</f>
        <v>4.7890388947453486</v>
      </c>
      <c r="M23" s="100">
        <f>IF(SER_hh_emih_in!M23=0,0,SER_hh_emih_in!M23/SER_summary!M$27)</f>
        <v>4.8531116630787228</v>
      </c>
      <c r="N23" s="100">
        <f>IF(SER_hh_emih_in!N23=0,0,SER_hh_emih_in!N23/SER_summary!N$27)</f>
        <v>4.9042702327212311</v>
      </c>
      <c r="O23" s="100">
        <f>IF(SER_hh_emih_in!O23=0,0,SER_hh_emih_in!O23/SER_summary!O$27)</f>
        <v>4.9764693479320989</v>
      </c>
      <c r="P23" s="100">
        <f>IF(SER_hh_emih_in!P23=0,0,SER_hh_emih_in!P23/SER_summary!P$27)</f>
        <v>5.02946787522274</v>
      </c>
      <c r="Q23" s="100">
        <f>IF(SER_hh_emih_in!Q23=0,0,SER_hh_emih_in!Q23/SER_summary!Q$27)</f>
        <v>5.1253196705250161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2.6517939087164866</v>
      </c>
      <c r="D29" s="101">
        <f>IF(SER_hh_emih_in!D29=0,0,SER_hh_emih_in!D29/SER_summary!D$27)</f>
        <v>0.8702552721241259</v>
      </c>
      <c r="E29" s="101">
        <f>IF(SER_hh_emih_in!E29=0,0,SER_hh_emih_in!E29/SER_summary!E$27)</f>
        <v>1.2230087963531444</v>
      </c>
      <c r="F29" s="101">
        <f>IF(SER_hh_emih_in!F29=0,0,SER_hh_emih_in!F29/SER_summary!F$27)</f>
        <v>1.4802390656932614</v>
      </c>
      <c r="G29" s="101">
        <f>IF(SER_hh_emih_in!G29=0,0,SER_hh_emih_in!G29/SER_summary!G$27)</f>
        <v>1.3221848122408359</v>
      </c>
      <c r="H29" s="101">
        <f>IF(SER_hh_emih_in!H29=0,0,SER_hh_emih_in!H29/SER_summary!H$27)</f>
        <v>1.4067089141712923</v>
      </c>
      <c r="I29" s="101">
        <f>IF(SER_hh_emih_in!I29=0,0,SER_hh_emih_in!I29/SER_summary!I$27)</f>
        <v>1.1556016242870228</v>
      </c>
      <c r="J29" s="101">
        <f>IF(SER_hh_emih_in!J29=0,0,SER_hh_emih_in!J29/SER_summary!J$27)</f>
        <v>2.1934458604584721</v>
      </c>
      <c r="K29" s="101">
        <f>IF(SER_hh_emih_in!K29=0,0,SER_hh_emih_in!K29/SER_summary!K$27)</f>
        <v>3.0316721692992856</v>
      </c>
      <c r="L29" s="101">
        <f>IF(SER_hh_emih_in!L29=0,0,SER_hh_emih_in!L29/SER_summary!L$27)</f>
        <v>2.3113912014855309</v>
      </c>
      <c r="M29" s="101">
        <f>IF(SER_hh_emih_in!M29=0,0,SER_hh_emih_in!M29/SER_summary!M$27)</f>
        <v>1.6113756026469932</v>
      </c>
      <c r="N29" s="101">
        <f>IF(SER_hh_emih_in!N29=0,0,SER_hh_emih_in!N29/SER_summary!N$27)</f>
        <v>3.0132684125004858</v>
      </c>
      <c r="O29" s="101">
        <f>IF(SER_hh_emih_in!O29=0,0,SER_hh_emih_in!O29/SER_summary!O$27)</f>
        <v>3.3471187505574278</v>
      </c>
      <c r="P29" s="101">
        <f>IF(SER_hh_emih_in!P29=0,0,SER_hh_emih_in!P29/SER_summary!P$27)</f>
        <v>0.81999206213901177</v>
      </c>
      <c r="Q29" s="101">
        <f>IF(SER_hh_emih_in!Q29=0,0,SER_hh_emih_in!Q29/SER_summary!Q$27)</f>
        <v>1.4938034617500899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6.9153911286728471</v>
      </c>
      <c r="D30" s="100">
        <f>IF(SER_hh_emih_in!D30=0,0,SER_hh_emih_in!D30/SER_summary!D$27)</f>
        <v>6.7431842074307875</v>
      </c>
      <c r="E30" s="100">
        <f>IF(SER_hh_emih_in!E30=0,0,SER_hh_emih_in!E30/SER_summary!E$27)</f>
        <v>6.9649321052760751</v>
      </c>
      <c r="F30" s="100">
        <f>IF(SER_hh_emih_in!F30=0,0,SER_hh_emih_in!F30/SER_summary!F$27)</f>
        <v>7.0062527168380262</v>
      </c>
      <c r="G30" s="100">
        <f>IF(SER_hh_emih_in!G30=0,0,SER_hh_emih_in!G30/SER_summary!G$27)</f>
        <v>6.9051975838253492</v>
      </c>
      <c r="H30" s="100">
        <f>IF(SER_hh_emih_in!H30=0,0,SER_hh_emih_in!H30/SER_summary!H$27)</f>
        <v>6.8845638158788569</v>
      </c>
      <c r="I30" s="100">
        <f>IF(SER_hh_emih_in!I30=0,0,SER_hh_emih_in!I30/SER_summary!I$27)</f>
        <v>6.8421899227500669</v>
      </c>
      <c r="J30" s="100">
        <f>IF(SER_hh_emih_in!J30=0,0,SER_hh_emih_in!J30/SER_summary!J$27)</f>
        <v>6.8726676435003107</v>
      </c>
      <c r="K30" s="100">
        <f>IF(SER_hh_emih_in!K30=0,0,SER_hh_emih_in!K30/SER_summary!K$27)</f>
        <v>6.9083964121115491</v>
      </c>
      <c r="L30" s="100">
        <f>IF(SER_hh_emih_in!L30=0,0,SER_hh_emih_in!L30/SER_summary!L$27)</f>
        <v>6.9816428755662834</v>
      </c>
      <c r="M30" s="100">
        <f>IF(SER_hh_emih_in!M30=0,0,SER_hh_emih_in!M30/SER_summary!M$27)</f>
        <v>0</v>
      </c>
      <c r="N30" s="100">
        <f>IF(SER_hh_emih_in!N30=0,0,SER_hh_emih_in!N30/SER_summary!N$27)</f>
        <v>6.9529382876973447</v>
      </c>
      <c r="O30" s="100">
        <f>IF(SER_hh_emih_in!O30=0,0,SER_hh_emih_in!O30/SER_summary!O$27)</f>
        <v>7.1612695822970682</v>
      </c>
      <c r="P30" s="100">
        <f>IF(SER_hh_emih_in!P30=0,0,SER_hh_emih_in!P30/SER_summary!P$27)</f>
        <v>7.1575030229314152</v>
      </c>
      <c r="Q30" s="100">
        <f>IF(SER_hh_emih_in!Q30=0,0,SER_hh_emih_in!Q30/SER_summary!Q$27)</f>
        <v>7.2825133336701144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5.3355260703713538</v>
      </c>
      <c r="D31" s="100">
        <f>IF(SER_hh_emih_in!D31=0,0,SER_hh_emih_in!D31/SER_summary!D$27)</f>
        <v>5.4275615708354046</v>
      </c>
      <c r="E31" s="100">
        <f>IF(SER_hh_emih_in!E31=0,0,SER_hh_emih_in!E31/SER_summary!E$27)</f>
        <v>5.4431426685966668</v>
      </c>
      <c r="F31" s="100">
        <f>IF(SER_hh_emih_in!F31=0,0,SER_hh_emih_in!F31/SER_summary!F$27)</f>
        <v>5.4768074576516019</v>
      </c>
      <c r="G31" s="100">
        <f>IF(SER_hh_emih_in!G31=0,0,SER_hh_emih_in!G31/SER_summary!G$27)</f>
        <v>5.463524654569877</v>
      </c>
      <c r="H31" s="100">
        <f>IF(SER_hh_emih_in!H31=0,0,SER_hh_emih_in!H31/SER_summary!H$27)</f>
        <v>5.4622225884059192</v>
      </c>
      <c r="I31" s="100">
        <f>IF(SER_hh_emih_in!I31=0,0,SER_hh_emih_in!I31/SER_summary!I$27)</f>
        <v>5.5048182508171717</v>
      </c>
      <c r="J31" s="100">
        <f>IF(SER_hh_emih_in!J31=0,0,SER_hh_emih_in!J31/SER_summary!J$27)</f>
        <v>5.5703910631040765</v>
      </c>
      <c r="K31" s="100">
        <f>IF(SER_hh_emih_in!K31=0,0,SER_hh_emih_in!K31/SER_summary!K$27)</f>
        <v>5.6025833228229018</v>
      </c>
      <c r="L31" s="100">
        <f>IF(SER_hh_emih_in!L31=0,0,SER_hh_emih_in!L31/SER_summary!L$27)</f>
        <v>5.6964458950978871</v>
      </c>
      <c r="M31" s="100">
        <f>IF(SER_hh_emih_in!M31=0,0,SER_hh_emih_in!M31/SER_summary!M$27)</f>
        <v>5.7425553381445322</v>
      </c>
      <c r="N31" s="100">
        <f>IF(SER_hh_emih_in!N31=0,0,SER_hh_emih_in!N31/SER_summary!N$27)</f>
        <v>5.7740590650905412</v>
      </c>
      <c r="O31" s="100">
        <f>IF(SER_hh_emih_in!O31=0,0,SER_hh_emih_in!O31/SER_summary!O$27)</f>
        <v>5.8183524149814314</v>
      </c>
      <c r="P31" s="100">
        <f>IF(SER_hh_emih_in!P31=0,0,SER_hh_emih_in!P31/SER_summary!P$27)</f>
        <v>5.8356653098848099</v>
      </c>
      <c r="Q31" s="100">
        <f>IF(SER_hh_emih_in!Q31=0,0,SER_hh_emih_in!Q31/SER_summary!Q$27)</f>
        <v>5.9354435583906362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148.49043907484747</v>
      </c>
      <c r="C3" s="129">
        <f t="shared" ref="C3" si="1">SUM(C4:C9)</f>
        <v>158.16569614026633</v>
      </c>
      <c r="D3" s="129">
        <f t="shared" ref="D3:Q3" si="2">SUM(D4:D9)</f>
        <v>168.61690412993551</v>
      </c>
      <c r="E3" s="129">
        <f t="shared" si="2"/>
        <v>180.91132324877077</v>
      </c>
      <c r="F3" s="129">
        <f t="shared" si="2"/>
        <v>192.28095020909726</v>
      </c>
      <c r="G3" s="129">
        <f t="shared" si="2"/>
        <v>204.24517008676503</v>
      </c>
      <c r="H3" s="129">
        <f t="shared" si="2"/>
        <v>216.41631816671935</v>
      </c>
      <c r="I3" s="129">
        <f t="shared" si="2"/>
        <v>227.20454359810967</v>
      </c>
      <c r="J3" s="129">
        <f t="shared" si="2"/>
        <v>232.6349157120919</v>
      </c>
      <c r="K3" s="129">
        <f t="shared" si="2"/>
        <v>235.55603143623557</v>
      </c>
      <c r="L3" s="129">
        <f t="shared" si="2"/>
        <v>237.24394271777734</v>
      </c>
      <c r="M3" s="129">
        <f t="shared" si="2"/>
        <v>239.28339431516005</v>
      </c>
      <c r="N3" s="129">
        <f t="shared" si="2"/>
        <v>238.79520986955532</v>
      </c>
      <c r="O3" s="129">
        <f t="shared" si="2"/>
        <v>238.72289829281087</v>
      </c>
      <c r="P3" s="129">
        <f t="shared" si="2"/>
        <v>241.77167208164053</v>
      </c>
      <c r="Q3" s="129">
        <f t="shared" si="2"/>
        <v>244.53182633525682</v>
      </c>
    </row>
    <row r="4" spans="1:17" ht="12" customHeight="1" x14ac:dyDescent="0.25">
      <c r="A4" s="88" t="s">
        <v>9</v>
      </c>
      <c r="B4" s="128">
        <v>13.079109304275637</v>
      </c>
      <c r="C4" s="128">
        <v>14.386395283391485</v>
      </c>
      <c r="D4" s="128">
        <v>15.873422712522759</v>
      </c>
      <c r="E4" s="128">
        <v>17.522499582572213</v>
      </c>
      <c r="F4" s="128">
        <v>18.915276761285558</v>
      </c>
      <c r="G4" s="128">
        <v>20.09113080705432</v>
      </c>
      <c r="H4" s="128">
        <v>21.521678030019689</v>
      </c>
      <c r="I4" s="128">
        <v>23.030040996176727</v>
      </c>
      <c r="J4" s="128">
        <v>23.834414866393296</v>
      </c>
      <c r="K4" s="128">
        <v>24.51331538910933</v>
      </c>
      <c r="L4" s="128">
        <v>24.879122261961264</v>
      </c>
      <c r="M4" s="128">
        <v>25.555661373916273</v>
      </c>
      <c r="N4" s="128">
        <v>25.699709130465273</v>
      </c>
      <c r="O4" s="128">
        <v>26.016568259071768</v>
      </c>
      <c r="P4" s="128">
        <v>27.241015147105657</v>
      </c>
      <c r="Q4" s="128">
        <v>28.64932587512012</v>
      </c>
    </row>
    <row r="5" spans="1:17" ht="12" customHeight="1" x14ac:dyDescent="0.25">
      <c r="A5" s="88" t="s">
        <v>8</v>
      </c>
      <c r="B5" s="128">
        <v>23.384208189152478</v>
      </c>
      <c r="C5" s="128">
        <v>23.735686724489483</v>
      </c>
      <c r="D5" s="128">
        <v>24.131980288024007</v>
      </c>
      <c r="E5" s="128">
        <v>24.899467347476179</v>
      </c>
      <c r="F5" s="128">
        <v>25.648227500121344</v>
      </c>
      <c r="G5" s="128">
        <v>26.675867017866288</v>
      </c>
      <c r="H5" s="128">
        <v>27.346156999316619</v>
      </c>
      <c r="I5" s="128">
        <v>27.90980065075491</v>
      </c>
      <c r="J5" s="128">
        <v>28.33212864901817</v>
      </c>
      <c r="K5" s="128">
        <v>28.685495040219525</v>
      </c>
      <c r="L5" s="128">
        <v>28.949271409462913</v>
      </c>
      <c r="M5" s="128">
        <v>28.896842401678391</v>
      </c>
      <c r="N5" s="128">
        <v>28.948834657356951</v>
      </c>
      <c r="O5" s="128">
        <v>29.000032505680181</v>
      </c>
      <c r="P5" s="128">
        <v>29.040054384245188</v>
      </c>
      <c r="Q5" s="128">
        <v>28.926622813068043</v>
      </c>
    </row>
    <row r="6" spans="1:17" ht="12" customHeight="1" x14ac:dyDescent="0.25">
      <c r="A6" s="88" t="s">
        <v>7</v>
      </c>
      <c r="B6" s="128">
        <v>65.434307992632654</v>
      </c>
      <c r="C6" s="128">
        <v>68.106763783292223</v>
      </c>
      <c r="D6" s="128">
        <v>70.239105810741265</v>
      </c>
      <c r="E6" s="128">
        <v>72.77559505104368</v>
      </c>
      <c r="F6" s="128">
        <v>74.114005510102714</v>
      </c>
      <c r="G6" s="128">
        <v>75.726423666051488</v>
      </c>
      <c r="H6" s="128">
        <v>78.486316346231277</v>
      </c>
      <c r="I6" s="128">
        <v>81.123683000998398</v>
      </c>
      <c r="J6" s="128">
        <v>81.815474998392844</v>
      </c>
      <c r="K6" s="128">
        <v>81.941057754433444</v>
      </c>
      <c r="L6" s="128">
        <v>81.642269551119952</v>
      </c>
      <c r="M6" s="128">
        <v>82.041548600094401</v>
      </c>
      <c r="N6" s="128">
        <v>81.251433700876376</v>
      </c>
      <c r="O6" s="128">
        <v>80.626371757021175</v>
      </c>
      <c r="P6" s="128">
        <v>81.830876516225885</v>
      </c>
      <c r="Q6" s="128">
        <v>82.766063765029486</v>
      </c>
    </row>
    <row r="7" spans="1:17" ht="12" customHeight="1" x14ac:dyDescent="0.25">
      <c r="A7" s="88" t="s">
        <v>39</v>
      </c>
      <c r="B7" s="128">
        <v>23.826760568287195</v>
      </c>
      <c r="C7" s="128">
        <v>26.552908693430165</v>
      </c>
      <c r="D7" s="128">
        <v>29.621207771397149</v>
      </c>
      <c r="E7" s="128">
        <v>32.289586916475905</v>
      </c>
      <c r="F7" s="128">
        <v>35.511929353485613</v>
      </c>
      <c r="G7" s="128">
        <v>38.299858072960447</v>
      </c>
      <c r="H7" s="128">
        <v>40.891215064498063</v>
      </c>
      <c r="I7" s="128">
        <v>42.793017756587695</v>
      </c>
      <c r="J7" s="128">
        <v>44.061649309791228</v>
      </c>
      <c r="K7" s="128">
        <v>44.467298575021381</v>
      </c>
      <c r="L7" s="128">
        <v>44.600698270309287</v>
      </c>
      <c r="M7" s="128">
        <v>44.504738698632764</v>
      </c>
      <c r="N7" s="128">
        <v>44.399216755643458</v>
      </c>
      <c r="O7" s="128">
        <v>44.293588505573048</v>
      </c>
      <c r="P7" s="128">
        <v>44.17208847892848</v>
      </c>
      <c r="Q7" s="128">
        <v>43.986011864540906</v>
      </c>
    </row>
    <row r="8" spans="1:17" ht="12" customHeight="1" x14ac:dyDescent="0.25">
      <c r="A8" s="51" t="s">
        <v>6</v>
      </c>
      <c r="B8" s="50">
        <v>9.7785836431553914</v>
      </c>
      <c r="C8" s="50">
        <v>11.508736965865138</v>
      </c>
      <c r="D8" s="50">
        <v>13.482278813706646</v>
      </c>
      <c r="E8" s="50">
        <v>16.27506362961245</v>
      </c>
      <c r="F8" s="50">
        <v>19.058319926163687</v>
      </c>
      <c r="G8" s="50">
        <v>22.248602032509847</v>
      </c>
      <c r="H8" s="50">
        <v>25.445706569258427</v>
      </c>
      <c r="I8" s="50">
        <v>28.375635046513949</v>
      </c>
      <c r="J8" s="50">
        <v>29.884730518820483</v>
      </c>
      <c r="K8" s="50">
        <v>30.927522055112494</v>
      </c>
      <c r="L8" s="50">
        <v>31.605670615790864</v>
      </c>
      <c r="M8" s="50">
        <v>32.258021950971724</v>
      </c>
      <c r="N8" s="50">
        <v>32.259720844890367</v>
      </c>
      <c r="O8" s="50">
        <v>32.341324763530139</v>
      </c>
      <c r="P8" s="50">
        <v>33.328847800703578</v>
      </c>
      <c r="Q8" s="50">
        <v>34.36868653918561</v>
      </c>
    </row>
    <row r="9" spans="1:17" ht="12" customHeight="1" x14ac:dyDescent="0.25">
      <c r="A9" s="49" t="s">
        <v>5</v>
      </c>
      <c r="B9" s="48">
        <v>12.987469377344103</v>
      </c>
      <c r="C9" s="48">
        <v>13.875204689797844</v>
      </c>
      <c r="D9" s="48">
        <v>15.268908733543704</v>
      </c>
      <c r="E9" s="48">
        <v>17.14911072159034</v>
      </c>
      <c r="F9" s="48">
        <v>19.033191157938358</v>
      </c>
      <c r="G9" s="48">
        <v>21.203288490322635</v>
      </c>
      <c r="H9" s="48">
        <v>22.725245157395275</v>
      </c>
      <c r="I9" s="48">
        <v>23.972366147078016</v>
      </c>
      <c r="J9" s="48">
        <v>24.706517369675904</v>
      </c>
      <c r="K9" s="48">
        <v>25.021342622339407</v>
      </c>
      <c r="L9" s="48">
        <v>25.566910609133025</v>
      </c>
      <c r="M9" s="48">
        <v>26.026581289866481</v>
      </c>
      <c r="N9" s="48">
        <v>26.236294780322908</v>
      </c>
      <c r="O9" s="48">
        <v>26.445012501934574</v>
      </c>
      <c r="P9" s="48">
        <v>26.158789754431709</v>
      </c>
      <c r="Q9" s="48">
        <v>25.835115478312687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679.66181345729183</v>
      </c>
      <c r="C11" s="129">
        <f t="shared" ref="C11" si="4">SUM(C12:C17)</f>
        <v>723.47567958049171</v>
      </c>
      <c r="D11" s="129">
        <f t="shared" ref="D11" si="5">SUM(D12:D17)</f>
        <v>770.99210111545437</v>
      </c>
      <c r="E11" s="129">
        <f t="shared" ref="E11" si="6">SUM(E12:E17)</f>
        <v>834.41025964100754</v>
      </c>
      <c r="F11" s="129">
        <f t="shared" ref="F11" si="7">SUM(F12:F17)</f>
        <v>891.68880276574077</v>
      </c>
      <c r="G11" s="129">
        <f t="shared" ref="G11" si="8">SUM(G12:G17)</f>
        <v>957.49240839480979</v>
      </c>
      <c r="H11" s="129">
        <f t="shared" ref="H11" si="9">SUM(H12:H17)</f>
        <v>1023.045967661981</v>
      </c>
      <c r="I11" s="129">
        <f t="shared" ref="I11" si="10">SUM(I12:I17)</f>
        <v>1082.4624591995353</v>
      </c>
      <c r="J11" s="129">
        <f t="shared" ref="J11" si="11">SUM(J12:J17)</f>
        <v>1108.6981230674617</v>
      </c>
      <c r="K11" s="129">
        <f t="shared" ref="K11" si="12">SUM(K12:K17)</f>
        <v>1123.7839442944758</v>
      </c>
      <c r="L11" s="129">
        <f t="shared" ref="L11" si="13">SUM(L12:L17)</f>
        <v>1131.9474603425142</v>
      </c>
      <c r="M11" s="129">
        <f t="shared" ref="M11" si="14">SUM(M12:M17)</f>
        <v>1141.4697643615982</v>
      </c>
      <c r="N11" s="129">
        <f t="shared" ref="N11" si="15">SUM(N12:N17)</f>
        <v>1135.4264098401375</v>
      </c>
      <c r="O11" s="129">
        <f t="shared" ref="O11" si="16">SUM(O12:O17)</f>
        <v>1131.8507368497344</v>
      </c>
      <c r="P11" s="129">
        <f t="shared" ref="P11" si="17">SUM(P12:P17)</f>
        <v>1146.3378982226</v>
      </c>
      <c r="Q11" s="129">
        <f t="shared" ref="Q11" si="18">SUM(Q12:Q17)</f>
        <v>1160.0269444633993</v>
      </c>
    </row>
    <row r="12" spans="1:17" ht="12" customHeight="1" x14ac:dyDescent="0.25">
      <c r="A12" s="88" t="s">
        <v>9</v>
      </c>
      <c r="B12" s="128">
        <v>17.361034969039554</v>
      </c>
      <c r="C12" s="128">
        <v>19.096308913920947</v>
      </c>
      <c r="D12" s="128">
        <v>21.070169258419291</v>
      </c>
      <c r="E12" s="128">
        <v>23.259131866003258</v>
      </c>
      <c r="F12" s="128">
        <v>25.107885687168892</v>
      </c>
      <c r="G12" s="128">
        <v>26.668698639500793</v>
      </c>
      <c r="H12" s="128">
        <v>28.567587912843386</v>
      </c>
      <c r="I12" s="128">
        <v>30.569768764172142</v>
      </c>
      <c r="J12" s="128">
        <v>31.637483894012547</v>
      </c>
      <c r="K12" s="128">
        <v>32.538647378556526</v>
      </c>
      <c r="L12" s="128">
        <v>33.024214534832296</v>
      </c>
      <c r="M12" s="128">
        <v>33.922243514277739</v>
      </c>
      <c r="N12" s="128">
        <v>34.113450582012966</v>
      </c>
      <c r="O12" s="128">
        <v>34.534045156461417</v>
      </c>
      <c r="P12" s="128">
        <v>36.159359598473067</v>
      </c>
      <c r="Q12" s="128">
        <v>38.028732445471142</v>
      </c>
    </row>
    <row r="13" spans="1:17" ht="12" customHeight="1" x14ac:dyDescent="0.25">
      <c r="A13" s="88" t="s">
        <v>8</v>
      </c>
      <c r="B13" s="128">
        <v>72.912870557305155</v>
      </c>
      <c r="C13" s="128">
        <v>73.4905797966167</v>
      </c>
      <c r="D13" s="128">
        <v>74.418642702842988</v>
      </c>
      <c r="E13" s="128">
        <v>76.432162501905097</v>
      </c>
      <c r="F13" s="128">
        <v>78.474947284702765</v>
      </c>
      <c r="G13" s="128">
        <v>81.566587132151895</v>
      </c>
      <c r="H13" s="128">
        <v>83.500941170169682</v>
      </c>
      <c r="I13" s="128">
        <v>85.18064458127256</v>
      </c>
      <c r="J13" s="128">
        <v>86.452340119155963</v>
      </c>
      <c r="K13" s="128">
        <v>87.514530020691964</v>
      </c>
      <c r="L13" s="128">
        <v>88.31662935112513</v>
      </c>
      <c r="M13" s="128">
        <v>88.240908301173619</v>
      </c>
      <c r="N13" s="128">
        <v>88.649187664584176</v>
      </c>
      <c r="O13" s="128">
        <v>88.95123512281269</v>
      </c>
      <c r="P13" s="128">
        <v>89.397689541986068</v>
      </c>
      <c r="Q13" s="128">
        <v>89.358286630760773</v>
      </c>
    </row>
    <row r="14" spans="1:17" ht="12" customHeight="1" x14ac:dyDescent="0.25">
      <c r="A14" s="88" t="s">
        <v>7</v>
      </c>
      <c r="B14" s="128">
        <v>340.85505884977238</v>
      </c>
      <c r="C14" s="128">
        <v>352.53825507131273</v>
      </c>
      <c r="D14" s="128">
        <v>361.12662207534606</v>
      </c>
      <c r="E14" s="128">
        <v>371.5736394900523</v>
      </c>
      <c r="F14" s="128">
        <v>376.15173873472293</v>
      </c>
      <c r="G14" s="128">
        <v>382.52581160069013</v>
      </c>
      <c r="H14" s="128">
        <v>394.54138313183734</v>
      </c>
      <c r="I14" s="128">
        <v>406.44856770636744</v>
      </c>
      <c r="J14" s="128">
        <v>408.22752590624145</v>
      </c>
      <c r="K14" s="128">
        <v>408.2345883403292</v>
      </c>
      <c r="L14" s="128">
        <v>406.27630139912338</v>
      </c>
      <c r="M14" s="128">
        <v>406.8999171588157</v>
      </c>
      <c r="N14" s="128">
        <v>401.42464305035776</v>
      </c>
      <c r="O14" s="128">
        <v>397.17960764290945</v>
      </c>
      <c r="P14" s="128">
        <v>401.53774955765368</v>
      </c>
      <c r="Q14" s="128">
        <v>404.64543013353597</v>
      </c>
    </row>
    <row r="15" spans="1:17" ht="12" customHeight="1" x14ac:dyDescent="0.25">
      <c r="A15" s="88" t="s">
        <v>39</v>
      </c>
      <c r="B15" s="128">
        <v>31.627323680958906</v>
      </c>
      <c r="C15" s="128">
        <v>35.24597628415389</v>
      </c>
      <c r="D15" s="128">
        <v>39.318795491394745</v>
      </c>
      <c r="E15" s="128">
        <v>42.860766322177859</v>
      </c>
      <c r="F15" s="128">
        <v>47.138060626374646</v>
      </c>
      <c r="G15" s="128">
        <v>50.838719965169979</v>
      </c>
      <c r="H15" s="128">
        <v>54.278452618267593</v>
      </c>
      <c r="I15" s="128">
        <v>56.802880105909139</v>
      </c>
      <c r="J15" s="128">
        <v>58.486844682211974</v>
      </c>
      <c r="K15" s="128">
        <v>59.025298097883308</v>
      </c>
      <c r="L15" s="128">
        <v>59.202371071346107</v>
      </c>
      <c r="M15" s="128">
        <v>59.074995617809222</v>
      </c>
      <c r="N15" s="128">
        <v>58.934927200333775</v>
      </c>
      <c r="O15" s="128">
        <v>58.794717672259033</v>
      </c>
      <c r="P15" s="128">
        <v>58.63344015998792</v>
      </c>
      <c r="Q15" s="128">
        <v>58.386444547813696</v>
      </c>
    </row>
    <row r="16" spans="1:17" ht="12" customHeight="1" x14ac:dyDescent="0.25">
      <c r="A16" s="51" t="s">
        <v>6</v>
      </c>
      <c r="B16" s="50">
        <v>123.48344330430677</v>
      </c>
      <c r="C16" s="50">
        <v>144.64079702871726</v>
      </c>
      <c r="D16" s="50">
        <v>168.70852095504785</v>
      </c>
      <c r="E16" s="50">
        <v>202.84219607176163</v>
      </c>
      <c r="F16" s="50">
        <v>236.65244047712793</v>
      </c>
      <c r="G16" s="50">
        <v>275.31567659451116</v>
      </c>
      <c r="H16" s="50">
        <v>313.86384576438172</v>
      </c>
      <c r="I16" s="50">
        <v>348.94414850669466</v>
      </c>
      <c r="J16" s="50">
        <v>366.45318018349781</v>
      </c>
      <c r="K16" s="50">
        <v>378.21628235835965</v>
      </c>
      <c r="L16" s="50">
        <v>385.51944329879342</v>
      </c>
      <c r="M16" s="50">
        <v>392.8372838448069</v>
      </c>
      <c r="N16" s="50">
        <v>392.24925304201207</v>
      </c>
      <c r="O16" s="50">
        <v>392.65923902270669</v>
      </c>
      <c r="P16" s="50">
        <v>404.07520474797491</v>
      </c>
      <c r="Q16" s="50">
        <v>416.11548519228785</v>
      </c>
    </row>
    <row r="17" spans="1:17" ht="12" customHeight="1" x14ac:dyDescent="0.25">
      <c r="A17" s="49" t="s">
        <v>5</v>
      </c>
      <c r="B17" s="48">
        <v>93.422082095908991</v>
      </c>
      <c r="C17" s="48">
        <v>98.463762485770133</v>
      </c>
      <c r="D17" s="48">
        <v>106.34935063240341</v>
      </c>
      <c r="E17" s="48">
        <v>117.44236338910743</v>
      </c>
      <c r="F17" s="48">
        <v>128.16372995564353</v>
      </c>
      <c r="G17" s="48">
        <v>140.57691446278579</v>
      </c>
      <c r="H17" s="48">
        <v>148.29375706448121</v>
      </c>
      <c r="I17" s="48">
        <v>154.51644953511936</v>
      </c>
      <c r="J17" s="48">
        <v>157.44074828234193</v>
      </c>
      <c r="K17" s="48">
        <v>158.25459809865521</v>
      </c>
      <c r="L17" s="48">
        <v>159.60850068729394</v>
      </c>
      <c r="M17" s="48">
        <v>160.49441592471504</v>
      </c>
      <c r="N17" s="48">
        <v>160.05494830083671</v>
      </c>
      <c r="O17" s="48">
        <v>159.73189223258521</v>
      </c>
      <c r="P17" s="48">
        <v>156.53445461652447</v>
      </c>
      <c r="Q17" s="48">
        <v>153.49256551352985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7.659282918841356</v>
      </c>
      <c r="C20" s="140">
        <v>8.5806368855337602</v>
      </c>
      <c r="D20" s="140">
        <v>9.6393185521773219</v>
      </c>
      <c r="E20" s="140">
        <v>10.836750213390236</v>
      </c>
      <c r="F20" s="140">
        <v>11.885709930581623</v>
      </c>
      <c r="G20" s="140">
        <v>12.804923021311767</v>
      </c>
      <c r="H20" s="140">
        <v>13.925241579677486</v>
      </c>
      <c r="I20" s="140">
        <v>15.126101070379255</v>
      </c>
      <c r="J20" s="140">
        <v>15.83327651887137</v>
      </c>
      <c r="K20" s="140">
        <v>16.458996145427601</v>
      </c>
      <c r="L20" s="140">
        <v>16.867471122838513</v>
      </c>
      <c r="M20" s="140">
        <v>17.524351657385576</v>
      </c>
      <c r="N20" s="140">
        <v>17.787366382470552</v>
      </c>
      <c r="O20" s="140">
        <v>18.198967191467879</v>
      </c>
      <c r="P20" s="140">
        <v>19.354167024531275</v>
      </c>
      <c r="Q20" s="140">
        <v>20.691762977311186</v>
      </c>
    </row>
    <row r="21" spans="1:17" ht="12" customHeight="1" x14ac:dyDescent="0.25">
      <c r="A21" s="88" t="s">
        <v>135</v>
      </c>
      <c r="B21" s="140">
        <v>360.36789959677179</v>
      </c>
      <c r="C21" s="140">
        <v>371.12474148590917</v>
      </c>
      <c r="D21" s="140">
        <v>386.21605205444706</v>
      </c>
      <c r="E21" s="140">
        <v>409.4595007615074</v>
      </c>
      <c r="F21" s="140">
        <v>436.24302479254675</v>
      </c>
      <c r="G21" s="140">
        <v>464.20249027879777</v>
      </c>
      <c r="H21" s="140">
        <v>486.76214832481003</v>
      </c>
      <c r="I21" s="140">
        <v>510.27590079859351</v>
      </c>
      <c r="J21" s="140">
        <v>532.09898354394079</v>
      </c>
      <c r="K21" s="140">
        <v>553.67786896103303</v>
      </c>
      <c r="L21" s="140">
        <v>574.19694529621142</v>
      </c>
      <c r="M21" s="140">
        <v>591.96005758992158</v>
      </c>
      <c r="N21" s="140">
        <v>616.37222568838513</v>
      </c>
      <c r="O21" s="140">
        <v>644.86117287829711</v>
      </c>
      <c r="P21" s="140">
        <v>681.68367084995691</v>
      </c>
      <c r="Q21" s="140">
        <v>725.01140448299941</v>
      </c>
    </row>
    <row r="22" spans="1:17" ht="12" customHeight="1" x14ac:dyDescent="0.25">
      <c r="A22" s="88" t="s">
        <v>183</v>
      </c>
      <c r="B22" s="140">
        <v>6.6855878427552824</v>
      </c>
      <c r="C22" s="140">
        <v>7.0337208635230706</v>
      </c>
      <c r="D22" s="140">
        <v>7.4111314760697162</v>
      </c>
      <c r="E22" s="140">
        <v>7.9035830131200839</v>
      </c>
      <c r="F22" s="140">
        <v>8.3573881361323732</v>
      </c>
      <c r="G22" s="140">
        <v>8.8253481356170926</v>
      </c>
      <c r="H22" s="140">
        <v>9.4411279585158034</v>
      </c>
      <c r="I22" s="140">
        <v>10.120640478673122</v>
      </c>
      <c r="J22" s="140">
        <v>10.55654933550074</v>
      </c>
      <c r="K22" s="140">
        <v>10.971633669133508</v>
      </c>
      <c r="L22" s="140">
        <v>11.404332448634614</v>
      </c>
      <c r="M22" s="140">
        <v>12.012761820002323</v>
      </c>
      <c r="N22" s="140">
        <v>12.401523612062853</v>
      </c>
      <c r="O22" s="140">
        <v>12.93810097745812</v>
      </c>
      <c r="P22" s="140">
        <v>13.93794955979738</v>
      </c>
      <c r="Q22" s="140">
        <v>15.15064708110752</v>
      </c>
    </row>
    <row r="23" spans="1:17" ht="12" customHeight="1" x14ac:dyDescent="0.25">
      <c r="A23" s="88" t="s">
        <v>188</v>
      </c>
      <c r="B23" s="140">
        <v>44.184137569701441</v>
      </c>
      <c r="C23" s="140">
        <v>50.045304365494481</v>
      </c>
      <c r="D23" s="140">
        <v>56.874643635237192</v>
      </c>
      <c r="E23" s="140">
        <v>63.109849902063601</v>
      </c>
      <c r="F23" s="140">
        <v>70.795215762634655</v>
      </c>
      <c r="G23" s="140">
        <v>77.845649811853235</v>
      </c>
      <c r="H23" s="140">
        <v>84.778353796966186</v>
      </c>
      <c r="I23" s="140">
        <v>90.555229148112986</v>
      </c>
      <c r="J23" s="140">
        <v>95.299914648561511</v>
      </c>
      <c r="K23" s="140">
        <v>98.485741888866741</v>
      </c>
      <c r="L23" s="140">
        <v>101.5753255834407</v>
      </c>
      <c r="M23" s="140">
        <v>103.83234253325418</v>
      </c>
      <c r="N23" s="140">
        <v>106.70630350737508</v>
      </c>
      <c r="O23" s="140">
        <v>109.76937930992104</v>
      </c>
      <c r="P23" s="140">
        <v>113.86404549670355</v>
      </c>
      <c r="Q23" s="140">
        <v>117.96785124826725</v>
      </c>
    </row>
    <row r="24" spans="1:17" ht="12" customHeight="1" x14ac:dyDescent="0.25">
      <c r="A24" s="51" t="s">
        <v>134</v>
      </c>
      <c r="B24" s="139">
        <v>2.2283875493436049</v>
      </c>
      <c r="C24" s="139">
        <v>2.6474085317458282</v>
      </c>
      <c r="D24" s="139">
        <v>3.1320947368751066</v>
      </c>
      <c r="E24" s="139">
        <v>3.8260386849132906</v>
      </c>
      <c r="F24" s="139">
        <v>4.5246093444887565</v>
      </c>
      <c r="G24" s="139">
        <v>5.3333073823075123</v>
      </c>
      <c r="H24" s="139">
        <v>6.1554264270436043</v>
      </c>
      <c r="I24" s="139">
        <v>6.9253097310795999</v>
      </c>
      <c r="J24" s="139">
        <v>7.3331106314699159</v>
      </c>
      <c r="K24" s="139">
        <v>7.6247976957197841</v>
      </c>
      <c r="L24" s="139">
        <v>7.8279044171236301</v>
      </c>
      <c r="M24" s="139">
        <v>8.0408119405053746</v>
      </c>
      <c r="N24" s="139">
        <v>8.0748671899465734</v>
      </c>
      <c r="O24" s="139">
        <v>8.1375126898584327</v>
      </c>
      <c r="P24" s="139">
        <v>8.4802350267962989</v>
      </c>
      <c r="Q24" s="139">
        <v>8.8530093510075361</v>
      </c>
    </row>
    <row r="25" spans="1:17" ht="12" customHeight="1" x14ac:dyDescent="0.25">
      <c r="A25" s="49" t="s">
        <v>133</v>
      </c>
      <c r="B25" s="138">
        <v>239.21375364159866</v>
      </c>
      <c r="C25" s="138">
        <v>257.87902290943953</v>
      </c>
      <c r="D25" s="138">
        <v>287.36573956239596</v>
      </c>
      <c r="E25" s="138">
        <v>329.53024506094056</v>
      </c>
      <c r="F25" s="138">
        <v>374.57563862374337</v>
      </c>
      <c r="G25" s="138">
        <v>428.90436188942988</v>
      </c>
      <c r="H25" s="138">
        <v>466.82692681135052</v>
      </c>
      <c r="I25" s="138">
        <v>504.43977518666497</v>
      </c>
      <c r="J25" s="138">
        <v>535.69523677053462</v>
      </c>
      <c r="K25" s="138">
        <v>562.73749644558075</v>
      </c>
      <c r="L25" s="138">
        <v>600.16715128407384</v>
      </c>
      <c r="M25" s="138">
        <v>637.28748206149987</v>
      </c>
      <c r="N25" s="138">
        <v>681.47159570041913</v>
      </c>
      <c r="O25" s="138">
        <v>740.88216208826918</v>
      </c>
      <c r="P25" s="138">
        <v>799.69077367526268</v>
      </c>
      <c r="Q25" s="138">
        <v>902.01519175106603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1.4000591491199892</v>
      </c>
      <c r="D28" s="137">
        <v>1.5373868490711473</v>
      </c>
      <c r="E28" s="137">
        <v>1.6761368436404978</v>
      </c>
      <c r="F28" s="137">
        <v>1.527664899618973</v>
      </c>
      <c r="G28" s="137">
        <v>1.3979182731577264</v>
      </c>
      <c r="H28" s="137">
        <v>1.5990237407933061</v>
      </c>
      <c r="I28" s="137">
        <v>1.6795646731293514</v>
      </c>
      <c r="J28" s="137">
        <v>1.1858806309197032</v>
      </c>
      <c r="K28" s="137">
        <v>1.1044248089838136</v>
      </c>
      <c r="L28" s="137">
        <v>0.88718015983849619</v>
      </c>
      <c r="M28" s="137">
        <v>1.1355857169746493</v>
      </c>
      <c r="N28" s="137">
        <v>0.7417199075125579</v>
      </c>
      <c r="O28" s="137">
        <v>0.89030599142491407</v>
      </c>
      <c r="P28" s="137">
        <v>1.6339050154909789</v>
      </c>
      <c r="Q28" s="137">
        <v>1.8163011352074943</v>
      </c>
    </row>
    <row r="29" spans="1:17" ht="12" customHeight="1" x14ac:dyDescent="0.25">
      <c r="A29" s="88" t="s">
        <v>135</v>
      </c>
      <c r="B29" s="137"/>
      <c r="C29" s="137">
        <v>97.539874667435726</v>
      </c>
      <c r="D29" s="137">
        <v>104.04391916629373</v>
      </c>
      <c r="E29" s="137">
        <v>114.41987251976005</v>
      </c>
      <c r="F29" s="137">
        <v>120.23935843905667</v>
      </c>
      <c r="G29" s="137">
        <v>125.49934015368662</v>
      </c>
      <c r="H29" s="137">
        <v>126.60357721230622</v>
      </c>
      <c r="I29" s="137">
        <v>137.93362499354339</v>
      </c>
      <c r="J29" s="137">
        <v>142.06244118440398</v>
      </c>
      <c r="K29" s="137">
        <v>147.07822557077881</v>
      </c>
      <c r="L29" s="137">
        <v>147.12265354748467</v>
      </c>
      <c r="M29" s="137">
        <v>155.69673728725334</v>
      </c>
      <c r="N29" s="137">
        <v>166.47460928286748</v>
      </c>
      <c r="O29" s="137">
        <v>175.56717276069077</v>
      </c>
      <c r="P29" s="137">
        <v>183.94515151914447</v>
      </c>
      <c r="Q29" s="137">
        <v>199.02447092029598</v>
      </c>
    </row>
    <row r="30" spans="1:17" ht="12" customHeight="1" x14ac:dyDescent="0.25">
      <c r="A30" s="88" t="s">
        <v>183</v>
      </c>
      <c r="B30" s="137"/>
      <c r="C30" s="137">
        <v>1.9225224051485994</v>
      </c>
      <c r="D30" s="137">
        <v>2.014775572302689</v>
      </c>
      <c r="E30" s="137">
        <v>2.1953110951966548</v>
      </c>
      <c r="F30" s="137">
        <v>2.2247790634844269</v>
      </c>
      <c r="G30" s="137">
        <v>2.3904824046333206</v>
      </c>
      <c r="H30" s="137">
        <v>2.6305553952013998</v>
      </c>
      <c r="I30" s="137">
        <v>2.874823615353971</v>
      </c>
      <c r="J30" s="137">
        <v>2.6606879203120428</v>
      </c>
      <c r="K30" s="137">
        <v>2.8055667382660934</v>
      </c>
      <c r="L30" s="137">
        <v>3.0632541747025064</v>
      </c>
      <c r="M30" s="137">
        <v>3.4832529867216775</v>
      </c>
      <c r="N30" s="137">
        <v>3.0494497123725699</v>
      </c>
      <c r="O30" s="137">
        <v>3.3421441036613637</v>
      </c>
      <c r="P30" s="137">
        <v>4.0631027570417642</v>
      </c>
      <c r="Q30" s="137">
        <v>4.6959505080318173</v>
      </c>
    </row>
    <row r="31" spans="1:17" ht="12" customHeight="1" x14ac:dyDescent="0.25">
      <c r="A31" s="88" t="s">
        <v>188</v>
      </c>
      <c r="B31" s="137"/>
      <c r="C31" s="137">
        <v>8.378962944326025</v>
      </c>
      <c r="D31" s="137">
        <v>9.6492709560996826</v>
      </c>
      <c r="E31" s="137">
        <v>9.3935297555462025</v>
      </c>
      <c r="F31" s="137">
        <v>11.222688167937235</v>
      </c>
      <c r="G31" s="137">
        <v>11.012235033468693</v>
      </c>
      <c r="H31" s="137">
        <v>11.369921087473065</v>
      </c>
      <c r="I31" s="137">
        <v>10.746558505790139</v>
      </c>
      <c r="J31" s="137">
        <v>10.310730633649083</v>
      </c>
      <c r="K31" s="137">
        <v>9.419797789489845</v>
      </c>
      <c r="L31" s="137">
        <v>10.071630709660706</v>
      </c>
      <c r="M31" s="137">
        <v>10.635979894139499</v>
      </c>
      <c r="N31" s="137">
        <v>12.523231930220593</v>
      </c>
      <c r="O31" s="137">
        <v>12.456605558092148</v>
      </c>
      <c r="P31" s="137">
        <v>15.317354354719761</v>
      </c>
      <c r="Q31" s="137">
        <v>15.116040785032405</v>
      </c>
    </row>
    <row r="32" spans="1:17" ht="12" customHeight="1" x14ac:dyDescent="0.25">
      <c r="A32" s="51" t="s">
        <v>134</v>
      </c>
      <c r="B32" s="136"/>
      <c r="C32" s="136">
        <v>0.56758015235846349</v>
      </c>
      <c r="D32" s="136">
        <v>0.63324537508551904</v>
      </c>
      <c r="E32" s="136">
        <v>0.84250311799442457</v>
      </c>
      <c r="F32" s="136">
        <v>0.84712982953170579</v>
      </c>
      <c r="G32" s="136">
        <v>0.95725720777499579</v>
      </c>
      <c r="H32" s="136">
        <v>0.9706782146923334</v>
      </c>
      <c r="I32" s="136">
        <v>0.91844247399223344</v>
      </c>
      <c r="J32" s="136">
        <v>0.55636007034655832</v>
      </c>
      <c r="K32" s="136">
        <v>0.44024623420610831</v>
      </c>
      <c r="L32" s="136">
        <v>0.35166589136008702</v>
      </c>
      <c r="M32" s="136">
        <v>0.36146669333798515</v>
      </c>
      <c r="N32" s="136">
        <v>0.18261441939743708</v>
      </c>
      <c r="O32" s="136">
        <v>0.21120466986809991</v>
      </c>
      <c r="P32" s="136">
        <v>0.49128150689410743</v>
      </c>
      <c r="Q32" s="136">
        <v>0.52133349416747776</v>
      </c>
    </row>
    <row r="33" spans="1:17" ht="12" customHeight="1" x14ac:dyDescent="0.25">
      <c r="A33" s="49" t="s">
        <v>133</v>
      </c>
      <c r="B33" s="135"/>
      <c r="C33" s="135">
        <v>61.10092809749392</v>
      </c>
      <c r="D33" s="135">
        <v>74.468515012388551</v>
      </c>
      <c r="E33" s="135">
        <v>89.845211759542664</v>
      </c>
      <c r="F33" s="135">
        <v>95.58694219946085</v>
      </c>
      <c r="G33" s="135">
        <v>107.90276482054378</v>
      </c>
      <c r="H33" s="135">
        <v>99.02349301941463</v>
      </c>
      <c r="I33" s="135">
        <v>112.08136338770301</v>
      </c>
      <c r="J33" s="135">
        <v>121.1006733434123</v>
      </c>
      <c r="K33" s="135">
        <v>122.62920187450692</v>
      </c>
      <c r="L33" s="135">
        <v>145.33241965903684</v>
      </c>
      <c r="M33" s="135">
        <v>136.14382379684054</v>
      </c>
      <c r="N33" s="135">
        <v>156.26547702662234</v>
      </c>
      <c r="O33" s="135">
        <v>180.51123973126244</v>
      </c>
      <c r="P33" s="135">
        <v>181.43781346150061</v>
      </c>
      <c r="Q33" s="135">
        <v>247.65683773483983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0.47870518242758564</v>
      </c>
      <c r="D36" s="137">
        <f t="shared" ref="D36:D41" si="20">C20+D28-D20</f>
        <v>0.47870518242758564</v>
      </c>
      <c r="E36" s="137">
        <f t="shared" ref="E36:E41" si="21">D20+E28-E20</f>
        <v>0.47870518242758386</v>
      </c>
      <c r="F36" s="137">
        <f t="shared" ref="F36:F41" si="22">E20+F28-F20</f>
        <v>0.47870518242758564</v>
      </c>
      <c r="G36" s="137">
        <f t="shared" ref="G36:G41" si="23">F20+G28-G20</f>
        <v>0.47870518242758209</v>
      </c>
      <c r="H36" s="137">
        <f t="shared" ref="H36:H41" si="24">G20+H28-H20</f>
        <v>0.47870518242758742</v>
      </c>
      <c r="I36" s="137">
        <f t="shared" ref="I36:I41" si="25">H20+I28-I20</f>
        <v>0.47870518242758386</v>
      </c>
      <c r="J36" s="137">
        <f t="shared" ref="J36:J41" si="26">I20+J28-J20</f>
        <v>0.47870518242758742</v>
      </c>
      <c r="K36" s="137">
        <f t="shared" ref="K36:K41" si="27">J20+K28-K20</f>
        <v>0.47870518242758209</v>
      </c>
      <c r="L36" s="137">
        <f t="shared" ref="L36:L41" si="28">K20+L28-L20</f>
        <v>0.47870518242758564</v>
      </c>
      <c r="M36" s="137">
        <f t="shared" ref="M36:M41" si="29">L20+M28-M20</f>
        <v>0.47870518242758564</v>
      </c>
      <c r="N36" s="137">
        <f t="shared" ref="N36:N41" si="30">M20+N28-N20</f>
        <v>0.47870518242758209</v>
      </c>
      <c r="O36" s="137">
        <f t="shared" ref="O36:O41" si="31">N20+O28-O20</f>
        <v>0.47870518242758564</v>
      </c>
      <c r="P36" s="137">
        <f t="shared" ref="P36:P41" si="32">O20+P28-P20</f>
        <v>0.47870518242758209</v>
      </c>
      <c r="Q36" s="137">
        <f t="shared" ref="Q36:Q41" si="33">P20+Q28-Q20</f>
        <v>0.47870518242758209</v>
      </c>
    </row>
    <row r="37" spans="1:17" ht="12" customHeight="1" x14ac:dyDescent="0.25">
      <c r="A37" s="88" t="s">
        <v>135</v>
      </c>
      <c r="B37" s="137"/>
      <c r="C37" s="137">
        <f t="shared" si="19"/>
        <v>86.783032778298377</v>
      </c>
      <c r="D37" s="137">
        <f t="shared" si="20"/>
        <v>88.952608597755841</v>
      </c>
      <c r="E37" s="137">
        <f t="shared" si="21"/>
        <v>91.176423812699738</v>
      </c>
      <c r="F37" s="137">
        <f t="shared" si="22"/>
        <v>93.455834408017381</v>
      </c>
      <c r="G37" s="137">
        <f t="shared" si="23"/>
        <v>97.539874667435583</v>
      </c>
      <c r="H37" s="137">
        <f t="shared" si="24"/>
        <v>104.0439191662939</v>
      </c>
      <c r="I37" s="137">
        <f t="shared" si="25"/>
        <v>114.41987251975991</v>
      </c>
      <c r="J37" s="137">
        <f t="shared" si="26"/>
        <v>120.23935843905667</v>
      </c>
      <c r="K37" s="137">
        <f t="shared" si="27"/>
        <v>125.4993401536866</v>
      </c>
      <c r="L37" s="137">
        <f t="shared" si="28"/>
        <v>126.60357721230628</v>
      </c>
      <c r="M37" s="137">
        <f t="shared" si="29"/>
        <v>137.93362499354316</v>
      </c>
      <c r="N37" s="137">
        <f t="shared" si="30"/>
        <v>142.06244118440395</v>
      </c>
      <c r="O37" s="137">
        <f t="shared" si="31"/>
        <v>147.07822557077884</v>
      </c>
      <c r="P37" s="137">
        <f t="shared" si="32"/>
        <v>147.12265354748467</v>
      </c>
      <c r="Q37" s="137">
        <f t="shared" si="33"/>
        <v>155.69673728725354</v>
      </c>
    </row>
    <row r="38" spans="1:17" ht="12" customHeight="1" x14ac:dyDescent="0.25">
      <c r="A38" s="88" t="s">
        <v>183</v>
      </c>
      <c r="B38" s="137"/>
      <c r="C38" s="137">
        <f t="shared" si="19"/>
        <v>1.5743893843808117</v>
      </c>
      <c r="D38" s="137">
        <f t="shared" si="20"/>
        <v>1.6373649597560433</v>
      </c>
      <c r="E38" s="137">
        <f t="shared" si="21"/>
        <v>1.7028595581462866</v>
      </c>
      <c r="F38" s="137">
        <f t="shared" si="22"/>
        <v>1.7709739404721372</v>
      </c>
      <c r="G38" s="137">
        <f t="shared" si="23"/>
        <v>1.9225224051486016</v>
      </c>
      <c r="H38" s="137">
        <f t="shared" si="24"/>
        <v>2.014775572302689</v>
      </c>
      <c r="I38" s="137">
        <f t="shared" si="25"/>
        <v>2.1953110951966526</v>
      </c>
      <c r="J38" s="137">
        <f t="shared" si="26"/>
        <v>2.2247790634844247</v>
      </c>
      <c r="K38" s="137">
        <f t="shared" si="27"/>
        <v>2.3904824046333264</v>
      </c>
      <c r="L38" s="137">
        <f t="shared" si="28"/>
        <v>2.6305553952013998</v>
      </c>
      <c r="M38" s="137">
        <f t="shared" si="29"/>
        <v>2.8748236153539679</v>
      </c>
      <c r="N38" s="137">
        <f t="shared" si="30"/>
        <v>2.6606879203120393</v>
      </c>
      <c r="O38" s="137">
        <f t="shared" si="31"/>
        <v>2.805566738266096</v>
      </c>
      <c r="P38" s="137">
        <f t="shared" si="32"/>
        <v>3.0632541747025055</v>
      </c>
      <c r="Q38" s="137">
        <f t="shared" si="33"/>
        <v>3.4832529867216753</v>
      </c>
    </row>
    <row r="39" spans="1:17" ht="12" customHeight="1" x14ac:dyDescent="0.25">
      <c r="A39" s="88" t="s">
        <v>188</v>
      </c>
      <c r="B39" s="137"/>
      <c r="C39" s="137">
        <f t="shared" si="19"/>
        <v>2.5177961485329874</v>
      </c>
      <c r="D39" s="137">
        <f t="shared" si="20"/>
        <v>2.8199316863569734</v>
      </c>
      <c r="E39" s="137">
        <f t="shared" si="21"/>
        <v>3.1583234887197875</v>
      </c>
      <c r="F39" s="137">
        <f t="shared" si="22"/>
        <v>3.5373223073661819</v>
      </c>
      <c r="G39" s="137">
        <f t="shared" si="23"/>
        <v>3.9618009842501181</v>
      </c>
      <c r="H39" s="137">
        <f t="shared" si="24"/>
        <v>4.4372171023601084</v>
      </c>
      <c r="I39" s="137">
        <f t="shared" si="25"/>
        <v>4.9696831546433344</v>
      </c>
      <c r="J39" s="137">
        <f t="shared" si="26"/>
        <v>5.5660451332005607</v>
      </c>
      <c r="K39" s="137">
        <f t="shared" si="27"/>
        <v>6.2339705491846189</v>
      </c>
      <c r="L39" s="137">
        <f t="shared" si="28"/>
        <v>6.9820470150867493</v>
      </c>
      <c r="M39" s="137">
        <f t="shared" si="29"/>
        <v>8.3789629443260196</v>
      </c>
      <c r="N39" s="137">
        <f t="shared" si="30"/>
        <v>9.6492709560996843</v>
      </c>
      <c r="O39" s="137">
        <f t="shared" si="31"/>
        <v>9.3935297555461972</v>
      </c>
      <c r="P39" s="137">
        <f t="shared" si="32"/>
        <v>11.22268816793725</v>
      </c>
      <c r="Q39" s="137">
        <f t="shared" si="33"/>
        <v>11.012235033468713</v>
      </c>
    </row>
    <row r="40" spans="1:17" ht="12" customHeight="1" x14ac:dyDescent="0.25">
      <c r="A40" s="51" t="s">
        <v>134</v>
      </c>
      <c r="B40" s="136"/>
      <c r="C40" s="136">
        <f t="shared" si="19"/>
        <v>0.1485591699562403</v>
      </c>
      <c r="D40" s="136">
        <f t="shared" si="20"/>
        <v>0.14855916995624074</v>
      </c>
      <c r="E40" s="136">
        <f t="shared" si="21"/>
        <v>0.14855916995624074</v>
      </c>
      <c r="F40" s="136">
        <f t="shared" si="22"/>
        <v>0.14855916995623986</v>
      </c>
      <c r="G40" s="136">
        <f t="shared" si="23"/>
        <v>0.14855916995623986</v>
      </c>
      <c r="H40" s="136">
        <f t="shared" si="24"/>
        <v>0.14855916995624163</v>
      </c>
      <c r="I40" s="136">
        <f t="shared" si="25"/>
        <v>0.14855916995623808</v>
      </c>
      <c r="J40" s="136">
        <f t="shared" si="26"/>
        <v>0.14855916995624252</v>
      </c>
      <c r="K40" s="136">
        <f t="shared" si="27"/>
        <v>0.14855916995623986</v>
      </c>
      <c r="L40" s="136">
        <f t="shared" si="28"/>
        <v>0.14855916995624074</v>
      </c>
      <c r="M40" s="136">
        <f t="shared" si="29"/>
        <v>0.14855916995623986</v>
      </c>
      <c r="N40" s="136">
        <f t="shared" si="30"/>
        <v>0.14855916995623808</v>
      </c>
      <c r="O40" s="136">
        <f t="shared" si="31"/>
        <v>0.14855916995623986</v>
      </c>
      <c r="P40" s="136">
        <f t="shared" si="32"/>
        <v>0.14855916995624163</v>
      </c>
      <c r="Q40" s="136">
        <f t="shared" si="33"/>
        <v>0.14855916995623986</v>
      </c>
    </row>
    <row r="41" spans="1:17" ht="12" customHeight="1" x14ac:dyDescent="0.25">
      <c r="A41" s="49" t="s">
        <v>133</v>
      </c>
      <c r="B41" s="135"/>
      <c r="C41" s="135">
        <f t="shared" si="19"/>
        <v>42.43565882965305</v>
      </c>
      <c r="D41" s="135">
        <f t="shared" si="20"/>
        <v>44.981798359432105</v>
      </c>
      <c r="E41" s="135">
        <f t="shared" si="21"/>
        <v>47.680706260998079</v>
      </c>
      <c r="F41" s="135">
        <f t="shared" si="22"/>
        <v>50.541548636658035</v>
      </c>
      <c r="G41" s="135">
        <f t="shared" si="23"/>
        <v>53.574041554857274</v>
      </c>
      <c r="H41" s="135">
        <f t="shared" si="24"/>
        <v>61.100928097494034</v>
      </c>
      <c r="I41" s="135">
        <f t="shared" si="25"/>
        <v>74.468515012388593</v>
      </c>
      <c r="J41" s="135">
        <f t="shared" si="26"/>
        <v>89.845211759542622</v>
      </c>
      <c r="K41" s="135">
        <f t="shared" si="27"/>
        <v>95.586942199460736</v>
      </c>
      <c r="L41" s="135">
        <f t="shared" si="28"/>
        <v>107.90276482054378</v>
      </c>
      <c r="M41" s="135">
        <f t="shared" si="29"/>
        <v>99.023493019414559</v>
      </c>
      <c r="N41" s="135">
        <f t="shared" si="30"/>
        <v>112.08136338770305</v>
      </c>
      <c r="O41" s="135">
        <f t="shared" si="31"/>
        <v>121.10067334341238</v>
      </c>
      <c r="P41" s="135">
        <f t="shared" si="32"/>
        <v>122.62920187450709</v>
      </c>
      <c r="Q41" s="135">
        <f t="shared" si="33"/>
        <v>145.33241965903642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8760</v>
      </c>
      <c r="D44" s="133">
        <v>8760.0000000000018</v>
      </c>
      <c r="E44" s="133">
        <v>8759.9999999999982</v>
      </c>
      <c r="F44" s="133">
        <v>8760</v>
      </c>
      <c r="G44" s="133">
        <v>8760.0000000000018</v>
      </c>
      <c r="H44" s="133">
        <v>8760</v>
      </c>
      <c r="I44" s="133">
        <v>8760.0000000000018</v>
      </c>
      <c r="J44" s="133">
        <v>8760.0000000000018</v>
      </c>
      <c r="K44" s="133">
        <v>8759.9999999999964</v>
      </c>
      <c r="L44" s="133">
        <v>8760.0000000000018</v>
      </c>
      <c r="M44" s="133">
        <v>8760</v>
      </c>
      <c r="N44" s="133">
        <v>8759.9999999999982</v>
      </c>
      <c r="O44" s="133">
        <v>8759.9999999999982</v>
      </c>
      <c r="P44" s="133">
        <v>8759.9999999999982</v>
      </c>
      <c r="Q44" s="133">
        <v>8759.9999999999945</v>
      </c>
    </row>
    <row r="45" spans="1:17" ht="12" customHeight="1" x14ac:dyDescent="0.25">
      <c r="A45" s="88" t="s">
        <v>8</v>
      </c>
      <c r="B45" s="133">
        <v>3729.2373139332112</v>
      </c>
      <c r="C45" s="133">
        <v>3755.5338116166522</v>
      </c>
      <c r="D45" s="133">
        <v>3770.6199920124009</v>
      </c>
      <c r="E45" s="133">
        <v>3788.0478663640556</v>
      </c>
      <c r="F45" s="133">
        <v>3800.3874333015137</v>
      </c>
      <c r="G45" s="133">
        <v>3802.8377931909226</v>
      </c>
      <c r="H45" s="133">
        <v>3808.0836611347318</v>
      </c>
      <c r="I45" s="133">
        <v>3809.9331990474602</v>
      </c>
      <c r="J45" s="133">
        <v>3810.693336118668</v>
      </c>
      <c r="K45" s="133">
        <v>3811.3930090313479</v>
      </c>
      <c r="L45" s="133">
        <v>3811.5068188963487</v>
      </c>
      <c r="M45" s="133">
        <v>3807.8687293372345</v>
      </c>
      <c r="N45" s="133">
        <v>3797.1510551740121</v>
      </c>
      <c r="O45" s="133">
        <v>3790.9499495204309</v>
      </c>
      <c r="P45" s="133">
        <v>3777.2234686334314</v>
      </c>
      <c r="Q45" s="133">
        <v>3764.1285649487145</v>
      </c>
    </row>
    <row r="46" spans="1:17" ht="12" customHeight="1" x14ac:dyDescent="0.25">
      <c r="A46" s="88" t="s">
        <v>7</v>
      </c>
      <c r="B46" s="133">
        <v>2232.2216633472431</v>
      </c>
      <c r="C46" s="133">
        <v>2246.3919939667703</v>
      </c>
      <c r="D46" s="133">
        <v>2261.6271927096718</v>
      </c>
      <c r="E46" s="133">
        <v>2277.4162628761928</v>
      </c>
      <c r="F46" s="133">
        <v>2291.072120639988</v>
      </c>
      <c r="G46" s="133">
        <v>2301.9095270609905</v>
      </c>
      <c r="H46" s="133">
        <v>2313.1453997978583</v>
      </c>
      <c r="I46" s="133">
        <v>2320.8315011899977</v>
      </c>
      <c r="J46" s="133">
        <v>2330.4227965214404</v>
      </c>
      <c r="K46" s="133">
        <v>2333.9595035741077</v>
      </c>
      <c r="L46" s="133">
        <v>2336.6578666819223</v>
      </c>
      <c r="M46" s="133">
        <v>2344.4868261735078</v>
      </c>
      <c r="N46" s="133">
        <v>2353.577761498731</v>
      </c>
      <c r="O46" s="133">
        <v>2360.4332463763481</v>
      </c>
      <c r="P46" s="133">
        <v>2369.6945579944622</v>
      </c>
      <c r="Q46" s="133">
        <v>2378.3688598026247</v>
      </c>
    </row>
    <row r="47" spans="1:17" ht="12" customHeight="1" x14ac:dyDescent="0.25">
      <c r="A47" s="88" t="s">
        <v>39</v>
      </c>
      <c r="B47" s="133">
        <v>8759.9999999999982</v>
      </c>
      <c r="C47" s="133">
        <v>8759.9999999999982</v>
      </c>
      <c r="D47" s="133">
        <v>8760.0000000000018</v>
      </c>
      <c r="E47" s="133">
        <v>8760</v>
      </c>
      <c r="F47" s="133">
        <v>8760.0000000000036</v>
      </c>
      <c r="G47" s="133">
        <v>8760</v>
      </c>
      <c r="H47" s="133">
        <v>8759.9999999999982</v>
      </c>
      <c r="I47" s="133">
        <v>8759.9999999999964</v>
      </c>
      <c r="J47" s="133">
        <v>8760.0000000000036</v>
      </c>
      <c r="K47" s="133">
        <v>8760.0000000000018</v>
      </c>
      <c r="L47" s="133">
        <v>8759.9999999999982</v>
      </c>
      <c r="M47" s="133">
        <v>8760.0000000000018</v>
      </c>
      <c r="N47" s="133">
        <v>8760.0000000000018</v>
      </c>
      <c r="O47" s="133">
        <v>8759.9999999999982</v>
      </c>
      <c r="P47" s="133">
        <v>8759.9999999999982</v>
      </c>
      <c r="Q47" s="133">
        <v>8759.9999999999964</v>
      </c>
    </row>
    <row r="48" spans="1:17" ht="12" customHeight="1" x14ac:dyDescent="0.25">
      <c r="A48" s="51" t="s">
        <v>6</v>
      </c>
      <c r="B48" s="132">
        <v>920.80734003112696</v>
      </c>
      <c r="C48" s="132">
        <v>925.20592811948893</v>
      </c>
      <c r="D48" s="132">
        <v>929.239868815406</v>
      </c>
      <c r="E48" s="132">
        <v>932.96626437023474</v>
      </c>
      <c r="F48" s="132">
        <v>936.42968898890172</v>
      </c>
      <c r="G48" s="132">
        <v>939.66561583650787</v>
      </c>
      <c r="H48" s="132">
        <v>942.70274495707133</v>
      </c>
      <c r="I48" s="132">
        <v>945.56463015334441</v>
      </c>
      <c r="J48" s="132">
        <v>948.27084410594296</v>
      </c>
      <c r="K48" s="132">
        <v>950.83783076612872</v>
      </c>
      <c r="L48" s="132">
        <v>953.27954074990635</v>
      </c>
      <c r="M48" s="132">
        <v>954.83115764504271</v>
      </c>
      <c r="N48" s="132">
        <v>956.31293156329832</v>
      </c>
      <c r="O48" s="132">
        <v>957.73097505864314</v>
      </c>
      <c r="P48" s="132">
        <v>959.09062796951673</v>
      </c>
      <c r="Q48" s="132">
        <v>960.39658270794177</v>
      </c>
    </row>
    <row r="49" spans="1:17" ht="12" customHeight="1" x14ac:dyDescent="0.25">
      <c r="A49" s="49" t="s">
        <v>5</v>
      </c>
      <c r="B49" s="131">
        <v>1616.5031049943182</v>
      </c>
      <c r="C49" s="131">
        <v>1638.5681934465042</v>
      </c>
      <c r="D49" s="131">
        <v>1669.4549551480482</v>
      </c>
      <c r="E49" s="131">
        <v>1697.924483551679</v>
      </c>
      <c r="F49" s="131">
        <v>1726.8237771457884</v>
      </c>
      <c r="G49" s="131">
        <v>1753.8432046878524</v>
      </c>
      <c r="H49" s="131">
        <v>1781.9161234076664</v>
      </c>
      <c r="I49" s="131">
        <v>1804.0049742879908</v>
      </c>
      <c r="J49" s="131">
        <v>1824.7187518361593</v>
      </c>
      <c r="K49" s="131">
        <v>1838.4669257093735</v>
      </c>
      <c r="L49" s="131">
        <v>1862.6179493295588</v>
      </c>
      <c r="M49" s="131">
        <v>1885.6398486985272</v>
      </c>
      <c r="N49" s="131">
        <v>1906.0528797061818</v>
      </c>
      <c r="O49" s="131">
        <v>1925.1017506484061</v>
      </c>
      <c r="P49" s="131">
        <v>1943.1630859410236</v>
      </c>
      <c r="Q49" s="131">
        <v>1957.1522471476569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2.2666658423509198</v>
      </c>
      <c r="C52" s="130">
        <f t="shared" ref="C52:Q52" si="35">IF(C12=0,0,C12/C20)</f>
        <v>2.2255118318916085</v>
      </c>
      <c r="D52" s="130">
        <f t="shared" si="35"/>
        <v>2.185856722585434</v>
      </c>
      <c r="E52" s="130">
        <f t="shared" si="35"/>
        <v>2.1463198291000127</v>
      </c>
      <c r="F52" s="130">
        <f t="shared" si="35"/>
        <v>2.1124430794467695</v>
      </c>
      <c r="G52" s="130">
        <f t="shared" si="35"/>
        <v>2.0826910552382834</v>
      </c>
      <c r="H52" s="130">
        <f t="shared" si="35"/>
        <v>2.0514967549672503</v>
      </c>
      <c r="I52" s="130">
        <f t="shared" si="35"/>
        <v>2.0209946120243445</v>
      </c>
      <c r="J52" s="130">
        <f t="shared" si="35"/>
        <v>1.9981640474922833</v>
      </c>
      <c r="K52" s="130">
        <f t="shared" si="35"/>
        <v>1.9769521233891254</v>
      </c>
      <c r="L52" s="130">
        <f t="shared" si="35"/>
        <v>1.9578640031058121</v>
      </c>
      <c r="M52" s="130">
        <f t="shared" si="35"/>
        <v>1.9357203152209816</v>
      </c>
      <c r="N52" s="130">
        <f t="shared" si="35"/>
        <v>1.9178471870704688</v>
      </c>
      <c r="O52" s="130">
        <f t="shared" si="35"/>
        <v>1.8975826920910006</v>
      </c>
      <c r="P52" s="130">
        <f t="shared" si="35"/>
        <v>1.8682984161830021</v>
      </c>
      <c r="Q52" s="130">
        <f t="shared" si="35"/>
        <v>1.8378681646010633</v>
      </c>
    </row>
    <row r="53" spans="1:17" ht="12" customHeight="1" x14ac:dyDescent="0.25">
      <c r="A53" s="88" t="s">
        <v>128</v>
      </c>
      <c r="B53" s="130">
        <f t="shared" ref="B53" si="36">IF(B13=0,0,B13/B21*1000)</f>
        <v>202.32898279477695</v>
      </c>
      <c r="C53" s="130">
        <f t="shared" ref="C53:Q53" si="37">IF(C13=0,0,C13/C21*1000)</f>
        <v>198.02123540019221</v>
      </c>
      <c r="D53" s="130">
        <f t="shared" si="37"/>
        <v>192.68656055847148</v>
      </c>
      <c r="E53" s="130">
        <f t="shared" si="37"/>
        <v>186.66598860145524</v>
      </c>
      <c r="F53" s="130">
        <f t="shared" si="37"/>
        <v>179.88814221619049</v>
      </c>
      <c r="G53" s="130">
        <f t="shared" si="37"/>
        <v>175.71337689973055</v>
      </c>
      <c r="H53" s="130">
        <f t="shared" si="37"/>
        <v>171.5436203442232</v>
      </c>
      <c r="I53" s="130">
        <f t="shared" si="37"/>
        <v>166.93056530391283</v>
      </c>
      <c r="J53" s="130">
        <f t="shared" si="37"/>
        <v>162.47416889120353</v>
      </c>
      <c r="K53" s="130">
        <f t="shared" si="37"/>
        <v>158.06037215269498</v>
      </c>
      <c r="L53" s="130">
        <f t="shared" si="37"/>
        <v>153.80895017747815</v>
      </c>
      <c r="M53" s="130">
        <f t="shared" si="37"/>
        <v>149.06564584852822</v>
      </c>
      <c r="N53" s="130">
        <f t="shared" si="37"/>
        <v>143.82411142159722</v>
      </c>
      <c r="O53" s="130">
        <f t="shared" si="37"/>
        <v>137.93858099067194</v>
      </c>
      <c r="P53" s="130">
        <f t="shared" si="37"/>
        <v>131.14248347847413</v>
      </c>
      <c r="Q53" s="130">
        <f t="shared" si="37"/>
        <v>123.25087037007583</v>
      </c>
    </row>
    <row r="54" spans="1:17" ht="12" customHeight="1" x14ac:dyDescent="0.25">
      <c r="A54" s="88" t="s">
        <v>184</v>
      </c>
      <c r="B54" s="130">
        <f t="shared" ref="B54" si="38">IF(B14=0,0,B14/B22)</f>
        <v>50.983558494281674</v>
      </c>
      <c r="C54" s="130">
        <f t="shared" ref="C54:Q54" si="39">IF(C14=0,0,C14/C22)</f>
        <v>50.12116089217853</v>
      </c>
      <c r="D54" s="130">
        <f t="shared" si="39"/>
        <v>48.727596216773549</v>
      </c>
      <c r="E54" s="130">
        <f t="shared" si="39"/>
        <v>47.013315210738426</v>
      </c>
      <c r="F54" s="130">
        <f t="shared" si="39"/>
        <v>45.008288786836005</v>
      </c>
      <c r="G54" s="130">
        <f t="shared" si="39"/>
        <v>43.343991163011822</v>
      </c>
      <c r="H54" s="130">
        <f t="shared" si="39"/>
        <v>41.789644718877575</v>
      </c>
      <c r="I54" s="130">
        <f t="shared" si="39"/>
        <v>40.160360262066668</v>
      </c>
      <c r="J54" s="130">
        <f t="shared" si="39"/>
        <v>38.670545926727065</v>
      </c>
      <c r="K54" s="130">
        <f t="shared" si="39"/>
        <v>37.208186187332828</v>
      </c>
      <c r="L54" s="130">
        <f t="shared" si="39"/>
        <v>35.624733251946274</v>
      </c>
      <c r="M54" s="130">
        <f t="shared" si="39"/>
        <v>33.872303742948681</v>
      </c>
      <c r="N54" s="130">
        <f t="shared" si="39"/>
        <v>32.368977845584681</v>
      </c>
      <c r="O54" s="130">
        <f t="shared" si="39"/>
        <v>30.698447039090986</v>
      </c>
      <c r="P54" s="130">
        <f t="shared" si="39"/>
        <v>28.808954131664326</v>
      </c>
      <c r="Q54" s="130">
        <f t="shared" si="39"/>
        <v>26.70812856819289</v>
      </c>
    </row>
    <row r="55" spans="1:17" ht="12" customHeight="1" x14ac:dyDescent="0.25">
      <c r="A55" s="88" t="s">
        <v>189</v>
      </c>
      <c r="B55" s="130">
        <f t="shared" ref="B55" si="40">IF(B15=0,0,B15/B23*1000)</f>
        <v>715.80719734692366</v>
      </c>
      <c r="C55" s="130">
        <f t="shared" ref="C55:Q55" si="41">IF(C15=0,0,C15/C23*1000)</f>
        <v>704.28138525730469</v>
      </c>
      <c r="D55" s="130">
        <f t="shared" si="41"/>
        <v>691.32381283237498</v>
      </c>
      <c r="E55" s="130">
        <f t="shared" si="41"/>
        <v>679.14543274450693</v>
      </c>
      <c r="F55" s="130">
        <f t="shared" si="41"/>
        <v>665.83680999604883</v>
      </c>
      <c r="G55" s="130">
        <f t="shared" si="41"/>
        <v>653.07078928678902</v>
      </c>
      <c r="H55" s="130">
        <f t="shared" si="41"/>
        <v>640.23952090716296</v>
      </c>
      <c r="I55" s="130">
        <f t="shared" si="41"/>
        <v>627.27332966053029</v>
      </c>
      <c r="J55" s="130">
        <f t="shared" si="41"/>
        <v>613.71350538869342</v>
      </c>
      <c r="K55" s="130">
        <f t="shared" si="41"/>
        <v>599.32835927142253</v>
      </c>
      <c r="L55" s="130">
        <f t="shared" si="41"/>
        <v>582.84205077652791</v>
      </c>
      <c r="M55" s="130">
        <f t="shared" si="41"/>
        <v>568.9459967532697</v>
      </c>
      <c r="N55" s="130">
        <f t="shared" si="41"/>
        <v>552.30970676685888</v>
      </c>
      <c r="O55" s="130">
        <f t="shared" si="41"/>
        <v>535.62038923677437</v>
      </c>
      <c r="P55" s="130">
        <f t="shared" si="41"/>
        <v>514.94253435502083</v>
      </c>
      <c r="Q55" s="130">
        <f t="shared" si="41"/>
        <v>494.93522116409059</v>
      </c>
    </row>
    <row r="56" spans="1:17" ht="12" customHeight="1" x14ac:dyDescent="0.25">
      <c r="A56" s="51" t="s">
        <v>127</v>
      </c>
      <c r="B56" s="68">
        <f t="shared" ref="B56" si="42">IF(B16=0,0,B16/B24)</f>
        <v>55.413809568573527</v>
      </c>
      <c r="C56" s="68">
        <f t="shared" ref="C56:Q56" si="43">IF(C16=0,0,C16/C24)</f>
        <v>54.634860957154267</v>
      </c>
      <c r="D56" s="68">
        <f t="shared" si="43"/>
        <v>53.864437422275572</v>
      </c>
      <c r="E56" s="68">
        <f t="shared" si="43"/>
        <v>53.016242849713542</v>
      </c>
      <c r="F56" s="68">
        <f t="shared" si="43"/>
        <v>52.303397367417958</v>
      </c>
      <c r="G56" s="68">
        <f t="shared" si="43"/>
        <v>51.621940544404339</v>
      </c>
      <c r="H56" s="68">
        <f t="shared" si="43"/>
        <v>50.989781046758068</v>
      </c>
      <c r="I56" s="68">
        <f t="shared" si="43"/>
        <v>50.386793090378802</v>
      </c>
      <c r="J56" s="68">
        <f t="shared" si="43"/>
        <v>49.972405790643656</v>
      </c>
      <c r="K56" s="68">
        <f t="shared" si="43"/>
        <v>49.603451455593785</v>
      </c>
      <c r="L56" s="68">
        <f t="shared" si="43"/>
        <v>49.249380518171023</v>
      </c>
      <c r="M56" s="68">
        <f t="shared" si="43"/>
        <v>48.855424893834368</v>
      </c>
      <c r="N56" s="68">
        <f t="shared" si="43"/>
        <v>48.576557832477164</v>
      </c>
      <c r="O56" s="68">
        <f t="shared" si="43"/>
        <v>48.252980239535297</v>
      </c>
      <c r="P56" s="68">
        <f t="shared" si="43"/>
        <v>47.649057304562497</v>
      </c>
      <c r="Q56" s="68">
        <f t="shared" si="43"/>
        <v>47.002716104093004</v>
      </c>
    </row>
    <row r="57" spans="1:17" ht="12" customHeight="1" x14ac:dyDescent="0.25">
      <c r="A57" s="49" t="s">
        <v>126</v>
      </c>
      <c r="B57" s="57">
        <f t="shared" ref="B57" si="44">IF(B17=0,0,B17/B25*1000)</f>
        <v>390.53808852428426</v>
      </c>
      <c r="C57" s="57">
        <f t="shared" ref="C57:Q57" si="45">IF(C17=0,0,C17/C25*1000)</f>
        <v>381.82152768722125</v>
      </c>
      <c r="D57" s="57">
        <f t="shared" si="45"/>
        <v>370.08361119997636</v>
      </c>
      <c r="E57" s="57">
        <f t="shared" si="45"/>
        <v>356.39327542571584</v>
      </c>
      <c r="F57" s="57">
        <f t="shared" si="45"/>
        <v>342.15714195012674</v>
      </c>
      <c r="G57" s="57">
        <f t="shared" si="45"/>
        <v>327.75818330107364</v>
      </c>
      <c r="H57" s="57">
        <f t="shared" si="45"/>
        <v>317.66324637140787</v>
      </c>
      <c r="I57" s="57">
        <f t="shared" si="45"/>
        <v>306.31297755602532</v>
      </c>
      <c r="J57" s="57">
        <f t="shared" si="45"/>
        <v>293.89984729280275</v>
      </c>
      <c r="K57" s="57">
        <f t="shared" si="45"/>
        <v>281.22277100466709</v>
      </c>
      <c r="L57" s="57">
        <f t="shared" si="45"/>
        <v>265.94008076884455</v>
      </c>
      <c r="M57" s="57">
        <f t="shared" si="45"/>
        <v>251.83990026847403</v>
      </c>
      <c r="N57" s="57">
        <f t="shared" si="45"/>
        <v>234.86664640267452</v>
      </c>
      <c r="O57" s="57">
        <f t="shared" si="45"/>
        <v>215.59689300976132</v>
      </c>
      <c r="P57" s="57">
        <f t="shared" si="45"/>
        <v>195.7437296632983</v>
      </c>
      <c r="Q57" s="57">
        <f t="shared" si="45"/>
        <v>170.16627537675666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2.0144424842472524</v>
      </c>
      <c r="D60" s="128">
        <v>1.9896911645311957</v>
      </c>
      <c r="E60" s="128">
        <v>1.9533174189035116</v>
      </c>
      <c r="F60" s="128">
        <v>1.9204594590491404</v>
      </c>
      <c r="G60" s="128">
        <v>1.8927269846184662</v>
      </c>
      <c r="H60" s="128">
        <v>1.8661098536455474</v>
      </c>
      <c r="I60" s="128">
        <v>1.8381224529696776</v>
      </c>
      <c r="J60" s="128">
        <v>1.8153427581794697</v>
      </c>
      <c r="K60" s="128">
        <v>1.7984277009645111</v>
      </c>
      <c r="L60" s="128">
        <v>1.7703640285719209</v>
      </c>
      <c r="M60" s="128">
        <v>1.7463179004167528</v>
      </c>
      <c r="N60" s="128">
        <v>1.7206923265418308</v>
      </c>
      <c r="O60" s="128">
        <v>1.6911705352040356</v>
      </c>
      <c r="P60" s="128">
        <v>1.6588351843464861</v>
      </c>
      <c r="Q60" s="128">
        <v>1.6266231822981947</v>
      </c>
    </row>
    <row r="61" spans="1:17" ht="12" customHeight="1" x14ac:dyDescent="0.25">
      <c r="A61" s="88" t="s">
        <v>128</v>
      </c>
      <c r="B61" s="128"/>
      <c r="C61" s="128">
        <v>185.93864352427101</v>
      </c>
      <c r="D61" s="128">
        <v>181.90158418103306</v>
      </c>
      <c r="E61" s="128">
        <v>178.82516763351182</v>
      </c>
      <c r="F61" s="128">
        <v>174.24917237418768</v>
      </c>
      <c r="G61" s="128">
        <v>169.14887207090979</v>
      </c>
      <c r="H61" s="128">
        <v>164.76712758114988</v>
      </c>
      <c r="I61" s="128">
        <v>160.5181934143352</v>
      </c>
      <c r="J61" s="128">
        <v>156.43335456868147</v>
      </c>
      <c r="K61" s="128">
        <v>151.55378471335152</v>
      </c>
      <c r="L61" s="128">
        <v>147.23909994059196</v>
      </c>
      <c r="M61" s="128">
        <v>141.71867458207095</v>
      </c>
      <c r="N61" s="128">
        <v>135.94615835768769</v>
      </c>
      <c r="O61" s="128">
        <v>128.68185343053162</v>
      </c>
      <c r="P61" s="128">
        <v>120.19159692869398</v>
      </c>
      <c r="Q61" s="128">
        <v>110.66846318962411</v>
      </c>
    </row>
    <row r="62" spans="1:17" ht="12" customHeight="1" x14ac:dyDescent="0.25">
      <c r="A62" s="88" t="s">
        <v>184</v>
      </c>
      <c r="B62" s="128"/>
      <c r="C62" s="128">
        <v>47.828399422886406</v>
      </c>
      <c r="D62" s="128">
        <v>45.695937786767644</v>
      </c>
      <c r="E62" s="128">
        <v>44.305728476396681</v>
      </c>
      <c r="F62" s="128">
        <v>42.641830951967876</v>
      </c>
      <c r="G62" s="128">
        <v>41.131966572222133</v>
      </c>
      <c r="H62" s="128">
        <v>39.566789175873417</v>
      </c>
      <c r="I62" s="128">
        <v>37.975213956245405</v>
      </c>
      <c r="J62" s="128">
        <v>36.324294252111862</v>
      </c>
      <c r="K62" s="128">
        <v>35.048998639655416</v>
      </c>
      <c r="L62" s="128">
        <v>33.338514524705523</v>
      </c>
      <c r="M62" s="128">
        <v>31.521011553789656</v>
      </c>
      <c r="N62" s="128">
        <v>29.897963705412653</v>
      </c>
      <c r="O62" s="128">
        <v>28.151769183868772</v>
      </c>
      <c r="P62" s="128">
        <v>26.207185020458489</v>
      </c>
      <c r="Q62" s="128">
        <v>24.042701902842015</v>
      </c>
    </row>
    <row r="63" spans="1:17" ht="12" customHeight="1" x14ac:dyDescent="0.25">
      <c r="A63" s="88" t="s">
        <v>189</v>
      </c>
      <c r="B63" s="128"/>
      <c r="C63" s="128">
        <v>646.96660479184266</v>
      </c>
      <c r="D63" s="128">
        <v>631.27531935573211</v>
      </c>
      <c r="E63" s="128">
        <v>617.73600196800328</v>
      </c>
      <c r="F63" s="128">
        <v>606.74723998830643</v>
      </c>
      <c r="G63" s="128">
        <v>593.57114862801564</v>
      </c>
      <c r="H63" s="128">
        <v>581.87955222019957</v>
      </c>
      <c r="I63" s="128">
        <v>565.92652010336485</v>
      </c>
      <c r="J63" s="128">
        <v>549.73599299622026</v>
      </c>
      <c r="K63" s="128">
        <v>530.8791668974111</v>
      </c>
      <c r="L63" s="128">
        <v>513.80681324155</v>
      </c>
      <c r="M63" s="128">
        <v>497.7006168606228</v>
      </c>
      <c r="N63" s="128">
        <v>475.2190345149599</v>
      </c>
      <c r="O63" s="128">
        <v>454.57905535150394</v>
      </c>
      <c r="P63" s="128">
        <v>434.02126796301104</v>
      </c>
      <c r="Q63" s="128">
        <v>416.08444135922673</v>
      </c>
    </row>
    <row r="64" spans="1:17" ht="12" customHeight="1" x14ac:dyDescent="0.25">
      <c r="A64" s="51" t="s">
        <v>127</v>
      </c>
      <c r="B64" s="50"/>
      <c r="C64" s="50">
        <v>51.78049858845209</v>
      </c>
      <c r="D64" s="50">
        <v>51.007010474555933</v>
      </c>
      <c r="E64" s="50">
        <v>50.285754159801968</v>
      </c>
      <c r="F64" s="50">
        <v>49.629315948215066</v>
      </c>
      <c r="G64" s="50">
        <v>48.989409836887354</v>
      </c>
      <c r="H64" s="50">
        <v>48.193518733001184</v>
      </c>
      <c r="I64" s="50">
        <v>47.158677350433074</v>
      </c>
      <c r="J64" s="50">
        <v>46.267269350205957</v>
      </c>
      <c r="K64" s="50">
        <v>45.418518490089149</v>
      </c>
      <c r="L64" s="50">
        <v>44.176563254316036</v>
      </c>
      <c r="M64" s="50">
        <v>43.019371870851806</v>
      </c>
      <c r="N64" s="50">
        <v>41.859776331182125</v>
      </c>
      <c r="O64" s="50">
        <v>40.918676370710131</v>
      </c>
      <c r="P64" s="50">
        <v>39.993761220740161</v>
      </c>
      <c r="Q64" s="50">
        <v>38.885876746336322</v>
      </c>
    </row>
    <row r="65" spans="1:17" ht="12" customHeight="1" x14ac:dyDescent="0.25">
      <c r="A65" s="49" t="s">
        <v>126</v>
      </c>
      <c r="B65" s="48"/>
      <c r="C65" s="48">
        <v>353.74947889456018</v>
      </c>
      <c r="D65" s="48">
        <v>341.79134218100666</v>
      </c>
      <c r="E65" s="48">
        <v>330.72596811155131</v>
      </c>
      <c r="F65" s="48">
        <v>318.66032808742261</v>
      </c>
      <c r="G65" s="48">
        <v>308.94378235755715</v>
      </c>
      <c r="H65" s="48">
        <v>296.20510428174049</v>
      </c>
      <c r="I65" s="48">
        <v>282.61064292535315</v>
      </c>
      <c r="J65" s="48">
        <v>269.51496210124179</v>
      </c>
      <c r="K65" s="48">
        <v>255.02584784390075</v>
      </c>
      <c r="L65" s="48">
        <v>238.69272224683908</v>
      </c>
      <c r="M65" s="48">
        <v>221.95042324263088</v>
      </c>
      <c r="N65" s="48">
        <v>199.89007896957952</v>
      </c>
      <c r="O65" s="48">
        <v>179.0214690588962</v>
      </c>
      <c r="P65" s="48">
        <v>154.74270785545903</v>
      </c>
      <c r="Q65" s="48">
        <v>127.7893316639436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119.35245799353287</v>
      </c>
      <c r="C68" s="125">
        <f>1000000*C20/SER_summary!C$8</f>
        <v>128.58163177182027</v>
      </c>
      <c r="D68" s="125">
        <f>1000000*D20/SER_summary!D$8</f>
        <v>138.64810249898338</v>
      </c>
      <c r="E68" s="125">
        <f>1000000*E20/SER_summary!E$8</f>
        <v>147.58616125183877</v>
      </c>
      <c r="F68" s="125">
        <f>1000000*F20/SER_summary!F$8</f>
        <v>155.84386008368159</v>
      </c>
      <c r="G68" s="125">
        <f>1000000*G20/SER_summary!G$8</f>
        <v>161.89855971332702</v>
      </c>
      <c r="H68" s="125">
        <f>1000000*H20/SER_summary!H$8</f>
        <v>167.31264481585788</v>
      </c>
      <c r="I68" s="125">
        <f>1000000*I20/SER_summary!I$8</f>
        <v>172.737255835171</v>
      </c>
      <c r="J68" s="125">
        <f>1000000*J20/SER_summary!J$8</f>
        <v>177.01799834763025</v>
      </c>
      <c r="K68" s="125">
        <f>1000000*K20/SER_summary!K$8</f>
        <v>181.42406331291647</v>
      </c>
      <c r="L68" s="125">
        <f>1000000*L20/SER_summary!L$8</f>
        <v>184.98110445494598</v>
      </c>
      <c r="M68" s="125">
        <f>1000000*M20/SER_summary!M$8</f>
        <v>189.86610224330664</v>
      </c>
      <c r="N68" s="125">
        <f>1000000*N20/SER_summary!N$8</f>
        <v>194.56953687149206</v>
      </c>
      <c r="O68" s="125">
        <f>1000000*O20/SER_summary!O$8</f>
        <v>199.05897105955395</v>
      </c>
      <c r="P68" s="125">
        <f>1000000*P20/SER_summary!P$8</f>
        <v>205.59900547486089</v>
      </c>
      <c r="Q68" s="125">
        <f>1000000*Q20/SER_summary!Q$8</f>
        <v>212.80826991250532</v>
      </c>
    </row>
    <row r="69" spans="1:17" ht="12" customHeight="1" x14ac:dyDescent="0.25">
      <c r="A69" s="88" t="s">
        <v>123</v>
      </c>
      <c r="B69" s="125">
        <f>1000*B21/SER_summary!B$3</f>
        <v>8.0122083581351908E-2</v>
      </c>
      <c r="C69" s="125">
        <f>1000*C21/SER_summary!C$3</f>
        <v>8.6400387177814897E-2</v>
      </c>
      <c r="D69" s="125">
        <f>1000*D21/SER_summary!D$3</f>
        <v>8.9703075199837015E-2</v>
      </c>
      <c r="E69" s="125">
        <f>1000*E21/SER_summary!E$3</f>
        <v>9.5104060581241406E-2</v>
      </c>
      <c r="F69" s="125">
        <f>1000*F21/SER_summary!F$3</f>
        <v>0.10131697328383646</v>
      </c>
      <c r="G69" s="125">
        <f>1000*G21/SER_summary!G$3</f>
        <v>0.10768208259992557</v>
      </c>
      <c r="H69" s="125">
        <f>1000*H21/SER_summary!H$3</f>
        <v>0.11287272247424979</v>
      </c>
      <c r="I69" s="125">
        <f>1000*I21/SER_summary!I$3</f>
        <v>0.11829659253525385</v>
      </c>
      <c r="J69" s="125">
        <f>1000*J21/SER_summary!J$3</f>
        <v>0.12340052313571528</v>
      </c>
      <c r="K69" s="125">
        <f>1000*K21/SER_summary!K$3</f>
        <v>0.12846962337916529</v>
      </c>
      <c r="L69" s="125">
        <f>1000*L21/SER_summary!L$3</f>
        <v>0.13344581977844236</v>
      </c>
      <c r="M69" s="125">
        <f>1000*M21/SER_summary!M$3</f>
        <v>0.13799062709780804</v>
      </c>
      <c r="N69" s="125">
        <f>1000*N21/SER_summary!N$3</f>
        <v>0.14414745838347034</v>
      </c>
      <c r="O69" s="125">
        <f>1000*O21/SER_summary!O$3</f>
        <v>0.15129985708547752</v>
      </c>
      <c r="P69" s="125">
        <f>1000*P21/SER_summary!P$3</f>
        <v>0.16051667754541279</v>
      </c>
      <c r="Q69" s="125">
        <f>1000*Q21/SER_summary!Q$3</f>
        <v>0.17158749889546709</v>
      </c>
    </row>
    <row r="70" spans="1:17" ht="12" customHeight="1" x14ac:dyDescent="0.25">
      <c r="A70" s="88" t="s">
        <v>185</v>
      </c>
      <c r="B70" s="125">
        <f>1000000*B22/SER_summary!B$8</f>
        <v>104.17964065560734</v>
      </c>
      <c r="C70" s="125">
        <f>1000000*C22/SER_summary!C$8</f>
        <v>105.40095311387068</v>
      </c>
      <c r="D70" s="125">
        <f>1000000*D22/SER_summary!D$8</f>
        <v>106.59875083134961</v>
      </c>
      <c r="E70" s="125">
        <f>1000000*E22/SER_summary!E$8</f>
        <v>107.63923261794112</v>
      </c>
      <c r="F70" s="125">
        <f>1000000*F22/SER_summary!F$8</f>
        <v>109.58097033827742</v>
      </c>
      <c r="G70" s="125">
        <f>1000000*G22/SER_summary!G$8</f>
        <v>111.58295522332098</v>
      </c>
      <c r="H70" s="125">
        <f>1000000*H22/SER_summary!H$8</f>
        <v>113.4357403960244</v>
      </c>
      <c r="I70" s="125">
        <f>1000000*I22/SER_summary!I$8</f>
        <v>115.57582852621479</v>
      </c>
      <c r="J70" s="125">
        <f>1000000*J22/SER_summary!J$8</f>
        <v>118.02353294348656</v>
      </c>
      <c r="K70" s="125">
        <f>1000000*K22/SER_summary!K$8</f>
        <v>120.93801735216887</v>
      </c>
      <c r="L70" s="125">
        <f>1000000*L22/SER_summary!L$8</f>
        <v>125.06830434488992</v>
      </c>
      <c r="M70" s="125">
        <f>1000000*M22/SER_summary!M$8</f>
        <v>130.15124944607064</v>
      </c>
      <c r="N70" s="125">
        <f>1000000*N22/SER_summary!N$8</f>
        <v>135.65576003864817</v>
      </c>
      <c r="O70" s="125">
        <f>1000000*O22/SER_summary!O$8</f>
        <v>141.51600148193322</v>
      </c>
      <c r="P70" s="125">
        <f>1000000*P22/SER_summary!P$8</f>
        <v>148.06261433111285</v>
      </c>
      <c r="Q70" s="125">
        <f>1000000*Q22/SER_summary!Q$8</f>
        <v>155.81963687293359</v>
      </c>
    </row>
    <row r="71" spans="1:17" ht="12" customHeight="1" x14ac:dyDescent="0.25">
      <c r="A71" s="88" t="s">
        <v>190</v>
      </c>
      <c r="B71" s="125">
        <f>1000*B23/SER_summary!B$3</f>
        <v>9.8236418040861563E-3</v>
      </c>
      <c r="C71" s="125">
        <f>1000*C23/SER_summary!C$3</f>
        <v>1.165089036181783E-2</v>
      </c>
      <c r="D71" s="125">
        <f>1000*D23/SER_summary!D$3</f>
        <v>1.3209783508056726E-2</v>
      </c>
      <c r="E71" s="125">
        <f>1000*E23/SER_summary!E$3</f>
        <v>1.465835565470202E-2</v>
      </c>
      <c r="F71" s="125">
        <f>1000*F23/SER_summary!F$3</f>
        <v>1.6442112713337394E-2</v>
      </c>
      <c r="G71" s="125">
        <f>1000*G23/SER_summary!G$3</f>
        <v>1.8058028271348399E-2</v>
      </c>
      <c r="H71" s="125">
        <f>1000*H23/SER_summary!H$3</f>
        <v>1.9658807967877046E-2</v>
      </c>
      <c r="I71" s="125">
        <f>1000*I23/SER_summary!I$3</f>
        <v>2.0993299953428624E-2</v>
      </c>
      <c r="J71" s="125">
        <f>1000*J23/SER_summary!J$3</f>
        <v>2.2101262520924096E-2</v>
      </c>
      <c r="K71" s="125">
        <f>1000*K23/SER_summary!K$3</f>
        <v>2.2851601766966868E-2</v>
      </c>
      <c r="L71" s="125">
        <f>1000*L23/SER_summary!L$3</f>
        <v>2.3606539015549637E-2</v>
      </c>
      <c r="M71" s="125">
        <f>1000*M23/SER_summary!M$3</f>
        <v>2.4204150052846558E-2</v>
      </c>
      <c r="N71" s="125">
        <f>1000*N23/SER_summary!N$3</f>
        <v>2.4954794851284542E-2</v>
      </c>
      <c r="O71" s="125">
        <f>1000*O23/SER_summary!O$3</f>
        <v>2.5754522214174343E-2</v>
      </c>
      <c r="P71" s="125">
        <f>1000*P23/SER_summary!P$3</f>
        <v>2.6811670950283743E-2</v>
      </c>
      <c r="Q71" s="125">
        <f>1000*Q23/SER_summary!Q$3</f>
        <v>2.7919296745679435E-2</v>
      </c>
    </row>
    <row r="72" spans="1:17" ht="12" customHeight="1" x14ac:dyDescent="0.25">
      <c r="A72" s="51" t="s">
        <v>122</v>
      </c>
      <c r="B72" s="124">
        <f>1000000*B24/SER_summary!B$8</f>
        <v>34.724338321814777</v>
      </c>
      <c r="C72" s="124">
        <f>1000000*C24/SER_summary!C$8</f>
        <v>39.671659985101712</v>
      </c>
      <c r="D72" s="124">
        <f>1000000*D24/SER_summary!D$8</f>
        <v>45.050797913167429</v>
      </c>
      <c r="E72" s="124">
        <f>1000000*E24/SER_summary!E$8</f>
        <v>52.106983291878535</v>
      </c>
      <c r="F72" s="124">
        <f>1000000*F24/SER_summary!F$8</f>
        <v>59.326080624055642</v>
      </c>
      <c r="G72" s="124">
        <f>1000000*G24/SER_summary!G$8</f>
        <v>67.431470089039721</v>
      </c>
      <c r="H72" s="124">
        <f>1000000*H24/SER_summary!H$8</f>
        <v>73.957831868504229</v>
      </c>
      <c r="I72" s="124">
        <f>1000000*I24/SER_summary!I$8</f>
        <v>79.085746762453866</v>
      </c>
      <c r="J72" s="124">
        <f>1000000*J24/SER_summary!J$8</f>
        <v>81.985087805253727</v>
      </c>
      <c r="K72" s="124">
        <f>1000000*K24/SER_summary!K$8</f>
        <v>84.046546197213857</v>
      </c>
      <c r="L72" s="124">
        <f>1000000*L24/SER_summary!L$8</f>
        <v>85.846561947669286</v>
      </c>
      <c r="M72" s="124">
        <f>1000000*M24/SER_summary!M$8</f>
        <v>87.117495235367599</v>
      </c>
      <c r="N72" s="124">
        <f>1000000*N24/SER_summary!N$8</f>
        <v>88.328037758026568</v>
      </c>
      <c r="O72" s="124">
        <f>1000000*O24/SER_summary!O$8</f>
        <v>89.007518173157962</v>
      </c>
      <c r="P72" s="124">
        <f>1000000*P24/SER_summary!P$8</f>
        <v>90.08540049760289</v>
      </c>
      <c r="Q72" s="124">
        <f>1000000*Q24/SER_summary!Q$8</f>
        <v>91.050414871510526</v>
      </c>
    </row>
    <row r="73" spans="1:17" ht="12" customHeight="1" x14ac:dyDescent="0.25">
      <c r="A73" s="49" t="s">
        <v>121</v>
      </c>
      <c r="B73" s="123">
        <f>1000*B25/SER_summary!B$3</f>
        <v>5.3185381895909531E-2</v>
      </c>
      <c r="C73" s="123">
        <f>1000*C25/SER_summary!C$3</f>
        <v>6.0036006586906922E-2</v>
      </c>
      <c r="D73" s="123">
        <f>1000*D25/SER_summary!D$3</f>
        <v>6.6743964702400224E-2</v>
      </c>
      <c r="E73" s="123">
        <f>1000*E25/SER_summary!E$3</f>
        <v>7.6539106630428455E-2</v>
      </c>
      <c r="F73" s="123">
        <f>1000*F25/SER_summary!F$3</f>
        <v>8.6994789175747031E-2</v>
      </c>
      <c r="G73" s="123">
        <f>1000*G25/SER_summary!G$3</f>
        <v>9.9493897365150449E-2</v>
      </c>
      <c r="H73" s="123">
        <f>1000*H25/SER_summary!H$3</f>
        <v>0.10825004847814046</v>
      </c>
      <c r="I73" s="123">
        <f>1000*I25/SER_summary!I$3</f>
        <v>0.11694361119237955</v>
      </c>
      <c r="J73" s="123">
        <f>1000*J25/SER_summary!J$3</f>
        <v>0.12423454000703964</v>
      </c>
      <c r="K73" s="123">
        <f>1000*K25/SER_summary!K$3</f>
        <v>0.13057172461192612</v>
      </c>
      <c r="L73" s="123">
        <f>1000*L25/SER_summary!L$3</f>
        <v>0.13948140644649318</v>
      </c>
      <c r="M73" s="123">
        <f>1000*M25/SER_summary!M$3</f>
        <v>0.14855681251414671</v>
      </c>
      <c r="N73" s="123">
        <f>1000*N25/SER_summary!N$3</f>
        <v>0.15937187690609206</v>
      </c>
      <c r="O73" s="123">
        <f>1000*O25/SER_summary!O$3</f>
        <v>0.17382867810261257</v>
      </c>
      <c r="P73" s="123">
        <f>1000*P25/SER_summary!P$3</f>
        <v>0.18830391799472562</v>
      </c>
      <c r="Q73" s="123">
        <f>1000*Q25/SER_summary!Q$3</f>
        <v>0.21347875324616336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13.079109304275637</v>
      </c>
      <c r="C3" s="154">
        <v>14.386395283391485</v>
      </c>
      <c r="D3" s="154">
        <v>15.873422712522759</v>
      </c>
      <c r="E3" s="154">
        <v>17.522499582572213</v>
      </c>
      <c r="F3" s="154">
        <v>18.915276761285558</v>
      </c>
      <c r="G3" s="154">
        <v>20.09113080705432</v>
      </c>
      <c r="H3" s="154">
        <v>21.521678030019689</v>
      </c>
      <c r="I3" s="154">
        <v>23.030040996176727</v>
      </c>
      <c r="J3" s="154">
        <v>23.834414866393296</v>
      </c>
      <c r="K3" s="154">
        <v>24.51331538910933</v>
      </c>
      <c r="L3" s="154">
        <v>24.879122261961264</v>
      </c>
      <c r="M3" s="154">
        <v>25.555661373916273</v>
      </c>
      <c r="N3" s="154">
        <v>25.699709130465273</v>
      </c>
      <c r="O3" s="154">
        <v>26.016568259071768</v>
      </c>
      <c r="P3" s="154">
        <v>27.241015147105657</v>
      </c>
      <c r="Q3" s="154">
        <v>28.64932587512012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17.361034969039554</v>
      </c>
      <c r="C5" s="143">
        <v>19.096308913920947</v>
      </c>
      <c r="D5" s="143">
        <v>21.070169258419291</v>
      </c>
      <c r="E5" s="143">
        <v>23.259131866003258</v>
      </c>
      <c r="F5" s="143">
        <v>25.107885687168892</v>
      </c>
      <c r="G5" s="143">
        <v>26.668698639500793</v>
      </c>
      <c r="H5" s="143">
        <v>28.567587912843386</v>
      </c>
      <c r="I5" s="143">
        <v>30.569768764172142</v>
      </c>
      <c r="J5" s="143">
        <v>31.637483894012547</v>
      </c>
      <c r="K5" s="143">
        <v>32.538647378556526</v>
      </c>
      <c r="L5" s="143">
        <v>33.024214534832296</v>
      </c>
      <c r="M5" s="143">
        <v>33.922243514277739</v>
      </c>
      <c r="N5" s="143">
        <v>34.113450582012966</v>
      </c>
      <c r="O5" s="143">
        <v>34.534045156461417</v>
      </c>
      <c r="P5" s="143">
        <v>36.159359598473067</v>
      </c>
      <c r="Q5" s="143">
        <v>38.028732445471142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119.35245799353287</v>
      </c>
      <c r="C6" s="152">
        <f>1000000*C8/SER_summary!C$8</f>
        <v>128.58163177182027</v>
      </c>
      <c r="D6" s="152">
        <f>1000000*D8/SER_summary!D$8</f>
        <v>138.64810249898338</v>
      </c>
      <c r="E6" s="152">
        <f>1000000*E8/SER_summary!E$8</f>
        <v>147.58616125183877</v>
      </c>
      <c r="F6" s="152">
        <f>1000000*F8/SER_summary!F$8</f>
        <v>155.84386008368159</v>
      </c>
      <c r="G6" s="152">
        <f>1000000*G8/SER_summary!G$8</f>
        <v>161.89855971332702</v>
      </c>
      <c r="H6" s="152">
        <f>1000000*H8/SER_summary!H$8</f>
        <v>167.31264481585788</v>
      </c>
      <c r="I6" s="152">
        <f>1000000*I8/SER_summary!I$8</f>
        <v>172.737255835171</v>
      </c>
      <c r="J6" s="152">
        <f>1000000*J8/SER_summary!J$8</f>
        <v>177.01799834763025</v>
      </c>
      <c r="K6" s="152">
        <f>1000000*K8/SER_summary!K$8</f>
        <v>181.42406331291647</v>
      </c>
      <c r="L6" s="152">
        <f>1000000*L8/SER_summary!L$8</f>
        <v>184.98110445494598</v>
      </c>
      <c r="M6" s="152">
        <f>1000000*M8/SER_summary!M$8</f>
        <v>189.86610224330664</v>
      </c>
      <c r="N6" s="152">
        <f>1000000*N8/SER_summary!N$8</f>
        <v>194.56953687149206</v>
      </c>
      <c r="O6" s="152">
        <f>1000000*O8/SER_summary!O$8</f>
        <v>199.05897105955395</v>
      </c>
      <c r="P6" s="152">
        <f>1000000*P8/SER_summary!P$8</f>
        <v>205.59900547486089</v>
      </c>
      <c r="Q6" s="152">
        <f>1000000*Q8/SER_summary!Q$8</f>
        <v>212.80826991250532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7.659282918841356</v>
      </c>
      <c r="C8" s="62">
        <v>8.5806368855337602</v>
      </c>
      <c r="D8" s="62">
        <v>9.6393185521773219</v>
      </c>
      <c r="E8" s="62">
        <v>10.836750213390236</v>
      </c>
      <c r="F8" s="62">
        <v>11.885709930581623</v>
      </c>
      <c r="G8" s="62">
        <v>12.804923021311767</v>
      </c>
      <c r="H8" s="62">
        <v>13.925241579677486</v>
      </c>
      <c r="I8" s="62">
        <v>15.126101070379255</v>
      </c>
      <c r="J8" s="62">
        <v>15.83327651887137</v>
      </c>
      <c r="K8" s="62">
        <v>16.458996145427601</v>
      </c>
      <c r="L8" s="62">
        <v>16.867471122838513</v>
      </c>
      <c r="M8" s="62">
        <v>17.524351657385576</v>
      </c>
      <c r="N8" s="62">
        <v>17.787366382470552</v>
      </c>
      <c r="O8" s="62">
        <v>18.198967191467879</v>
      </c>
      <c r="P8" s="62">
        <v>19.354167024531275</v>
      </c>
      <c r="Q8" s="62">
        <v>20.691762977311186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1.4000591491199892</v>
      </c>
      <c r="D9" s="150">
        <v>1.5373868490711473</v>
      </c>
      <c r="E9" s="150">
        <v>1.6761368436404978</v>
      </c>
      <c r="F9" s="150">
        <v>1.527664899618973</v>
      </c>
      <c r="G9" s="150">
        <v>1.3979182731577264</v>
      </c>
      <c r="H9" s="150">
        <v>1.5990237407933061</v>
      </c>
      <c r="I9" s="150">
        <v>1.6795646731293514</v>
      </c>
      <c r="J9" s="150">
        <v>1.1858806309197032</v>
      </c>
      <c r="K9" s="150">
        <v>1.1044248089838136</v>
      </c>
      <c r="L9" s="150">
        <v>0.88718015983849619</v>
      </c>
      <c r="M9" s="150">
        <v>1.1355857169746493</v>
      </c>
      <c r="N9" s="150">
        <v>0.7417199075125579</v>
      </c>
      <c r="O9" s="150">
        <v>0.89030599142491407</v>
      </c>
      <c r="P9" s="150">
        <v>1.6339050154909789</v>
      </c>
      <c r="Q9" s="150">
        <v>1.8163011352074943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0.47870518242758564</v>
      </c>
      <c r="D10" s="149">
        <f t="shared" ref="D10:Q10" si="0">C8+D9-D8</f>
        <v>0.47870518242758564</v>
      </c>
      <c r="E10" s="149">
        <f t="shared" si="0"/>
        <v>0.47870518242758386</v>
      </c>
      <c r="F10" s="149">
        <f t="shared" si="0"/>
        <v>0.47870518242758564</v>
      </c>
      <c r="G10" s="149">
        <f t="shared" si="0"/>
        <v>0.47870518242758209</v>
      </c>
      <c r="H10" s="149">
        <f t="shared" si="0"/>
        <v>0.47870518242758742</v>
      </c>
      <c r="I10" s="149">
        <f t="shared" si="0"/>
        <v>0.47870518242758386</v>
      </c>
      <c r="J10" s="149">
        <f t="shared" si="0"/>
        <v>0.47870518242758742</v>
      </c>
      <c r="K10" s="149">
        <f t="shared" si="0"/>
        <v>0.47870518242758209</v>
      </c>
      <c r="L10" s="149">
        <f t="shared" si="0"/>
        <v>0.47870518242758564</v>
      </c>
      <c r="M10" s="149">
        <f t="shared" si="0"/>
        <v>0.47870518242758564</v>
      </c>
      <c r="N10" s="149">
        <f t="shared" si="0"/>
        <v>0.47870518242758209</v>
      </c>
      <c r="O10" s="149">
        <f t="shared" si="0"/>
        <v>0.47870518242758564</v>
      </c>
      <c r="P10" s="149">
        <f t="shared" si="0"/>
        <v>0.47870518242758209</v>
      </c>
      <c r="Q10" s="149">
        <f t="shared" si="0"/>
        <v>0.47870518242758209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8760.0000000000018</v>
      </c>
      <c r="E12" s="146">
        <v>8759.9999999999982</v>
      </c>
      <c r="F12" s="146">
        <v>8760</v>
      </c>
      <c r="G12" s="146">
        <v>8760.0000000000018</v>
      </c>
      <c r="H12" s="146">
        <v>8760</v>
      </c>
      <c r="I12" s="146">
        <v>8760.0000000000018</v>
      </c>
      <c r="J12" s="146">
        <v>8760.0000000000018</v>
      </c>
      <c r="K12" s="146">
        <v>8759.9999999999964</v>
      </c>
      <c r="L12" s="146">
        <v>8760.0000000000018</v>
      </c>
      <c r="M12" s="146">
        <v>8760</v>
      </c>
      <c r="N12" s="146">
        <v>8759.9999999999982</v>
      </c>
      <c r="O12" s="146">
        <v>8759.9999999999982</v>
      </c>
      <c r="P12" s="146">
        <v>8759.9999999999982</v>
      </c>
      <c r="Q12" s="146">
        <v>8759.9999999999945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2.2666658423509198</v>
      </c>
      <c r="C14" s="143">
        <f>IF(C5=0,0,C5/C8)</f>
        <v>2.2255118318916085</v>
      </c>
      <c r="D14" s="143">
        <f t="shared" ref="D14:Q14" si="1">IF(D5=0,0,D5/D8)</f>
        <v>2.185856722585434</v>
      </c>
      <c r="E14" s="143">
        <f t="shared" si="1"/>
        <v>2.1463198291000127</v>
      </c>
      <c r="F14" s="143">
        <f t="shared" si="1"/>
        <v>2.1124430794467695</v>
      </c>
      <c r="G14" s="143">
        <f t="shared" si="1"/>
        <v>2.0826910552382834</v>
      </c>
      <c r="H14" s="143">
        <f t="shared" si="1"/>
        <v>2.0514967549672503</v>
      </c>
      <c r="I14" s="143">
        <f t="shared" si="1"/>
        <v>2.0209946120243445</v>
      </c>
      <c r="J14" s="143">
        <f t="shared" si="1"/>
        <v>1.9981640474922833</v>
      </c>
      <c r="K14" s="143">
        <f t="shared" si="1"/>
        <v>1.9769521233891254</v>
      </c>
      <c r="L14" s="143">
        <f t="shared" si="1"/>
        <v>1.9578640031058121</v>
      </c>
      <c r="M14" s="143">
        <f t="shared" si="1"/>
        <v>1.9357203152209816</v>
      </c>
      <c r="N14" s="143">
        <f t="shared" si="1"/>
        <v>1.9178471870704688</v>
      </c>
      <c r="O14" s="143">
        <f t="shared" si="1"/>
        <v>1.8975826920910006</v>
      </c>
      <c r="P14" s="143">
        <f t="shared" si="1"/>
        <v>1.8682984161830021</v>
      </c>
      <c r="Q14" s="143">
        <f t="shared" si="1"/>
        <v>1.8378681646010633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2.0144424842472524</v>
      </c>
      <c r="D15" s="141">
        <v>1.9896911645311957</v>
      </c>
      <c r="E15" s="141">
        <v>1.9533174189035116</v>
      </c>
      <c r="F15" s="141">
        <v>1.9204594590491404</v>
      </c>
      <c r="G15" s="141">
        <v>1.8927269846184662</v>
      </c>
      <c r="H15" s="141">
        <v>1.8661098536455474</v>
      </c>
      <c r="I15" s="141">
        <v>1.8381224529696776</v>
      </c>
      <c r="J15" s="141">
        <v>1.8153427581794697</v>
      </c>
      <c r="K15" s="141">
        <v>1.7984277009645111</v>
      </c>
      <c r="L15" s="141">
        <v>1.7703640285719209</v>
      </c>
      <c r="M15" s="141">
        <v>1.7463179004167528</v>
      </c>
      <c r="N15" s="141">
        <v>1.7206923265418308</v>
      </c>
      <c r="O15" s="141">
        <v>1.6911705352040356</v>
      </c>
      <c r="P15" s="141">
        <v>1.6588351843464861</v>
      </c>
      <c r="Q15" s="141">
        <v>1.6266231822981947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23.384208189152478</v>
      </c>
      <c r="C3" s="154">
        <v>23.735686724489483</v>
      </c>
      <c r="D3" s="154">
        <v>24.131980288024007</v>
      </c>
      <c r="E3" s="154">
        <v>24.899467347476179</v>
      </c>
      <c r="F3" s="154">
        <v>25.648227500121344</v>
      </c>
      <c r="G3" s="154">
        <v>26.675867017866288</v>
      </c>
      <c r="H3" s="154">
        <v>27.346156999316619</v>
      </c>
      <c r="I3" s="154">
        <v>27.90980065075491</v>
      </c>
      <c r="J3" s="154">
        <v>28.33212864901817</v>
      </c>
      <c r="K3" s="154">
        <v>28.685495040219525</v>
      </c>
      <c r="L3" s="154">
        <v>28.949271409462913</v>
      </c>
      <c r="M3" s="154">
        <v>28.896842401678391</v>
      </c>
      <c r="N3" s="154">
        <v>28.948834657356951</v>
      </c>
      <c r="O3" s="154">
        <v>29.000032505680181</v>
      </c>
      <c r="P3" s="154">
        <v>29.040054384245188</v>
      </c>
      <c r="Q3" s="154">
        <v>28.926622813068043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72.912870557305155</v>
      </c>
      <c r="C5" s="143">
        <v>73.4905797966167</v>
      </c>
      <c r="D5" s="143">
        <v>74.418642702842988</v>
      </c>
      <c r="E5" s="143">
        <v>76.432162501905097</v>
      </c>
      <c r="F5" s="143">
        <v>78.474947284702765</v>
      </c>
      <c r="G5" s="143">
        <v>81.566587132151895</v>
      </c>
      <c r="H5" s="143">
        <v>83.500941170169682</v>
      </c>
      <c r="I5" s="143">
        <v>85.18064458127256</v>
      </c>
      <c r="J5" s="143">
        <v>86.452340119155963</v>
      </c>
      <c r="K5" s="143">
        <v>87.514530020691964</v>
      </c>
      <c r="L5" s="143">
        <v>88.31662935112513</v>
      </c>
      <c r="M5" s="143">
        <v>88.240908301173619</v>
      </c>
      <c r="N5" s="143">
        <v>88.649187664584176</v>
      </c>
      <c r="O5" s="143">
        <v>88.95123512281269</v>
      </c>
      <c r="P5" s="143">
        <v>89.397689541986068</v>
      </c>
      <c r="Q5" s="143">
        <v>89.358286630760773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8.0122083581351908E-2</v>
      </c>
      <c r="C6" s="152">
        <f>1000*C8/SER_summary!C$3</f>
        <v>8.6400387177814897E-2</v>
      </c>
      <c r="D6" s="152">
        <f>1000*D8/SER_summary!D$3</f>
        <v>8.9703075199837015E-2</v>
      </c>
      <c r="E6" s="152">
        <f>1000*E8/SER_summary!E$3</f>
        <v>9.5104060581241406E-2</v>
      </c>
      <c r="F6" s="152">
        <f>1000*F8/SER_summary!F$3</f>
        <v>0.10131697328383646</v>
      </c>
      <c r="G6" s="152">
        <f>1000*G8/SER_summary!G$3</f>
        <v>0.10768208259992557</v>
      </c>
      <c r="H6" s="152">
        <f>1000*H8/SER_summary!H$3</f>
        <v>0.11287272247424979</v>
      </c>
      <c r="I6" s="152">
        <f>1000*I8/SER_summary!I$3</f>
        <v>0.11829659253525385</v>
      </c>
      <c r="J6" s="152">
        <f>1000*J8/SER_summary!J$3</f>
        <v>0.12340052313571528</v>
      </c>
      <c r="K6" s="152">
        <f>1000*K8/SER_summary!K$3</f>
        <v>0.12846962337916529</v>
      </c>
      <c r="L6" s="152">
        <f>1000*L8/SER_summary!L$3</f>
        <v>0.13344581977844236</v>
      </c>
      <c r="M6" s="152">
        <f>1000*M8/SER_summary!M$3</f>
        <v>0.13799062709780804</v>
      </c>
      <c r="N6" s="152">
        <f>1000*N8/SER_summary!N$3</f>
        <v>0.14414745838347034</v>
      </c>
      <c r="O6" s="152">
        <f>1000*O8/SER_summary!O$3</f>
        <v>0.15129985708547752</v>
      </c>
      <c r="P6" s="152">
        <f>1000*P8/SER_summary!P$3</f>
        <v>0.16051667754541279</v>
      </c>
      <c r="Q6" s="152">
        <f>1000*Q8/SER_summary!Q$3</f>
        <v>0.17158749889546709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360.36789959677179</v>
      </c>
      <c r="C8" s="62">
        <v>371.12474148590917</v>
      </c>
      <c r="D8" s="62">
        <v>386.21605205444706</v>
      </c>
      <c r="E8" s="62">
        <v>409.4595007615074</v>
      </c>
      <c r="F8" s="62">
        <v>436.24302479254675</v>
      </c>
      <c r="G8" s="62">
        <v>464.20249027879777</v>
      </c>
      <c r="H8" s="62">
        <v>486.76214832481003</v>
      </c>
      <c r="I8" s="62">
        <v>510.27590079859351</v>
      </c>
      <c r="J8" s="62">
        <v>532.09898354394079</v>
      </c>
      <c r="K8" s="62">
        <v>553.67786896103303</v>
      </c>
      <c r="L8" s="62">
        <v>574.19694529621142</v>
      </c>
      <c r="M8" s="62">
        <v>591.96005758992158</v>
      </c>
      <c r="N8" s="62">
        <v>616.37222568838513</v>
      </c>
      <c r="O8" s="62">
        <v>644.86117287829711</v>
      </c>
      <c r="P8" s="62">
        <v>681.68367084995691</v>
      </c>
      <c r="Q8" s="62">
        <v>725.01140448299941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97.539874667435726</v>
      </c>
      <c r="D9" s="150">
        <v>104.04391916629373</v>
      </c>
      <c r="E9" s="150">
        <v>114.41987251976005</v>
      </c>
      <c r="F9" s="150">
        <v>120.23935843905667</v>
      </c>
      <c r="G9" s="150">
        <v>125.49934015368662</v>
      </c>
      <c r="H9" s="150">
        <v>126.60357721230622</v>
      </c>
      <c r="I9" s="150">
        <v>137.93362499354339</v>
      </c>
      <c r="J9" s="150">
        <v>142.06244118440398</v>
      </c>
      <c r="K9" s="150">
        <v>147.07822557077881</v>
      </c>
      <c r="L9" s="150">
        <v>147.12265354748467</v>
      </c>
      <c r="M9" s="150">
        <v>155.69673728725334</v>
      </c>
      <c r="N9" s="150">
        <v>166.47460928286748</v>
      </c>
      <c r="O9" s="150">
        <v>175.56717276069077</v>
      </c>
      <c r="P9" s="150">
        <v>183.94515151914447</v>
      </c>
      <c r="Q9" s="150">
        <v>199.02447092029598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86.783032778298377</v>
      </c>
      <c r="D10" s="149">
        <f t="shared" ref="D10:Q10" si="0">C8+D9-D8</f>
        <v>88.952608597755841</v>
      </c>
      <c r="E10" s="149">
        <f t="shared" si="0"/>
        <v>91.176423812699738</v>
      </c>
      <c r="F10" s="149">
        <f t="shared" si="0"/>
        <v>93.455834408017381</v>
      </c>
      <c r="G10" s="149">
        <f t="shared" si="0"/>
        <v>97.539874667435583</v>
      </c>
      <c r="H10" s="149">
        <f t="shared" si="0"/>
        <v>104.0439191662939</v>
      </c>
      <c r="I10" s="149">
        <f t="shared" si="0"/>
        <v>114.41987251975991</v>
      </c>
      <c r="J10" s="149">
        <f t="shared" si="0"/>
        <v>120.23935843905667</v>
      </c>
      <c r="K10" s="149">
        <f t="shared" si="0"/>
        <v>125.4993401536866</v>
      </c>
      <c r="L10" s="149">
        <f t="shared" si="0"/>
        <v>126.60357721230628</v>
      </c>
      <c r="M10" s="149">
        <f t="shared" si="0"/>
        <v>137.93362499354316</v>
      </c>
      <c r="N10" s="149">
        <f t="shared" si="0"/>
        <v>142.06244118440395</v>
      </c>
      <c r="O10" s="149">
        <f t="shared" si="0"/>
        <v>147.07822557077884</v>
      </c>
      <c r="P10" s="149">
        <f t="shared" si="0"/>
        <v>147.12265354748467</v>
      </c>
      <c r="Q10" s="149">
        <f t="shared" si="0"/>
        <v>155.69673728725354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3729.2373139332112</v>
      </c>
      <c r="C12" s="146">
        <v>3755.5338116166522</v>
      </c>
      <c r="D12" s="146">
        <v>3770.6199920124009</v>
      </c>
      <c r="E12" s="146">
        <v>3788.0478663640556</v>
      </c>
      <c r="F12" s="146">
        <v>3800.3874333015137</v>
      </c>
      <c r="G12" s="146">
        <v>3802.8377931909226</v>
      </c>
      <c r="H12" s="146">
        <v>3808.0836611347318</v>
      </c>
      <c r="I12" s="146">
        <v>3809.9331990474602</v>
      </c>
      <c r="J12" s="146">
        <v>3810.693336118668</v>
      </c>
      <c r="K12" s="146">
        <v>3811.3930090313479</v>
      </c>
      <c r="L12" s="146">
        <v>3811.5068188963487</v>
      </c>
      <c r="M12" s="146">
        <v>3807.8687293372345</v>
      </c>
      <c r="N12" s="146">
        <v>3797.1510551740121</v>
      </c>
      <c r="O12" s="146">
        <v>3790.9499495204309</v>
      </c>
      <c r="P12" s="146">
        <v>3777.2234686334314</v>
      </c>
      <c r="Q12" s="146">
        <v>3764.1285649487145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202.32898279477695</v>
      </c>
      <c r="C14" s="143">
        <f>IF(C5=0,0,C5/C8*1000)</f>
        <v>198.02123540019221</v>
      </c>
      <c r="D14" s="143">
        <f t="shared" ref="D14:Q14" si="1">IF(D5=0,0,D5/D8*1000)</f>
        <v>192.68656055847148</v>
      </c>
      <c r="E14" s="143">
        <f t="shared" si="1"/>
        <v>186.66598860145524</v>
      </c>
      <c r="F14" s="143">
        <f t="shared" si="1"/>
        <v>179.88814221619049</v>
      </c>
      <c r="G14" s="143">
        <f t="shared" si="1"/>
        <v>175.71337689973055</v>
      </c>
      <c r="H14" s="143">
        <f t="shared" si="1"/>
        <v>171.5436203442232</v>
      </c>
      <c r="I14" s="143">
        <f t="shared" si="1"/>
        <v>166.93056530391283</v>
      </c>
      <c r="J14" s="143">
        <f t="shared" si="1"/>
        <v>162.47416889120353</v>
      </c>
      <c r="K14" s="143">
        <f t="shared" si="1"/>
        <v>158.06037215269498</v>
      </c>
      <c r="L14" s="143">
        <f t="shared" si="1"/>
        <v>153.80895017747815</v>
      </c>
      <c r="M14" s="143">
        <f t="shared" si="1"/>
        <v>149.06564584852822</v>
      </c>
      <c r="N14" s="143">
        <f t="shared" si="1"/>
        <v>143.82411142159722</v>
      </c>
      <c r="O14" s="143">
        <f t="shared" si="1"/>
        <v>137.93858099067194</v>
      </c>
      <c r="P14" s="143">
        <f t="shared" si="1"/>
        <v>131.14248347847413</v>
      </c>
      <c r="Q14" s="143">
        <f t="shared" si="1"/>
        <v>123.25087037007583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185.93864352427101</v>
      </c>
      <c r="D15" s="141">
        <v>181.90158418103306</v>
      </c>
      <c r="E15" s="141">
        <v>178.82516763351182</v>
      </c>
      <c r="F15" s="141">
        <v>174.24917237418768</v>
      </c>
      <c r="G15" s="141">
        <v>169.14887207090979</v>
      </c>
      <c r="H15" s="141">
        <v>164.76712758114988</v>
      </c>
      <c r="I15" s="141">
        <v>160.5181934143352</v>
      </c>
      <c r="J15" s="141">
        <v>156.43335456868147</v>
      </c>
      <c r="K15" s="141">
        <v>151.55378471335152</v>
      </c>
      <c r="L15" s="141">
        <v>147.23909994059196</v>
      </c>
      <c r="M15" s="141">
        <v>141.71867458207095</v>
      </c>
      <c r="N15" s="141">
        <v>135.94615835768769</v>
      </c>
      <c r="O15" s="141">
        <v>128.68185343053162</v>
      </c>
      <c r="P15" s="141">
        <v>120.19159692869398</v>
      </c>
      <c r="Q15" s="141">
        <v>110.66846318962411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65.434307992632654</v>
      </c>
      <c r="C3" s="154">
        <v>68.106763783292223</v>
      </c>
      <c r="D3" s="154">
        <v>70.239105810741265</v>
      </c>
      <c r="E3" s="154">
        <v>72.77559505104368</v>
      </c>
      <c r="F3" s="154">
        <v>74.114005510102714</v>
      </c>
      <c r="G3" s="154">
        <v>75.726423666051488</v>
      </c>
      <c r="H3" s="154">
        <v>78.486316346231277</v>
      </c>
      <c r="I3" s="154">
        <v>81.123683000998398</v>
      </c>
      <c r="J3" s="154">
        <v>81.815474998392844</v>
      </c>
      <c r="K3" s="154">
        <v>81.941057754433444</v>
      </c>
      <c r="L3" s="154">
        <v>81.642269551119952</v>
      </c>
      <c r="M3" s="154">
        <v>82.041548600094401</v>
      </c>
      <c r="N3" s="154">
        <v>81.251433700876376</v>
      </c>
      <c r="O3" s="154">
        <v>80.626371757021175</v>
      </c>
      <c r="P3" s="154">
        <v>81.830876516225885</v>
      </c>
      <c r="Q3" s="154">
        <v>82.766063765029486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340.85505884977238</v>
      </c>
      <c r="C5" s="143">
        <v>352.53825507131273</v>
      </c>
      <c r="D5" s="143">
        <v>361.12662207534606</v>
      </c>
      <c r="E5" s="143">
        <v>371.5736394900523</v>
      </c>
      <c r="F5" s="143">
        <v>376.15173873472293</v>
      </c>
      <c r="G5" s="143">
        <v>382.52581160069013</v>
      </c>
      <c r="H5" s="143">
        <v>394.54138313183734</v>
      </c>
      <c r="I5" s="143">
        <v>406.44856770636744</v>
      </c>
      <c r="J5" s="143">
        <v>408.22752590624145</v>
      </c>
      <c r="K5" s="143">
        <v>408.2345883403292</v>
      </c>
      <c r="L5" s="143">
        <v>406.27630139912338</v>
      </c>
      <c r="M5" s="143">
        <v>406.8999171588157</v>
      </c>
      <c r="N5" s="143">
        <v>401.42464305035776</v>
      </c>
      <c r="O5" s="143">
        <v>397.17960764290945</v>
      </c>
      <c r="P5" s="143">
        <v>401.53774955765368</v>
      </c>
      <c r="Q5" s="143">
        <v>404.64543013353597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104.17964065560734</v>
      </c>
      <c r="C6" s="152">
        <f>1000000*C8/SER_summary!C$8</f>
        <v>105.40095311387068</v>
      </c>
      <c r="D6" s="152">
        <f>1000000*D8/SER_summary!D$8</f>
        <v>106.59875083134961</v>
      </c>
      <c r="E6" s="152">
        <f>1000000*E8/SER_summary!E$8</f>
        <v>107.63923261794112</v>
      </c>
      <c r="F6" s="152">
        <f>1000000*F8/SER_summary!F$8</f>
        <v>109.58097033827742</v>
      </c>
      <c r="G6" s="152">
        <f>1000000*G8/SER_summary!G$8</f>
        <v>111.58295522332098</v>
      </c>
      <c r="H6" s="152">
        <f>1000000*H8/SER_summary!H$8</f>
        <v>113.4357403960244</v>
      </c>
      <c r="I6" s="152">
        <f>1000000*I8/SER_summary!I$8</f>
        <v>115.57582852621479</v>
      </c>
      <c r="J6" s="152">
        <f>1000000*J8/SER_summary!J$8</f>
        <v>118.02353294348656</v>
      </c>
      <c r="K6" s="152">
        <f>1000000*K8/SER_summary!K$8</f>
        <v>120.93801735216887</v>
      </c>
      <c r="L6" s="152">
        <f>1000000*L8/SER_summary!L$8</f>
        <v>125.06830434488992</v>
      </c>
      <c r="M6" s="152">
        <f>1000000*M8/SER_summary!M$8</f>
        <v>130.15124944607064</v>
      </c>
      <c r="N6" s="152">
        <f>1000000*N8/SER_summary!N$8</f>
        <v>135.65576003864817</v>
      </c>
      <c r="O6" s="152">
        <f>1000000*O8/SER_summary!O$8</f>
        <v>141.51600148193322</v>
      </c>
      <c r="P6" s="152">
        <f>1000000*P8/SER_summary!P$8</f>
        <v>148.06261433111285</v>
      </c>
      <c r="Q6" s="152">
        <f>1000000*Q8/SER_summary!Q$8</f>
        <v>155.81963687293359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6.6855878427552824</v>
      </c>
      <c r="C8" s="62">
        <v>7.0337208635230706</v>
      </c>
      <c r="D8" s="62">
        <v>7.4111314760697162</v>
      </c>
      <c r="E8" s="62">
        <v>7.9035830131200839</v>
      </c>
      <c r="F8" s="62">
        <v>8.3573881361323732</v>
      </c>
      <c r="G8" s="62">
        <v>8.8253481356170926</v>
      </c>
      <c r="H8" s="62">
        <v>9.4411279585158034</v>
      </c>
      <c r="I8" s="62">
        <v>10.120640478673122</v>
      </c>
      <c r="J8" s="62">
        <v>10.55654933550074</v>
      </c>
      <c r="K8" s="62">
        <v>10.971633669133508</v>
      </c>
      <c r="L8" s="62">
        <v>11.404332448634614</v>
      </c>
      <c r="M8" s="62">
        <v>12.012761820002323</v>
      </c>
      <c r="N8" s="62">
        <v>12.401523612062853</v>
      </c>
      <c r="O8" s="62">
        <v>12.93810097745812</v>
      </c>
      <c r="P8" s="62">
        <v>13.93794955979738</v>
      </c>
      <c r="Q8" s="62">
        <v>15.15064708110752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1.9225224051485994</v>
      </c>
      <c r="D9" s="150">
        <v>2.014775572302689</v>
      </c>
      <c r="E9" s="150">
        <v>2.1953110951966548</v>
      </c>
      <c r="F9" s="150">
        <v>2.2247790634844269</v>
      </c>
      <c r="G9" s="150">
        <v>2.3904824046333206</v>
      </c>
      <c r="H9" s="150">
        <v>2.6305553952013998</v>
      </c>
      <c r="I9" s="150">
        <v>2.874823615353971</v>
      </c>
      <c r="J9" s="150">
        <v>2.6606879203120428</v>
      </c>
      <c r="K9" s="150">
        <v>2.8055667382660934</v>
      </c>
      <c r="L9" s="150">
        <v>3.0632541747025064</v>
      </c>
      <c r="M9" s="150">
        <v>3.4832529867216775</v>
      </c>
      <c r="N9" s="150">
        <v>3.0494497123725699</v>
      </c>
      <c r="O9" s="150">
        <v>3.3421441036613637</v>
      </c>
      <c r="P9" s="150">
        <v>4.0631027570417642</v>
      </c>
      <c r="Q9" s="150">
        <v>4.6959505080318173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1.5743893843808117</v>
      </c>
      <c r="D10" s="149">
        <f t="shared" ref="D10:Q10" si="0">C8+D9-D8</f>
        <v>1.6373649597560433</v>
      </c>
      <c r="E10" s="149">
        <f t="shared" si="0"/>
        <v>1.7028595581462866</v>
      </c>
      <c r="F10" s="149">
        <f t="shared" si="0"/>
        <v>1.7709739404721372</v>
      </c>
      <c r="G10" s="149">
        <f t="shared" si="0"/>
        <v>1.9225224051486016</v>
      </c>
      <c r="H10" s="149">
        <f t="shared" si="0"/>
        <v>2.014775572302689</v>
      </c>
      <c r="I10" s="149">
        <f t="shared" si="0"/>
        <v>2.1953110951966526</v>
      </c>
      <c r="J10" s="149">
        <f t="shared" si="0"/>
        <v>2.2247790634844247</v>
      </c>
      <c r="K10" s="149">
        <f t="shared" si="0"/>
        <v>2.3904824046333264</v>
      </c>
      <c r="L10" s="149">
        <f t="shared" si="0"/>
        <v>2.6305553952013998</v>
      </c>
      <c r="M10" s="149">
        <f t="shared" si="0"/>
        <v>2.8748236153539679</v>
      </c>
      <c r="N10" s="149">
        <f t="shared" si="0"/>
        <v>2.6606879203120393</v>
      </c>
      <c r="O10" s="149">
        <f t="shared" si="0"/>
        <v>2.805566738266096</v>
      </c>
      <c r="P10" s="149">
        <f t="shared" si="0"/>
        <v>3.0632541747025055</v>
      </c>
      <c r="Q10" s="149">
        <f t="shared" si="0"/>
        <v>3.4832529867216753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2232.2216633472431</v>
      </c>
      <c r="C12" s="146">
        <v>2246.3919939667703</v>
      </c>
      <c r="D12" s="146">
        <v>2261.6271927096718</v>
      </c>
      <c r="E12" s="146">
        <v>2277.4162628761928</v>
      </c>
      <c r="F12" s="146">
        <v>2291.072120639988</v>
      </c>
      <c r="G12" s="146">
        <v>2301.9095270609905</v>
      </c>
      <c r="H12" s="146">
        <v>2313.1453997978583</v>
      </c>
      <c r="I12" s="146">
        <v>2320.8315011899977</v>
      </c>
      <c r="J12" s="146">
        <v>2330.4227965214404</v>
      </c>
      <c r="K12" s="146">
        <v>2333.9595035741077</v>
      </c>
      <c r="L12" s="146">
        <v>2336.6578666819223</v>
      </c>
      <c r="M12" s="146">
        <v>2344.4868261735078</v>
      </c>
      <c r="N12" s="146">
        <v>2353.577761498731</v>
      </c>
      <c r="O12" s="146">
        <v>2360.4332463763481</v>
      </c>
      <c r="P12" s="146">
        <v>2369.6945579944622</v>
      </c>
      <c r="Q12" s="146">
        <v>2378.3688598026247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50.983558494281674</v>
      </c>
      <c r="C14" s="143">
        <f>IF(C5=0,0,C5/C8)</f>
        <v>50.12116089217853</v>
      </c>
      <c r="D14" s="143">
        <f t="shared" ref="D14:Q14" si="1">IF(D5=0,0,D5/D8)</f>
        <v>48.727596216773549</v>
      </c>
      <c r="E14" s="143">
        <f t="shared" si="1"/>
        <v>47.013315210738426</v>
      </c>
      <c r="F14" s="143">
        <f t="shared" si="1"/>
        <v>45.008288786836005</v>
      </c>
      <c r="G14" s="143">
        <f t="shared" si="1"/>
        <v>43.343991163011822</v>
      </c>
      <c r="H14" s="143">
        <f t="shared" si="1"/>
        <v>41.789644718877575</v>
      </c>
      <c r="I14" s="143">
        <f t="shared" si="1"/>
        <v>40.160360262066668</v>
      </c>
      <c r="J14" s="143">
        <f t="shared" si="1"/>
        <v>38.670545926727065</v>
      </c>
      <c r="K14" s="143">
        <f t="shared" si="1"/>
        <v>37.208186187332828</v>
      </c>
      <c r="L14" s="143">
        <f t="shared" si="1"/>
        <v>35.624733251946274</v>
      </c>
      <c r="M14" s="143">
        <f t="shared" si="1"/>
        <v>33.872303742948681</v>
      </c>
      <c r="N14" s="143">
        <f t="shared" si="1"/>
        <v>32.368977845584681</v>
      </c>
      <c r="O14" s="143">
        <f t="shared" si="1"/>
        <v>30.698447039090986</v>
      </c>
      <c r="P14" s="143">
        <f t="shared" si="1"/>
        <v>28.808954131664326</v>
      </c>
      <c r="Q14" s="143">
        <f t="shared" si="1"/>
        <v>26.70812856819289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47.828399422886406</v>
      </c>
      <c r="D15" s="141">
        <v>45.695937786767644</v>
      </c>
      <c r="E15" s="141">
        <v>44.305728476396681</v>
      </c>
      <c r="F15" s="141">
        <v>42.641830951967876</v>
      </c>
      <c r="G15" s="141">
        <v>41.131966572222133</v>
      </c>
      <c r="H15" s="141">
        <v>39.566789175873417</v>
      </c>
      <c r="I15" s="141">
        <v>37.975213956245405</v>
      </c>
      <c r="J15" s="141">
        <v>36.324294252111862</v>
      </c>
      <c r="K15" s="141">
        <v>35.048998639655416</v>
      </c>
      <c r="L15" s="141">
        <v>33.338514524705523</v>
      </c>
      <c r="M15" s="141">
        <v>31.521011553789656</v>
      </c>
      <c r="N15" s="141">
        <v>29.897963705412653</v>
      </c>
      <c r="O15" s="141">
        <v>28.151769183868772</v>
      </c>
      <c r="P15" s="141">
        <v>26.207185020458489</v>
      </c>
      <c r="Q15" s="141">
        <v>24.042701902842015</v>
      </c>
    </row>
    <row r="16" spans="1:17" ht="12.95" customHeight="1" x14ac:dyDescent="0.25">
      <c r="A16" s="142" t="s">
        <v>141</v>
      </c>
      <c r="B16" s="141">
        <v>555.62475016323913</v>
      </c>
      <c r="C16" s="141">
        <v>562.13841660731043</v>
      </c>
      <c r="D16" s="141">
        <v>568.5266711005313</v>
      </c>
      <c r="E16" s="141">
        <v>574.07590729568597</v>
      </c>
      <c r="F16" s="141">
        <v>584.43184180414619</v>
      </c>
      <c r="G16" s="141">
        <v>595.10909452437852</v>
      </c>
      <c r="H16" s="141">
        <v>604.9906154454635</v>
      </c>
      <c r="I16" s="141">
        <v>616.40441880647882</v>
      </c>
      <c r="J16" s="141">
        <v>629.4588423652616</v>
      </c>
      <c r="K16" s="141">
        <v>645.0027592115672</v>
      </c>
      <c r="L16" s="141">
        <v>667.03095650607963</v>
      </c>
      <c r="M16" s="141">
        <v>694.13999704571006</v>
      </c>
      <c r="N16" s="141">
        <v>723.49738687279034</v>
      </c>
      <c r="O16" s="141">
        <v>754.75200790364397</v>
      </c>
      <c r="P16" s="141">
        <v>789.66727643260197</v>
      </c>
      <c r="Q16" s="141">
        <v>831.0380633223125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4497735</v>
      </c>
      <c r="C3" s="75">
        <v>4295406</v>
      </c>
      <c r="D3" s="75">
        <v>4305494</v>
      </c>
      <c r="E3" s="75">
        <v>4305384</v>
      </c>
      <c r="F3" s="75">
        <v>4305725</v>
      </c>
      <c r="G3" s="75">
        <v>4310861</v>
      </c>
      <c r="H3" s="75">
        <v>4312487</v>
      </c>
      <c r="I3" s="75">
        <v>4313530</v>
      </c>
      <c r="J3" s="75">
        <v>4311967</v>
      </c>
      <c r="K3" s="75">
        <v>4309796</v>
      </c>
      <c r="L3" s="75">
        <v>4302847</v>
      </c>
      <c r="M3" s="75">
        <v>4289857</v>
      </c>
      <c r="N3" s="75">
        <v>4275984</v>
      </c>
      <c r="O3" s="75">
        <v>4262140</v>
      </c>
      <c r="P3" s="75">
        <v>4246809</v>
      </c>
      <c r="Q3" s="75">
        <v>4225316</v>
      </c>
    </row>
    <row r="4" spans="1:17" ht="12" customHeight="1" x14ac:dyDescent="0.25">
      <c r="A4" s="77" t="s">
        <v>96</v>
      </c>
      <c r="B4" s="74">
        <v>35283.908131966789</v>
      </c>
      <c r="C4" s="74">
        <v>36495.516262333789</v>
      </c>
      <c r="D4" s="74">
        <v>38410.513141426782</v>
      </c>
      <c r="E4" s="74">
        <v>40545.533780571546</v>
      </c>
      <c r="F4" s="74">
        <v>42200.938232994529</v>
      </c>
      <c r="G4" s="74">
        <v>43957.954559136939</v>
      </c>
      <c r="H4" s="74">
        <v>46061.41858599749</v>
      </c>
      <c r="I4" s="74">
        <v>48433.506444819337</v>
      </c>
      <c r="J4" s="74">
        <v>49427.773327582312</v>
      </c>
      <c r="K4" s="74">
        <v>45778.289914516026</v>
      </c>
      <c r="L4" s="74">
        <v>45128</v>
      </c>
      <c r="M4" s="74">
        <v>44981.077147016011</v>
      </c>
      <c r="N4" s="74">
        <v>43971.475973454864</v>
      </c>
      <c r="O4" s="74">
        <v>43686.119353775139</v>
      </c>
      <c r="P4" s="74">
        <v>43644.437738885536</v>
      </c>
      <c r="Q4" s="74">
        <v>44668.659891041527</v>
      </c>
    </row>
    <row r="5" spans="1:17" ht="12" customHeight="1" x14ac:dyDescent="0.25">
      <c r="A5" s="77" t="s">
        <v>95</v>
      </c>
      <c r="B5" s="74">
        <v>19912.186927306047</v>
      </c>
      <c r="C5" s="74">
        <v>20583.62068965517</v>
      </c>
      <c r="D5" s="74">
        <v>21850.701980932492</v>
      </c>
      <c r="E5" s="74">
        <v>23280.306891649001</v>
      </c>
      <c r="F5" s="74">
        <v>23812.01708011387</v>
      </c>
      <c r="G5" s="74">
        <v>25355.474894131879</v>
      </c>
      <c r="H5" s="74">
        <v>26478.604147964004</v>
      </c>
      <c r="I5" s="74">
        <v>28203.926229147401</v>
      </c>
      <c r="J5" s="74">
        <v>28936.678246789841</v>
      </c>
      <c r="K5" s="74">
        <v>27211.283028815931</v>
      </c>
      <c r="L5" s="74">
        <v>27139.599999999999</v>
      </c>
      <c r="M5" s="74">
        <v>27150.298513443115</v>
      </c>
      <c r="N5" s="74">
        <v>26371.324889284326</v>
      </c>
      <c r="O5" s="74">
        <v>26427.516056728746</v>
      </c>
      <c r="P5" s="74">
        <v>26718.44246494734</v>
      </c>
      <c r="Q5" s="74">
        <v>27357.850702623669</v>
      </c>
    </row>
    <row r="6" spans="1:17" ht="12" customHeight="1" x14ac:dyDescent="0.25">
      <c r="A6" s="80" t="s">
        <v>94</v>
      </c>
      <c r="B6" s="84">
        <v>945061.77497249946</v>
      </c>
      <c r="C6" s="84">
        <v>938950.61583439715</v>
      </c>
      <c r="D6" s="84">
        <v>947108.89250986779</v>
      </c>
      <c r="E6" s="84">
        <v>970647.7248422032</v>
      </c>
      <c r="F6" s="84">
        <v>978824.11760207533</v>
      </c>
      <c r="G6" s="84">
        <v>988860.42836050049</v>
      </c>
      <c r="H6" s="84">
        <v>1020092.5578686681</v>
      </c>
      <c r="I6" s="84">
        <v>1052345.22679812</v>
      </c>
      <c r="J6" s="84">
        <v>1042230</v>
      </c>
      <c r="K6" s="84">
        <v>1054810</v>
      </c>
      <c r="L6" s="84">
        <v>1026560</v>
      </c>
      <c r="M6" s="84">
        <v>974850.00000000012</v>
      </c>
      <c r="N6" s="84">
        <v>979490.00000000012</v>
      </c>
      <c r="O6" s="84">
        <v>983390.00000000012</v>
      </c>
      <c r="P6" s="84">
        <v>1039490</v>
      </c>
      <c r="Q6" s="84">
        <v>1064830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64173.650443431805</v>
      </c>
      <c r="C8" s="75">
        <f t="shared" ref="C8:Q8" si="0">1000*C9/C26</f>
        <v>66732.991075746148</v>
      </c>
      <c r="D8" s="75">
        <f t="shared" si="0"/>
        <v>69523.624041288276</v>
      </c>
      <c r="E8" s="75">
        <f t="shared" si="0"/>
        <v>73426.601257678689</v>
      </c>
      <c r="F8" s="75">
        <f t="shared" si="0"/>
        <v>76266.78346005737</v>
      </c>
      <c r="G8" s="75">
        <f t="shared" si="0"/>
        <v>79092.260264608791</v>
      </c>
      <c r="H8" s="75">
        <f t="shared" si="0"/>
        <v>83228.865307839864</v>
      </c>
      <c r="I8" s="75">
        <f t="shared" si="0"/>
        <v>87567.1029810318</v>
      </c>
      <c r="J8" s="75">
        <f t="shared" si="0"/>
        <v>89444.444444444438</v>
      </c>
      <c r="K8" s="75">
        <f t="shared" si="0"/>
        <v>90721.130620029522</v>
      </c>
      <c r="L8" s="75">
        <f t="shared" si="0"/>
        <v>91184.833026806562</v>
      </c>
      <c r="M8" s="75">
        <f t="shared" si="0"/>
        <v>92298.474821633747</v>
      </c>
      <c r="N8" s="75">
        <f t="shared" si="0"/>
        <v>91419.071394607003</v>
      </c>
      <c r="O8" s="75">
        <f t="shared" si="0"/>
        <v>91425.003829760375</v>
      </c>
      <c r="P8" s="75">
        <f t="shared" si="0"/>
        <v>94135.508972088675</v>
      </c>
      <c r="Q8" s="75">
        <f t="shared" si="0"/>
        <v>97231.949612759243</v>
      </c>
    </row>
    <row r="9" spans="1:17" ht="12" customHeight="1" x14ac:dyDescent="0.25">
      <c r="A9" s="83" t="s">
        <v>92</v>
      </c>
      <c r="B9" s="82">
        <v>28878.142699544311</v>
      </c>
      <c r="C9" s="82">
        <v>30029.845984085761</v>
      </c>
      <c r="D9" s="82">
        <v>31285.630818579724</v>
      </c>
      <c r="E9" s="82">
        <v>33041.970565955409</v>
      </c>
      <c r="F9" s="82">
        <v>34320.052557025818</v>
      </c>
      <c r="G9" s="82">
        <v>35591.517119073957</v>
      </c>
      <c r="H9" s="82">
        <v>37452.989388527938</v>
      </c>
      <c r="I9" s="82">
        <v>39405.196341464311</v>
      </c>
      <c r="J9" s="82">
        <v>40250</v>
      </c>
      <c r="K9" s="82">
        <v>40824.508779013289</v>
      </c>
      <c r="L9" s="82">
        <v>41033.174862062951</v>
      </c>
      <c r="M9" s="82">
        <v>41534.313669735187</v>
      </c>
      <c r="N9" s="82">
        <v>41138.582127573151</v>
      </c>
      <c r="O9" s="82">
        <v>41141.251723392168</v>
      </c>
      <c r="P9" s="82">
        <v>42360.979037439902</v>
      </c>
      <c r="Q9" s="82">
        <v>43754.377325741654</v>
      </c>
    </row>
    <row r="10" spans="1:17" ht="12" customHeight="1" x14ac:dyDescent="0.25">
      <c r="A10" s="77" t="s">
        <v>21</v>
      </c>
      <c r="B10" s="81"/>
      <c r="C10" s="81">
        <f>1000*C11/C27</f>
        <v>4124.5516187395115</v>
      </c>
      <c r="D10" s="81">
        <f t="shared" ref="D10:Q10" si="1">1000*D11/D27</f>
        <v>4418.2668942188648</v>
      </c>
      <c r="E10" s="81">
        <f t="shared" si="1"/>
        <v>5598.6753637389056</v>
      </c>
      <c r="F10" s="81">
        <f t="shared" si="1"/>
        <v>4631.0749159806037</v>
      </c>
      <c r="G10" s="81">
        <f t="shared" si="1"/>
        <v>4685.6422547967295</v>
      </c>
      <c r="H10" s="81">
        <f t="shared" si="1"/>
        <v>6065.6845618800671</v>
      </c>
      <c r="I10" s="81">
        <f t="shared" si="1"/>
        <v>6368.2099977733869</v>
      </c>
      <c r="J10" s="81">
        <f t="shared" si="1"/>
        <v>4013.1244629500088</v>
      </c>
      <c r="K10" s="81">
        <f t="shared" si="1"/>
        <v>3458.2579913032419</v>
      </c>
      <c r="L10" s="81">
        <f t="shared" si="1"/>
        <v>2676.4129097045802</v>
      </c>
      <c r="M10" s="81">
        <f t="shared" si="1"/>
        <v>3337.6621125541778</v>
      </c>
      <c r="N10" s="81">
        <f t="shared" si="1"/>
        <v>1371.7788856960299</v>
      </c>
      <c r="O10" s="81">
        <f t="shared" si="1"/>
        <v>1151.655043693916</v>
      </c>
      <c r="P10" s="81">
        <f t="shared" si="1"/>
        <v>3422.7681083658154</v>
      </c>
      <c r="Q10" s="81">
        <f t="shared" si="1"/>
        <v>6476.4395044884477</v>
      </c>
    </row>
    <row r="11" spans="1:17" ht="12" customHeight="1" x14ac:dyDescent="0.25">
      <c r="A11" s="80" t="s">
        <v>91</v>
      </c>
      <c r="B11" s="79"/>
      <c r="C11" s="79">
        <v>1856.0482284327802</v>
      </c>
      <c r="D11" s="79">
        <v>1988.2201023984894</v>
      </c>
      <c r="E11" s="79">
        <v>2519.4039136825077</v>
      </c>
      <c r="F11" s="79">
        <v>2083.9837121912715</v>
      </c>
      <c r="G11" s="79">
        <v>2108.5390146585282</v>
      </c>
      <c r="H11" s="79">
        <v>2729.55805284603</v>
      </c>
      <c r="I11" s="79">
        <v>2865.6944989980238</v>
      </c>
      <c r="J11" s="79">
        <v>1805.906008327504</v>
      </c>
      <c r="K11" s="79">
        <v>1556.2160960864589</v>
      </c>
      <c r="L11" s="79">
        <v>1204.385809367061</v>
      </c>
      <c r="M11" s="79">
        <v>1501.9479506493801</v>
      </c>
      <c r="N11" s="79">
        <v>617.30049856321341</v>
      </c>
      <c r="O11" s="79">
        <v>518.24476966226212</v>
      </c>
      <c r="P11" s="79">
        <v>1540.245648764617</v>
      </c>
      <c r="Q11" s="79">
        <v>2914.3977770198012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2121.37</v>
      </c>
      <c r="C13" s="234">
        <v>2353.73</v>
      </c>
      <c r="D13" s="234">
        <v>2186.3000000000002</v>
      </c>
      <c r="E13" s="234">
        <v>2576.86</v>
      </c>
      <c r="F13" s="234">
        <v>2475.92</v>
      </c>
      <c r="G13" s="234">
        <v>2693.11</v>
      </c>
      <c r="H13" s="234">
        <v>2416.33</v>
      </c>
      <c r="I13" s="234">
        <v>2215.92</v>
      </c>
      <c r="J13" s="234">
        <v>2218.94</v>
      </c>
      <c r="K13" s="234">
        <v>2279.04</v>
      </c>
      <c r="L13" s="234">
        <v>2529.1</v>
      </c>
      <c r="M13" s="234">
        <v>2370.4299999999998</v>
      </c>
      <c r="N13" s="234">
        <v>2363.75</v>
      </c>
      <c r="O13" s="234">
        <v>2301.17</v>
      </c>
      <c r="P13" s="234">
        <v>1894.49</v>
      </c>
      <c r="Q13" s="234">
        <v>2250.3000000000002</v>
      </c>
    </row>
    <row r="14" spans="1:17" ht="12" customHeight="1" x14ac:dyDescent="0.25">
      <c r="A14" s="77" t="s">
        <v>89</v>
      </c>
      <c r="B14" s="235">
        <v>2501.5247222222224</v>
      </c>
      <c r="C14" s="235">
        <v>2501.5247222222224</v>
      </c>
      <c r="D14" s="235">
        <v>2501.5247222222224</v>
      </c>
      <c r="E14" s="235">
        <v>2501.5247222222224</v>
      </c>
      <c r="F14" s="235">
        <v>2501.5247222222224</v>
      </c>
      <c r="G14" s="235">
        <v>2501.5247222222224</v>
      </c>
      <c r="H14" s="235">
        <v>2501.5247222222224</v>
      </c>
      <c r="I14" s="235">
        <v>2501.5247222222224</v>
      </c>
      <c r="J14" s="235">
        <v>2501.5247222222224</v>
      </c>
      <c r="K14" s="235">
        <v>2501.5247222222224</v>
      </c>
      <c r="L14" s="235">
        <v>2501.5247222222224</v>
      </c>
      <c r="M14" s="235">
        <v>2501.5247222222224</v>
      </c>
      <c r="N14" s="235">
        <v>2501.5247222222224</v>
      </c>
      <c r="O14" s="235">
        <v>2501.5247222222224</v>
      </c>
      <c r="P14" s="235">
        <v>2501.5247222222224</v>
      </c>
      <c r="Q14" s="235">
        <v>2501.5247222222224</v>
      </c>
    </row>
    <row r="15" spans="1:17" ht="12" customHeight="1" x14ac:dyDescent="0.25">
      <c r="A15" s="76" t="s">
        <v>88</v>
      </c>
      <c r="B15" s="236">
        <f>IF(B13=0,0,B13/B14)</f>
        <v>0.84803079544042514</v>
      </c>
      <c r="C15" s="236">
        <f t="shared" ref="C15:Q15" si="2">IF(C13=0,0,C13/C14)</f>
        <v>0.94091814447832867</v>
      </c>
      <c r="D15" s="236">
        <f t="shared" si="2"/>
        <v>0.87398696506097562</v>
      </c>
      <c r="E15" s="236">
        <f t="shared" si="2"/>
        <v>1.0301157438535542</v>
      </c>
      <c r="F15" s="236">
        <f t="shared" si="2"/>
        <v>0.98976435371804905</v>
      </c>
      <c r="G15" s="236">
        <f t="shared" si="2"/>
        <v>1.0765874013060257</v>
      </c>
      <c r="H15" s="236">
        <f t="shared" si="2"/>
        <v>0.96594288216886381</v>
      </c>
      <c r="I15" s="236">
        <f t="shared" si="2"/>
        <v>0.88582774350176874</v>
      </c>
      <c r="J15" s="236">
        <f t="shared" si="2"/>
        <v>0.88703500720505013</v>
      </c>
      <c r="K15" s="236">
        <f t="shared" si="2"/>
        <v>0.91106035441273636</v>
      </c>
      <c r="L15" s="236">
        <f t="shared" si="2"/>
        <v>1.0110233880692097</v>
      </c>
      <c r="M15" s="236">
        <f t="shared" si="2"/>
        <v>0.94759407290375886</v>
      </c>
      <c r="N15" s="236">
        <f t="shared" si="2"/>
        <v>0.94492370153358685</v>
      </c>
      <c r="O15" s="236">
        <f t="shared" si="2"/>
        <v>0.91990695896691443</v>
      </c>
      <c r="P15" s="236">
        <f t="shared" si="2"/>
        <v>0.75733411034092646</v>
      </c>
      <c r="Q15" s="236">
        <f t="shared" si="2"/>
        <v>0.89957136142190608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7844.8170316763417</v>
      </c>
      <c r="C19" s="75">
        <f t="shared" si="3"/>
        <v>8496.4066871289433</v>
      </c>
      <c r="D19" s="75">
        <f t="shared" si="3"/>
        <v>8921.2789848102875</v>
      </c>
      <c r="E19" s="75">
        <f t="shared" si="3"/>
        <v>9417.4024385679768</v>
      </c>
      <c r="F19" s="75">
        <f t="shared" si="3"/>
        <v>9801.1225131643405</v>
      </c>
      <c r="G19" s="75">
        <f t="shared" si="3"/>
        <v>10197.024343660569</v>
      </c>
      <c r="H19" s="75">
        <f t="shared" si="3"/>
        <v>10680.940855241417</v>
      </c>
      <c r="I19" s="75">
        <f t="shared" si="3"/>
        <v>11228.27624818173</v>
      </c>
      <c r="J19" s="75">
        <f t="shared" si="3"/>
        <v>11462.929407294238</v>
      </c>
      <c r="K19" s="75">
        <f t="shared" si="3"/>
        <v>10621.915727453465</v>
      </c>
      <c r="L19" s="75">
        <f t="shared" si="3"/>
        <v>10487.939729207197</v>
      </c>
      <c r="M19" s="75">
        <f t="shared" si="3"/>
        <v>10485.449083038435</v>
      </c>
      <c r="N19" s="75">
        <f t="shared" si="3"/>
        <v>10283.35839737821</v>
      </c>
      <c r="O19" s="75">
        <f t="shared" si="3"/>
        <v>10249.808629884315</v>
      </c>
      <c r="P19" s="75">
        <f t="shared" si="3"/>
        <v>10276.995678139878</v>
      </c>
      <c r="Q19" s="75">
        <f t="shared" si="3"/>
        <v>10571.673193446721</v>
      </c>
    </row>
    <row r="20" spans="1:17" ht="12" customHeight="1" x14ac:dyDescent="0.25">
      <c r="A20" s="69" t="s">
        <v>85</v>
      </c>
      <c r="B20" s="74">
        <f t="shared" ref="B20:Q20" si="4">B5*1000000/B6</f>
        <v>21069.719942789427</v>
      </c>
      <c r="C20" s="74">
        <f t="shared" si="4"/>
        <v>21921.941732115021</v>
      </c>
      <c r="D20" s="74">
        <f t="shared" si="4"/>
        <v>23070.950081597752</v>
      </c>
      <c r="E20" s="74">
        <f t="shared" si="4"/>
        <v>23984.300684817088</v>
      </c>
      <c r="F20" s="74">
        <f t="shared" si="4"/>
        <v>24327.166292600738</v>
      </c>
      <c r="G20" s="74">
        <f t="shared" si="4"/>
        <v>25641.105829434855</v>
      </c>
      <c r="H20" s="74">
        <f t="shared" si="4"/>
        <v>25957.060409583926</v>
      </c>
      <c r="I20" s="74">
        <f t="shared" si="4"/>
        <v>26801.020721081288</v>
      </c>
      <c r="J20" s="74">
        <f t="shared" si="4"/>
        <v>27764.196239591874</v>
      </c>
      <c r="K20" s="74">
        <f t="shared" si="4"/>
        <v>25797.331300249269</v>
      </c>
      <c r="L20" s="74">
        <f t="shared" si="4"/>
        <v>26437.422069825436</v>
      </c>
      <c r="M20" s="74">
        <f t="shared" si="4"/>
        <v>27850.744743748382</v>
      </c>
      <c r="N20" s="74">
        <f t="shared" si="4"/>
        <v>26923.526416078083</v>
      </c>
      <c r="O20" s="74">
        <f t="shared" si="4"/>
        <v>26873.891392762525</v>
      </c>
      <c r="P20" s="74">
        <f t="shared" si="4"/>
        <v>25703.414621542623</v>
      </c>
      <c r="Q20" s="74">
        <f t="shared" si="4"/>
        <v>25692.223831619758</v>
      </c>
    </row>
    <row r="21" spans="1:17" ht="12" customHeight="1" x14ac:dyDescent="0.25">
      <c r="A21" s="69" t="s">
        <v>84</v>
      </c>
      <c r="B21" s="74">
        <f t="shared" ref="B21:Q21" si="5">B5*1000000/B3</f>
        <v>4427.15876486855</v>
      </c>
      <c r="C21" s="74">
        <f t="shared" si="5"/>
        <v>4792.0081802873046</v>
      </c>
      <c r="D21" s="74">
        <f t="shared" si="5"/>
        <v>5075.0743076015178</v>
      </c>
      <c r="E21" s="74">
        <f t="shared" si="5"/>
        <v>5407.2544729225083</v>
      </c>
      <c r="F21" s="74">
        <f t="shared" si="5"/>
        <v>5530.3153545834602</v>
      </c>
      <c r="G21" s="74">
        <f t="shared" si="5"/>
        <v>5881.7658222178534</v>
      </c>
      <c r="H21" s="74">
        <f t="shared" si="5"/>
        <v>6139.9846881773801</v>
      </c>
      <c r="I21" s="74">
        <f t="shared" si="5"/>
        <v>6538.4792105647575</v>
      </c>
      <c r="J21" s="74">
        <f t="shared" si="5"/>
        <v>6710.7837900405639</v>
      </c>
      <c r="K21" s="74">
        <f t="shared" si="5"/>
        <v>6313.8215889605744</v>
      </c>
      <c r="L21" s="74">
        <f t="shared" si="5"/>
        <v>6307.3588254474307</v>
      </c>
      <c r="M21" s="74">
        <f t="shared" si="5"/>
        <v>6328.9518772870788</v>
      </c>
      <c r="N21" s="74">
        <f t="shared" si="5"/>
        <v>6167.3114046461178</v>
      </c>
      <c r="O21" s="74">
        <f t="shared" si="5"/>
        <v>6200.5274478850397</v>
      </c>
      <c r="P21" s="74">
        <f t="shared" si="5"/>
        <v>6291.4160879256269</v>
      </c>
      <c r="Q21" s="74">
        <f t="shared" si="5"/>
        <v>6474.7466704558119</v>
      </c>
    </row>
    <row r="22" spans="1:17" ht="12" customHeight="1" x14ac:dyDescent="0.25">
      <c r="A22" s="67" t="s">
        <v>83</v>
      </c>
      <c r="B22" s="73">
        <v>0.3033610653468603</v>
      </c>
      <c r="C22" s="73">
        <v>0.31971966451270439</v>
      </c>
      <c r="D22" s="73">
        <v>0.33182792203810524</v>
      </c>
      <c r="E22" s="73">
        <v>0.3479721889677338</v>
      </c>
      <c r="F22" s="73">
        <v>0.34777580771113675</v>
      </c>
      <c r="G22" s="73">
        <v>0.36207138342199741</v>
      </c>
      <c r="H22" s="73">
        <v>0.36811735408391766</v>
      </c>
      <c r="I22" s="73">
        <v>0.38044355205838065</v>
      </c>
      <c r="J22" s="73">
        <v>0.38642457577001349</v>
      </c>
      <c r="K22" s="73">
        <v>0.37288445795756625</v>
      </c>
      <c r="L22" s="73">
        <v>0.36747039479323618</v>
      </c>
      <c r="M22" s="73">
        <v>0.36289743710405703</v>
      </c>
      <c r="N22" s="73">
        <v>0.3542021848807333</v>
      </c>
      <c r="O22" s="73">
        <v>0.35494718714186296</v>
      </c>
      <c r="P22" s="73">
        <v>0.35425141141832578</v>
      </c>
      <c r="Q22" s="73">
        <v>0.35741784234712048</v>
      </c>
    </row>
    <row r="23" spans="1:17" ht="12" customHeight="1" x14ac:dyDescent="0.25">
      <c r="A23" s="72" t="s">
        <v>82</v>
      </c>
      <c r="B23" s="71">
        <f t="shared" ref="B23:Q23" si="6">B6/B8</f>
        <v>14.72663263570394</v>
      </c>
      <c r="C23" s="71">
        <f t="shared" si="6"/>
        <v>14.070261211109646</v>
      </c>
      <c r="D23" s="71">
        <f t="shared" si="6"/>
        <v>13.622835483193517</v>
      </c>
      <c r="E23" s="71">
        <f t="shared" si="6"/>
        <v>13.219292575396119</v>
      </c>
      <c r="F23" s="71">
        <f t="shared" si="6"/>
        <v>12.83421265713543</v>
      </c>
      <c r="G23" s="71">
        <f t="shared" si="6"/>
        <v>12.502619409942231</v>
      </c>
      <c r="H23" s="71">
        <f t="shared" si="6"/>
        <v>12.256475612104483</v>
      </c>
      <c r="I23" s="71">
        <f t="shared" si="6"/>
        <v>12.017586410573294</v>
      </c>
      <c r="J23" s="71">
        <f t="shared" si="6"/>
        <v>11.652260869565218</v>
      </c>
      <c r="K23" s="71">
        <f t="shared" si="6"/>
        <v>11.626949452580099</v>
      </c>
      <c r="L23" s="71">
        <f t="shared" si="6"/>
        <v>11.258012609380021</v>
      </c>
      <c r="M23" s="71">
        <f t="shared" si="6"/>
        <v>10.561929673094728</v>
      </c>
      <c r="N23" s="71">
        <f t="shared" si="6"/>
        <v>10.714285160172631</v>
      </c>
      <c r="O23" s="71">
        <f t="shared" si="6"/>
        <v>10.756247840373511</v>
      </c>
      <c r="P23" s="71">
        <f t="shared" si="6"/>
        <v>11.042485575854382</v>
      </c>
      <c r="Q23" s="71">
        <f t="shared" si="6"/>
        <v>10.951441416538952</v>
      </c>
    </row>
    <row r="24" spans="1:17" ht="12" customHeight="1" x14ac:dyDescent="0.25">
      <c r="A24" s="69" t="s">
        <v>81</v>
      </c>
      <c r="B24" s="70">
        <f t="shared" ref="B24:Q24" si="7">B9*1000/B3</f>
        <v>6.4205967447046817</v>
      </c>
      <c r="C24" s="70">
        <f t="shared" si="7"/>
        <v>6.9911542666946414</v>
      </c>
      <c r="D24" s="70">
        <f t="shared" si="7"/>
        <v>7.2664439477977965</v>
      </c>
      <c r="E24" s="70">
        <f t="shared" si="7"/>
        <v>7.6745699259242404</v>
      </c>
      <c r="F24" s="70">
        <f t="shared" si="7"/>
        <v>7.9707952916235527</v>
      </c>
      <c r="G24" s="70">
        <f t="shared" si="7"/>
        <v>8.2562432699810913</v>
      </c>
      <c r="H24" s="70">
        <f t="shared" si="7"/>
        <v>8.6847773427555701</v>
      </c>
      <c r="I24" s="70">
        <f t="shared" si="7"/>
        <v>9.1352549632121054</v>
      </c>
      <c r="J24" s="70">
        <f t="shared" si="7"/>
        <v>9.3344870218162619</v>
      </c>
      <c r="K24" s="70">
        <f t="shared" si="7"/>
        <v>9.4724921502115862</v>
      </c>
      <c r="L24" s="70">
        <f t="shared" si="7"/>
        <v>9.5362848974325498</v>
      </c>
      <c r="M24" s="70">
        <f t="shared" si="7"/>
        <v>9.6819809307711626</v>
      </c>
      <c r="N24" s="70">
        <f t="shared" si="7"/>
        <v>9.6208456644302576</v>
      </c>
      <c r="O24" s="70">
        <f t="shared" si="7"/>
        <v>9.6527218072123784</v>
      </c>
      <c r="P24" s="70">
        <f t="shared" si="7"/>
        <v>9.974778483666185</v>
      </c>
      <c r="Q24" s="70">
        <f t="shared" si="7"/>
        <v>10.355291136980442</v>
      </c>
    </row>
    <row r="25" spans="1:17" ht="12" customHeight="1" x14ac:dyDescent="0.25">
      <c r="A25" s="69" t="s">
        <v>80</v>
      </c>
      <c r="B25" s="70">
        <f t="shared" ref="B25:Q25" si="8">B9*1000/B6</f>
        <v>30.556883649626652</v>
      </c>
      <c r="C25" s="70">
        <f t="shared" si="8"/>
        <v>31.98234867485526</v>
      </c>
      <c r="D25" s="70">
        <f t="shared" si="8"/>
        <v>33.032770641263689</v>
      </c>
      <c r="E25" s="70">
        <f t="shared" si="8"/>
        <v>34.041155941850057</v>
      </c>
      <c r="F25" s="70">
        <f t="shared" si="8"/>
        <v>35.062532624454668</v>
      </c>
      <c r="G25" s="70">
        <f t="shared" si="8"/>
        <v>35.992457679880644</v>
      </c>
      <c r="H25" s="70">
        <f t="shared" si="8"/>
        <v>36.715285392122063</v>
      </c>
      <c r="I25" s="70">
        <f t="shared" si="8"/>
        <v>37.445122891238938</v>
      </c>
      <c r="J25" s="70">
        <f t="shared" si="8"/>
        <v>38.619114782725504</v>
      </c>
      <c r="K25" s="70">
        <f t="shared" si="8"/>
        <v>38.703187094370826</v>
      </c>
      <c r="L25" s="70">
        <f t="shared" si="8"/>
        <v>39.971530998736512</v>
      </c>
      <c r="M25" s="70">
        <f t="shared" si="8"/>
        <v>42.605850817802924</v>
      </c>
      <c r="N25" s="70">
        <f t="shared" si="8"/>
        <v>42.000002172123395</v>
      </c>
      <c r="O25" s="70">
        <f t="shared" si="8"/>
        <v>41.836150177846186</v>
      </c>
      <c r="P25" s="70">
        <f t="shared" si="8"/>
        <v>40.751694617014024</v>
      </c>
      <c r="Q25" s="70">
        <f t="shared" si="8"/>
        <v>41.090481415570238</v>
      </c>
    </row>
    <row r="26" spans="1:17" ht="12" customHeight="1" x14ac:dyDescent="0.25">
      <c r="A26" s="69" t="s">
        <v>79</v>
      </c>
      <c r="B26" s="68">
        <v>450</v>
      </c>
      <c r="C26" s="68">
        <v>449.99999999999994</v>
      </c>
      <c r="D26" s="68">
        <v>450</v>
      </c>
      <c r="E26" s="68">
        <v>450</v>
      </c>
      <c r="F26" s="68">
        <v>450.00000000000006</v>
      </c>
      <c r="G26" s="68">
        <v>450</v>
      </c>
      <c r="H26" s="68">
        <v>450</v>
      </c>
      <c r="I26" s="68">
        <v>450</v>
      </c>
      <c r="J26" s="68">
        <v>450.00000000000006</v>
      </c>
      <c r="K26" s="68">
        <v>450.00000000000006</v>
      </c>
      <c r="L26" s="68">
        <v>450</v>
      </c>
      <c r="M26" s="68">
        <v>450</v>
      </c>
      <c r="N26" s="68">
        <v>449.99999999999994</v>
      </c>
      <c r="O26" s="68">
        <v>450</v>
      </c>
      <c r="P26" s="68">
        <v>450</v>
      </c>
      <c r="Q26" s="68">
        <v>449.99999999999994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450.00000000000006</v>
      </c>
      <c r="E27" s="65">
        <v>450.00000000000006</v>
      </c>
      <c r="F27" s="65">
        <v>449.99999999999994</v>
      </c>
      <c r="G27" s="65">
        <v>450.00000000000006</v>
      </c>
      <c r="H27" s="65">
        <v>449.99999999999994</v>
      </c>
      <c r="I27" s="65">
        <v>450</v>
      </c>
      <c r="J27" s="65">
        <v>450</v>
      </c>
      <c r="K27" s="65">
        <v>450.00000000000006</v>
      </c>
      <c r="L27" s="65">
        <v>450</v>
      </c>
      <c r="M27" s="65">
        <v>450.00000000000006</v>
      </c>
      <c r="N27" s="65">
        <v>449.99999999999994</v>
      </c>
      <c r="O27" s="65">
        <v>449.99999999999994</v>
      </c>
      <c r="P27" s="65">
        <v>450.00000000000006</v>
      </c>
      <c r="Q27" s="65">
        <v>449.99999999999994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491.97431761310821</v>
      </c>
      <c r="C39" s="55">
        <f t="shared" ref="C39:Q39" si="10">SUM(C40:C41,C44:C45,C51:C52)</f>
        <v>563.71507000000008</v>
      </c>
      <c r="D39" s="55">
        <f t="shared" si="10"/>
        <v>599.99995000000001</v>
      </c>
      <c r="E39" s="55">
        <f t="shared" si="10"/>
        <v>640.79434136730288</v>
      </c>
      <c r="F39" s="55">
        <f t="shared" si="10"/>
        <v>666.12523840228778</v>
      </c>
      <c r="G39" s="55">
        <f t="shared" si="10"/>
        <v>692.21120521088324</v>
      </c>
      <c r="H39" s="55">
        <f t="shared" si="10"/>
        <v>692.61696762363863</v>
      </c>
      <c r="I39" s="55">
        <f t="shared" si="10"/>
        <v>688.36561388516486</v>
      </c>
      <c r="J39" s="55">
        <f t="shared" si="10"/>
        <v>730.11939169520247</v>
      </c>
      <c r="K39" s="55">
        <f t="shared" si="10"/>
        <v>736.11404859334721</v>
      </c>
      <c r="L39" s="55">
        <f t="shared" si="10"/>
        <v>774.66214620755886</v>
      </c>
      <c r="M39" s="55">
        <f t="shared" si="10"/>
        <v>761.22137074685065</v>
      </c>
      <c r="N39" s="55">
        <f t="shared" si="10"/>
        <v>731.21179211480626</v>
      </c>
      <c r="O39" s="55">
        <f t="shared" si="10"/>
        <v>711.3101139645529</v>
      </c>
      <c r="P39" s="55">
        <f t="shared" si="10"/>
        <v>675.97628320870308</v>
      </c>
      <c r="Q39" s="55">
        <f t="shared" si="10"/>
        <v>741.5277234927953</v>
      </c>
    </row>
    <row r="40" spans="1:17" ht="12" customHeight="1" x14ac:dyDescent="0.25">
      <c r="A40" s="54" t="s">
        <v>38</v>
      </c>
      <c r="B40" s="53">
        <v>4.0876361249228044</v>
      </c>
      <c r="C40" s="53">
        <v>2.9930300000000001</v>
      </c>
      <c r="D40" s="53">
        <v>4.0078199999999988</v>
      </c>
      <c r="E40" s="53">
        <v>4.90022</v>
      </c>
      <c r="F40" s="53">
        <v>2.4736199999999995</v>
      </c>
      <c r="G40" s="53">
        <v>0.40576307613848506</v>
      </c>
      <c r="H40" s="53">
        <v>1.6056199999999994</v>
      </c>
      <c r="I40" s="53">
        <v>0.79986000000000013</v>
      </c>
      <c r="J40" s="53">
        <v>0.79997999999999991</v>
      </c>
      <c r="K40" s="53">
        <v>1.5995899999999996</v>
      </c>
      <c r="L40" s="53">
        <v>1.1941269033070259</v>
      </c>
      <c r="M40" s="53">
        <v>1.9584851175781566</v>
      </c>
      <c r="N40" s="53">
        <v>2.0515431487076281</v>
      </c>
      <c r="O40" s="53">
        <v>0.35875974441232811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129.59697129314293</v>
      </c>
      <c r="C41" s="50">
        <f t="shared" ref="C41:Q41" si="11">SUM(C42:C43)</f>
        <v>144.12993</v>
      </c>
      <c r="D41" s="50">
        <f t="shared" si="11"/>
        <v>161.09232</v>
      </c>
      <c r="E41" s="50">
        <f t="shared" si="11"/>
        <v>163.32405</v>
      </c>
      <c r="F41" s="50">
        <f t="shared" si="11"/>
        <v>161.6240499999999</v>
      </c>
      <c r="G41" s="50">
        <f t="shared" si="11"/>
        <v>148.26085927555712</v>
      </c>
      <c r="H41" s="50">
        <f t="shared" si="11"/>
        <v>130.11850999999999</v>
      </c>
      <c r="I41" s="50">
        <f t="shared" si="11"/>
        <v>107.79624999999999</v>
      </c>
      <c r="J41" s="50">
        <f t="shared" si="11"/>
        <v>102.81906000000001</v>
      </c>
      <c r="K41" s="50">
        <f t="shared" si="11"/>
        <v>99.659930000000017</v>
      </c>
      <c r="L41" s="50">
        <f t="shared" si="11"/>
        <v>97.68589035166562</v>
      </c>
      <c r="M41" s="50">
        <f t="shared" si="11"/>
        <v>89.303445443096308</v>
      </c>
      <c r="N41" s="50">
        <f t="shared" si="11"/>
        <v>73.997749123745862</v>
      </c>
      <c r="O41" s="50">
        <f t="shared" si="11"/>
        <v>64.057503998091804</v>
      </c>
      <c r="P41" s="50">
        <f t="shared" si="11"/>
        <v>53.029962218861122</v>
      </c>
      <c r="Q41" s="50">
        <f t="shared" si="11"/>
        <v>62.218919160303102</v>
      </c>
    </row>
    <row r="42" spans="1:17" ht="12" customHeight="1" x14ac:dyDescent="0.25">
      <c r="A42" s="52" t="s">
        <v>66</v>
      </c>
      <c r="B42" s="50">
        <v>3.3669583676612418</v>
      </c>
      <c r="C42" s="50">
        <v>6.6972899999999989</v>
      </c>
      <c r="D42" s="50">
        <v>6.7031999999999989</v>
      </c>
      <c r="E42" s="50">
        <v>7.799489999999996</v>
      </c>
      <c r="F42" s="50">
        <v>8.9876799999999974</v>
      </c>
      <c r="G42" s="50">
        <v>8.9556425258545929</v>
      </c>
      <c r="H42" s="50">
        <v>10.08281</v>
      </c>
      <c r="I42" s="50">
        <v>10.097219999999998</v>
      </c>
      <c r="J42" s="50">
        <v>11.189989999999998</v>
      </c>
      <c r="K42" s="50">
        <v>13.395280000000001</v>
      </c>
      <c r="L42" s="50">
        <v>14.562559516744535</v>
      </c>
      <c r="M42" s="50">
        <v>13.444918846216218</v>
      </c>
      <c r="N42" s="50">
        <v>13.439437426789956</v>
      </c>
      <c r="O42" s="50">
        <v>13.443297806432687</v>
      </c>
      <c r="P42" s="50">
        <v>13.440334579181581</v>
      </c>
      <c r="Q42" s="50">
        <v>13.44262374944708</v>
      </c>
    </row>
    <row r="43" spans="1:17" ht="12" customHeight="1" x14ac:dyDescent="0.25">
      <c r="A43" s="52" t="s">
        <v>65</v>
      </c>
      <c r="B43" s="50">
        <v>126.23001292548169</v>
      </c>
      <c r="C43" s="50">
        <v>137.43263999999999</v>
      </c>
      <c r="D43" s="50">
        <v>154.38911999999999</v>
      </c>
      <c r="E43" s="50">
        <v>155.52456000000001</v>
      </c>
      <c r="F43" s="50">
        <v>152.63636999999991</v>
      </c>
      <c r="G43" s="50">
        <v>139.30521674970254</v>
      </c>
      <c r="H43" s="50">
        <v>120.03569999999999</v>
      </c>
      <c r="I43" s="50">
        <v>97.699029999999993</v>
      </c>
      <c r="J43" s="50">
        <v>91.629070000000013</v>
      </c>
      <c r="K43" s="50">
        <v>86.264650000000017</v>
      </c>
      <c r="L43" s="50">
        <v>83.123330834921077</v>
      </c>
      <c r="M43" s="50">
        <v>75.858526596880097</v>
      </c>
      <c r="N43" s="50">
        <v>60.558311696955911</v>
      </c>
      <c r="O43" s="50">
        <v>50.614206191659115</v>
      </c>
      <c r="P43" s="50">
        <v>39.589627639679541</v>
      </c>
      <c r="Q43" s="50">
        <v>48.776295410856022</v>
      </c>
    </row>
    <row r="44" spans="1:17" ht="12" customHeight="1" x14ac:dyDescent="0.25">
      <c r="A44" s="51" t="s">
        <v>41</v>
      </c>
      <c r="B44" s="50">
        <v>80.89416592852676</v>
      </c>
      <c r="C44" s="50">
        <v>109.39350000000002</v>
      </c>
      <c r="D44" s="50">
        <v>102.26271999999999</v>
      </c>
      <c r="E44" s="50">
        <v>108.79359999999994</v>
      </c>
      <c r="F44" s="50">
        <v>115.00218999999996</v>
      </c>
      <c r="G44" s="50">
        <v>124.41707971823054</v>
      </c>
      <c r="H44" s="50">
        <v>122.50687999999997</v>
      </c>
      <c r="I44" s="50">
        <v>119.69313999999999</v>
      </c>
      <c r="J44" s="50">
        <v>130.10794999999999</v>
      </c>
      <c r="K44" s="50">
        <v>133.37959000000001</v>
      </c>
      <c r="L44" s="50">
        <v>157.65971209226311</v>
      </c>
      <c r="M44" s="50">
        <v>141.9385514319076</v>
      </c>
      <c r="N44" s="50">
        <v>132.32133505133211</v>
      </c>
      <c r="O44" s="50">
        <v>136.1333298919364</v>
      </c>
      <c r="P44" s="50">
        <v>132.51589323751315</v>
      </c>
      <c r="Q44" s="50">
        <v>169.37873628481563</v>
      </c>
    </row>
    <row r="45" spans="1:17" ht="12" customHeight="1" x14ac:dyDescent="0.25">
      <c r="A45" s="51" t="s">
        <v>64</v>
      </c>
      <c r="B45" s="50">
        <f>SUM(B46:B50)</f>
        <v>0</v>
      </c>
      <c r="C45" s="50">
        <f t="shared" ref="C45:Q45" si="12">SUM(C46:C50)</f>
        <v>0</v>
      </c>
      <c r="D45" s="50">
        <f t="shared" si="12"/>
        <v>0</v>
      </c>
      <c r="E45" s="50">
        <f t="shared" si="12"/>
        <v>0</v>
      </c>
      <c r="F45" s="50">
        <f t="shared" si="12"/>
        <v>0</v>
      </c>
      <c r="G45" s="50">
        <f t="shared" si="12"/>
        <v>0</v>
      </c>
      <c r="H45" s="50">
        <f t="shared" si="12"/>
        <v>0</v>
      </c>
      <c r="I45" s="50">
        <f t="shared" si="12"/>
        <v>5.4392199999999988</v>
      </c>
      <c r="J45" s="50">
        <f t="shared" si="12"/>
        <v>5.0999599999999994</v>
      </c>
      <c r="K45" s="50">
        <f t="shared" si="12"/>
        <v>6.5991000000000009</v>
      </c>
      <c r="L45" s="50">
        <f t="shared" si="12"/>
        <v>9.9119871658469663</v>
      </c>
      <c r="M45" s="50">
        <f t="shared" si="12"/>
        <v>10.628645763534838</v>
      </c>
      <c r="N45" s="50">
        <f t="shared" si="12"/>
        <v>10.294264858353298</v>
      </c>
      <c r="O45" s="50">
        <f t="shared" si="12"/>
        <v>10.246558007361356</v>
      </c>
      <c r="P45" s="50">
        <f t="shared" si="12"/>
        <v>10.867724572845225</v>
      </c>
      <c r="Q45" s="50">
        <f t="shared" si="12"/>
        <v>12.08549413853671</v>
      </c>
    </row>
    <row r="46" spans="1:17" ht="12" customHeight="1" x14ac:dyDescent="0.25">
      <c r="A46" s="52" t="s">
        <v>34</v>
      </c>
      <c r="B46" s="50">
        <v>0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2.1392199999999995</v>
      </c>
      <c r="J46" s="50">
        <v>1.8999599999999996</v>
      </c>
      <c r="K46" s="50">
        <v>3.3991000000000002</v>
      </c>
      <c r="L46" s="50">
        <v>3.1048791119633004</v>
      </c>
      <c r="M46" s="50">
        <v>3.7737685303256887</v>
      </c>
      <c r="N46" s="50">
        <v>3.3438492664931654</v>
      </c>
      <c r="O46" s="50">
        <v>3.415565363814979</v>
      </c>
      <c r="P46" s="50">
        <v>4.2516046620310304</v>
      </c>
      <c r="Q46" s="50">
        <v>5.3978090329668191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3.3</v>
      </c>
      <c r="J50" s="50">
        <v>3.1999999999999993</v>
      </c>
      <c r="K50" s="50">
        <v>3.2000000000000006</v>
      </c>
      <c r="L50" s="50">
        <v>6.8071080538836668</v>
      </c>
      <c r="M50" s="50">
        <v>6.8548772332091499</v>
      </c>
      <c r="N50" s="50">
        <v>6.950415591860132</v>
      </c>
      <c r="O50" s="50">
        <v>6.8309926435463773</v>
      </c>
      <c r="P50" s="50">
        <v>6.6161199108141941</v>
      </c>
      <c r="Q50" s="50">
        <v>6.6876851055698898</v>
      </c>
    </row>
    <row r="51" spans="1:17" ht="12" customHeight="1" x14ac:dyDescent="0.25">
      <c r="A51" s="51" t="s">
        <v>42</v>
      </c>
      <c r="B51" s="50">
        <v>25.795356835769603</v>
      </c>
      <c r="C51" s="50">
        <v>30.000289999999996</v>
      </c>
      <c r="D51" s="50">
        <v>33.107639999999989</v>
      </c>
      <c r="E51" s="50">
        <v>40.717939999999992</v>
      </c>
      <c r="F51" s="50">
        <v>40.499690000000001</v>
      </c>
      <c r="G51" s="50">
        <v>39.673624448947876</v>
      </c>
      <c r="H51" s="50">
        <v>35.428339999999999</v>
      </c>
      <c r="I51" s="50">
        <v>35.599359999999983</v>
      </c>
      <c r="J51" s="50">
        <v>36.598869999999977</v>
      </c>
      <c r="K51" s="50">
        <v>38.29104000000001</v>
      </c>
      <c r="L51" s="50">
        <v>45.188263884749276</v>
      </c>
      <c r="M51" s="50">
        <v>43.110803871798865</v>
      </c>
      <c r="N51" s="50">
        <v>38.525781080983435</v>
      </c>
      <c r="O51" s="50">
        <v>37.331790693248038</v>
      </c>
      <c r="P51" s="50">
        <v>31.194244650028015</v>
      </c>
      <c r="Q51" s="50">
        <v>33.199390707011553</v>
      </c>
    </row>
    <row r="52" spans="1:17" ht="12" customHeight="1" x14ac:dyDescent="0.25">
      <c r="A52" s="49" t="s">
        <v>30</v>
      </c>
      <c r="B52" s="48">
        <v>251.60018743074613</v>
      </c>
      <c r="C52" s="48">
        <v>277.19832000000002</v>
      </c>
      <c r="D52" s="48">
        <v>299.52945</v>
      </c>
      <c r="E52" s="48">
        <v>323.05853136730298</v>
      </c>
      <c r="F52" s="48">
        <v>346.52568840228798</v>
      </c>
      <c r="G52" s="48">
        <v>379.4538786920092</v>
      </c>
      <c r="H52" s="48">
        <v>402.95761762363867</v>
      </c>
      <c r="I52" s="48">
        <v>419.03778388516491</v>
      </c>
      <c r="J52" s="48">
        <v>454.69357169520242</v>
      </c>
      <c r="K52" s="48">
        <v>456.5847985933471</v>
      </c>
      <c r="L52" s="48">
        <v>463.02216580972686</v>
      </c>
      <c r="M52" s="48">
        <v>474.28143911893483</v>
      </c>
      <c r="N52" s="48">
        <v>474.02111885168398</v>
      </c>
      <c r="O52" s="48">
        <v>463.18217162950299</v>
      </c>
      <c r="P52" s="48">
        <v>448.36845852945555</v>
      </c>
      <c r="Q52" s="48">
        <v>464.64518320212829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491.97431761310827</v>
      </c>
      <c r="C54" s="26">
        <f t="shared" ref="C54:Q54" si="14">SUM(C55,C60)</f>
        <v>563.71507000000008</v>
      </c>
      <c r="D54" s="26">
        <f t="shared" si="14"/>
        <v>599.9999499999999</v>
      </c>
      <c r="E54" s="26">
        <f t="shared" si="14"/>
        <v>640.79434136730299</v>
      </c>
      <c r="F54" s="26">
        <f t="shared" si="14"/>
        <v>666.12523840228778</v>
      </c>
      <c r="G54" s="26">
        <f t="shared" si="14"/>
        <v>692.21120521088324</v>
      </c>
      <c r="H54" s="26">
        <f t="shared" si="14"/>
        <v>692.61696762363852</v>
      </c>
      <c r="I54" s="26">
        <f t="shared" si="14"/>
        <v>688.36561388516486</v>
      </c>
      <c r="J54" s="26">
        <f t="shared" si="14"/>
        <v>730.11939169520247</v>
      </c>
      <c r="K54" s="26">
        <f t="shared" si="14"/>
        <v>736.11404859334709</v>
      </c>
      <c r="L54" s="26">
        <f t="shared" si="14"/>
        <v>774.66214620755875</v>
      </c>
      <c r="M54" s="26">
        <f t="shared" si="14"/>
        <v>761.22137074685065</v>
      </c>
      <c r="N54" s="26">
        <f t="shared" si="14"/>
        <v>731.21179211480626</v>
      </c>
      <c r="O54" s="26">
        <f t="shared" si="14"/>
        <v>711.31011396455301</v>
      </c>
      <c r="P54" s="26">
        <f t="shared" si="14"/>
        <v>675.97628320870308</v>
      </c>
      <c r="Q54" s="26">
        <f t="shared" si="14"/>
        <v>741.5277234927953</v>
      </c>
    </row>
    <row r="55" spans="1:17" ht="12" customHeight="1" x14ac:dyDescent="0.25">
      <c r="A55" s="25" t="s">
        <v>48</v>
      </c>
      <c r="B55" s="24">
        <f t="shared" ref="B55" si="15">SUM(B56:B59)</f>
        <v>343.4838785382608</v>
      </c>
      <c r="C55" s="24">
        <f t="shared" ref="C55:Q55" si="16">SUM(C56:C59)</f>
        <v>405.54937385973375</v>
      </c>
      <c r="D55" s="24">
        <f t="shared" si="16"/>
        <v>431.38304587006439</v>
      </c>
      <c r="E55" s="24">
        <f t="shared" si="16"/>
        <v>459.88301811853222</v>
      </c>
      <c r="F55" s="24">
        <f t="shared" si="16"/>
        <v>473.84428819319055</v>
      </c>
      <c r="G55" s="24">
        <f t="shared" si="16"/>
        <v>487.96603512411826</v>
      </c>
      <c r="H55" s="24">
        <f t="shared" si="16"/>
        <v>476.20064945691922</v>
      </c>
      <c r="I55" s="24">
        <f t="shared" si="16"/>
        <v>461.16107028705522</v>
      </c>
      <c r="J55" s="24">
        <f t="shared" si="16"/>
        <v>497.48447598311049</v>
      </c>
      <c r="K55" s="24">
        <f t="shared" si="16"/>
        <v>500.55801715711152</v>
      </c>
      <c r="L55" s="24">
        <f t="shared" si="16"/>
        <v>537.41820348978149</v>
      </c>
      <c r="M55" s="24">
        <f t="shared" si="16"/>
        <v>521.93797643169057</v>
      </c>
      <c r="N55" s="24">
        <f t="shared" si="16"/>
        <v>492.41658224525094</v>
      </c>
      <c r="O55" s="24">
        <f t="shared" si="16"/>
        <v>472.58721567174211</v>
      </c>
      <c r="P55" s="24">
        <f t="shared" si="16"/>
        <v>434.20461112706255</v>
      </c>
      <c r="Q55" s="24">
        <f t="shared" si="16"/>
        <v>496.99589715753848</v>
      </c>
    </row>
    <row r="56" spans="1:17" ht="12" customHeight="1" x14ac:dyDescent="0.25">
      <c r="A56" s="23" t="s">
        <v>44</v>
      </c>
      <c r="B56" s="22">
        <v>221.52362226991571</v>
      </c>
      <c r="C56" s="22">
        <v>274.40569912700602</v>
      </c>
      <c r="D56" s="22">
        <v>291.16237034675856</v>
      </c>
      <c r="E56" s="22">
        <v>309.10246899122768</v>
      </c>
      <c r="F56" s="22">
        <v>314.76218715117875</v>
      </c>
      <c r="G56" s="22">
        <v>322.24362025127567</v>
      </c>
      <c r="H56" s="22">
        <v>299.99235035199365</v>
      </c>
      <c r="I56" s="22">
        <v>273.42021852330373</v>
      </c>
      <c r="J56" s="22">
        <v>303.0539734614398</v>
      </c>
      <c r="K56" s="22">
        <v>300.64930712786173</v>
      </c>
      <c r="L56" s="22">
        <v>333.77249856257629</v>
      </c>
      <c r="M56" s="22">
        <v>316.50459026357794</v>
      </c>
      <c r="N56" s="22">
        <v>288.75082777800145</v>
      </c>
      <c r="O56" s="22">
        <v>267.68796513070288</v>
      </c>
      <c r="P56" s="22">
        <v>222.98443186231873</v>
      </c>
      <c r="Q56" s="22">
        <v>276.82927148796182</v>
      </c>
    </row>
    <row r="57" spans="1:17" ht="12" customHeight="1" x14ac:dyDescent="0.25">
      <c r="A57" s="23" t="s">
        <v>43</v>
      </c>
      <c r="B57" s="30">
        <v>11.791556367455174</v>
      </c>
      <c r="C57" s="30">
        <v>13.063950378375504</v>
      </c>
      <c r="D57" s="30">
        <v>14.830645898731461</v>
      </c>
      <c r="E57" s="30">
        <v>16.893799341027037</v>
      </c>
      <c r="F57" s="30">
        <v>19.20072086903664</v>
      </c>
      <c r="G57" s="30">
        <v>21.367244949343906</v>
      </c>
      <c r="H57" s="30">
        <v>24.996201912863793</v>
      </c>
      <c r="I57" s="30">
        <v>29.251339641596942</v>
      </c>
      <c r="J57" s="30">
        <v>32.46466185801394</v>
      </c>
      <c r="K57" s="30">
        <v>35.280364943806433</v>
      </c>
      <c r="L57" s="30">
        <v>37.119756297629465</v>
      </c>
      <c r="M57" s="30">
        <v>37.107691438156273</v>
      </c>
      <c r="N57" s="30">
        <v>37.134130943155988</v>
      </c>
      <c r="O57" s="30">
        <v>37.116075979639042</v>
      </c>
      <c r="P57" s="30">
        <v>37.628686985795234</v>
      </c>
      <c r="Q57" s="30">
        <v>37.62535588045769</v>
      </c>
    </row>
    <row r="58" spans="1:17" ht="12" customHeight="1" x14ac:dyDescent="0.25">
      <c r="A58" s="23" t="s">
        <v>47</v>
      </c>
      <c r="B58" s="22">
        <v>54.078041670649419</v>
      </c>
      <c r="C58" s="22">
        <v>57.689430478288621</v>
      </c>
      <c r="D58" s="22">
        <v>61.460117402636619</v>
      </c>
      <c r="E58" s="22">
        <v>65.670549204695746</v>
      </c>
      <c r="F58" s="22">
        <v>68.686478576521594</v>
      </c>
      <c r="G58" s="22">
        <v>71.183867924647174</v>
      </c>
      <c r="H58" s="22">
        <v>74.286098576118235</v>
      </c>
      <c r="I58" s="22">
        <v>77.494734503522352</v>
      </c>
      <c r="J58" s="22">
        <v>78.888597774214873</v>
      </c>
      <c r="K58" s="22">
        <v>79.74461689860118</v>
      </c>
      <c r="L58" s="22">
        <v>80.315644267155534</v>
      </c>
      <c r="M58" s="22">
        <v>81.624643812877594</v>
      </c>
      <c r="N58" s="22">
        <v>81.032102571894043</v>
      </c>
      <c r="O58" s="22">
        <v>81.660904164694443</v>
      </c>
      <c r="P58" s="22">
        <v>84.182270328481664</v>
      </c>
      <c r="Q58" s="22">
        <v>87.989688180449534</v>
      </c>
    </row>
    <row r="59" spans="1:17" ht="12" customHeight="1" x14ac:dyDescent="0.25">
      <c r="A59" s="21" t="s">
        <v>46</v>
      </c>
      <c r="B59" s="20">
        <v>56.090658230240457</v>
      </c>
      <c r="C59" s="20">
        <v>60.390293876063609</v>
      </c>
      <c r="D59" s="20">
        <v>63.929912221937713</v>
      </c>
      <c r="E59" s="20">
        <v>68.216200581581745</v>
      </c>
      <c r="F59" s="20">
        <v>71.194901596453604</v>
      </c>
      <c r="G59" s="20">
        <v>73.171301998851519</v>
      </c>
      <c r="H59" s="20">
        <v>76.925998615943541</v>
      </c>
      <c r="I59" s="20">
        <v>80.994777618632227</v>
      </c>
      <c r="J59" s="20">
        <v>83.077242889441877</v>
      </c>
      <c r="K59" s="20">
        <v>84.883728186842205</v>
      </c>
      <c r="L59" s="20">
        <v>86.210304362420231</v>
      </c>
      <c r="M59" s="20">
        <v>86.701050917078774</v>
      </c>
      <c r="N59" s="20">
        <v>85.499520952199489</v>
      </c>
      <c r="O59" s="20">
        <v>86.122270396705716</v>
      </c>
      <c r="P59" s="20">
        <v>89.409221950466943</v>
      </c>
      <c r="Q59" s="20">
        <v>94.551581608669466</v>
      </c>
    </row>
    <row r="60" spans="1:17" ht="12" customHeight="1" x14ac:dyDescent="0.25">
      <c r="A60" s="19" t="s">
        <v>45</v>
      </c>
      <c r="B60" s="18">
        <v>148.49043907484747</v>
      </c>
      <c r="C60" s="18">
        <v>158.16569614026636</v>
      </c>
      <c r="D60" s="18">
        <v>168.61690412993551</v>
      </c>
      <c r="E60" s="18">
        <v>180.91132324877077</v>
      </c>
      <c r="F60" s="18">
        <v>192.28095020909728</v>
      </c>
      <c r="G60" s="18">
        <v>204.24517008676503</v>
      </c>
      <c r="H60" s="18">
        <v>216.41631816671932</v>
      </c>
      <c r="I60" s="18">
        <v>227.20454359810967</v>
      </c>
      <c r="J60" s="18">
        <v>232.63491571209198</v>
      </c>
      <c r="K60" s="18">
        <v>235.55603143623557</v>
      </c>
      <c r="L60" s="18">
        <v>237.24394271777729</v>
      </c>
      <c r="M60" s="18">
        <v>239.28339431516002</v>
      </c>
      <c r="N60" s="18">
        <v>238.79520986955532</v>
      </c>
      <c r="O60" s="18">
        <v>238.7228982928109</v>
      </c>
      <c r="P60" s="18">
        <v>241.77167208164053</v>
      </c>
      <c r="Q60" s="18">
        <v>244.53182633525688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0.6981744091942188</v>
      </c>
      <c r="C63" s="41">
        <f t="shared" ref="C63:Q63" si="20">IF(C55=0,0,C55/C$54)</f>
        <v>0.71942262224732378</v>
      </c>
      <c r="D63" s="41">
        <f t="shared" si="20"/>
        <v>0.71897180303109098</v>
      </c>
      <c r="E63" s="41">
        <f t="shared" si="20"/>
        <v>0.71767646564614018</v>
      </c>
      <c r="F63" s="41">
        <f t="shared" si="20"/>
        <v>0.71134414502851417</v>
      </c>
      <c r="G63" s="41">
        <f t="shared" si="20"/>
        <v>0.70493807590915647</v>
      </c>
      <c r="H63" s="41">
        <f t="shared" si="20"/>
        <v>0.68753823789613266</v>
      </c>
      <c r="I63" s="41">
        <f t="shared" si="20"/>
        <v>0.66993623880228781</v>
      </c>
      <c r="J63" s="41">
        <f t="shared" si="20"/>
        <v>0.68137414461495582</v>
      </c>
      <c r="K63" s="41">
        <f t="shared" si="20"/>
        <v>0.68000063049147941</v>
      </c>
      <c r="L63" s="41">
        <f t="shared" si="20"/>
        <v>0.69374527478949333</v>
      </c>
      <c r="M63" s="41">
        <f t="shared" si="20"/>
        <v>0.68565859615791658</v>
      </c>
      <c r="N63" s="41">
        <f t="shared" si="20"/>
        <v>0.67342538448550826</v>
      </c>
      <c r="O63" s="41">
        <f t="shared" si="20"/>
        <v>0.66438984402700718</v>
      </c>
      <c r="P63" s="41">
        <f t="shared" si="20"/>
        <v>0.64233704926154167</v>
      </c>
      <c r="Q63" s="41">
        <f t="shared" si="20"/>
        <v>0.67023238836783328</v>
      </c>
    </row>
    <row r="64" spans="1:17" ht="12" customHeight="1" x14ac:dyDescent="0.25">
      <c r="A64" s="23" t="s">
        <v>44</v>
      </c>
      <c r="B64" s="45">
        <f t="shared" ref="B64" si="21">IF(B56=0,0,B56/B$54)</f>
        <v>0.45027476910720221</v>
      </c>
      <c r="C64" s="45">
        <f t="shared" ref="C64:Q64" si="22">IF(C56=0,0,C56/C$54)</f>
        <v>0.48678084679731193</v>
      </c>
      <c r="D64" s="45">
        <f t="shared" si="22"/>
        <v>0.48527065768381916</v>
      </c>
      <c r="E64" s="45">
        <f t="shared" si="22"/>
        <v>0.48237390538074415</v>
      </c>
      <c r="F64" s="45">
        <f t="shared" si="22"/>
        <v>0.47252703996945228</v>
      </c>
      <c r="G64" s="45">
        <f t="shared" si="22"/>
        <v>0.46552788776816123</v>
      </c>
      <c r="H64" s="45">
        <f t="shared" si="22"/>
        <v>0.43312879177832481</v>
      </c>
      <c r="I64" s="45">
        <f t="shared" si="22"/>
        <v>0.39720202899169871</v>
      </c>
      <c r="J64" s="45">
        <f t="shared" si="22"/>
        <v>0.41507454384659531</v>
      </c>
      <c r="K64" s="45">
        <f t="shared" si="22"/>
        <v>0.40842761757145868</v>
      </c>
      <c r="L64" s="45">
        <f t="shared" si="22"/>
        <v>0.43086202184603339</v>
      </c>
      <c r="M64" s="45">
        <f t="shared" si="22"/>
        <v>0.41578521364034809</v>
      </c>
      <c r="N64" s="45">
        <f t="shared" si="22"/>
        <v>0.39489356010367133</v>
      </c>
      <c r="O64" s="45">
        <f t="shared" si="22"/>
        <v>0.37633088560869621</v>
      </c>
      <c r="P64" s="45">
        <f t="shared" si="22"/>
        <v>0.32987020018492841</v>
      </c>
      <c r="Q64" s="45">
        <f t="shared" si="22"/>
        <v>0.37332288829879667</v>
      </c>
    </row>
    <row r="65" spans="1:17" ht="12" customHeight="1" x14ac:dyDescent="0.25">
      <c r="A65" s="23" t="s">
        <v>43</v>
      </c>
      <c r="B65" s="44">
        <f t="shared" ref="B65" si="23">IF(B57=0,0,B57/B$54)</f>
        <v>2.3967829102673057E-2</v>
      </c>
      <c r="C65" s="44">
        <f t="shared" ref="C65:Q65" si="24">IF(C57=0,0,C57/C$54)</f>
        <v>2.3174740349544854E-2</v>
      </c>
      <c r="D65" s="44">
        <f t="shared" si="24"/>
        <v>2.471774522436454E-2</v>
      </c>
      <c r="E65" s="44">
        <f t="shared" si="24"/>
        <v>2.6363839769526803E-2</v>
      </c>
      <c r="F65" s="44">
        <f t="shared" si="24"/>
        <v>2.882449089467002E-2</v>
      </c>
      <c r="G65" s="44">
        <f t="shared" si="24"/>
        <v>3.0868100355056143E-2</v>
      </c>
      <c r="H65" s="44">
        <f t="shared" si="24"/>
        <v>3.608950268519337E-2</v>
      </c>
      <c r="I65" s="44">
        <f t="shared" si="24"/>
        <v>4.2493900118719084E-2</v>
      </c>
      <c r="J65" s="44">
        <f t="shared" si="24"/>
        <v>4.4464867290590633E-2</v>
      </c>
      <c r="K65" s="44">
        <f t="shared" si="24"/>
        <v>4.792785168442891E-2</v>
      </c>
      <c r="L65" s="44">
        <f t="shared" si="24"/>
        <v>4.7917348846013966E-2</v>
      </c>
      <c r="M65" s="44">
        <f t="shared" si="24"/>
        <v>4.8747569188380926E-2</v>
      </c>
      <c r="N65" s="44">
        <f t="shared" si="24"/>
        <v>5.0784371017536356E-2</v>
      </c>
      <c r="O65" s="44">
        <f t="shared" si="24"/>
        <v>5.2179879423855151E-2</v>
      </c>
      <c r="P65" s="44">
        <f t="shared" si="24"/>
        <v>5.5665691120375643E-2</v>
      </c>
      <c r="Q65" s="44">
        <f t="shared" si="24"/>
        <v>5.0740322564383877E-2</v>
      </c>
    </row>
    <row r="66" spans="1:17" ht="12" customHeight="1" x14ac:dyDescent="0.25">
      <c r="A66" s="23" t="s">
        <v>47</v>
      </c>
      <c r="B66" s="44">
        <f t="shared" ref="B66" si="25">IF(B58=0,0,B58/B$54)</f>
        <v>0.10992045668769387</v>
      </c>
      <c r="C66" s="44">
        <f t="shared" ref="C66:Q66" si="26">IF(C58=0,0,C58/C$54)</f>
        <v>0.10233792486386538</v>
      </c>
      <c r="D66" s="44">
        <f t="shared" si="26"/>
        <v>0.10243353754052251</v>
      </c>
      <c r="E66" s="44">
        <f t="shared" si="26"/>
        <v>0.10248303545341925</v>
      </c>
      <c r="F66" s="44">
        <f t="shared" si="26"/>
        <v>0.10311346067785576</v>
      </c>
      <c r="G66" s="44">
        <f t="shared" si="26"/>
        <v>0.10283547476374771</v>
      </c>
      <c r="H66" s="44">
        <f t="shared" si="26"/>
        <v>0.10725422859765196</v>
      </c>
      <c r="I66" s="44">
        <f t="shared" si="26"/>
        <v>0.11257786987083618</v>
      </c>
      <c r="J66" s="44">
        <f t="shared" si="26"/>
        <v>0.10804890086681591</v>
      </c>
      <c r="K66" s="44">
        <f t="shared" si="26"/>
        <v>0.10833187744614646</v>
      </c>
      <c r="L66" s="44">
        <f t="shared" si="26"/>
        <v>0.10367828692850083</v>
      </c>
      <c r="M66" s="44">
        <f t="shared" si="26"/>
        <v>0.10722852372470035</v>
      </c>
      <c r="N66" s="44">
        <f t="shared" si="26"/>
        <v>0.11081892202194045</v>
      </c>
      <c r="O66" s="44">
        <f t="shared" si="26"/>
        <v>0.11480351897367212</v>
      </c>
      <c r="P66" s="44">
        <f t="shared" si="26"/>
        <v>0.1245343548576703</v>
      </c>
      <c r="Q66" s="44">
        <f t="shared" si="26"/>
        <v>0.11866001147737862</v>
      </c>
    </row>
    <row r="67" spans="1:17" ht="12" customHeight="1" x14ac:dyDescent="0.25">
      <c r="A67" s="23" t="s">
        <v>46</v>
      </c>
      <c r="B67" s="43">
        <f t="shared" ref="B67" si="27">IF(B59=0,0,B59/B$54)</f>
        <v>0.11401135429664951</v>
      </c>
      <c r="C67" s="43">
        <f t="shared" ref="C67:Q67" si="28">IF(C59=0,0,C59/C$54)</f>
        <v>0.10712911023660163</v>
      </c>
      <c r="D67" s="43">
        <f t="shared" si="28"/>
        <v>0.10654986258238476</v>
      </c>
      <c r="E67" s="43">
        <f t="shared" si="28"/>
        <v>0.10645568504244993</v>
      </c>
      <c r="F67" s="43">
        <f t="shared" si="28"/>
        <v>0.10687915348653616</v>
      </c>
      <c r="G67" s="43">
        <f t="shared" si="28"/>
        <v>0.10570661302219135</v>
      </c>
      <c r="H67" s="43">
        <f t="shared" si="28"/>
        <v>0.11106571483496258</v>
      </c>
      <c r="I67" s="43">
        <f t="shared" si="28"/>
        <v>0.11766243982103385</v>
      </c>
      <c r="J67" s="43">
        <f t="shared" si="28"/>
        <v>0.11378583261095401</v>
      </c>
      <c r="K67" s="43">
        <f t="shared" si="28"/>
        <v>0.11531328378944536</v>
      </c>
      <c r="L67" s="43">
        <f t="shared" si="28"/>
        <v>0.11128761716894517</v>
      </c>
      <c r="M67" s="43">
        <f t="shared" si="28"/>
        <v>0.11389728960448721</v>
      </c>
      <c r="N67" s="43">
        <f t="shared" si="28"/>
        <v>0.1169285313423602</v>
      </c>
      <c r="O67" s="43">
        <f t="shared" si="28"/>
        <v>0.12107556002078368</v>
      </c>
      <c r="P67" s="43">
        <f t="shared" si="28"/>
        <v>0.13226680309856736</v>
      </c>
      <c r="Q67" s="43">
        <f t="shared" si="28"/>
        <v>0.12750916602727413</v>
      </c>
    </row>
    <row r="68" spans="1:17" ht="12" customHeight="1" x14ac:dyDescent="0.25">
      <c r="A68" s="42" t="s">
        <v>45</v>
      </c>
      <c r="B68" s="41">
        <f t="shared" ref="B68" si="29">IF(B60=0,0,B60/B$54)</f>
        <v>0.30182559080578125</v>
      </c>
      <c r="C68" s="41">
        <f t="shared" ref="C68:Q68" si="30">IF(C60=0,0,C60/C$54)</f>
        <v>0.28057737775267627</v>
      </c>
      <c r="D68" s="41">
        <f t="shared" si="30"/>
        <v>0.28102819696890896</v>
      </c>
      <c r="E68" s="41">
        <f t="shared" si="30"/>
        <v>0.28232353435385987</v>
      </c>
      <c r="F68" s="41">
        <f t="shared" si="30"/>
        <v>0.28865585497148594</v>
      </c>
      <c r="G68" s="41">
        <f t="shared" si="30"/>
        <v>0.29506192409084364</v>
      </c>
      <c r="H68" s="41">
        <f t="shared" si="30"/>
        <v>0.31246176210386734</v>
      </c>
      <c r="I68" s="41">
        <f t="shared" si="30"/>
        <v>0.33006376119771225</v>
      </c>
      <c r="J68" s="41">
        <f t="shared" si="30"/>
        <v>0.31862585538504412</v>
      </c>
      <c r="K68" s="41">
        <f t="shared" si="30"/>
        <v>0.31999936950852059</v>
      </c>
      <c r="L68" s="41">
        <f t="shared" si="30"/>
        <v>0.30625472521050673</v>
      </c>
      <c r="M68" s="41">
        <f t="shared" si="30"/>
        <v>0.31434140384208331</v>
      </c>
      <c r="N68" s="41">
        <f t="shared" si="30"/>
        <v>0.32657461551449174</v>
      </c>
      <c r="O68" s="41">
        <f t="shared" si="30"/>
        <v>0.33561015597299276</v>
      </c>
      <c r="P68" s="41">
        <f t="shared" si="30"/>
        <v>0.35766295073845833</v>
      </c>
      <c r="Q68" s="41">
        <f t="shared" si="30"/>
        <v>0.32976761163216678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607.99121799743602</v>
      </c>
      <c r="C72" s="55">
        <f t="shared" ref="C72:Q72" si="31">SUM(C73:C74,C77:C78,C84:C85)</f>
        <v>713.98622495894415</v>
      </c>
      <c r="D72" s="55">
        <f t="shared" si="31"/>
        <v>754.83625884173989</v>
      </c>
      <c r="E72" s="55">
        <f t="shared" si="31"/>
        <v>779.2383798004679</v>
      </c>
      <c r="F72" s="55">
        <f t="shared" si="31"/>
        <v>777.71806747721985</v>
      </c>
      <c r="G72" s="55">
        <f t="shared" si="31"/>
        <v>749.68429142666434</v>
      </c>
      <c r="H72" s="55">
        <f t="shared" si="31"/>
        <v>693.05883541372805</v>
      </c>
      <c r="I72" s="55">
        <f t="shared" si="31"/>
        <v>613.91127371421612</v>
      </c>
      <c r="J72" s="55">
        <f t="shared" si="31"/>
        <v>622.67276197735202</v>
      </c>
      <c r="K72" s="55">
        <f t="shared" si="31"/>
        <v>623.29102417940408</v>
      </c>
      <c r="L72" s="55">
        <f t="shared" si="31"/>
        <v>672.19820080508975</v>
      </c>
      <c r="M72" s="55">
        <f t="shared" si="31"/>
        <v>613.34785396352049</v>
      </c>
      <c r="N72" s="55">
        <f t="shared" si="31"/>
        <v>543.79880629647096</v>
      </c>
      <c r="O72" s="55">
        <f t="shared" si="31"/>
        <v>514.30988115594187</v>
      </c>
      <c r="P72" s="55">
        <f t="shared" si="31"/>
        <v>469.74579546906051</v>
      </c>
      <c r="Q72" s="55">
        <f t="shared" si="31"/>
        <v>584.99987534582863</v>
      </c>
    </row>
    <row r="73" spans="1:17" ht="12" customHeight="1" x14ac:dyDescent="0.25">
      <c r="A73" s="54" t="s">
        <v>38</v>
      </c>
      <c r="B73" s="53">
        <v>17.285256077105068</v>
      </c>
      <c r="C73" s="53">
        <v>12.656530184040001</v>
      </c>
      <c r="D73" s="53">
        <v>16.947740183759993</v>
      </c>
      <c r="E73" s="53">
        <v>20.721403506960002</v>
      </c>
      <c r="F73" s="53">
        <v>10.460117738159999</v>
      </c>
      <c r="G73" s="53">
        <v>1.7158373356483749</v>
      </c>
      <c r="H73" s="53">
        <v>6.7896339141599977</v>
      </c>
      <c r="I73" s="53">
        <v>3.3823423864800013</v>
      </c>
      <c r="J73" s="53">
        <v>3.3828498266400002</v>
      </c>
      <c r="K73" s="53">
        <v>6.7641350461199989</v>
      </c>
      <c r="L73" s="53">
        <v>5.049566223953514</v>
      </c>
      <c r="M73" s="53">
        <v>8.2817833451789884</v>
      </c>
      <c r="N73" s="53">
        <v>8.6752948635591913</v>
      </c>
      <c r="O73" s="53">
        <v>1.5170758508845905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401.04145962334121</v>
      </c>
      <c r="C74" s="50">
        <f t="shared" ref="C74:Q74" si="32">SUM(C75:C76)</f>
        <v>444.7300526400241</v>
      </c>
      <c r="D74" s="50">
        <f t="shared" si="32"/>
        <v>498.1400737043399</v>
      </c>
      <c r="E74" s="50">
        <f t="shared" si="32"/>
        <v>504.29563384064392</v>
      </c>
      <c r="F74" s="50">
        <f t="shared" si="32"/>
        <v>498.07730729213989</v>
      </c>
      <c r="G74" s="50">
        <f t="shared" si="32"/>
        <v>456.76686739326061</v>
      </c>
      <c r="H74" s="50">
        <f t="shared" si="32"/>
        <v>399.70141060824005</v>
      </c>
      <c r="I74" s="50">
        <f t="shared" si="32"/>
        <v>330.30726507745214</v>
      </c>
      <c r="J74" s="50">
        <f t="shared" si="32"/>
        <v>314.23194549183603</v>
      </c>
      <c r="K74" s="50">
        <f t="shared" si="32"/>
        <v>303.93912947652007</v>
      </c>
      <c r="L74" s="50">
        <f t="shared" si="32"/>
        <v>297.41160642004661</v>
      </c>
      <c r="M74" s="50">
        <f t="shared" si="32"/>
        <v>272.1846316166567</v>
      </c>
      <c r="N74" s="50">
        <f t="shared" si="32"/>
        <v>224.70224773528514</v>
      </c>
      <c r="O74" s="50">
        <f t="shared" si="32"/>
        <v>193.33394375212097</v>
      </c>
      <c r="P74" s="50">
        <f t="shared" si="32"/>
        <v>158.7271384546213</v>
      </c>
      <c r="Q74" s="50">
        <f t="shared" si="32"/>
        <v>187.23418032948229</v>
      </c>
    </row>
    <row r="75" spans="1:17" ht="12" customHeight="1" x14ac:dyDescent="0.25">
      <c r="A75" s="52" t="s">
        <v>66</v>
      </c>
      <c r="B75" s="50">
        <v>8.8950689963399014</v>
      </c>
      <c r="C75" s="50">
        <v>17.693374890131999</v>
      </c>
      <c r="D75" s="50">
        <v>17.708988346560005</v>
      </c>
      <c r="E75" s="50">
        <v>20.605244885891995</v>
      </c>
      <c r="F75" s="50">
        <v>23.744289351743998</v>
      </c>
      <c r="G75" s="50">
        <v>23.659650484293504</v>
      </c>
      <c r="H75" s="50">
        <v>26.637481320948012</v>
      </c>
      <c r="I75" s="50">
        <v>26.675550679176013</v>
      </c>
      <c r="J75" s="50">
        <v>29.562507833292003</v>
      </c>
      <c r="K75" s="50">
        <v>35.388599089824012</v>
      </c>
      <c r="L75" s="50">
        <v>38.472400760549512</v>
      </c>
      <c r="M75" s="50">
        <v>35.519738508188325</v>
      </c>
      <c r="N75" s="50">
        <v>35.505257306263537</v>
      </c>
      <c r="O75" s="50">
        <v>35.515455930518584</v>
      </c>
      <c r="P75" s="50">
        <v>35.507627466970114</v>
      </c>
      <c r="Q75" s="50">
        <v>35.513675159050763</v>
      </c>
    </row>
    <row r="76" spans="1:17" ht="12" customHeight="1" x14ac:dyDescent="0.25">
      <c r="A76" s="52" t="s">
        <v>65</v>
      </c>
      <c r="B76" s="50">
        <v>392.14639062700132</v>
      </c>
      <c r="C76" s="50">
        <v>427.03667774989208</v>
      </c>
      <c r="D76" s="50">
        <v>480.43108535777992</v>
      </c>
      <c r="E76" s="50">
        <v>483.69038895475194</v>
      </c>
      <c r="F76" s="50">
        <v>474.33301794039591</v>
      </c>
      <c r="G76" s="50">
        <v>433.10721690896713</v>
      </c>
      <c r="H76" s="50">
        <v>373.06392928729201</v>
      </c>
      <c r="I76" s="50">
        <v>303.63171439827613</v>
      </c>
      <c r="J76" s="50">
        <v>284.66943765854404</v>
      </c>
      <c r="K76" s="50">
        <v>268.55053038669604</v>
      </c>
      <c r="L76" s="50">
        <v>258.93920565949708</v>
      </c>
      <c r="M76" s="50">
        <v>236.66489310846839</v>
      </c>
      <c r="N76" s="50">
        <v>189.19699042902161</v>
      </c>
      <c r="O76" s="50">
        <v>157.81848782160239</v>
      </c>
      <c r="P76" s="50">
        <v>123.21951098765118</v>
      </c>
      <c r="Q76" s="50">
        <v>151.72050517043152</v>
      </c>
    </row>
    <row r="77" spans="1:17" ht="12" customHeight="1" x14ac:dyDescent="0.25">
      <c r="A77" s="51" t="s">
        <v>41</v>
      </c>
      <c r="B77" s="50">
        <v>189.66450229698972</v>
      </c>
      <c r="C77" s="50">
        <v>256.59964213488013</v>
      </c>
      <c r="D77" s="50">
        <v>239.74844495363999</v>
      </c>
      <c r="E77" s="50">
        <v>254.22134245286395</v>
      </c>
      <c r="F77" s="50">
        <v>269.18064244691999</v>
      </c>
      <c r="G77" s="50">
        <v>291.20158669775537</v>
      </c>
      <c r="H77" s="50">
        <v>286.56779089132795</v>
      </c>
      <c r="I77" s="50">
        <v>280.22166625028399</v>
      </c>
      <c r="J77" s="50">
        <v>305.05796665887601</v>
      </c>
      <c r="K77" s="50">
        <v>312.58775965676404</v>
      </c>
      <c r="L77" s="50">
        <v>369.73702816108971</v>
      </c>
      <c r="M77" s="50">
        <v>332.88143900168478</v>
      </c>
      <c r="N77" s="50">
        <v>310.42126369762667</v>
      </c>
      <c r="O77" s="50">
        <v>319.45886155293624</v>
      </c>
      <c r="P77" s="50">
        <v>311.01865701443921</v>
      </c>
      <c r="Q77" s="50">
        <v>397.76569501634634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607.99121799743602</v>
      </c>
      <c r="C87" s="26">
        <f t="shared" si="34"/>
        <v>713.98622495894415</v>
      </c>
      <c r="D87" s="26">
        <f t="shared" si="34"/>
        <v>754.83625884174</v>
      </c>
      <c r="E87" s="26">
        <f t="shared" si="34"/>
        <v>779.23837980046801</v>
      </c>
      <c r="F87" s="26">
        <f t="shared" si="34"/>
        <v>777.71806747722007</v>
      </c>
      <c r="G87" s="26">
        <f t="shared" si="34"/>
        <v>749.68429142666423</v>
      </c>
      <c r="H87" s="26">
        <f t="shared" si="34"/>
        <v>693.05883541372793</v>
      </c>
      <c r="I87" s="26">
        <f t="shared" si="34"/>
        <v>613.91127371421601</v>
      </c>
      <c r="J87" s="26">
        <f t="shared" si="34"/>
        <v>622.67276197735191</v>
      </c>
      <c r="K87" s="26">
        <f t="shared" si="34"/>
        <v>623.29102417940396</v>
      </c>
      <c r="L87" s="26">
        <f t="shared" si="34"/>
        <v>672.19820080508987</v>
      </c>
      <c r="M87" s="26">
        <f t="shared" si="34"/>
        <v>613.34785396352049</v>
      </c>
      <c r="N87" s="26">
        <f t="shared" si="34"/>
        <v>543.79880629647096</v>
      </c>
      <c r="O87" s="26">
        <f t="shared" si="34"/>
        <v>514.30988115594187</v>
      </c>
      <c r="P87" s="26">
        <f t="shared" si="34"/>
        <v>469.74579546906051</v>
      </c>
      <c r="Q87" s="26">
        <f t="shared" si="34"/>
        <v>584.99987534582851</v>
      </c>
    </row>
    <row r="88" spans="1:17" ht="12" customHeight="1" x14ac:dyDescent="0.25">
      <c r="A88" s="25" t="s">
        <v>48</v>
      </c>
      <c r="B88" s="24">
        <f t="shared" ref="B88:Q88" si="35">SUM(B89:B92)</f>
        <v>607.99121799743602</v>
      </c>
      <c r="C88" s="24">
        <f t="shared" si="35"/>
        <v>713.98622495894415</v>
      </c>
      <c r="D88" s="24">
        <f t="shared" si="35"/>
        <v>754.83625884174</v>
      </c>
      <c r="E88" s="24">
        <f t="shared" si="35"/>
        <v>779.23837980046801</v>
      </c>
      <c r="F88" s="24">
        <f t="shared" si="35"/>
        <v>777.71806747722007</v>
      </c>
      <c r="G88" s="24">
        <f t="shared" si="35"/>
        <v>749.68429142666423</v>
      </c>
      <c r="H88" s="24">
        <f t="shared" si="35"/>
        <v>693.05883541372793</v>
      </c>
      <c r="I88" s="24">
        <f t="shared" si="35"/>
        <v>613.91127371421601</v>
      </c>
      <c r="J88" s="24">
        <f t="shared" si="35"/>
        <v>622.67276197735191</v>
      </c>
      <c r="K88" s="24">
        <f t="shared" si="35"/>
        <v>623.29102417940396</v>
      </c>
      <c r="L88" s="24">
        <f t="shared" si="35"/>
        <v>672.19820080508987</v>
      </c>
      <c r="M88" s="24">
        <f t="shared" si="35"/>
        <v>613.34785396352049</v>
      </c>
      <c r="N88" s="24">
        <f t="shared" si="35"/>
        <v>543.79880629647096</v>
      </c>
      <c r="O88" s="24">
        <f t="shared" si="35"/>
        <v>514.30988115594187</v>
      </c>
      <c r="P88" s="24">
        <f t="shared" si="35"/>
        <v>469.74579546906051</v>
      </c>
      <c r="Q88" s="24">
        <f t="shared" si="35"/>
        <v>584.99987534582851</v>
      </c>
    </row>
    <row r="89" spans="1:17" ht="12" customHeight="1" x14ac:dyDescent="0.25">
      <c r="A89" s="23" t="s">
        <v>44</v>
      </c>
      <c r="B89" s="22">
        <v>512.33311948639096</v>
      </c>
      <c r="C89" s="22">
        <v>605.55862307670736</v>
      </c>
      <c r="D89" s="22">
        <v>640.72564304884838</v>
      </c>
      <c r="E89" s="22">
        <v>659.06463892839236</v>
      </c>
      <c r="F89" s="22">
        <v>651.04374545391954</v>
      </c>
      <c r="G89" s="22">
        <v>617.83211331015661</v>
      </c>
      <c r="H89" s="22">
        <v>555.48888878009132</v>
      </c>
      <c r="I89" s="22">
        <v>471.71700427103724</v>
      </c>
      <c r="J89" s="22">
        <v>472.72155608409531</v>
      </c>
      <c r="K89" s="22">
        <v>465.19031603397718</v>
      </c>
      <c r="L89" s="22">
        <v>508.98556744694969</v>
      </c>
      <c r="M89" s="22">
        <v>452.51915676089646</v>
      </c>
      <c r="N89" s="22">
        <v>381.01254599782715</v>
      </c>
      <c r="O89" s="22">
        <v>352.45274259303835</v>
      </c>
      <c r="P89" s="22">
        <v>307.29435825000576</v>
      </c>
      <c r="Q89" s="22">
        <v>418.01340985095885</v>
      </c>
    </row>
    <row r="90" spans="1:17" ht="12" customHeight="1" x14ac:dyDescent="0.25">
      <c r="A90" s="23" t="s">
        <v>43</v>
      </c>
      <c r="B90" s="22">
        <v>2.7417532623388519E-2</v>
      </c>
      <c r="C90" s="22">
        <v>2.7675607363716177E-2</v>
      </c>
      <c r="D90" s="22">
        <v>3.2915229105792643E-2</v>
      </c>
      <c r="E90" s="22">
        <v>3.8664153183838729E-2</v>
      </c>
      <c r="F90" s="22">
        <v>4.7009964634520694E-2</v>
      </c>
      <c r="G90" s="22">
        <v>5.5108966192029506E-2</v>
      </c>
      <c r="H90" s="22">
        <v>7.2968805938140632E-2</v>
      </c>
      <c r="I90" s="22">
        <v>0.1073600197579489</v>
      </c>
      <c r="J90" s="22">
        <v>0.1184281679098847</v>
      </c>
      <c r="K90" s="22">
        <v>0.13445215497202331</v>
      </c>
      <c r="L90" s="22">
        <v>0.13761949185595032</v>
      </c>
      <c r="M90" s="22">
        <v>0.14789865654065321</v>
      </c>
      <c r="N90" s="22">
        <v>0.17025652861710455</v>
      </c>
      <c r="O90" s="22">
        <v>0.20852471531380892</v>
      </c>
      <c r="P90" s="22">
        <v>0.2748690870586043</v>
      </c>
      <c r="Q90" s="22">
        <v>0.37812911088678586</v>
      </c>
    </row>
    <row r="91" spans="1:17" ht="12" customHeight="1" x14ac:dyDescent="0.25">
      <c r="A91" s="23" t="s">
        <v>47</v>
      </c>
      <c r="B91" s="22">
        <v>56.850526768891157</v>
      </c>
      <c r="C91" s="22">
        <v>61.889981304132853</v>
      </c>
      <c r="D91" s="22">
        <v>66.949628638629605</v>
      </c>
      <c r="E91" s="22">
        <v>70.268270095397583</v>
      </c>
      <c r="F91" s="22">
        <v>74.063151634880199</v>
      </c>
      <c r="G91" s="22">
        <v>77.781741826511748</v>
      </c>
      <c r="H91" s="22">
        <v>80.48821997256708</v>
      </c>
      <c r="I91" s="22">
        <v>82.847138540222801</v>
      </c>
      <c r="J91" s="22">
        <v>86.287417918464456</v>
      </c>
      <c r="K91" s="22">
        <v>88.513988520386903</v>
      </c>
      <c r="L91" s="22">
        <v>90.182032857328338</v>
      </c>
      <c r="M91" s="22">
        <v>88.668192827661031</v>
      </c>
      <c r="N91" s="22">
        <v>87.785879454678096</v>
      </c>
      <c r="O91" s="22">
        <v>86.317917821868264</v>
      </c>
      <c r="P91" s="22">
        <v>85.325824969013311</v>
      </c>
      <c r="Q91" s="22">
        <v>85.169124276735289</v>
      </c>
    </row>
    <row r="92" spans="1:17" ht="12" customHeight="1" x14ac:dyDescent="0.25">
      <c r="A92" s="21" t="s">
        <v>46</v>
      </c>
      <c r="B92" s="20">
        <v>38.780154209530473</v>
      </c>
      <c r="C92" s="20">
        <v>46.509944970740214</v>
      </c>
      <c r="D92" s="20">
        <v>47.128071925156164</v>
      </c>
      <c r="E92" s="20">
        <v>49.866806623494206</v>
      </c>
      <c r="F92" s="20">
        <v>52.564160423785744</v>
      </c>
      <c r="G92" s="20">
        <v>54.015327323803881</v>
      </c>
      <c r="H92" s="20">
        <v>57.008757855131449</v>
      </c>
      <c r="I92" s="20">
        <v>59.239770883198098</v>
      </c>
      <c r="J92" s="20">
        <v>63.545359806882324</v>
      </c>
      <c r="K92" s="20">
        <v>69.452267470067923</v>
      </c>
      <c r="L92" s="20">
        <v>72.8929810089559</v>
      </c>
      <c r="M92" s="20">
        <v>72.012605718422321</v>
      </c>
      <c r="N92" s="20">
        <v>74.830124315348641</v>
      </c>
      <c r="O92" s="20">
        <v>75.330696025721437</v>
      </c>
      <c r="P92" s="20">
        <v>76.850743162982837</v>
      </c>
      <c r="Q92" s="20">
        <v>81.43921210724767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0.84266532857807086</v>
      </c>
      <c r="C97" s="45">
        <f t="shared" si="38"/>
        <v>0.84813768376487708</v>
      </c>
      <c r="D97" s="45">
        <f t="shared" si="38"/>
        <v>0.84882732585211407</v>
      </c>
      <c r="E97" s="45">
        <f t="shared" si="38"/>
        <v>0.84578051596631143</v>
      </c>
      <c r="F97" s="45">
        <f t="shared" si="38"/>
        <v>0.83712051022009859</v>
      </c>
      <c r="G97" s="45">
        <f t="shared" si="38"/>
        <v>0.82412306136815239</v>
      </c>
      <c r="H97" s="45">
        <f t="shared" si="38"/>
        <v>0.80150322078858871</v>
      </c>
      <c r="I97" s="45">
        <f t="shared" si="38"/>
        <v>0.76837977158671289</v>
      </c>
      <c r="J97" s="45">
        <f t="shared" si="38"/>
        <v>0.75918136290870764</v>
      </c>
      <c r="K97" s="45">
        <f t="shared" si="38"/>
        <v>0.74634528332318784</v>
      </c>
      <c r="L97" s="45">
        <f t="shared" si="38"/>
        <v>0.75719567061818838</v>
      </c>
      <c r="M97" s="45">
        <f t="shared" si="38"/>
        <v>0.73778550595175074</v>
      </c>
      <c r="N97" s="45">
        <f t="shared" si="38"/>
        <v>0.70064983884886434</v>
      </c>
      <c r="O97" s="45">
        <f t="shared" si="38"/>
        <v>0.68529257458728965</v>
      </c>
      <c r="P97" s="45">
        <f t="shared" si="38"/>
        <v>0.65417159922242563</v>
      </c>
      <c r="Q97" s="45">
        <f t="shared" si="38"/>
        <v>0.71455298961191416</v>
      </c>
    </row>
    <row r="98" spans="1:17" ht="12" customHeight="1" x14ac:dyDescent="0.25">
      <c r="A98" s="23" t="s">
        <v>43</v>
      </c>
      <c r="B98" s="44">
        <f t="shared" ref="B98:Q98" si="39">IF(B90=0,0,B90/B$87)</f>
        <v>4.5095277385246941E-5</v>
      </c>
      <c r="C98" s="44">
        <f t="shared" si="39"/>
        <v>3.8762102679652662E-5</v>
      </c>
      <c r="D98" s="44">
        <f t="shared" si="39"/>
        <v>4.3605786977296881E-5</v>
      </c>
      <c r="E98" s="44">
        <f t="shared" si="39"/>
        <v>4.961787584659149E-5</v>
      </c>
      <c r="F98" s="44">
        <f t="shared" si="39"/>
        <v>6.0446023566114016E-5</v>
      </c>
      <c r="G98" s="44">
        <f t="shared" si="39"/>
        <v>7.3509565055919796E-5</v>
      </c>
      <c r="H98" s="44">
        <f t="shared" si="39"/>
        <v>1.0528515359678117E-4</v>
      </c>
      <c r="I98" s="44">
        <f t="shared" si="39"/>
        <v>1.7487872328587737E-4</v>
      </c>
      <c r="J98" s="44">
        <f t="shared" si="39"/>
        <v>1.9019326866620225E-4</v>
      </c>
      <c r="K98" s="44">
        <f t="shared" si="39"/>
        <v>2.1571328601921837E-4</v>
      </c>
      <c r="L98" s="44">
        <f t="shared" si="39"/>
        <v>2.0473052693554348E-4</v>
      </c>
      <c r="M98" s="44">
        <f t="shared" si="39"/>
        <v>2.4113340510595416E-4</v>
      </c>
      <c r="N98" s="44">
        <f t="shared" si="39"/>
        <v>3.1308735261232484E-4</v>
      </c>
      <c r="O98" s="44">
        <f t="shared" si="39"/>
        <v>4.0544567186836329E-4</v>
      </c>
      <c r="P98" s="44">
        <f t="shared" si="39"/>
        <v>5.8514432637792155E-4</v>
      </c>
      <c r="Q98" s="44">
        <f t="shared" si="39"/>
        <v>6.4637468625655876E-4</v>
      </c>
    </row>
    <row r="99" spans="1:17" ht="12" customHeight="1" x14ac:dyDescent="0.25">
      <c r="A99" s="23" t="s">
        <v>47</v>
      </c>
      <c r="B99" s="44">
        <f t="shared" ref="B99:Q99" si="40">IF(B91=0,0,B91/B$87)</f>
        <v>9.3505506471198568E-2</v>
      </c>
      <c r="C99" s="44">
        <f t="shared" si="40"/>
        <v>8.6682318426649849E-2</v>
      </c>
      <c r="D99" s="44">
        <f t="shared" si="40"/>
        <v>8.8694240445418709E-2</v>
      </c>
      <c r="E99" s="44">
        <f t="shared" si="40"/>
        <v>9.0175576456322001E-2</v>
      </c>
      <c r="F99" s="44">
        <f t="shared" si="40"/>
        <v>9.5231363050530593E-2</v>
      </c>
      <c r="G99" s="44">
        <f t="shared" si="40"/>
        <v>0.10375266324240506</v>
      </c>
      <c r="H99" s="44">
        <f t="shared" si="40"/>
        <v>0.11613475777207123</v>
      </c>
      <c r="I99" s="44">
        <f t="shared" si="40"/>
        <v>0.13494969401521248</v>
      </c>
      <c r="J99" s="44">
        <f t="shared" si="40"/>
        <v>0.13857586711268885</v>
      </c>
      <c r="K99" s="44">
        <f t="shared" si="40"/>
        <v>0.14201069016984533</v>
      </c>
      <c r="L99" s="44">
        <f t="shared" si="40"/>
        <v>0.13415988431584253</v>
      </c>
      <c r="M99" s="44">
        <f t="shared" si="40"/>
        <v>0.14456428314646824</v>
      </c>
      <c r="N99" s="44">
        <f t="shared" si="40"/>
        <v>0.16143080572857776</v>
      </c>
      <c r="O99" s="44">
        <f t="shared" si="40"/>
        <v>0.16783250912438943</v>
      </c>
      <c r="P99" s="44">
        <f t="shared" si="40"/>
        <v>0.18164255176315514</v>
      </c>
      <c r="Q99" s="44">
        <f t="shared" si="40"/>
        <v>0.14558827764943832</v>
      </c>
    </row>
    <row r="100" spans="1:17" ht="12" customHeight="1" x14ac:dyDescent="0.25">
      <c r="A100" s="23" t="s">
        <v>46</v>
      </c>
      <c r="B100" s="43">
        <f t="shared" ref="B100:Q100" si="41">IF(B92=0,0,B92/B$87)</f>
        <v>6.3784069673345212E-2</v>
      </c>
      <c r="C100" s="43">
        <f t="shared" si="41"/>
        <v>6.5141235705793402E-2</v>
      </c>
      <c r="D100" s="43">
        <f t="shared" si="41"/>
        <v>6.2434827915489814E-2</v>
      </c>
      <c r="E100" s="43">
        <f t="shared" si="41"/>
        <v>6.3994289701519977E-2</v>
      </c>
      <c r="F100" s="43">
        <f t="shared" si="41"/>
        <v>6.7587680705804593E-2</v>
      </c>
      <c r="G100" s="43">
        <f t="shared" si="41"/>
        <v>7.2050765824386728E-2</v>
      </c>
      <c r="H100" s="43">
        <f t="shared" si="41"/>
        <v>8.2256736285743384E-2</v>
      </c>
      <c r="I100" s="43">
        <f t="shared" si="41"/>
        <v>9.6495655674788947E-2</v>
      </c>
      <c r="J100" s="43">
        <f t="shared" si="41"/>
        <v>0.10205257670993745</v>
      </c>
      <c r="K100" s="43">
        <f t="shared" si="41"/>
        <v>0.11142831322094772</v>
      </c>
      <c r="L100" s="43">
        <f t="shared" si="41"/>
        <v>0.10843971453903355</v>
      </c>
      <c r="M100" s="43">
        <f t="shared" si="41"/>
        <v>0.11740907749667508</v>
      </c>
      <c r="N100" s="43">
        <f t="shared" si="41"/>
        <v>0.13760626806994566</v>
      </c>
      <c r="O100" s="43">
        <f t="shared" si="41"/>
        <v>0.14646947061645257</v>
      </c>
      <c r="P100" s="43">
        <f t="shared" si="41"/>
        <v>0.16360070468804133</v>
      </c>
      <c r="Q100" s="43">
        <f t="shared" si="41"/>
        <v>0.13921235805239116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89142.99810940442</v>
      </c>
      <c r="C105" s="26">
        <f t="shared" ref="C105:Q105" si="43">SUM(C106,C111)</f>
        <v>98224.675526812498</v>
      </c>
      <c r="D105" s="26">
        <f t="shared" si="43"/>
        <v>100350.6894362678</v>
      </c>
      <c r="E105" s="26">
        <f t="shared" si="43"/>
        <v>101476.80629387501</v>
      </c>
      <c r="F105" s="26">
        <f t="shared" si="43"/>
        <v>101559.83975723739</v>
      </c>
      <c r="G105" s="26">
        <f t="shared" si="43"/>
        <v>101766.81606422347</v>
      </c>
      <c r="H105" s="26">
        <f t="shared" si="43"/>
        <v>96765.534892900687</v>
      </c>
      <c r="I105" s="26">
        <f t="shared" si="43"/>
        <v>91407.058721354886</v>
      </c>
      <c r="J105" s="26">
        <f t="shared" si="43"/>
        <v>94916.57554899354</v>
      </c>
      <c r="K105" s="26">
        <f t="shared" si="43"/>
        <v>94349.195416974006</v>
      </c>
      <c r="L105" s="26">
        <f t="shared" si="43"/>
        <v>98785.06189574764</v>
      </c>
      <c r="M105" s="26">
        <f t="shared" si="43"/>
        <v>95899.865137093293</v>
      </c>
      <c r="N105" s="26">
        <f t="shared" si="43"/>
        <v>93005.349642076471</v>
      </c>
      <c r="O105" s="26">
        <f t="shared" si="43"/>
        <v>90468.115836214653</v>
      </c>
      <c r="P105" s="26">
        <f t="shared" si="43"/>
        <v>83498.665120795617</v>
      </c>
      <c r="Q105" s="26">
        <f t="shared" si="43"/>
        <v>88678.828551635204</v>
      </c>
    </row>
    <row r="106" spans="1:17" ht="12" customHeight="1" x14ac:dyDescent="0.25">
      <c r="A106" s="25" t="s">
        <v>48</v>
      </c>
      <c r="B106" s="24">
        <f>SUM(B107:B110)</f>
        <v>62237.360038834784</v>
      </c>
      <c r="C106" s="24">
        <f t="shared" ref="C106:Q106" si="44">SUM(C107:C110)</f>
        <v>70665.053636891971</v>
      </c>
      <c r="D106" s="24">
        <f t="shared" si="44"/>
        <v>72149.316119406518</v>
      </c>
      <c r="E106" s="24">
        <f t="shared" si="44"/>
        <v>72827.515686046201</v>
      </c>
      <c r="F106" s="24">
        <f t="shared" si="44"/>
        <v>72243.997381344932</v>
      </c>
      <c r="G106" s="24">
        <f t="shared" si="44"/>
        <v>71739.303507714721</v>
      </c>
      <c r="H106" s="24">
        <f t="shared" si="44"/>
        <v>66530.005349341678</v>
      </c>
      <c r="I106" s="24">
        <f t="shared" si="44"/>
        <v>61236.901119764349</v>
      </c>
      <c r="J106" s="24">
        <f t="shared" si="44"/>
        <v>64673.700474476311</v>
      </c>
      <c r="K106" s="24">
        <f t="shared" si="44"/>
        <v>64157.512369906122</v>
      </c>
      <c r="L106" s="24">
        <f t="shared" si="44"/>
        <v>68531.669909962555</v>
      </c>
      <c r="M106" s="24">
        <f t="shared" si="44"/>
        <v>65754.566901632919</v>
      </c>
      <c r="N106" s="24">
        <f t="shared" si="44"/>
        <v>62632.163341924483</v>
      </c>
      <c r="O106" s="24">
        <f t="shared" si="44"/>
        <v>60106.097369839874</v>
      </c>
      <c r="P106" s="24">
        <f t="shared" si="44"/>
        <v>53634.286170969463</v>
      </c>
      <c r="Q106" s="24">
        <f t="shared" si="44"/>
        <v>59435.423057824068</v>
      </c>
    </row>
    <row r="107" spans="1:17" ht="12" customHeight="1" x14ac:dyDescent="0.25">
      <c r="A107" s="23" t="s">
        <v>44</v>
      </c>
      <c r="B107" s="22">
        <v>40138.842891235843</v>
      </c>
      <c r="C107" s="22">
        <v>47813.89072933299</v>
      </c>
      <c r="D107" s="22">
        <v>48697.245061762362</v>
      </c>
      <c r="E107" s="22">
        <v>48949.763357541764</v>
      </c>
      <c r="F107" s="22">
        <v>47989.770460259271</v>
      </c>
      <c r="G107" s="22">
        <v>47375.290927268921</v>
      </c>
      <c r="H107" s="22">
        <v>41911.939213945399</v>
      </c>
      <c r="I107" s="22">
        <v>36307.06918828551</v>
      </c>
      <c r="J107" s="22">
        <v>39397.454299479396</v>
      </c>
      <c r="K107" s="22">
        <v>38534.817103938687</v>
      </c>
      <c r="L107" s="22">
        <v>42562.731496587374</v>
      </c>
      <c r="M107" s="22">
        <v>39873.745914106912</v>
      </c>
      <c r="N107" s="22">
        <v>36727.213628846286</v>
      </c>
      <c r="O107" s="22">
        <v>34045.946151992779</v>
      </c>
      <c r="P107" s="22">
        <v>27543.721378571146</v>
      </c>
      <c r="Q107" s="22">
        <v>33105.836405850248</v>
      </c>
    </row>
    <row r="108" spans="1:17" ht="12" customHeight="1" x14ac:dyDescent="0.25">
      <c r="A108" s="23" t="s">
        <v>43</v>
      </c>
      <c r="B108" s="22">
        <v>2136.5641443861127</v>
      </c>
      <c r="C108" s="22">
        <v>2276.3313512521722</v>
      </c>
      <c r="D108" s="22">
        <v>2480.4427745749981</v>
      </c>
      <c r="E108" s="22">
        <v>2675.3182614550296</v>
      </c>
      <c r="F108" s="22">
        <v>2927.4106763466343</v>
      </c>
      <c r="G108" s="22">
        <v>3141.3482910849889</v>
      </c>
      <c r="H108" s="22">
        <v>3492.2200313515123</v>
      </c>
      <c r="I108" s="22">
        <v>3884.2424234511445</v>
      </c>
      <c r="J108" s="22">
        <v>4220.4529354633187</v>
      </c>
      <c r="K108" s="22">
        <v>4521.9542444899298</v>
      </c>
      <c r="L108" s="22">
        <v>4733.5182716336203</v>
      </c>
      <c r="M108" s="22">
        <v>4674.8853109268557</v>
      </c>
      <c r="N108" s="22">
        <v>4723.2181828389048</v>
      </c>
      <c r="O108" s="22">
        <v>4720.6153760370407</v>
      </c>
      <c r="P108" s="22">
        <v>4648.0109015778917</v>
      </c>
      <c r="Q108" s="22">
        <v>4499.5923653416648</v>
      </c>
    </row>
    <row r="109" spans="1:17" ht="12" customHeight="1" x14ac:dyDescent="0.25">
      <c r="A109" s="23" t="s">
        <v>47</v>
      </c>
      <c r="B109" s="22">
        <v>9798.6390626959674</v>
      </c>
      <c r="C109" s="22">
        <v>10052.109463840494</v>
      </c>
      <c r="D109" s="22">
        <v>10279.276113587255</v>
      </c>
      <c r="E109" s="22">
        <v>10399.651137114948</v>
      </c>
      <c r="F109" s="22">
        <v>10472.186543257227</v>
      </c>
      <c r="G109" s="22">
        <v>10465.238845159407</v>
      </c>
      <c r="H109" s="22">
        <v>10378.512799777238</v>
      </c>
      <c r="I109" s="22">
        <v>10290.411962008571</v>
      </c>
      <c r="J109" s="22">
        <v>10255.631662110847</v>
      </c>
      <c r="K109" s="22">
        <v>10221.025475054152</v>
      </c>
      <c r="L109" s="22">
        <v>10241.865991477036</v>
      </c>
      <c r="M109" s="22">
        <v>10283.200964048374</v>
      </c>
      <c r="N109" s="22">
        <v>10306.752589608579</v>
      </c>
      <c r="O109" s="22">
        <v>10386.058052915236</v>
      </c>
      <c r="P109" s="22">
        <v>10398.452392294937</v>
      </c>
      <c r="Q109" s="22">
        <v>10522.630813737524</v>
      </c>
    </row>
    <row r="110" spans="1:17" ht="12" customHeight="1" x14ac:dyDescent="0.25">
      <c r="A110" s="21" t="s">
        <v>46</v>
      </c>
      <c r="B110" s="20">
        <v>10163.313940516866</v>
      </c>
      <c r="C110" s="20">
        <v>10522.72209246632</v>
      </c>
      <c r="D110" s="20">
        <v>10692.352169481905</v>
      </c>
      <c r="E110" s="20">
        <v>10802.782929934458</v>
      </c>
      <c r="F110" s="20">
        <v>10854.62970148179</v>
      </c>
      <c r="G110" s="20">
        <v>10757.425444201395</v>
      </c>
      <c r="H110" s="20">
        <v>10747.333304267528</v>
      </c>
      <c r="I110" s="20">
        <v>10755.177546019126</v>
      </c>
      <c r="J110" s="20">
        <v>10800.16157742275</v>
      </c>
      <c r="K110" s="20">
        <v>10879.715546423362</v>
      </c>
      <c r="L110" s="20">
        <v>10993.554150264516</v>
      </c>
      <c r="M110" s="20">
        <v>10922.734712550784</v>
      </c>
      <c r="N110" s="20">
        <v>10874.978940630708</v>
      </c>
      <c r="O110" s="20">
        <v>10953.477788894817</v>
      </c>
      <c r="P110" s="20">
        <v>11044.10149852549</v>
      </c>
      <c r="Q110" s="20">
        <v>11307.363472894631</v>
      </c>
    </row>
    <row r="111" spans="1:17" ht="12" customHeight="1" x14ac:dyDescent="0.25">
      <c r="A111" s="19" t="s">
        <v>45</v>
      </c>
      <c r="B111" s="18">
        <v>26905.638070569636</v>
      </c>
      <c r="C111" s="18">
        <v>27559.621889920523</v>
      </c>
      <c r="D111" s="18">
        <v>28201.373316861285</v>
      </c>
      <c r="E111" s="18">
        <v>28649.290607828803</v>
      </c>
      <c r="F111" s="18">
        <v>29315.842375892462</v>
      </c>
      <c r="G111" s="18">
        <v>30027.512556508747</v>
      </c>
      <c r="H111" s="18">
        <v>30235.529543559009</v>
      </c>
      <c r="I111" s="18">
        <v>30170.157601590541</v>
      </c>
      <c r="J111" s="18">
        <v>30242.875074517233</v>
      </c>
      <c r="K111" s="18">
        <v>30191.683047067887</v>
      </c>
      <c r="L111" s="18">
        <v>30253.391985785085</v>
      </c>
      <c r="M111" s="18">
        <v>30145.298235460374</v>
      </c>
      <c r="N111" s="18">
        <v>30373.186300151996</v>
      </c>
      <c r="O111" s="18">
        <v>30362.018466374771</v>
      </c>
      <c r="P111" s="18">
        <v>29864.37894982615</v>
      </c>
      <c r="Q111" s="18">
        <v>29243.40549381114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39397.044379208608</v>
      </c>
      <c r="C113" s="31">
        <f t="shared" ref="C113:Q113" si="46">SUM(C114:C117)</f>
        <v>45252.231851676195</v>
      </c>
      <c r="D113" s="31">
        <f t="shared" si="46"/>
        <v>46859.273007317955</v>
      </c>
      <c r="E113" s="31">
        <f t="shared" si="46"/>
        <v>48206.771223108677</v>
      </c>
      <c r="F113" s="31">
        <f t="shared" si="46"/>
        <v>48803.949594488222</v>
      </c>
      <c r="G113" s="31">
        <f t="shared" si="46"/>
        <v>49611.011381648685</v>
      </c>
      <c r="H113" s="31">
        <f t="shared" si="46"/>
        <v>47345.9915678588</v>
      </c>
      <c r="I113" s="31">
        <f t="shared" si="46"/>
        <v>45118.596430156787</v>
      </c>
      <c r="J113" s="31">
        <f t="shared" si="46"/>
        <v>48666.473928215848</v>
      </c>
      <c r="K113" s="31">
        <f t="shared" si="46"/>
        <v>49107.225673740366</v>
      </c>
      <c r="L113" s="31">
        <f t="shared" si="46"/>
        <v>53125.053384058563</v>
      </c>
      <c r="M113" s="31">
        <f t="shared" si="46"/>
        <v>51965.355070355617</v>
      </c>
      <c r="N113" s="31">
        <f t="shared" si="46"/>
        <v>50835.954511806747</v>
      </c>
      <c r="O113" s="31">
        <f t="shared" si="46"/>
        <v>50112.335527220399</v>
      </c>
      <c r="P113" s="31">
        <f t="shared" si="46"/>
        <v>46336.87030430328</v>
      </c>
      <c r="Q113" s="31">
        <f t="shared" si="46"/>
        <v>51910.776253083677</v>
      </c>
    </row>
    <row r="114" spans="1:17" ht="12" customHeight="1" x14ac:dyDescent="0.25">
      <c r="A114" s="23" t="s">
        <v>44</v>
      </c>
      <c r="B114" s="22">
        <v>24226.356223150309</v>
      </c>
      <c r="C114" s="22">
        <v>29345.221560686288</v>
      </c>
      <c r="D114" s="22">
        <v>30128.577297912278</v>
      </c>
      <c r="E114" s="22">
        <v>30743.393815776129</v>
      </c>
      <c r="F114" s="22">
        <v>30594.719795984951</v>
      </c>
      <c r="G114" s="22">
        <v>30853.980067531214</v>
      </c>
      <c r="H114" s="22">
        <v>27722.86227342354</v>
      </c>
      <c r="I114" s="22">
        <v>24498.10847846996</v>
      </c>
      <c r="J114" s="22">
        <v>27181.791915954578</v>
      </c>
      <c r="K114" s="22">
        <v>26828.054434564088</v>
      </c>
      <c r="L114" s="22">
        <v>30130.1611560567</v>
      </c>
      <c r="M114" s="22">
        <v>28741.716652718627</v>
      </c>
      <c r="N114" s="22">
        <v>27121.237522820025</v>
      </c>
      <c r="O114" s="22">
        <v>25740.537205937377</v>
      </c>
      <c r="P114" s="22">
        <v>21307.209000008635</v>
      </c>
      <c r="Q114" s="22">
        <v>26038.574984232073</v>
      </c>
    </row>
    <row r="115" spans="1:17" ht="12" customHeight="1" x14ac:dyDescent="0.25">
      <c r="A115" s="23" t="s">
        <v>43</v>
      </c>
      <c r="B115" s="30">
        <v>3523.0301635706428</v>
      </c>
      <c r="C115" s="30">
        <v>3877.1501836096522</v>
      </c>
      <c r="D115" s="30">
        <v>4353.6835909512265</v>
      </c>
      <c r="E115" s="30">
        <v>4816.2478242423294</v>
      </c>
      <c r="F115" s="30">
        <v>5385.8896527350726</v>
      </c>
      <c r="G115" s="30">
        <v>5886.1713527585534</v>
      </c>
      <c r="H115" s="30">
        <v>6677.7557102751462</v>
      </c>
      <c r="I115" s="30">
        <v>7573.2218883458627</v>
      </c>
      <c r="J115" s="30">
        <v>8360.8338968079788</v>
      </c>
      <c r="K115" s="30">
        <v>9101.5168626323139</v>
      </c>
      <c r="L115" s="30">
        <v>9664.6221677049798</v>
      </c>
      <c r="M115" s="30">
        <v>9755.4071676445674</v>
      </c>
      <c r="N115" s="30">
        <v>10171.505779601737</v>
      </c>
      <c r="O115" s="30">
        <v>10606.895403138686</v>
      </c>
      <c r="P115" s="30">
        <v>11074.81980964596</v>
      </c>
      <c r="Q115" s="30">
        <v>11534.035928161493</v>
      </c>
    </row>
    <row r="116" spans="1:17" ht="12" customHeight="1" x14ac:dyDescent="0.25">
      <c r="A116" s="23" t="s">
        <v>47</v>
      </c>
      <c r="B116" s="22">
        <v>5884.1195768229009</v>
      </c>
      <c r="C116" s="22">
        <v>6078.7062425585855</v>
      </c>
      <c r="D116" s="22">
        <v>6262.5727610158892</v>
      </c>
      <c r="E116" s="22">
        <v>6413.3512282473976</v>
      </c>
      <c r="F116" s="22">
        <v>6513.8550410963971</v>
      </c>
      <c r="G116" s="22">
        <v>6563.33534257885</v>
      </c>
      <c r="H116" s="22">
        <v>6584.9394972562659</v>
      </c>
      <c r="I116" s="22">
        <v>6609.6900256727713</v>
      </c>
      <c r="J116" s="22">
        <v>6628.6926402590434</v>
      </c>
      <c r="K116" s="22">
        <v>6650.1442279410312</v>
      </c>
      <c r="L116" s="22">
        <v>6705.3002124066879</v>
      </c>
      <c r="M116" s="22">
        <v>6809.4726341623655</v>
      </c>
      <c r="N116" s="22">
        <v>6870.775638978942</v>
      </c>
      <c r="O116" s="22">
        <v>6990.9771863756887</v>
      </c>
      <c r="P116" s="22">
        <v>7081.9952783912668</v>
      </c>
      <c r="Q116" s="22">
        <v>7246.660288373263</v>
      </c>
    </row>
    <row r="117" spans="1:17" ht="12" customHeight="1" x14ac:dyDescent="0.25">
      <c r="A117" s="29" t="s">
        <v>46</v>
      </c>
      <c r="B117" s="18">
        <v>5763.5384156647569</v>
      </c>
      <c r="C117" s="18">
        <v>5951.1538648216738</v>
      </c>
      <c r="D117" s="18">
        <v>6114.4393574385704</v>
      </c>
      <c r="E117" s="18">
        <v>6233.778354842816</v>
      </c>
      <c r="F117" s="18">
        <v>6309.4851046718068</v>
      </c>
      <c r="G117" s="18">
        <v>6307.524618780064</v>
      </c>
      <c r="H117" s="18">
        <v>6360.4340869038506</v>
      </c>
      <c r="I117" s="18">
        <v>6437.5760376681937</v>
      </c>
      <c r="J117" s="18">
        <v>6495.1554751942558</v>
      </c>
      <c r="K117" s="18">
        <v>6527.5101486029334</v>
      </c>
      <c r="L117" s="18">
        <v>6624.969847890191</v>
      </c>
      <c r="M117" s="18">
        <v>6658.7586158300564</v>
      </c>
      <c r="N117" s="18">
        <v>6672.4355704060472</v>
      </c>
      <c r="O117" s="18">
        <v>6773.9257317686506</v>
      </c>
      <c r="P117" s="18">
        <v>6872.8462162574233</v>
      </c>
      <c r="Q117" s="18">
        <v>7091.5050523168475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9474.1566639312805</v>
      </c>
      <c r="C119" s="26">
        <f t="shared" ref="C119:Q119" si="47">SUM(C120,C125)</f>
        <v>10699.149153205568</v>
      </c>
      <c r="D119" s="26">
        <f t="shared" si="47"/>
        <v>10857.262826136081</v>
      </c>
      <c r="E119" s="26">
        <f t="shared" si="47"/>
        <v>10612.480578610168</v>
      </c>
      <c r="F119" s="26">
        <f t="shared" si="47"/>
        <v>10197.336667338652</v>
      </c>
      <c r="G119" s="26">
        <f t="shared" si="47"/>
        <v>9478.6049724529548</v>
      </c>
      <c r="H119" s="26">
        <f t="shared" si="47"/>
        <v>8327.145069806018</v>
      </c>
      <c r="I119" s="26">
        <f t="shared" si="47"/>
        <v>7010.7523580767247</v>
      </c>
      <c r="J119" s="26">
        <f t="shared" si="47"/>
        <v>6961.5588295604575</v>
      </c>
      <c r="K119" s="26">
        <f t="shared" si="47"/>
        <v>6870.4062649963598</v>
      </c>
      <c r="L119" s="26">
        <f t="shared" si="47"/>
        <v>7371.8202741839395</v>
      </c>
      <c r="M119" s="26">
        <f t="shared" si="47"/>
        <v>6645.2653215430864</v>
      </c>
      <c r="N119" s="26">
        <f t="shared" si="47"/>
        <v>5948.4175238357393</v>
      </c>
      <c r="O119" s="26">
        <f t="shared" si="47"/>
        <v>5625.4838349651272</v>
      </c>
      <c r="P119" s="26">
        <f t="shared" si="47"/>
        <v>4990.1020411791778</v>
      </c>
      <c r="Q119" s="26">
        <f t="shared" si="47"/>
        <v>6016.5396011874482</v>
      </c>
    </row>
    <row r="120" spans="1:17" ht="12" customHeight="1" x14ac:dyDescent="0.25">
      <c r="A120" s="25" t="s">
        <v>48</v>
      </c>
      <c r="B120" s="24">
        <f>SUM(B121:B124)</f>
        <v>9474.1566639312805</v>
      </c>
      <c r="C120" s="24">
        <f t="shared" ref="C120:Q120" si="48">SUM(C121:C124)</f>
        <v>10699.149153205568</v>
      </c>
      <c r="D120" s="24">
        <f t="shared" si="48"/>
        <v>10857.262826136081</v>
      </c>
      <c r="E120" s="24">
        <f t="shared" si="48"/>
        <v>10612.480578610168</v>
      </c>
      <c r="F120" s="24">
        <f t="shared" si="48"/>
        <v>10197.336667338652</v>
      </c>
      <c r="G120" s="24">
        <f t="shared" si="48"/>
        <v>9478.6049724529548</v>
      </c>
      <c r="H120" s="24">
        <f t="shared" si="48"/>
        <v>8327.145069806018</v>
      </c>
      <c r="I120" s="24">
        <f t="shared" si="48"/>
        <v>7010.7523580767247</v>
      </c>
      <c r="J120" s="24">
        <f t="shared" si="48"/>
        <v>6961.5588295604575</v>
      </c>
      <c r="K120" s="24">
        <f t="shared" si="48"/>
        <v>6870.4062649963598</v>
      </c>
      <c r="L120" s="24">
        <f t="shared" si="48"/>
        <v>7371.8202741839395</v>
      </c>
      <c r="M120" s="24">
        <f t="shared" si="48"/>
        <v>6645.2653215430864</v>
      </c>
      <c r="N120" s="24">
        <f t="shared" si="48"/>
        <v>5948.4175238357393</v>
      </c>
      <c r="O120" s="24">
        <f t="shared" si="48"/>
        <v>5625.4838349651272</v>
      </c>
      <c r="P120" s="24">
        <f t="shared" si="48"/>
        <v>4990.1020411791778</v>
      </c>
      <c r="Q120" s="24">
        <f t="shared" si="48"/>
        <v>6016.5396011874482</v>
      </c>
    </row>
    <row r="121" spans="1:17" ht="12" customHeight="1" x14ac:dyDescent="0.25">
      <c r="A121" s="23" t="s">
        <v>44</v>
      </c>
      <c r="B121" s="22">
        <v>7983.5433382117726</v>
      </c>
      <c r="C121" s="22">
        <v>9074.351581054716</v>
      </c>
      <c r="D121" s="22">
        <v>9215.941370782657</v>
      </c>
      <c r="E121" s="22">
        <v>8975.8292994593667</v>
      </c>
      <c r="F121" s="22">
        <v>8536.399673848653</v>
      </c>
      <c r="G121" s="22">
        <v>7811.5369473973215</v>
      </c>
      <c r="H121" s="22">
        <v>6674.2335934233406</v>
      </c>
      <c r="I121" s="22">
        <v>5386.9202955500014</v>
      </c>
      <c r="J121" s="22">
        <v>5285.0857201948547</v>
      </c>
      <c r="K121" s="22">
        <v>5127.6953103941132</v>
      </c>
      <c r="L121" s="22">
        <v>5581.9103961874653</v>
      </c>
      <c r="M121" s="22">
        <v>4902.7804374382895</v>
      </c>
      <c r="N121" s="22">
        <v>4167.7577794812714</v>
      </c>
      <c r="O121" s="22">
        <v>3855.102300562432</v>
      </c>
      <c r="P121" s="22">
        <v>3264.3830325612735</v>
      </c>
      <c r="Q121" s="22">
        <v>4299.1363591469635</v>
      </c>
    </row>
    <row r="122" spans="1:17" ht="12" customHeight="1" x14ac:dyDescent="0.25">
      <c r="A122" s="23" t="s">
        <v>43</v>
      </c>
      <c r="B122" s="22">
        <v>0.42723972275126687</v>
      </c>
      <c r="C122" s="22">
        <v>0.41472151806147306</v>
      </c>
      <c r="D122" s="22">
        <v>0.47343948995301427</v>
      </c>
      <c r="E122" s="22">
        <v>0.52656874377384277</v>
      </c>
      <c r="F122" s="22">
        <v>0.61638845250555074</v>
      </c>
      <c r="G122" s="22">
        <v>0.69676812886189532</v>
      </c>
      <c r="H122" s="22">
        <v>0.87672474769720588</v>
      </c>
      <c r="I122" s="22">
        <v>1.2260314216539114</v>
      </c>
      <c r="J122" s="22">
        <v>1.3240416288061643</v>
      </c>
      <c r="K122" s="22">
        <v>1.4820379117093898</v>
      </c>
      <c r="L122" s="22">
        <v>1.5092366492078007</v>
      </c>
      <c r="M122" s="22">
        <v>1.6023954548161981</v>
      </c>
      <c r="N122" s="22">
        <v>1.8623742947704927</v>
      </c>
      <c r="O122" s="22">
        <v>2.2808280730520529</v>
      </c>
      <c r="P122" s="22">
        <v>2.9199298974428811</v>
      </c>
      <c r="Q122" s="22">
        <v>3.8889388970676975</v>
      </c>
    </row>
    <row r="123" spans="1:17" ht="12" customHeight="1" x14ac:dyDescent="0.25">
      <c r="A123" s="23" t="s">
        <v>47</v>
      </c>
      <c r="B123" s="22">
        <v>885.88581724837547</v>
      </c>
      <c r="C123" s="22">
        <v>927.42705379238623</v>
      </c>
      <c r="D123" s="22">
        <v>962.97667968041992</v>
      </c>
      <c r="E123" s="22">
        <v>956.98655380769367</v>
      </c>
      <c r="F123" s="22">
        <v>971.10627031581498</v>
      </c>
      <c r="G123" s="22">
        <v>983.43050971469756</v>
      </c>
      <c r="H123" s="22">
        <v>967.0709756148193</v>
      </c>
      <c r="I123" s="22">
        <v>946.09888553888322</v>
      </c>
      <c r="J123" s="22">
        <v>964.70405126233572</v>
      </c>
      <c r="K123" s="22">
        <v>975.67113543936227</v>
      </c>
      <c r="L123" s="22">
        <v>989.00255518169979</v>
      </c>
      <c r="M123" s="22">
        <v>960.66801752696108</v>
      </c>
      <c r="N123" s="22">
        <v>960.25783368279508</v>
      </c>
      <c r="O123" s="22">
        <v>944.13906706089017</v>
      </c>
      <c r="P123" s="22">
        <v>906.4148683183148</v>
      </c>
      <c r="Q123" s="22">
        <v>875.93763794651886</v>
      </c>
    </row>
    <row r="124" spans="1:17" ht="12" customHeight="1" x14ac:dyDescent="0.25">
      <c r="A124" s="21" t="s">
        <v>46</v>
      </c>
      <c r="B124" s="20">
        <v>604.30026874838052</v>
      </c>
      <c r="C124" s="20">
        <v>696.95579684040388</v>
      </c>
      <c r="D124" s="20">
        <v>677.87133618305086</v>
      </c>
      <c r="E124" s="20">
        <v>679.13815659933346</v>
      </c>
      <c r="F124" s="20">
        <v>689.21433472167826</v>
      </c>
      <c r="G124" s="20">
        <v>682.94074721207551</v>
      </c>
      <c r="H124" s="20">
        <v>684.96377602016184</v>
      </c>
      <c r="I124" s="20">
        <v>676.50714556618618</v>
      </c>
      <c r="J124" s="20">
        <v>710.44501647446077</v>
      </c>
      <c r="K124" s="20">
        <v>765.55778125117592</v>
      </c>
      <c r="L124" s="20">
        <v>799.39808616556638</v>
      </c>
      <c r="M124" s="20">
        <v>780.21447112301973</v>
      </c>
      <c r="N124" s="20">
        <v>818.53953637690336</v>
      </c>
      <c r="O124" s="20">
        <v>823.96163926875352</v>
      </c>
      <c r="P124" s="20">
        <v>816.384210402147</v>
      </c>
      <c r="Q124" s="20">
        <v>837.57666519689781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0.63301278130411853</v>
      </c>
      <c r="C127" s="39">
        <f t="shared" si="49"/>
        <v>0.64037638864893531</v>
      </c>
      <c r="D127" s="39">
        <f t="shared" si="49"/>
        <v>0.6494763294743674</v>
      </c>
      <c r="E127" s="39">
        <f t="shared" si="49"/>
        <v>0.66193073825179405</v>
      </c>
      <c r="F127" s="39">
        <f t="shared" si="49"/>
        <v>0.67554331658688815</v>
      </c>
      <c r="G127" s="39">
        <f t="shared" si="49"/>
        <v>0.69154576300442616</v>
      </c>
      <c r="H127" s="39">
        <f t="shared" si="49"/>
        <v>0.71164869624239846</v>
      </c>
      <c r="I127" s="39">
        <f t="shared" si="49"/>
        <v>0.73678771468066107</v>
      </c>
      <c r="J127" s="39">
        <f t="shared" si="49"/>
        <v>0.75249249031949594</v>
      </c>
      <c r="K127" s="39">
        <f t="shared" si="49"/>
        <v>0.7654166107720648</v>
      </c>
      <c r="L127" s="39">
        <f t="shared" si="49"/>
        <v>0.77518982762064126</v>
      </c>
      <c r="M127" s="39">
        <f t="shared" si="49"/>
        <v>0.79029271302317916</v>
      </c>
      <c r="N127" s="39">
        <f t="shared" si="49"/>
        <v>0.81165892728757727</v>
      </c>
      <c r="O127" s="39">
        <f t="shared" si="49"/>
        <v>0.83373131379456089</v>
      </c>
      <c r="P127" s="39">
        <f t="shared" si="49"/>
        <v>0.86394121395772316</v>
      </c>
      <c r="Q127" s="39">
        <f t="shared" si="49"/>
        <v>0.87339794321948805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0.60356389168458158</v>
      </c>
      <c r="C128" s="38">
        <f t="shared" si="50"/>
        <v>0.6137384160348931</v>
      </c>
      <c r="D128" s="38">
        <f t="shared" si="50"/>
        <v>0.61869161714796028</v>
      </c>
      <c r="E128" s="38">
        <f t="shared" si="50"/>
        <v>0.6280601111637335</v>
      </c>
      <c r="F128" s="38">
        <f t="shared" si="50"/>
        <v>0.63752586233603037</v>
      </c>
      <c r="G128" s="38">
        <f t="shared" si="50"/>
        <v>0.65126734767494288</v>
      </c>
      <c r="H128" s="38">
        <f t="shared" si="50"/>
        <v>0.66145501242279159</v>
      </c>
      <c r="I128" s="38">
        <f t="shared" si="50"/>
        <v>0.67474761874677247</v>
      </c>
      <c r="J128" s="38">
        <f t="shared" si="50"/>
        <v>0.68993777388083077</v>
      </c>
      <c r="K128" s="38">
        <f t="shared" si="50"/>
        <v>0.69620297826253241</v>
      </c>
      <c r="L128" s="38">
        <f t="shared" si="50"/>
        <v>0.70790008292753714</v>
      </c>
      <c r="M128" s="38">
        <f t="shared" si="50"/>
        <v>0.72081807198731507</v>
      </c>
      <c r="N128" s="38">
        <f t="shared" si="50"/>
        <v>0.73845072476498641</v>
      </c>
      <c r="O128" s="38">
        <f t="shared" si="50"/>
        <v>0.75605292597899298</v>
      </c>
      <c r="P128" s="38">
        <f t="shared" si="50"/>
        <v>0.7735777133073064</v>
      </c>
      <c r="Q128" s="38">
        <f t="shared" si="50"/>
        <v>0.78652521159775635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1.6489231895178582</v>
      </c>
      <c r="C129" s="37">
        <f t="shared" si="51"/>
        <v>1.7032450840150737</v>
      </c>
      <c r="D129" s="37">
        <f t="shared" si="51"/>
        <v>1.7552042061108188</v>
      </c>
      <c r="E129" s="37">
        <f t="shared" si="51"/>
        <v>1.8002522890950958</v>
      </c>
      <c r="F129" s="37">
        <f t="shared" si="51"/>
        <v>1.8398134898710501</v>
      </c>
      <c r="G129" s="37">
        <f t="shared" si="51"/>
        <v>1.8737722809862423</v>
      </c>
      <c r="H129" s="37">
        <f t="shared" si="51"/>
        <v>1.9121806903131504</v>
      </c>
      <c r="I129" s="37">
        <f t="shared" si="51"/>
        <v>1.9497294614317775</v>
      </c>
      <c r="J129" s="37">
        <f t="shared" si="51"/>
        <v>1.9810276348669036</v>
      </c>
      <c r="K129" s="37">
        <f t="shared" si="51"/>
        <v>2.012739707333981</v>
      </c>
      <c r="L129" s="37">
        <f t="shared" si="51"/>
        <v>2.0417418108686309</v>
      </c>
      <c r="M129" s="37">
        <f t="shared" si="51"/>
        <v>2.0867693042314301</v>
      </c>
      <c r="N129" s="37">
        <f t="shared" si="51"/>
        <v>2.1535117341304191</v>
      </c>
      <c r="O129" s="37">
        <f t="shared" si="51"/>
        <v>2.246930655901727</v>
      </c>
      <c r="P129" s="37">
        <f t="shared" si="51"/>
        <v>2.3827009110254704</v>
      </c>
      <c r="Q129" s="37">
        <f t="shared" si="51"/>
        <v>2.5633512975537478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0.60050375763141561</v>
      </c>
      <c r="C130" s="37">
        <f t="shared" si="52"/>
        <v>0.60471946355388817</v>
      </c>
      <c r="D130" s="37">
        <f t="shared" si="52"/>
        <v>0.60924258593831859</v>
      </c>
      <c r="E130" s="37">
        <f t="shared" si="52"/>
        <v>0.61668907386316207</v>
      </c>
      <c r="F130" s="37">
        <f t="shared" si="52"/>
        <v>0.62201480218001859</v>
      </c>
      <c r="G130" s="37">
        <f t="shared" si="52"/>
        <v>0.62715580978972651</v>
      </c>
      <c r="H130" s="37">
        <f t="shared" si="52"/>
        <v>0.6344781400084224</v>
      </c>
      <c r="I130" s="37">
        <f t="shared" si="52"/>
        <v>0.642315395153785</v>
      </c>
      <c r="J130" s="37">
        <f t="shared" si="52"/>
        <v>0.6463465984985175</v>
      </c>
      <c r="K130" s="37">
        <f t="shared" si="52"/>
        <v>0.65063375922226618</v>
      </c>
      <c r="L130" s="37">
        <f t="shared" si="52"/>
        <v>0.65469517156215784</v>
      </c>
      <c r="M130" s="37">
        <f t="shared" si="52"/>
        <v>0.66219386920175072</v>
      </c>
      <c r="N130" s="37">
        <f t="shared" si="52"/>
        <v>0.66662856018355965</v>
      </c>
      <c r="O130" s="37">
        <f t="shared" si="52"/>
        <v>0.67311169942993043</v>
      </c>
      <c r="P130" s="37">
        <f t="shared" si="52"/>
        <v>0.68106243229414554</v>
      </c>
      <c r="Q130" s="37">
        <f t="shared" si="52"/>
        <v>0.68867381329321087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0.5670924316022502</v>
      </c>
      <c r="C131" s="36">
        <f t="shared" si="53"/>
        <v>0.56555269753654014</v>
      </c>
      <c r="D131" s="36">
        <f t="shared" si="53"/>
        <v>0.57185166187196812</v>
      </c>
      <c r="E131" s="36">
        <f t="shared" si="53"/>
        <v>0.57705300525562231</v>
      </c>
      <c r="F131" s="36">
        <f t="shared" si="53"/>
        <v>0.58127133565970335</v>
      </c>
      <c r="G131" s="36">
        <f t="shared" si="53"/>
        <v>0.58634146724949199</v>
      </c>
      <c r="H131" s="36">
        <f t="shared" si="53"/>
        <v>0.59181509559941381</v>
      </c>
      <c r="I131" s="36">
        <f t="shared" si="53"/>
        <v>0.59855599873857679</v>
      </c>
      <c r="J131" s="36">
        <f t="shared" si="53"/>
        <v>0.60139428735696743</v>
      </c>
      <c r="K131" s="36">
        <f t="shared" si="53"/>
        <v>0.59997066290476786</v>
      </c>
      <c r="L131" s="36">
        <f t="shared" si="53"/>
        <v>0.60262311508519628</v>
      </c>
      <c r="M131" s="36">
        <f t="shared" si="53"/>
        <v>0.60962376099630067</v>
      </c>
      <c r="N131" s="36">
        <f t="shared" si="53"/>
        <v>0.61355848198259322</v>
      </c>
      <c r="O131" s="36">
        <f t="shared" si="53"/>
        <v>0.61842693821284733</v>
      </c>
      <c r="P131" s="36">
        <f t="shared" si="53"/>
        <v>0.62230922245463105</v>
      </c>
      <c r="Q131" s="36">
        <f t="shared" si="53"/>
        <v>0.62715814073866116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198.09555135423204</v>
      </c>
      <c r="C135" s="26">
        <f t="shared" si="54"/>
        <v>218.27705672625001</v>
      </c>
      <c r="D135" s="26">
        <f t="shared" si="54"/>
        <v>223.0015320805951</v>
      </c>
      <c r="E135" s="26">
        <f t="shared" si="54"/>
        <v>225.50401398638891</v>
      </c>
      <c r="F135" s="26">
        <f t="shared" si="54"/>
        <v>225.68853279386084</v>
      </c>
      <c r="G135" s="26">
        <f t="shared" si="54"/>
        <v>226.14848014271882</v>
      </c>
      <c r="H135" s="26">
        <f t="shared" si="54"/>
        <v>215.03452198422374</v>
      </c>
      <c r="I135" s="26">
        <f t="shared" si="54"/>
        <v>203.1267971585664</v>
      </c>
      <c r="J135" s="26">
        <f t="shared" si="54"/>
        <v>210.92572344220784</v>
      </c>
      <c r="K135" s="26">
        <f t="shared" si="54"/>
        <v>209.66487870438667</v>
      </c>
      <c r="L135" s="26">
        <f t="shared" si="54"/>
        <v>219.5223597683281</v>
      </c>
      <c r="M135" s="26">
        <f t="shared" si="54"/>
        <v>213.11081141576287</v>
      </c>
      <c r="N135" s="26">
        <f t="shared" si="54"/>
        <v>206.67855476016996</v>
      </c>
      <c r="O135" s="26">
        <f t="shared" si="54"/>
        <v>201.04025741381034</v>
      </c>
      <c r="P135" s="26">
        <f t="shared" si="54"/>
        <v>185.55258915732358</v>
      </c>
      <c r="Q135" s="26">
        <f t="shared" si="54"/>
        <v>197.06406344807826</v>
      </c>
    </row>
    <row r="136" spans="1:17" ht="12" customHeight="1" x14ac:dyDescent="0.25">
      <c r="A136" s="25" t="s">
        <v>48</v>
      </c>
      <c r="B136" s="24">
        <f t="shared" ref="B136:Q136" si="55">IF(B106=0,0,B106/B$26)</f>
        <v>138.30524453074398</v>
      </c>
      <c r="C136" s="24">
        <f t="shared" si="55"/>
        <v>157.03345252642663</v>
      </c>
      <c r="D136" s="24">
        <f t="shared" si="55"/>
        <v>160.33181359868115</v>
      </c>
      <c r="E136" s="24">
        <f t="shared" si="55"/>
        <v>161.83892374676932</v>
      </c>
      <c r="F136" s="24">
        <f t="shared" si="55"/>
        <v>160.54221640298871</v>
      </c>
      <c r="G136" s="24">
        <f t="shared" si="55"/>
        <v>159.42067446158828</v>
      </c>
      <c r="H136" s="24">
        <f t="shared" si="55"/>
        <v>147.84445633187039</v>
      </c>
      <c r="I136" s="24">
        <f t="shared" si="55"/>
        <v>136.08200248836522</v>
      </c>
      <c r="J136" s="24">
        <f t="shared" si="55"/>
        <v>143.71933438772513</v>
      </c>
      <c r="K136" s="24">
        <f t="shared" si="55"/>
        <v>142.57224971090247</v>
      </c>
      <c r="L136" s="24">
        <f t="shared" si="55"/>
        <v>152.29259979991679</v>
      </c>
      <c r="M136" s="24">
        <f t="shared" si="55"/>
        <v>146.12125978140648</v>
      </c>
      <c r="N136" s="24">
        <f t="shared" si="55"/>
        <v>139.18258520427665</v>
      </c>
      <c r="O136" s="24">
        <f t="shared" si="55"/>
        <v>133.56910526631083</v>
      </c>
      <c r="P136" s="24">
        <f t="shared" si="55"/>
        <v>119.18730260215436</v>
      </c>
      <c r="Q136" s="24">
        <f t="shared" si="55"/>
        <v>132.07871790627573</v>
      </c>
    </row>
    <row r="137" spans="1:17" ht="12" customHeight="1" x14ac:dyDescent="0.25">
      <c r="A137" s="23" t="s">
        <v>44</v>
      </c>
      <c r="B137" s="22">
        <f t="shared" ref="B137:Q137" si="56">IF(B107=0,0,B107/B$26)</f>
        <v>89.197428647190762</v>
      </c>
      <c r="C137" s="22">
        <f t="shared" si="56"/>
        <v>106.25309050962888</v>
      </c>
      <c r="D137" s="22">
        <f t="shared" si="56"/>
        <v>108.2161001372497</v>
      </c>
      <c r="E137" s="22">
        <f t="shared" si="56"/>
        <v>108.77725190564837</v>
      </c>
      <c r="F137" s="22">
        <f t="shared" si="56"/>
        <v>106.64393435613169</v>
      </c>
      <c r="G137" s="22">
        <f t="shared" si="56"/>
        <v>105.27842428281983</v>
      </c>
      <c r="H137" s="22">
        <f t="shared" si="56"/>
        <v>93.137642697656446</v>
      </c>
      <c r="I137" s="22">
        <f t="shared" si="56"/>
        <v>80.682375973967794</v>
      </c>
      <c r="J137" s="22">
        <f t="shared" si="56"/>
        <v>87.549898443287532</v>
      </c>
      <c r="K137" s="22">
        <f t="shared" si="56"/>
        <v>85.632926897641511</v>
      </c>
      <c r="L137" s="22">
        <f t="shared" si="56"/>
        <v>94.583847770194168</v>
      </c>
      <c r="M137" s="22">
        <f t="shared" si="56"/>
        <v>88.608324253570913</v>
      </c>
      <c r="N137" s="22">
        <f t="shared" si="56"/>
        <v>81.616030286325085</v>
      </c>
      <c r="O137" s="22">
        <f t="shared" si="56"/>
        <v>75.657658115539505</v>
      </c>
      <c r="P137" s="22">
        <f t="shared" si="56"/>
        <v>61.208269730158101</v>
      </c>
      <c r="Q137" s="22">
        <f t="shared" si="56"/>
        <v>73.5685253463339</v>
      </c>
    </row>
    <row r="138" spans="1:17" ht="12" customHeight="1" x14ac:dyDescent="0.25">
      <c r="A138" s="23" t="s">
        <v>43</v>
      </c>
      <c r="B138" s="22">
        <f t="shared" ref="B138:Q138" si="57">IF(B108=0,0,B108/B$26)</f>
        <v>4.7479203208580287</v>
      </c>
      <c r="C138" s="22">
        <f t="shared" si="57"/>
        <v>5.0585141138937164</v>
      </c>
      <c r="D138" s="22">
        <f t="shared" si="57"/>
        <v>5.5120950546111072</v>
      </c>
      <c r="E138" s="22">
        <f t="shared" si="57"/>
        <v>5.9451516921222884</v>
      </c>
      <c r="F138" s="22">
        <f t="shared" si="57"/>
        <v>6.5053570585480758</v>
      </c>
      <c r="G138" s="22">
        <f t="shared" si="57"/>
        <v>6.9807739801888644</v>
      </c>
      <c r="H138" s="22">
        <f t="shared" si="57"/>
        <v>7.7604889585589163</v>
      </c>
      <c r="I138" s="22">
        <f t="shared" si="57"/>
        <v>8.6316498298914315</v>
      </c>
      <c r="J138" s="22">
        <f t="shared" si="57"/>
        <v>9.3787843010295955</v>
      </c>
      <c r="K138" s="22">
        <f t="shared" si="57"/>
        <v>10.04878720997762</v>
      </c>
      <c r="L138" s="22">
        <f t="shared" si="57"/>
        <v>10.518929492519156</v>
      </c>
      <c r="M138" s="22">
        <f t="shared" si="57"/>
        <v>10.388634024281902</v>
      </c>
      <c r="N138" s="22">
        <f t="shared" si="57"/>
        <v>10.496040406308678</v>
      </c>
      <c r="O138" s="22">
        <f t="shared" si="57"/>
        <v>10.490256391193423</v>
      </c>
      <c r="P138" s="22">
        <f t="shared" si="57"/>
        <v>10.328913114617537</v>
      </c>
      <c r="Q138" s="22">
        <f t="shared" si="57"/>
        <v>9.999094145203701</v>
      </c>
    </row>
    <row r="139" spans="1:17" ht="12" customHeight="1" x14ac:dyDescent="0.25">
      <c r="A139" s="23" t="s">
        <v>47</v>
      </c>
      <c r="B139" s="22">
        <f t="shared" ref="B139:Q139" si="58">IF(B109=0,0,B109/B$26)</f>
        <v>21.774753472657704</v>
      </c>
      <c r="C139" s="22">
        <f t="shared" si="58"/>
        <v>22.338021030756657</v>
      </c>
      <c r="D139" s="22">
        <f t="shared" si="58"/>
        <v>22.842835807971678</v>
      </c>
      <c r="E139" s="22">
        <f t="shared" si="58"/>
        <v>23.110335860255439</v>
      </c>
      <c r="F139" s="22">
        <f t="shared" si="58"/>
        <v>23.271525651682722</v>
      </c>
      <c r="G139" s="22">
        <f t="shared" si="58"/>
        <v>23.256086322576461</v>
      </c>
      <c r="H139" s="22">
        <f t="shared" si="58"/>
        <v>23.063361777282751</v>
      </c>
      <c r="I139" s="22">
        <f t="shared" si="58"/>
        <v>22.867582137796823</v>
      </c>
      <c r="J139" s="22">
        <f t="shared" si="58"/>
        <v>22.790292582468545</v>
      </c>
      <c r="K139" s="22">
        <f t="shared" si="58"/>
        <v>22.713389944564778</v>
      </c>
      <c r="L139" s="22">
        <f t="shared" si="58"/>
        <v>22.759702203282302</v>
      </c>
      <c r="M139" s="22">
        <f t="shared" si="58"/>
        <v>22.851557697885276</v>
      </c>
      <c r="N139" s="22">
        <f t="shared" si="58"/>
        <v>22.903894643574624</v>
      </c>
      <c r="O139" s="22">
        <f t="shared" si="58"/>
        <v>23.080129006478302</v>
      </c>
      <c r="P139" s="22">
        <f t="shared" si="58"/>
        <v>23.10767198287764</v>
      </c>
      <c r="Q139" s="22">
        <f t="shared" si="58"/>
        <v>23.383624030527834</v>
      </c>
    </row>
    <row r="140" spans="1:17" ht="12" customHeight="1" x14ac:dyDescent="0.25">
      <c r="A140" s="21" t="s">
        <v>46</v>
      </c>
      <c r="B140" s="20">
        <f t="shared" ref="B140:Q140" si="59">IF(B110=0,0,B110/B$26)</f>
        <v>22.585142090037479</v>
      </c>
      <c r="C140" s="20">
        <f t="shared" si="59"/>
        <v>23.383826872147381</v>
      </c>
      <c r="D140" s="20">
        <f t="shared" si="59"/>
        <v>23.760782598848678</v>
      </c>
      <c r="E140" s="20">
        <f t="shared" si="59"/>
        <v>24.006184288743238</v>
      </c>
      <c r="F140" s="20">
        <f t="shared" si="59"/>
        <v>24.121399336626197</v>
      </c>
      <c r="G140" s="20">
        <f t="shared" si="59"/>
        <v>23.905389876003099</v>
      </c>
      <c r="H140" s="20">
        <f t="shared" si="59"/>
        <v>23.882962898372284</v>
      </c>
      <c r="I140" s="20">
        <f t="shared" si="59"/>
        <v>23.900394546709169</v>
      </c>
      <c r="J140" s="20">
        <f t="shared" si="59"/>
        <v>24.000359060939441</v>
      </c>
      <c r="K140" s="20">
        <f t="shared" si="59"/>
        <v>24.17714565871858</v>
      </c>
      <c r="L140" s="20">
        <f t="shared" si="59"/>
        <v>24.430120333921145</v>
      </c>
      <c r="M140" s="20">
        <f t="shared" si="59"/>
        <v>24.272743805668409</v>
      </c>
      <c r="N140" s="20">
        <f t="shared" si="59"/>
        <v>24.166619868068242</v>
      </c>
      <c r="O140" s="20">
        <f t="shared" si="59"/>
        <v>24.341061753099595</v>
      </c>
      <c r="P140" s="20">
        <f t="shared" si="59"/>
        <v>24.542447774501088</v>
      </c>
      <c r="Q140" s="20">
        <f t="shared" si="59"/>
        <v>25.127474384210295</v>
      </c>
    </row>
    <row r="141" spans="1:17" ht="12" customHeight="1" x14ac:dyDescent="0.25">
      <c r="A141" s="19" t="s">
        <v>45</v>
      </c>
      <c r="B141" s="18">
        <f t="shared" ref="B141:Q141" si="60">IF(B111=0,0,B111/B$26)</f>
        <v>59.790306823488081</v>
      </c>
      <c r="C141" s="18">
        <f t="shared" si="60"/>
        <v>61.243604199823395</v>
      </c>
      <c r="D141" s="18">
        <f t="shared" si="60"/>
        <v>62.669718481913968</v>
      </c>
      <c r="E141" s="18">
        <f t="shared" si="60"/>
        <v>63.665090239619566</v>
      </c>
      <c r="F141" s="18">
        <f t="shared" si="60"/>
        <v>65.14631639087213</v>
      </c>
      <c r="G141" s="18">
        <f t="shared" si="60"/>
        <v>66.727805681130548</v>
      </c>
      <c r="H141" s="18">
        <f t="shared" si="60"/>
        <v>67.190065652353354</v>
      </c>
      <c r="I141" s="18">
        <f t="shared" si="60"/>
        <v>67.044794670201199</v>
      </c>
      <c r="J141" s="18">
        <f t="shared" si="60"/>
        <v>67.206389054482727</v>
      </c>
      <c r="K141" s="18">
        <f t="shared" si="60"/>
        <v>67.092628993484183</v>
      </c>
      <c r="L141" s="18">
        <f t="shared" si="60"/>
        <v>67.229759968411301</v>
      </c>
      <c r="M141" s="18">
        <f t="shared" si="60"/>
        <v>66.989551634356388</v>
      </c>
      <c r="N141" s="18">
        <f t="shared" si="60"/>
        <v>67.495969555893339</v>
      </c>
      <c r="O141" s="18">
        <f t="shared" si="60"/>
        <v>67.471152147499495</v>
      </c>
      <c r="P141" s="18">
        <f t="shared" si="60"/>
        <v>66.36528655516922</v>
      </c>
      <c r="Q141" s="18">
        <f t="shared" si="60"/>
        <v>64.985345541802545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87.548987509352457</v>
      </c>
      <c r="C143" s="31">
        <f t="shared" si="61"/>
        <v>100.56051522594711</v>
      </c>
      <c r="D143" s="31">
        <f t="shared" si="61"/>
        <v>104.1317177940399</v>
      </c>
      <c r="E143" s="31">
        <f t="shared" si="61"/>
        <v>107.12615827357484</v>
      </c>
      <c r="F143" s="31">
        <f t="shared" si="61"/>
        <v>108.45322132108492</v>
      </c>
      <c r="G143" s="31">
        <f t="shared" si="61"/>
        <v>110.24669195921931</v>
      </c>
      <c r="H143" s="31">
        <f t="shared" si="61"/>
        <v>105.21331459524178</v>
      </c>
      <c r="I143" s="31">
        <f t="shared" si="61"/>
        <v>100.26354762257064</v>
      </c>
      <c r="J143" s="31">
        <f t="shared" si="61"/>
        <v>108.14771984047965</v>
      </c>
      <c r="K143" s="31">
        <f t="shared" si="61"/>
        <v>109.12716816386747</v>
      </c>
      <c r="L143" s="31">
        <f t="shared" si="61"/>
        <v>118.05567418679681</v>
      </c>
      <c r="M143" s="31">
        <f t="shared" si="61"/>
        <v>115.47856682301249</v>
      </c>
      <c r="N143" s="31">
        <f t="shared" si="61"/>
        <v>112.96878780401501</v>
      </c>
      <c r="O143" s="31">
        <f t="shared" si="61"/>
        <v>111.36074561604534</v>
      </c>
      <c r="P143" s="31">
        <f t="shared" si="61"/>
        <v>102.97082289845173</v>
      </c>
      <c r="Q143" s="31">
        <f t="shared" si="61"/>
        <v>115.35728056240819</v>
      </c>
    </row>
    <row r="144" spans="1:17" ht="12" customHeight="1" x14ac:dyDescent="0.25">
      <c r="A144" s="23" t="s">
        <v>44</v>
      </c>
      <c r="B144" s="22">
        <f t="shared" ref="B144:Q144" si="62">IF(B114=0,0,B114/B$26)</f>
        <v>53.836347162556244</v>
      </c>
      <c r="C144" s="22">
        <f t="shared" si="62"/>
        <v>65.211603468191754</v>
      </c>
      <c r="D144" s="22">
        <f t="shared" si="62"/>
        <v>66.952393995360623</v>
      </c>
      <c r="E144" s="22">
        <f t="shared" si="62"/>
        <v>68.318652923946956</v>
      </c>
      <c r="F144" s="22">
        <f t="shared" si="62"/>
        <v>67.98826621329988</v>
      </c>
      <c r="G144" s="22">
        <f t="shared" si="62"/>
        <v>68.564400150069361</v>
      </c>
      <c r="H144" s="22">
        <f t="shared" si="62"/>
        <v>61.606360607607868</v>
      </c>
      <c r="I144" s="22">
        <f t="shared" si="62"/>
        <v>54.440241063266576</v>
      </c>
      <c r="J144" s="22">
        <f t="shared" si="62"/>
        <v>60.403982035454611</v>
      </c>
      <c r="K144" s="22">
        <f t="shared" si="62"/>
        <v>59.617898743475742</v>
      </c>
      <c r="L144" s="22">
        <f t="shared" si="62"/>
        <v>66.955913680126002</v>
      </c>
      <c r="M144" s="22">
        <f t="shared" si="62"/>
        <v>63.87048145048584</v>
      </c>
      <c r="N144" s="22">
        <f t="shared" si="62"/>
        <v>60.269416717377844</v>
      </c>
      <c r="O144" s="22">
        <f t="shared" si="62"/>
        <v>57.201193790971949</v>
      </c>
      <c r="P144" s="22">
        <f t="shared" si="62"/>
        <v>47.349353333352525</v>
      </c>
      <c r="Q144" s="22">
        <f t="shared" si="62"/>
        <v>57.86349996496017</v>
      </c>
    </row>
    <row r="145" spans="1:17" ht="12" customHeight="1" x14ac:dyDescent="0.25">
      <c r="A145" s="23" t="s">
        <v>43</v>
      </c>
      <c r="B145" s="30">
        <f t="shared" ref="B145:Q145" si="63">IF(B115=0,0,B115/B$26)</f>
        <v>7.8289559190458728</v>
      </c>
      <c r="C145" s="30">
        <f t="shared" si="63"/>
        <v>8.6158892969103391</v>
      </c>
      <c r="D145" s="30">
        <f t="shared" si="63"/>
        <v>9.6748524243360592</v>
      </c>
      <c r="E145" s="30">
        <f t="shared" si="63"/>
        <v>10.702772942760731</v>
      </c>
      <c r="F145" s="30">
        <f t="shared" si="63"/>
        <v>11.968643672744605</v>
      </c>
      <c r="G145" s="30">
        <f t="shared" si="63"/>
        <v>13.080380783907897</v>
      </c>
      <c r="H145" s="30">
        <f t="shared" si="63"/>
        <v>14.839457133944769</v>
      </c>
      <c r="I145" s="30">
        <f t="shared" si="63"/>
        <v>16.829381974101917</v>
      </c>
      <c r="J145" s="30">
        <f t="shared" si="63"/>
        <v>18.579630881795506</v>
      </c>
      <c r="K145" s="30">
        <f t="shared" si="63"/>
        <v>20.225593028071806</v>
      </c>
      <c r="L145" s="30">
        <f t="shared" si="63"/>
        <v>21.47693815045551</v>
      </c>
      <c r="M145" s="30">
        <f t="shared" si="63"/>
        <v>21.678682594765704</v>
      </c>
      <c r="N145" s="30">
        <f t="shared" si="63"/>
        <v>22.603346176892753</v>
      </c>
      <c r="O145" s="30">
        <f t="shared" si="63"/>
        <v>23.570878673641523</v>
      </c>
      <c r="P145" s="30">
        <f t="shared" si="63"/>
        <v>24.610710688102134</v>
      </c>
      <c r="Q145" s="30">
        <f t="shared" si="63"/>
        <v>25.631190951469986</v>
      </c>
    </row>
    <row r="146" spans="1:17" ht="12" customHeight="1" x14ac:dyDescent="0.25">
      <c r="A146" s="23" t="s">
        <v>47</v>
      </c>
      <c r="B146" s="22">
        <f t="shared" ref="B146:Q146" si="64">IF(B116=0,0,B116/B$26)</f>
        <v>13.075821281828668</v>
      </c>
      <c r="C146" s="22">
        <f t="shared" si="64"/>
        <v>13.508236094574636</v>
      </c>
      <c r="D146" s="22">
        <f t="shared" si="64"/>
        <v>13.916828357813086</v>
      </c>
      <c r="E146" s="22">
        <f t="shared" si="64"/>
        <v>14.25189161832755</v>
      </c>
      <c r="F146" s="22">
        <f t="shared" si="64"/>
        <v>14.475233424658658</v>
      </c>
      <c r="G146" s="22">
        <f t="shared" si="64"/>
        <v>14.585189650175222</v>
      </c>
      <c r="H146" s="22">
        <f t="shared" si="64"/>
        <v>14.633198882791701</v>
      </c>
      <c r="I146" s="22">
        <f t="shared" si="64"/>
        <v>14.688200057050603</v>
      </c>
      <c r="J146" s="22">
        <f t="shared" si="64"/>
        <v>14.730428089464539</v>
      </c>
      <c r="K146" s="22">
        <f t="shared" si="64"/>
        <v>14.778098284313401</v>
      </c>
      <c r="L146" s="22">
        <f t="shared" si="64"/>
        <v>14.900667138681529</v>
      </c>
      <c r="M146" s="22">
        <f t="shared" si="64"/>
        <v>15.132161409249701</v>
      </c>
      <c r="N146" s="22">
        <f t="shared" si="64"/>
        <v>15.268390308842095</v>
      </c>
      <c r="O146" s="22">
        <f t="shared" si="64"/>
        <v>15.535504858612642</v>
      </c>
      <c r="P146" s="22">
        <f t="shared" si="64"/>
        <v>15.737767285313927</v>
      </c>
      <c r="Q146" s="22">
        <f t="shared" si="64"/>
        <v>16.103689529718363</v>
      </c>
    </row>
    <row r="147" spans="1:17" ht="12" customHeight="1" x14ac:dyDescent="0.25">
      <c r="A147" s="29" t="s">
        <v>46</v>
      </c>
      <c r="B147" s="18">
        <f t="shared" ref="B147:Q147" si="65">IF(B117=0,0,B117/B$26)</f>
        <v>12.807863145921683</v>
      </c>
      <c r="C147" s="18">
        <f t="shared" si="65"/>
        <v>13.224786366270388</v>
      </c>
      <c r="D147" s="18">
        <f t="shared" si="65"/>
        <v>13.587643016530157</v>
      </c>
      <c r="E147" s="18">
        <f t="shared" si="65"/>
        <v>13.852840788539591</v>
      </c>
      <c r="F147" s="18">
        <f t="shared" si="65"/>
        <v>14.021078010381791</v>
      </c>
      <c r="G147" s="18">
        <f t="shared" si="65"/>
        <v>14.016721375066808</v>
      </c>
      <c r="H147" s="18">
        <f t="shared" si="65"/>
        <v>14.134297970897446</v>
      </c>
      <c r="I147" s="18">
        <f t="shared" si="65"/>
        <v>14.305724528151542</v>
      </c>
      <c r="J147" s="18">
        <f t="shared" si="65"/>
        <v>14.433678833765011</v>
      </c>
      <c r="K147" s="18">
        <f t="shared" si="65"/>
        <v>14.505578108006517</v>
      </c>
      <c r="L147" s="18">
        <f t="shared" si="65"/>
        <v>14.722155217533757</v>
      </c>
      <c r="M147" s="18">
        <f t="shared" si="65"/>
        <v>14.797241368511237</v>
      </c>
      <c r="N147" s="18">
        <f t="shared" si="65"/>
        <v>14.827634600902329</v>
      </c>
      <c r="O147" s="18">
        <f t="shared" si="65"/>
        <v>15.053168292819224</v>
      </c>
      <c r="P147" s="18">
        <f t="shared" si="65"/>
        <v>15.272991591683162</v>
      </c>
      <c r="Q147" s="18">
        <f t="shared" si="65"/>
        <v>15.758900116259664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21.053681475402847</v>
      </c>
      <c r="C149" s="26">
        <f t="shared" si="66"/>
        <v>23.775887007123487</v>
      </c>
      <c r="D149" s="26">
        <f t="shared" si="66"/>
        <v>24.127250724746844</v>
      </c>
      <c r="E149" s="26">
        <f t="shared" si="66"/>
        <v>23.58329017468926</v>
      </c>
      <c r="F149" s="26">
        <f t="shared" si="66"/>
        <v>22.660748149641446</v>
      </c>
      <c r="G149" s="26">
        <f t="shared" si="66"/>
        <v>21.063566605451012</v>
      </c>
      <c r="H149" s="26">
        <f t="shared" si="66"/>
        <v>18.504766821791151</v>
      </c>
      <c r="I149" s="26">
        <f t="shared" si="66"/>
        <v>15.579449684614945</v>
      </c>
      <c r="J149" s="26">
        <f t="shared" si="66"/>
        <v>15.470130732356571</v>
      </c>
      <c r="K149" s="26">
        <f t="shared" si="66"/>
        <v>15.267569477769687</v>
      </c>
      <c r="L149" s="26">
        <f t="shared" si="66"/>
        <v>16.381822831519866</v>
      </c>
      <c r="M149" s="26">
        <f t="shared" si="66"/>
        <v>14.767256270095748</v>
      </c>
      <c r="N149" s="26">
        <f t="shared" si="66"/>
        <v>13.218705608523868</v>
      </c>
      <c r="O149" s="26">
        <f t="shared" si="66"/>
        <v>12.501075188811393</v>
      </c>
      <c r="P149" s="26">
        <f t="shared" si="66"/>
        <v>11.08911564706484</v>
      </c>
      <c r="Q149" s="26">
        <f t="shared" si="66"/>
        <v>13.370088002638775</v>
      </c>
    </row>
    <row r="150" spans="1:17" ht="12" customHeight="1" x14ac:dyDescent="0.25">
      <c r="A150" s="25" t="s">
        <v>48</v>
      </c>
      <c r="B150" s="24">
        <f t="shared" ref="B150:Q150" si="67">IF(B120=0,0,B120/B$26)</f>
        <v>21.053681475402847</v>
      </c>
      <c r="C150" s="24">
        <f t="shared" si="67"/>
        <v>23.775887007123487</v>
      </c>
      <c r="D150" s="24">
        <f t="shared" si="67"/>
        <v>24.127250724746844</v>
      </c>
      <c r="E150" s="24">
        <f t="shared" si="67"/>
        <v>23.58329017468926</v>
      </c>
      <c r="F150" s="24">
        <f t="shared" si="67"/>
        <v>22.660748149641446</v>
      </c>
      <c r="G150" s="24">
        <f t="shared" si="67"/>
        <v>21.063566605451012</v>
      </c>
      <c r="H150" s="24">
        <f t="shared" si="67"/>
        <v>18.504766821791151</v>
      </c>
      <c r="I150" s="24">
        <f t="shared" si="67"/>
        <v>15.579449684614945</v>
      </c>
      <c r="J150" s="24">
        <f t="shared" si="67"/>
        <v>15.470130732356571</v>
      </c>
      <c r="K150" s="24">
        <f t="shared" si="67"/>
        <v>15.267569477769687</v>
      </c>
      <c r="L150" s="24">
        <f t="shared" si="67"/>
        <v>16.381822831519866</v>
      </c>
      <c r="M150" s="24">
        <f t="shared" si="67"/>
        <v>14.767256270095748</v>
      </c>
      <c r="N150" s="24">
        <f t="shared" si="67"/>
        <v>13.218705608523868</v>
      </c>
      <c r="O150" s="24">
        <f t="shared" si="67"/>
        <v>12.501075188811393</v>
      </c>
      <c r="P150" s="24">
        <f t="shared" si="67"/>
        <v>11.08911564706484</v>
      </c>
      <c r="Q150" s="24">
        <f t="shared" si="67"/>
        <v>13.370088002638775</v>
      </c>
    </row>
    <row r="151" spans="1:17" ht="12" customHeight="1" x14ac:dyDescent="0.25">
      <c r="A151" s="23" t="s">
        <v>44</v>
      </c>
      <c r="B151" s="22">
        <f t="shared" ref="B151:Q151" si="68">IF(B121=0,0,B121/B$26)</f>
        <v>17.741207418248383</v>
      </c>
      <c r="C151" s="22">
        <f t="shared" si="68"/>
        <v>20.165225735677151</v>
      </c>
      <c r="D151" s="22">
        <f t="shared" si="68"/>
        <v>20.479869712850348</v>
      </c>
      <c r="E151" s="22">
        <f t="shared" si="68"/>
        <v>19.946287332131927</v>
      </c>
      <c r="F151" s="22">
        <f t="shared" si="68"/>
        <v>18.969777052997003</v>
      </c>
      <c r="G151" s="22">
        <f t="shared" si="68"/>
        <v>17.358970994216271</v>
      </c>
      <c r="H151" s="22">
        <f t="shared" si="68"/>
        <v>14.831630207607423</v>
      </c>
      <c r="I151" s="22">
        <f t="shared" si="68"/>
        <v>11.970933990111114</v>
      </c>
      <c r="J151" s="22">
        <f t="shared" si="68"/>
        <v>11.744634933766342</v>
      </c>
      <c r="K151" s="22">
        <f t="shared" si="68"/>
        <v>11.394878467542473</v>
      </c>
      <c r="L151" s="22">
        <f t="shared" si="68"/>
        <v>12.404245324861034</v>
      </c>
      <c r="M151" s="22">
        <f t="shared" si="68"/>
        <v>10.895067638751755</v>
      </c>
      <c r="N151" s="22">
        <f t="shared" si="68"/>
        <v>9.2616839544028267</v>
      </c>
      <c r="O151" s="22">
        <f t="shared" si="68"/>
        <v>8.5668940012498496</v>
      </c>
      <c r="P151" s="22">
        <f t="shared" si="68"/>
        <v>7.2541845168028303</v>
      </c>
      <c r="Q151" s="22">
        <f t="shared" si="68"/>
        <v>9.55363635365992</v>
      </c>
    </row>
    <row r="152" spans="1:17" ht="12" customHeight="1" x14ac:dyDescent="0.25">
      <c r="A152" s="23" t="s">
        <v>43</v>
      </c>
      <c r="B152" s="22">
        <f t="shared" ref="B152:Q152" si="69">IF(B122=0,0,B122/B$26)</f>
        <v>9.494216061139264E-4</v>
      </c>
      <c r="C152" s="22">
        <f t="shared" si="69"/>
        <v>9.216033734699402E-4</v>
      </c>
      <c r="D152" s="22">
        <f t="shared" si="69"/>
        <v>1.0520877554511428E-3</v>
      </c>
      <c r="E152" s="22">
        <f t="shared" si="69"/>
        <v>1.1701527639418729E-3</v>
      </c>
      <c r="F152" s="22">
        <f t="shared" si="69"/>
        <v>1.3697521166790014E-3</v>
      </c>
      <c r="G152" s="22">
        <f t="shared" si="69"/>
        <v>1.5483736196931007E-3</v>
      </c>
      <c r="H152" s="22">
        <f t="shared" si="69"/>
        <v>1.948277217104902E-3</v>
      </c>
      <c r="I152" s="22">
        <f t="shared" si="69"/>
        <v>2.7245142703420256E-3</v>
      </c>
      <c r="J152" s="22">
        <f t="shared" si="69"/>
        <v>2.9423147306803649E-3</v>
      </c>
      <c r="K152" s="22">
        <f t="shared" si="69"/>
        <v>3.2934175815764214E-3</v>
      </c>
      <c r="L152" s="22">
        <f t="shared" si="69"/>
        <v>3.3538592204617793E-3</v>
      </c>
      <c r="M152" s="22">
        <f t="shared" si="69"/>
        <v>3.5608787884804402E-3</v>
      </c>
      <c r="N152" s="22">
        <f t="shared" si="69"/>
        <v>4.1386095439344284E-3</v>
      </c>
      <c r="O152" s="22">
        <f t="shared" si="69"/>
        <v>5.0685068290045624E-3</v>
      </c>
      <c r="P152" s="22">
        <f t="shared" si="69"/>
        <v>6.488733105428625E-3</v>
      </c>
      <c r="Q152" s="22">
        <f t="shared" si="69"/>
        <v>8.6420864379282182E-3</v>
      </c>
    </row>
    <row r="153" spans="1:17" ht="12" customHeight="1" x14ac:dyDescent="0.25">
      <c r="A153" s="23" t="s">
        <v>47</v>
      </c>
      <c r="B153" s="22">
        <f t="shared" ref="B153:Q153" si="70">IF(B123=0,0,B123/B$26)</f>
        <v>1.9686351494408343</v>
      </c>
      <c r="C153" s="22">
        <f t="shared" si="70"/>
        <v>2.0609490084275253</v>
      </c>
      <c r="D153" s="22">
        <f t="shared" si="70"/>
        <v>2.1399481770675997</v>
      </c>
      <c r="E153" s="22">
        <f t="shared" si="70"/>
        <v>2.1266367862393194</v>
      </c>
      <c r="F153" s="22">
        <f t="shared" si="70"/>
        <v>2.1580139340351443</v>
      </c>
      <c r="G153" s="22">
        <f t="shared" si="70"/>
        <v>2.1854011326993281</v>
      </c>
      <c r="H153" s="22">
        <f t="shared" si="70"/>
        <v>2.1490466124773762</v>
      </c>
      <c r="I153" s="22">
        <f t="shared" si="70"/>
        <v>2.102441967864185</v>
      </c>
      <c r="J153" s="22">
        <f t="shared" si="70"/>
        <v>2.143786780582968</v>
      </c>
      <c r="K153" s="22">
        <f t="shared" si="70"/>
        <v>2.1681580787541379</v>
      </c>
      <c r="L153" s="22">
        <f t="shared" si="70"/>
        <v>2.1977834559593328</v>
      </c>
      <c r="M153" s="22">
        <f t="shared" si="70"/>
        <v>2.1348178167265801</v>
      </c>
      <c r="N153" s="22">
        <f t="shared" si="70"/>
        <v>2.1339062970728784</v>
      </c>
      <c r="O153" s="22">
        <f t="shared" si="70"/>
        <v>2.0980868156908672</v>
      </c>
      <c r="P153" s="22">
        <f t="shared" si="70"/>
        <v>2.0142552629295882</v>
      </c>
      <c r="Q153" s="22">
        <f t="shared" si="70"/>
        <v>1.9465280843255977</v>
      </c>
    </row>
    <row r="154" spans="1:17" ht="12" customHeight="1" x14ac:dyDescent="0.25">
      <c r="A154" s="21" t="s">
        <v>46</v>
      </c>
      <c r="B154" s="20">
        <f t="shared" ref="B154:Q154" si="71">IF(B124=0,0,B124/B$26)</f>
        <v>1.3428894861075122</v>
      </c>
      <c r="C154" s="20">
        <f t="shared" si="71"/>
        <v>1.5487906596453422</v>
      </c>
      <c r="D154" s="20">
        <f t="shared" si="71"/>
        <v>1.5063807470734463</v>
      </c>
      <c r="E154" s="20">
        <f t="shared" si="71"/>
        <v>1.5091959035540743</v>
      </c>
      <c r="F154" s="20">
        <f t="shared" si="71"/>
        <v>1.5315874104926182</v>
      </c>
      <c r="G154" s="20">
        <f t="shared" si="71"/>
        <v>1.5176461049157233</v>
      </c>
      <c r="H154" s="20">
        <f t="shared" si="71"/>
        <v>1.5221417244892486</v>
      </c>
      <c r="I154" s="20">
        <f t="shared" si="71"/>
        <v>1.5033492123693026</v>
      </c>
      <c r="J154" s="20">
        <f t="shared" si="71"/>
        <v>1.5787667032765793</v>
      </c>
      <c r="K154" s="20">
        <f t="shared" si="71"/>
        <v>1.7012395138915017</v>
      </c>
      <c r="L154" s="20">
        <f t="shared" si="71"/>
        <v>1.7764401914790364</v>
      </c>
      <c r="M154" s="20">
        <f t="shared" si="71"/>
        <v>1.7338099358289327</v>
      </c>
      <c r="N154" s="20">
        <f t="shared" si="71"/>
        <v>1.81897674750423</v>
      </c>
      <c r="O154" s="20">
        <f t="shared" si="71"/>
        <v>1.8310258650416744</v>
      </c>
      <c r="P154" s="20">
        <f t="shared" si="71"/>
        <v>1.8141871342269933</v>
      </c>
      <c r="Q154" s="20">
        <f t="shared" si="71"/>
        <v>1.8612814782153286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6053.1827142399106</v>
      </c>
      <c r="C159" s="26">
        <f t="shared" si="73"/>
        <v>6981.0129359400889</v>
      </c>
      <c r="D159" s="26">
        <f t="shared" si="73"/>
        <v>7366.3584618687037</v>
      </c>
      <c r="E159" s="26">
        <f t="shared" si="73"/>
        <v>7676.4173056238014</v>
      </c>
      <c r="F159" s="26">
        <f t="shared" si="73"/>
        <v>7913.2115440500538</v>
      </c>
      <c r="G159" s="26">
        <f t="shared" si="73"/>
        <v>8139.6396009061345</v>
      </c>
      <c r="H159" s="26">
        <f t="shared" si="73"/>
        <v>7895.0538438093199</v>
      </c>
      <c r="I159" s="26">
        <f t="shared" si="73"/>
        <v>7606.1078821062829</v>
      </c>
      <c r="J159" s="26">
        <f t="shared" si="73"/>
        <v>8145.7647242440407</v>
      </c>
      <c r="K159" s="26">
        <f t="shared" si="73"/>
        <v>8114.6990276144425</v>
      </c>
      <c r="L159" s="26">
        <f t="shared" si="73"/>
        <v>8774.6448083955147</v>
      </c>
      <c r="M159" s="26">
        <f t="shared" si="73"/>
        <v>9079.767438840925</v>
      </c>
      <c r="N159" s="26">
        <f t="shared" si="73"/>
        <v>8680.4997488584613</v>
      </c>
      <c r="O159" s="26">
        <f t="shared" si="73"/>
        <v>8410.7504009570257</v>
      </c>
      <c r="P159" s="26">
        <f t="shared" si="73"/>
        <v>7561.5824487355185</v>
      </c>
      <c r="Q159" s="26">
        <f t="shared" si="73"/>
        <v>8097.4572367900128</v>
      </c>
    </row>
    <row r="160" spans="1:17" ht="12" customHeight="1" x14ac:dyDescent="0.25">
      <c r="A160" s="25" t="s">
        <v>48</v>
      </c>
      <c r="B160" s="24">
        <f t="shared" ref="B160:Q160" si="74">IF(B106=0,0,B106/B$23)</f>
        <v>4226.1772652591062</v>
      </c>
      <c r="C160" s="24">
        <f t="shared" si="74"/>
        <v>5022.2986323165069</v>
      </c>
      <c r="D160" s="24">
        <f t="shared" si="74"/>
        <v>5296.2040251030767</v>
      </c>
      <c r="E160" s="24">
        <f t="shared" si="74"/>
        <v>5509.1840407249556</v>
      </c>
      <c r="F160" s="24">
        <f t="shared" si="74"/>
        <v>5629.0167002320532</v>
      </c>
      <c r="G160" s="24">
        <f t="shared" si="74"/>
        <v>5737.9418788567446</v>
      </c>
      <c r="H160" s="24">
        <f t="shared" si="74"/>
        <v>5428.1514078677492</v>
      </c>
      <c r="I160" s="24">
        <f t="shared" si="74"/>
        <v>5095.607306462718</v>
      </c>
      <c r="J160" s="24">
        <f t="shared" si="74"/>
        <v>5550.3134712164647</v>
      </c>
      <c r="K160" s="24">
        <f t="shared" si="74"/>
        <v>5518.0004550264157</v>
      </c>
      <c r="L160" s="24">
        <f t="shared" si="74"/>
        <v>6087.3683737805477</v>
      </c>
      <c r="M160" s="24">
        <f t="shared" si="74"/>
        <v>6225.6205955560317</v>
      </c>
      <c r="N160" s="24">
        <f t="shared" si="74"/>
        <v>5845.6688809013685</v>
      </c>
      <c r="O160" s="24">
        <f t="shared" si="74"/>
        <v>5588.0171470419264</v>
      </c>
      <c r="P160" s="24">
        <f t="shared" si="74"/>
        <v>4857.0845578686349</v>
      </c>
      <c r="Q160" s="24">
        <f t="shared" si="74"/>
        <v>5427.1781035201657</v>
      </c>
    </row>
    <row r="161" spans="1:17" ht="12" customHeight="1" x14ac:dyDescent="0.25">
      <c r="A161" s="23" t="s">
        <v>44</v>
      </c>
      <c r="B161" s="22">
        <f t="shared" ref="B161:Q161" si="75">IF(B107=0,0,B107/B$23)</f>
        <v>2725.5954490180834</v>
      </c>
      <c r="C161" s="22">
        <f t="shared" si="75"/>
        <v>3398.2233884599054</v>
      </c>
      <c r="D161" s="22">
        <f t="shared" si="75"/>
        <v>3574.6776155257926</v>
      </c>
      <c r="E161" s="22">
        <f t="shared" si="75"/>
        <v>3702.9033950460826</v>
      </c>
      <c r="F161" s="22">
        <f t="shared" si="75"/>
        <v>3739.2064275620701</v>
      </c>
      <c r="G161" s="22">
        <f t="shared" si="75"/>
        <v>3789.2292306039108</v>
      </c>
      <c r="H161" s="22">
        <f t="shared" si="75"/>
        <v>3419.5751323939494</v>
      </c>
      <c r="I161" s="22">
        <f t="shared" si="75"/>
        <v>3021.1614835023679</v>
      </c>
      <c r="J161" s="22">
        <f t="shared" si="75"/>
        <v>3381.0995771972821</v>
      </c>
      <c r="K161" s="22">
        <f t="shared" si="75"/>
        <v>3314.2671911579996</v>
      </c>
      <c r="L161" s="22">
        <f t="shared" si="75"/>
        <v>3780.6612031260911</v>
      </c>
      <c r="M161" s="22">
        <f t="shared" si="75"/>
        <v>3775.2330443631513</v>
      </c>
      <c r="N161" s="22">
        <f t="shared" si="75"/>
        <v>3427.8734493057423</v>
      </c>
      <c r="O161" s="22">
        <f t="shared" si="75"/>
        <v>3165.2251470258548</v>
      </c>
      <c r="P161" s="22">
        <f t="shared" si="75"/>
        <v>2494.3407160792262</v>
      </c>
      <c r="Q161" s="22">
        <f t="shared" si="75"/>
        <v>3022.9661235144404</v>
      </c>
    </row>
    <row r="162" spans="1:17" ht="12" customHeight="1" x14ac:dyDescent="0.25">
      <c r="A162" s="23" t="s">
        <v>43</v>
      </c>
      <c r="B162" s="22">
        <f t="shared" ref="B162:Q162" si="76">IF(B108=0,0,B108/B$23)</f>
        <v>145.08164882215684</v>
      </c>
      <c r="C162" s="22">
        <f t="shared" si="76"/>
        <v>161.78316216722533</v>
      </c>
      <c r="D162" s="22">
        <f t="shared" si="76"/>
        <v>182.07977169181251</v>
      </c>
      <c r="E162" s="22">
        <f t="shared" si="76"/>
        <v>202.37983584948856</v>
      </c>
      <c r="F162" s="22">
        <f t="shared" si="76"/>
        <v>228.09429409906835</v>
      </c>
      <c r="G162" s="22">
        <f t="shared" si="76"/>
        <v>251.25521205475962</v>
      </c>
      <c r="H162" s="22">
        <f t="shared" si="76"/>
        <v>284.92856689590269</v>
      </c>
      <c r="I162" s="22">
        <f t="shared" si="76"/>
        <v>323.21318863442633</v>
      </c>
      <c r="J162" s="22">
        <f t="shared" si="76"/>
        <v>362.20034744388596</v>
      </c>
      <c r="K162" s="22">
        <f t="shared" si="76"/>
        <v>388.92009145928449</v>
      </c>
      <c r="L162" s="22">
        <f t="shared" si="76"/>
        <v>420.45771628375314</v>
      </c>
      <c r="M162" s="22">
        <f t="shared" si="76"/>
        <v>442.61659143930638</v>
      </c>
      <c r="N162" s="22">
        <f t="shared" si="76"/>
        <v>440.83371986365938</v>
      </c>
      <c r="O162" s="22">
        <f t="shared" si="76"/>
        <v>438.87194178607893</v>
      </c>
      <c r="P162" s="22">
        <f t="shared" si="76"/>
        <v>420.92071297256501</v>
      </c>
      <c r="Q162" s="22">
        <f t="shared" si="76"/>
        <v>410.86759214602978</v>
      </c>
    </row>
    <row r="163" spans="1:17" ht="12" customHeight="1" x14ac:dyDescent="0.25">
      <c r="A163" s="23" t="s">
        <v>47</v>
      </c>
      <c r="B163" s="22">
        <f t="shared" ref="B163:Q163" si="77">IF(B109=0,0,B109/B$23)</f>
        <v>665.3686083633055</v>
      </c>
      <c r="C163" s="22">
        <f t="shared" si="77"/>
        <v>714.42237731190903</v>
      </c>
      <c r="D163" s="22">
        <f t="shared" si="77"/>
        <v>754.56215604077363</v>
      </c>
      <c r="E163" s="22">
        <f t="shared" si="77"/>
        <v>786.70254688748503</v>
      </c>
      <c r="F163" s="22">
        <f t="shared" si="77"/>
        <v>815.95862738295921</v>
      </c>
      <c r="G163" s="22">
        <f t="shared" si="77"/>
        <v>837.04370276498423</v>
      </c>
      <c r="H163" s="22">
        <f t="shared" si="77"/>
        <v>846.77790975469566</v>
      </c>
      <c r="I163" s="22">
        <f t="shared" si="77"/>
        <v>856.27942337530249</v>
      </c>
      <c r="J163" s="22">
        <f t="shared" si="77"/>
        <v>880.14092517425047</v>
      </c>
      <c r="K163" s="22">
        <f t="shared" si="77"/>
        <v>879.08058057189169</v>
      </c>
      <c r="L163" s="22">
        <f t="shared" si="77"/>
        <v>909.74014214051022</v>
      </c>
      <c r="M163" s="22">
        <f t="shared" si="77"/>
        <v>973.61005823051607</v>
      </c>
      <c r="N163" s="22">
        <f t="shared" si="77"/>
        <v>961.96362478021956</v>
      </c>
      <c r="O163" s="22">
        <f t="shared" si="77"/>
        <v>965.58374323909027</v>
      </c>
      <c r="P163" s="22">
        <f t="shared" si="77"/>
        <v>941.67679195636038</v>
      </c>
      <c r="Q163" s="22">
        <f t="shared" si="77"/>
        <v>960.84436865508542</v>
      </c>
    </row>
    <row r="164" spans="1:17" ht="12" customHeight="1" x14ac:dyDescent="0.25">
      <c r="A164" s="21" t="s">
        <v>46</v>
      </c>
      <c r="B164" s="20">
        <f t="shared" ref="B164:Q164" si="78">IF(B110=0,0,B110/B$23)</f>
        <v>690.13155905556107</v>
      </c>
      <c r="C164" s="20">
        <f t="shared" si="78"/>
        <v>747.86970437746754</v>
      </c>
      <c r="D164" s="20">
        <f t="shared" si="78"/>
        <v>784.88448184469758</v>
      </c>
      <c r="E164" s="20">
        <f t="shared" si="78"/>
        <v>817.19826294189943</v>
      </c>
      <c r="F164" s="20">
        <f t="shared" si="78"/>
        <v>845.75735118795524</v>
      </c>
      <c r="G164" s="20">
        <f t="shared" si="78"/>
        <v>860.41373343308874</v>
      </c>
      <c r="H164" s="20">
        <f t="shared" si="78"/>
        <v>876.86979882320099</v>
      </c>
      <c r="I164" s="20">
        <f t="shared" si="78"/>
        <v>894.95321095062172</v>
      </c>
      <c r="J164" s="20">
        <f t="shared" si="78"/>
        <v>926.87262140104644</v>
      </c>
      <c r="K164" s="20">
        <f t="shared" si="78"/>
        <v>935.73259183724053</v>
      </c>
      <c r="L164" s="20">
        <f t="shared" si="78"/>
        <v>976.50931223019222</v>
      </c>
      <c r="M164" s="20">
        <f t="shared" si="78"/>
        <v>1034.1609015230583</v>
      </c>
      <c r="N164" s="20">
        <f t="shared" si="78"/>
        <v>1014.9980869517466</v>
      </c>
      <c r="O164" s="20">
        <f t="shared" si="78"/>
        <v>1018.3363149909028</v>
      </c>
      <c r="P164" s="20">
        <f t="shared" si="78"/>
        <v>1000.1463368604838</v>
      </c>
      <c r="Q164" s="20">
        <f t="shared" si="78"/>
        <v>1032.5000192046102</v>
      </c>
    </row>
    <row r="165" spans="1:17" ht="12" customHeight="1" x14ac:dyDescent="0.25">
      <c r="A165" s="19" t="s">
        <v>45</v>
      </c>
      <c r="B165" s="18">
        <f t="shared" ref="B165:Q165" si="79">IF(B111=0,0,B111/B$23)</f>
        <v>1827.005448980804</v>
      </c>
      <c r="C165" s="18">
        <f t="shared" si="79"/>
        <v>1958.7143036235818</v>
      </c>
      <c r="D165" s="18">
        <f t="shared" si="79"/>
        <v>2070.1544367656279</v>
      </c>
      <c r="E165" s="18">
        <f t="shared" si="79"/>
        <v>2167.2332648988458</v>
      </c>
      <c r="F165" s="18">
        <f t="shared" si="79"/>
        <v>2284.1948438180002</v>
      </c>
      <c r="G165" s="18">
        <f t="shared" si="79"/>
        <v>2401.6977220493904</v>
      </c>
      <c r="H165" s="18">
        <f t="shared" si="79"/>
        <v>2466.9024359415712</v>
      </c>
      <c r="I165" s="18">
        <f t="shared" si="79"/>
        <v>2510.5005756435653</v>
      </c>
      <c r="J165" s="18">
        <f t="shared" si="79"/>
        <v>2595.4512530275756</v>
      </c>
      <c r="K165" s="18">
        <f t="shared" si="79"/>
        <v>2596.6985725880272</v>
      </c>
      <c r="L165" s="18">
        <f t="shared" si="79"/>
        <v>2687.276434614967</v>
      </c>
      <c r="M165" s="18">
        <f t="shared" si="79"/>
        <v>2854.1468432848942</v>
      </c>
      <c r="N165" s="18">
        <f t="shared" si="79"/>
        <v>2834.8308679570946</v>
      </c>
      <c r="O165" s="18">
        <f t="shared" si="79"/>
        <v>2822.7332539150984</v>
      </c>
      <c r="P165" s="18">
        <f t="shared" si="79"/>
        <v>2704.4978908668827</v>
      </c>
      <c r="Q165" s="18">
        <f t="shared" si="79"/>
        <v>2670.2791332698471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2675.2242249659002</v>
      </c>
      <c r="C167" s="31">
        <f t="shared" si="80"/>
        <v>3216.161460879332</v>
      </c>
      <c r="D167" s="31">
        <f t="shared" si="80"/>
        <v>3439.7591503713165</v>
      </c>
      <c r="E167" s="31">
        <f t="shared" si="80"/>
        <v>3646.6982592420723</v>
      </c>
      <c r="F167" s="31">
        <f t="shared" si="80"/>
        <v>3802.6446107977431</v>
      </c>
      <c r="G167" s="31">
        <f t="shared" si="80"/>
        <v>3968.0493946890379</v>
      </c>
      <c r="H167" s="31">
        <f t="shared" si="80"/>
        <v>3862.9368724154233</v>
      </c>
      <c r="I167" s="31">
        <f t="shared" si="80"/>
        <v>3754.3808622387451</v>
      </c>
      <c r="J167" s="31">
        <f t="shared" si="80"/>
        <v>4176.5692060095244</v>
      </c>
      <c r="K167" s="31">
        <f t="shared" si="80"/>
        <v>4223.5692065250305</v>
      </c>
      <c r="L167" s="31">
        <f t="shared" si="80"/>
        <v>4718.8660403342865</v>
      </c>
      <c r="M167" s="31">
        <f t="shared" si="80"/>
        <v>4920.0625907149561</v>
      </c>
      <c r="N167" s="31">
        <f t="shared" si="80"/>
        <v>4744.6893331507772</v>
      </c>
      <c r="O167" s="31">
        <f t="shared" si="80"/>
        <v>4658.9048775097999</v>
      </c>
      <c r="P167" s="31">
        <f t="shared" si="80"/>
        <v>4196.2355292203392</v>
      </c>
      <c r="Q167" s="31">
        <f t="shared" si="80"/>
        <v>4740.0861931003546</v>
      </c>
    </row>
    <row r="168" spans="1:17" ht="12" customHeight="1" x14ac:dyDescent="0.25">
      <c r="A168" s="23" t="s">
        <v>44</v>
      </c>
      <c r="B168" s="22">
        <f t="shared" ref="B168:Q168" si="81">IF(B114=0,0,B114/B$23)</f>
        <v>1645.0709963671393</v>
      </c>
      <c r="C168" s="22">
        <f t="shared" si="81"/>
        <v>2085.6202397661095</v>
      </c>
      <c r="D168" s="22">
        <f t="shared" si="81"/>
        <v>2211.623074732267</v>
      </c>
      <c r="E168" s="22">
        <f t="shared" si="81"/>
        <v>2325.6459179212088</v>
      </c>
      <c r="F168" s="22">
        <f t="shared" si="81"/>
        <v>2383.8408021839364</v>
      </c>
      <c r="G168" s="22">
        <f t="shared" si="81"/>
        <v>2467.8012707477733</v>
      </c>
      <c r="H168" s="22">
        <f t="shared" si="81"/>
        <v>2261.8951116783091</v>
      </c>
      <c r="I168" s="22">
        <f t="shared" si="81"/>
        <v>2038.5215168426892</v>
      </c>
      <c r="J168" s="22">
        <f t="shared" si="81"/>
        <v>2332.7483155609111</v>
      </c>
      <c r="K168" s="22">
        <f t="shared" si="81"/>
        <v>2307.402689241997</v>
      </c>
      <c r="L168" s="22">
        <f t="shared" si="81"/>
        <v>2676.3303792138822</v>
      </c>
      <c r="M168" s="22">
        <f t="shared" si="81"/>
        <v>2721.2562043406488</v>
      </c>
      <c r="N168" s="22">
        <f t="shared" si="81"/>
        <v>2531.3156330424795</v>
      </c>
      <c r="O168" s="22">
        <f t="shared" si="81"/>
        <v>2393.0777337911854</v>
      </c>
      <c r="P168" s="22">
        <f t="shared" si="81"/>
        <v>1929.566387353877</v>
      </c>
      <c r="Q168" s="22">
        <f t="shared" si="81"/>
        <v>2377.6390699500448</v>
      </c>
    </row>
    <row r="169" spans="1:17" ht="12" customHeight="1" x14ac:dyDescent="0.25">
      <c r="A169" s="23" t="s">
        <v>43</v>
      </c>
      <c r="B169" s="30">
        <f t="shared" ref="B169:Q169" si="82">IF(B115=0,0,B115/B$23)</f>
        <v>239.22849511634064</v>
      </c>
      <c r="C169" s="30">
        <f t="shared" si="82"/>
        <v>275.55637563774002</v>
      </c>
      <c r="D169" s="30">
        <f t="shared" si="82"/>
        <v>319.58718112116696</v>
      </c>
      <c r="E169" s="30">
        <f t="shared" si="82"/>
        <v>364.33476275473157</v>
      </c>
      <c r="F169" s="30">
        <f t="shared" si="82"/>
        <v>419.65095924608067</v>
      </c>
      <c r="G169" s="30">
        <f t="shared" si="82"/>
        <v>470.79505180152893</v>
      </c>
      <c r="H169" s="30">
        <f t="shared" si="82"/>
        <v>544.83490373694383</v>
      </c>
      <c r="I169" s="30">
        <f t="shared" si="82"/>
        <v>630.17827620384764</v>
      </c>
      <c r="J169" s="30">
        <f t="shared" si="82"/>
        <v>717.52889764473218</v>
      </c>
      <c r="K169" s="30">
        <f t="shared" si="82"/>
        <v>782.79491106006526</v>
      </c>
      <c r="L169" s="30">
        <f t="shared" si="82"/>
        <v>858.46609903887918</v>
      </c>
      <c r="M169" s="30">
        <f t="shared" si="82"/>
        <v>923.63871655908849</v>
      </c>
      <c r="N169" s="30">
        <f t="shared" si="82"/>
        <v>949.34058852675264</v>
      </c>
      <c r="O169" s="30">
        <f t="shared" si="82"/>
        <v>986.11482001425884</v>
      </c>
      <c r="P169" s="30">
        <f t="shared" si="82"/>
        <v>1002.9281662692212</v>
      </c>
      <c r="Q169" s="30">
        <f t="shared" si="82"/>
        <v>1053.1979754503095</v>
      </c>
    </row>
    <row r="170" spans="1:17" ht="12" customHeight="1" x14ac:dyDescent="0.25">
      <c r="A170" s="23" t="s">
        <v>47</v>
      </c>
      <c r="B170" s="22">
        <f t="shared" ref="B170:Q170" si="83">IF(B116=0,0,B116/B$23)</f>
        <v>399.5563495321507</v>
      </c>
      <c r="C170" s="22">
        <f t="shared" si="83"/>
        <v>432.02511675895113</v>
      </c>
      <c r="D170" s="22">
        <f t="shared" si="83"/>
        <v>459.71139919747407</v>
      </c>
      <c r="E170" s="22">
        <f t="shared" si="83"/>
        <v>485.15086504583394</v>
      </c>
      <c r="F170" s="22">
        <f t="shared" si="83"/>
        <v>507.53834419869094</v>
      </c>
      <c r="G170" s="22">
        <f t="shared" si="83"/>
        <v>524.95682123696486</v>
      </c>
      <c r="H170" s="22">
        <f t="shared" si="83"/>
        <v>537.26207318137904</v>
      </c>
      <c r="I170" s="22">
        <f t="shared" si="83"/>
        <v>550.00145618736258</v>
      </c>
      <c r="J170" s="22">
        <f t="shared" si="83"/>
        <v>568.87609318571504</v>
      </c>
      <c r="K170" s="22">
        <f t="shared" si="83"/>
        <v>571.95950279678209</v>
      </c>
      <c r="L170" s="22">
        <f t="shared" si="83"/>
        <v>595.60247843566322</v>
      </c>
      <c r="M170" s="22">
        <f t="shared" si="83"/>
        <v>644.7186115534073</v>
      </c>
      <c r="N170" s="22">
        <f t="shared" si="83"/>
        <v>641.2724261361958</v>
      </c>
      <c r="O170" s="22">
        <f t="shared" si="83"/>
        <v>649.94571435357761</v>
      </c>
      <c r="P170" s="22">
        <f t="shared" si="83"/>
        <v>641.34068636474694</v>
      </c>
      <c r="Q170" s="22">
        <f t="shared" si="83"/>
        <v>661.70835534300534</v>
      </c>
    </row>
    <row r="171" spans="1:17" ht="12" customHeight="1" x14ac:dyDescent="0.25">
      <c r="A171" s="29" t="s">
        <v>46</v>
      </c>
      <c r="B171" s="18">
        <f t="shared" ref="B171:Q171" si="84">IF(B117=0,0,B117/B$23)</f>
        <v>391.36838395027007</v>
      </c>
      <c r="C171" s="18">
        <f t="shared" si="84"/>
        <v>422.95972871653163</v>
      </c>
      <c r="D171" s="18">
        <f t="shared" si="84"/>
        <v>448.83749532040889</v>
      </c>
      <c r="E171" s="18">
        <f t="shared" si="84"/>
        <v>471.56671352029736</v>
      </c>
      <c r="F171" s="18">
        <f t="shared" si="84"/>
        <v>491.61450516903551</v>
      </c>
      <c r="G171" s="18">
        <f t="shared" si="84"/>
        <v>504.4962509027705</v>
      </c>
      <c r="H171" s="18">
        <f t="shared" si="84"/>
        <v>518.94478381879151</v>
      </c>
      <c r="I171" s="18">
        <f t="shared" si="84"/>
        <v>535.67961300484558</v>
      </c>
      <c r="J171" s="18">
        <f t="shared" si="84"/>
        <v>557.41589961816658</v>
      </c>
      <c r="K171" s="18">
        <f t="shared" si="84"/>
        <v>561.41210342618581</v>
      </c>
      <c r="L171" s="18">
        <f t="shared" si="84"/>
        <v>588.46708364586107</v>
      </c>
      <c r="M171" s="18">
        <f t="shared" si="84"/>
        <v>630.44905826181173</v>
      </c>
      <c r="N171" s="18">
        <f t="shared" si="84"/>
        <v>622.76068544534985</v>
      </c>
      <c r="O171" s="18">
        <f t="shared" si="84"/>
        <v>629.76660935077757</v>
      </c>
      <c r="P171" s="18">
        <f t="shared" si="84"/>
        <v>622.4002892324952</v>
      </c>
      <c r="Q171" s="18">
        <f t="shared" si="84"/>
        <v>647.54079235699521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643.33489524018478</v>
      </c>
      <c r="C173" s="26">
        <f t="shared" si="85"/>
        <v>760.40870831578422</v>
      </c>
      <c r="D173" s="26">
        <f t="shared" si="85"/>
        <v>796.98993939482557</v>
      </c>
      <c r="E173" s="26">
        <f t="shared" si="85"/>
        <v>802.80245845849754</v>
      </c>
      <c r="F173" s="26">
        <f t="shared" si="85"/>
        <v>794.54322129135403</v>
      </c>
      <c r="G173" s="26">
        <f t="shared" si="85"/>
        <v>758.12952963404268</v>
      </c>
      <c r="H173" s="26">
        <f t="shared" si="85"/>
        <v>679.40779497673361</v>
      </c>
      <c r="I173" s="26">
        <f t="shared" si="85"/>
        <v>583.37440801828018</v>
      </c>
      <c r="J173" s="26">
        <f t="shared" si="85"/>
        <v>597.44275445664778</v>
      </c>
      <c r="K173" s="26">
        <f t="shared" si="85"/>
        <v>590.90359797442568</v>
      </c>
      <c r="L173" s="26">
        <f t="shared" si="85"/>
        <v>654.80653912590583</v>
      </c>
      <c r="M173" s="26">
        <f t="shared" si="85"/>
        <v>629.17151763196432</v>
      </c>
      <c r="N173" s="26">
        <f t="shared" si="85"/>
        <v>555.18566427066207</v>
      </c>
      <c r="O173" s="26">
        <f t="shared" si="85"/>
        <v>522.99685898366045</v>
      </c>
      <c r="P173" s="26">
        <f t="shared" si="85"/>
        <v>451.9002544219382</v>
      </c>
      <c r="Q173" s="26">
        <f t="shared" si="85"/>
        <v>549.38335259696714</v>
      </c>
    </row>
    <row r="174" spans="1:17" ht="12" customHeight="1" x14ac:dyDescent="0.25">
      <c r="A174" s="25" t="s">
        <v>48</v>
      </c>
      <c r="B174" s="24">
        <f t="shared" ref="B174:Q174" si="86">IF(B120=0,0,B120/B$23)</f>
        <v>643.33489524018478</v>
      </c>
      <c r="C174" s="24">
        <f t="shared" si="86"/>
        <v>760.40870831578422</v>
      </c>
      <c r="D174" s="24">
        <f t="shared" si="86"/>
        <v>796.98993939482557</v>
      </c>
      <c r="E174" s="24">
        <f t="shared" si="86"/>
        <v>802.80245845849754</v>
      </c>
      <c r="F174" s="24">
        <f t="shared" si="86"/>
        <v>794.54322129135403</v>
      </c>
      <c r="G174" s="24">
        <f t="shared" si="86"/>
        <v>758.12952963404268</v>
      </c>
      <c r="H174" s="24">
        <f t="shared" si="86"/>
        <v>679.40779497673361</v>
      </c>
      <c r="I174" s="24">
        <f t="shared" si="86"/>
        <v>583.37440801828018</v>
      </c>
      <c r="J174" s="24">
        <f t="shared" si="86"/>
        <v>597.44275445664778</v>
      </c>
      <c r="K174" s="24">
        <f t="shared" si="86"/>
        <v>590.90359797442568</v>
      </c>
      <c r="L174" s="24">
        <f t="shared" si="86"/>
        <v>654.80653912590583</v>
      </c>
      <c r="M174" s="24">
        <f t="shared" si="86"/>
        <v>629.17151763196432</v>
      </c>
      <c r="N174" s="24">
        <f t="shared" si="86"/>
        <v>555.18566427066207</v>
      </c>
      <c r="O174" s="24">
        <f t="shared" si="86"/>
        <v>522.99685898366045</v>
      </c>
      <c r="P174" s="24">
        <f t="shared" si="86"/>
        <v>451.9002544219382</v>
      </c>
      <c r="Q174" s="24">
        <f t="shared" si="86"/>
        <v>549.38335259696714</v>
      </c>
    </row>
    <row r="175" spans="1:17" ht="12" customHeight="1" x14ac:dyDescent="0.25">
      <c r="A175" s="23" t="s">
        <v>44</v>
      </c>
      <c r="B175" s="22">
        <f t="shared" ref="B175:Q175" si="87">IF(B121=0,0,B121/B$23)</f>
        <v>542.11601088330917</v>
      </c>
      <c r="C175" s="22">
        <f t="shared" si="87"/>
        <v>644.93128058559125</v>
      </c>
      <c r="D175" s="22">
        <f t="shared" si="87"/>
        <v>676.50683898754835</v>
      </c>
      <c r="E175" s="22">
        <f t="shared" si="87"/>
        <v>678.99467753405133</v>
      </c>
      <c r="F175" s="22">
        <f t="shared" si="87"/>
        <v>665.12842679933908</v>
      </c>
      <c r="G175" s="22">
        <f t="shared" si="87"/>
        <v>624.79202887560461</v>
      </c>
      <c r="H175" s="22">
        <f t="shared" si="87"/>
        <v>544.54753590272514</v>
      </c>
      <c r="I175" s="22">
        <f t="shared" si="87"/>
        <v>448.25309438261991</v>
      </c>
      <c r="J175" s="22">
        <f t="shared" si="87"/>
        <v>453.56740458833013</v>
      </c>
      <c r="K175" s="22">
        <f t="shared" si="87"/>
        <v>441.01811324691386</v>
      </c>
      <c r="L175" s="22">
        <f t="shared" si="87"/>
        <v>495.81667651861522</v>
      </c>
      <c r="M175" s="22">
        <f t="shared" si="87"/>
        <v>464.19362646652962</v>
      </c>
      <c r="N175" s="22">
        <f t="shared" si="87"/>
        <v>388.99074620243908</v>
      </c>
      <c r="O175" s="22">
        <f t="shared" si="87"/>
        <v>358.40586399397836</v>
      </c>
      <c r="P175" s="22">
        <f t="shared" si="87"/>
        <v>295.62031212422033</v>
      </c>
      <c r="Q175" s="22">
        <f t="shared" si="87"/>
        <v>392.56351704117913</v>
      </c>
    </row>
    <row r="176" spans="1:17" ht="12" customHeight="1" x14ac:dyDescent="0.25">
      <c r="A176" s="23" t="s">
        <v>43</v>
      </c>
      <c r="B176" s="22">
        <f t="shared" ref="B176:Q176" si="88">IF(B122=0,0,B122/B$23)</f>
        <v>2.9011365552464915E-2</v>
      </c>
      <c r="C176" s="22">
        <f t="shared" si="88"/>
        <v>2.9475040430238481E-2</v>
      </c>
      <c r="D176" s="22">
        <f t="shared" si="88"/>
        <v>3.4753373520299516E-2</v>
      </c>
      <c r="E176" s="22">
        <f t="shared" si="88"/>
        <v>3.9833352713132153E-2</v>
      </c>
      <c r="F176" s="22">
        <f t="shared" si="88"/>
        <v>4.8026978278473326E-2</v>
      </c>
      <c r="G176" s="22">
        <f t="shared" si="88"/>
        <v>5.5729771979447527E-2</v>
      </c>
      <c r="H176" s="22">
        <f t="shared" si="88"/>
        <v>7.1531554048975821E-2</v>
      </c>
      <c r="I176" s="22">
        <f t="shared" si="88"/>
        <v>0.10201977167189132</v>
      </c>
      <c r="J176" s="22">
        <f t="shared" si="88"/>
        <v>0.11362959031104908</v>
      </c>
      <c r="K176" s="22">
        <f t="shared" si="88"/>
        <v>0.12746575683964254</v>
      </c>
      <c r="L176" s="22">
        <f t="shared" si="88"/>
        <v>0.13405888779608627</v>
      </c>
      <c r="M176" s="22">
        <f t="shared" si="88"/>
        <v>0.15171427044227645</v>
      </c>
      <c r="N176" s="22">
        <f t="shared" si="88"/>
        <v>0.17382160983481662</v>
      </c>
      <c r="O176" s="22">
        <f t="shared" si="88"/>
        <v>0.21204681287567384</v>
      </c>
      <c r="P176" s="22">
        <f t="shared" si="88"/>
        <v>0.26442686996373638</v>
      </c>
      <c r="Q176" s="22">
        <f t="shared" si="88"/>
        <v>0.35510749216944099</v>
      </c>
    </row>
    <row r="177" spans="1:17" ht="12" customHeight="1" x14ac:dyDescent="0.25">
      <c r="A177" s="23" t="s">
        <v>47</v>
      </c>
      <c r="B177" s="22">
        <f t="shared" ref="B177:Q177" si="89">IF(B123=0,0,B123/B$23)</f>
        <v>60.155355210028958</v>
      </c>
      <c r="C177" s="22">
        <f t="shared" si="89"/>
        <v>65.913989788626324</v>
      </c>
      <c r="D177" s="22">
        <f t="shared" si="89"/>
        <v>70.688417317264353</v>
      </c>
      <c r="E177" s="22">
        <f t="shared" si="89"/>
        <v>72.393174472047519</v>
      </c>
      <c r="F177" s="22">
        <f t="shared" si="89"/>
        <v>75.665433966135012</v>
      </c>
      <c r="G177" s="22">
        <f t="shared" si="89"/>
        <v>78.65795778224377</v>
      </c>
      <c r="H177" s="22">
        <f t="shared" si="89"/>
        <v>78.902859698080007</v>
      </c>
      <c r="I177" s="22">
        <f t="shared" si="89"/>
        <v>78.726197858372629</v>
      </c>
      <c r="J177" s="22">
        <f t="shared" si="89"/>
        <v>82.791147749023224</v>
      </c>
      <c r="K177" s="22">
        <f t="shared" si="89"/>
        <v>83.914627772193001</v>
      </c>
      <c r="L177" s="22">
        <f t="shared" si="89"/>
        <v>87.848769538388723</v>
      </c>
      <c r="M177" s="22">
        <f t="shared" si="89"/>
        <v>90.955729422640431</v>
      </c>
      <c r="N177" s="22">
        <f t="shared" si="89"/>
        <v>89.624069112168669</v>
      </c>
      <c r="O177" s="22">
        <f t="shared" si="89"/>
        <v>87.775875107402214</v>
      </c>
      <c r="P177" s="22">
        <f t="shared" si="89"/>
        <v>82.084315355619879</v>
      </c>
      <c r="Q177" s="22">
        <f t="shared" si="89"/>
        <v>79.983776073866494</v>
      </c>
    </row>
    <row r="178" spans="1:17" ht="12" customHeight="1" x14ac:dyDescent="0.25">
      <c r="A178" s="21" t="s">
        <v>46</v>
      </c>
      <c r="B178" s="20">
        <f t="shared" ref="B178:Q178" si="90">IF(B124=0,0,B124/B$23)</f>
        <v>41.034517781294184</v>
      </c>
      <c r="C178" s="20">
        <f t="shared" si="90"/>
        <v>49.533962901136412</v>
      </c>
      <c r="D178" s="20">
        <f t="shared" si="90"/>
        <v>49.759929716492593</v>
      </c>
      <c r="E178" s="20">
        <f t="shared" si="90"/>
        <v>51.374773099685548</v>
      </c>
      <c r="F178" s="20">
        <f t="shared" si="90"/>
        <v>53.701333547601472</v>
      </c>
      <c r="G178" s="20">
        <f t="shared" si="90"/>
        <v>54.623813204214869</v>
      </c>
      <c r="H178" s="20">
        <f t="shared" si="90"/>
        <v>55.885867821879586</v>
      </c>
      <c r="I178" s="20">
        <f t="shared" si="90"/>
        <v>56.293096005615794</v>
      </c>
      <c r="J178" s="20">
        <f t="shared" si="90"/>
        <v>60.970572528983354</v>
      </c>
      <c r="K178" s="20">
        <f t="shared" si="90"/>
        <v>65.843391198479267</v>
      </c>
      <c r="L178" s="20">
        <f t="shared" si="90"/>
        <v>71.007034181105723</v>
      </c>
      <c r="M178" s="20">
        <f t="shared" si="90"/>
        <v>73.87044747235197</v>
      </c>
      <c r="N178" s="20">
        <f t="shared" si="90"/>
        <v>76.397027346219602</v>
      </c>
      <c r="O178" s="20">
        <f t="shared" si="90"/>
        <v>76.603073069404232</v>
      </c>
      <c r="P178" s="20">
        <f t="shared" si="90"/>
        <v>73.93120007213426</v>
      </c>
      <c r="Q178" s="20">
        <f t="shared" si="90"/>
        <v>76.480951989752057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23.826760568287195</v>
      </c>
      <c r="C3" s="154">
        <v>26.552908693430165</v>
      </c>
      <c r="D3" s="154">
        <v>29.621207771397149</v>
      </c>
      <c r="E3" s="154">
        <v>32.289586916475905</v>
      </c>
      <c r="F3" s="154">
        <v>35.511929353485613</v>
      </c>
      <c r="G3" s="154">
        <v>38.299858072960447</v>
      </c>
      <c r="H3" s="154">
        <v>40.891215064498063</v>
      </c>
      <c r="I3" s="154">
        <v>42.793017756587695</v>
      </c>
      <c r="J3" s="154">
        <v>44.061649309791228</v>
      </c>
      <c r="K3" s="154">
        <v>44.467298575021381</v>
      </c>
      <c r="L3" s="154">
        <v>44.600698270309287</v>
      </c>
      <c r="M3" s="154">
        <v>44.504738698632764</v>
      </c>
      <c r="N3" s="154">
        <v>44.399216755643458</v>
      </c>
      <c r="O3" s="154">
        <v>44.293588505573048</v>
      </c>
      <c r="P3" s="154">
        <v>44.17208847892848</v>
      </c>
      <c r="Q3" s="154">
        <v>43.986011864540906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31.627323680958906</v>
      </c>
      <c r="C5" s="143">
        <v>35.24597628415389</v>
      </c>
      <c r="D5" s="143">
        <v>39.318795491394745</v>
      </c>
      <c r="E5" s="143">
        <v>42.860766322177859</v>
      </c>
      <c r="F5" s="143">
        <v>47.138060626374646</v>
      </c>
      <c r="G5" s="143">
        <v>50.838719965169979</v>
      </c>
      <c r="H5" s="143">
        <v>54.278452618267593</v>
      </c>
      <c r="I5" s="143">
        <v>56.802880105909139</v>
      </c>
      <c r="J5" s="143">
        <v>58.486844682211974</v>
      </c>
      <c r="K5" s="143">
        <v>59.025298097883308</v>
      </c>
      <c r="L5" s="143">
        <v>59.202371071346107</v>
      </c>
      <c r="M5" s="143">
        <v>59.074995617809222</v>
      </c>
      <c r="N5" s="143">
        <v>58.934927200333775</v>
      </c>
      <c r="O5" s="143">
        <v>58.794717672259033</v>
      </c>
      <c r="P5" s="143">
        <v>58.63344015998792</v>
      </c>
      <c r="Q5" s="143">
        <v>58.386444547813696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9.8236418040861563E-3</v>
      </c>
      <c r="C6" s="152">
        <f>1000*C8/SER_summary!C$3</f>
        <v>1.165089036181783E-2</v>
      </c>
      <c r="D6" s="152">
        <f>1000*D8/SER_summary!D$3</f>
        <v>1.3209783508056726E-2</v>
      </c>
      <c r="E6" s="152">
        <f>1000*E8/SER_summary!E$3</f>
        <v>1.465835565470202E-2</v>
      </c>
      <c r="F6" s="152">
        <f>1000*F8/SER_summary!F$3</f>
        <v>1.6442112713337394E-2</v>
      </c>
      <c r="G6" s="152">
        <f>1000*G8/SER_summary!G$3</f>
        <v>1.8058028271348399E-2</v>
      </c>
      <c r="H6" s="152">
        <f>1000*H8/SER_summary!H$3</f>
        <v>1.9658807967877046E-2</v>
      </c>
      <c r="I6" s="152">
        <f>1000*I8/SER_summary!I$3</f>
        <v>2.0993299953428624E-2</v>
      </c>
      <c r="J6" s="152">
        <f>1000*J8/SER_summary!J$3</f>
        <v>2.2101262520924096E-2</v>
      </c>
      <c r="K6" s="152">
        <f>1000*K8/SER_summary!K$3</f>
        <v>2.2851601766966868E-2</v>
      </c>
      <c r="L6" s="152">
        <f>1000*L8/SER_summary!L$3</f>
        <v>2.3606539015549637E-2</v>
      </c>
      <c r="M6" s="152">
        <f>1000*M8/SER_summary!M$3</f>
        <v>2.4204150052846558E-2</v>
      </c>
      <c r="N6" s="152">
        <f>1000*N8/SER_summary!N$3</f>
        <v>2.4954794851284542E-2</v>
      </c>
      <c r="O6" s="152">
        <f>1000*O8/SER_summary!O$3</f>
        <v>2.5754522214174343E-2</v>
      </c>
      <c r="P6" s="152">
        <f>1000*P8/SER_summary!P$3</f>
        <v>2.6811670950283743E-2</v>
      </c>
      <c r="Q6" s="152">
        <f>1000*Q8/SER_summary!Q$3</f>
        <v>2.7919296745679435E-2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44.184137569701441</v>
      </c>
      <c r="C8" s="62">
        <v>50.045304365494481</v>
      </c>
      <c r="D8" s="62">
        <v>56.874643635237192</v>
      </c>
      <c r="E8" s="62">
        <v>63.109849902063601</v>
      </c>
      <c r="F8" s="62">
        <v>70.795215762634655</v>
      </c>
      <c r="G8" s="62">
        <v>77.845649811853235</v>
      </c>
      <c r="H8" s="62">
        <v>84.778353796966186</v>
      </c>
      <c r="I8" s="62">
        <v>90.555229148112986</v>
      </c>
      <c r="J8" s="62">
        <v>95.299914648561511</v>
      </c>
      <c r="K8" s="62">
        <v>98.485741888866741</v>
      </c>
      <c r="L8" s="62">
        <v>101.5753255834407</v>
      </c>
      <c r="M8" s="62">
        <v>103.83234253325418</v>
      </c>
      <c r="N8" s="62">
        <v>106.70630350737508</v>
      </c>
      <c r="O8" s="62">
        <v>109.76937930992104</v>
      </c>
      <c r="P8" s="62">
        <v>113.86404549670355</v>
      </c>
      <c r="Q8" s="62">
        <v>117.96785124826725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8.378962944326025</v>
      </c>
      <c r="D9" s="150">
        <v>9.6492709560996826</v>
      </c>
      <c r="E9" s="150">
        <v>9.3935297555462025</v>
      </c>
      <c r="F9" s="150">
        <v>11.222688167937235</v>
      </c>
      <c r="G9" s="150">
        <v>11.012235033468693</v>
      </c>
      <c r="H9" s="150">
        <v>11.369921087473065</v>
      </c>
      <c r="I9" s="150">
        <v>10.746558505790139</v>
      </c>
      <c r="J9" s="150">
        <v>10.310730633649083</v>
      </c>
      <c r="K9" s="150">
        <v>9.419797789489845</v>
      </c>
      <c r="L9" s="150">
        <v>10.071630709660706</v>
      </c>
      <c r="M9" s="150">
        <v>10.635979894139499</v>
      </c>
      <c r="N9" s="150">
        <v>12.523231930220593</v>
      </c>
      <c r="O9" s="150">
        <v>12.456605558092148</v>
      </c>
      <c r="P9" s="150">
        <v>15.317354354719761</v>
      </c>
      <c r="Q9" s="150">
        <v>15.116040785032405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2.5177961485329874</v>
      </c>
      <c r="D10" s="149">
        <f t="shared" ref="D10:Q10" si="0">C8+D9-D8</f>
        <v>2.8199316863569734</v>
      </c>
      <c r="E10" s="149">
        <f t="shared" si="0"/>
        <v>3.1583234887197875</v>
      </c>
      <c r="F10" s="149">
        <f t="shared" si="0"/>
        <v>3.5373223073661819</v>
      </c>
      <c r="G10" s="149">
        <f t="shared" si="0"/>
        <v>3.9618009842501181</v>
      </c>
      <c r="H10" s="149">
        <f t="shared" si="0"/>
        <v>4.4372171023601084</v>
      </c>
      <c r="I10" s="149">
        <f t="shared" si="0"/>
        <v>4.9696831546433344</v>
      </c>
      <c r="J10" s="149">
        <f t="shared" si="0"/>
        <v>5.5660451332005607</v>
      </c>
      <c r="K10" s="149">
        <f t="shared" si="0"/>
        <v>6.2339705491846189</v>
      </c>
      <c r="L10" s="149">
        <f t="shared" si="0"/>
        <v>6.9820470150867493</v>
      </c>
      <c r="M10" s="149">
        <f t="shared" si="0"/>
        <v>8.3789629443260196</v>
      </c>
      <c r="N10" s="149">
        <f t="shared" si="0"/>
        <v>9.6492709560996843</v>
      </c>
      <c r="O10" s="149">
        <f t="shared" si="0"/>
        <v>9.3935297555461972</v>
      </c>
      <c r="P10" s="149">
        <f t="shared" si="0"/>
        <v>11.22268816793725</v>
      </c>
      <c r="Q10" s="149">
        <f t="shared" si="0"/>
        <v>11.012235033468713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8760.0000000000018</v>
      </c>
      <c r="E12" s="146">
        <v>8760</v>
      </c>
      <c r="F12" s="146">
        <v>8760.0000000000036</v>
      </c>
      <c r="G12" s="146">
        <v>8760</v>
      </c>
      <c r="H12" s="146">
        <v>8759.9999999999982</v>
      </c>
      <c r="I12" s="146">
        <v>8759.9999999999964</v>
      </c>
      <c r="J12" s="146">
        <v>8760.0000000000036</v>
      </c>
      <c r="K12" s="146">
        <v>8760.0000000000018</v>
      </c>
      <c r="L12" s="146">
        <v>8759.9999999999982</v>
      </c>
      <c r="M12" s="146">
        <v>8760.0000000000018</v>
      </c>
      <c r="N12" s="146">
        <v>8760.0000000000018</v>
      </c>
      <c r="O12" s="146">
        <v>8759.9999999999982</v>
      </c>
      <c r="P12" s="146">
        <v>8759.9999999999982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715.80719734692366</v>
      </c>
      <c r="C14" s="143">
        <f>IF(C5=0,0,C5/C8*1000)</f>
        <v>704.28138525730469</v>
      </c>
      <c r="D14" s="143">
        <f t="shared" ref="D14:Q14" si="1">IF(D5=0,0,D5/D8*1000)</f>
        <v>691.32381283237498</v>
      </c>
      <c r="E14" s="143">
        <f t="shared" si="1"/>
        <v>679.14543274450693</v>
      </c>
      <c r="F14" s="143">
        <f t="shared" si="1"/>
        <v>665.83680999604883</v>
      </c>
      <c r="G14" s="143">
        <f t="shared" si="1"/>
        <v>653.07078928678902</v>
      </c>
      <c r="H14" s="143">
        <f t="shared" si="1"/>
        <v>640.23952090716296</v>
      </c>
      <c r="I14" s="143">
        <f t="shared" si="1"/>
        <v>627.27332966053029</v>
      </c>
      <c r="J14" s="143">
        <f t="shared" si="1"/>
        <v>613.71350538869342</v>
      </c>
      <c r="K14" s="143">
        <f t="shared" si="1"/>
        <v>599.32835927142253</v>
      </c>
      <c r="L14" s="143">
        <f t="shared" si="1"/>
        <v>582.84205077652791</v>
      </c>
      <c r="M14" s="143">
        <f t="shared" si="1"/>
        <v>568.9459967532697</v>
      </c>
      <c r="N14" s="143">
        <f t="shared" si="1"/>
        <v>552.30970676685888</v>
      </c>
      <c r="O14" s="143">
        <f t="shared" si="1"/>
        <v>535.62038923677437</v>
      </c>
      <c r="P14" s="143">
        <f t="shared" si="1"/>
        <v>514.94253435502083</v>
      </c>
      <c r="Q14" s="143">
        <f t="shared" si="1"/>
        <v>494.93522116409059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646.96660479184266</v>
      </c>
      <c r="D15" s="141">
        <v>631.27531935573211</v>
      </c>
      <c r="E15" s="141">
        <v>617.73600196800328</v>
      </c>
      <c r="F15" s="141">
        <v>606.74723998830643</v>
      </c>
      <c r="G15" s="141">
        <v>593.57114862801564</v>
      </c>
      <c r="H15" s="141">
        <v>581.87955222019957</v>
      </c>
      <c r="I15" s="141">
        <v>565.92652010336485</v>
      </c>
      <c r="J15" s="141">
        <v>549.73599299622026</v>
      </c>
      <c r="K15" s="141">
        <v>530.8791668974111</v>
      </c>
      <c r="L15" s="141">
        <v>513.80681324155</v>
      </c>
      <c r="M15" s="141">
        <v>497.7006168606228</v>
      </c>
      <c r="N15" s="141">
        <v>475.2190345149599</v>
      </c>
      <c r="O15" s="141">
        <v>454.57905535150394</v>
      </c>
      <c r="P15" s="141">
        <v>434.02126796301104</v>
      </c>
      <c r="Q15" s="141">
        <v>416.08444135922673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9.7785836431553914</v>
      </c>
      <c r="C3" s="154">
        <v>11.508736965865138</v>
      </c>
      <c r="D3" s="154">
        <v>13.482278813706646</v>
      </c>
      <c r="E3" s="154">
        <v>16.27506362961245</v>
      </c>
      <c r="F3" s="154">
        <v>19.058319926163687</v>
      </c>
      <c r="G3" s="154">
        <v>22.248602032509847</v>
      </c>
      <c r="H3" s="154">
        <v>25.445706569258427</v>
      </c>
      <c r="I3" s="154">
        <v>28.375635046513949</v>
      </c>
      <c r="J3" s="154">
        <v>29.884730518820483</v>
      </c>
      <c r="K3" s="154">
        <v>30.927522055112494</v>
      </c>
      <c r="L3" s="154">
        <v>31.605670615790864</v>
      </c>
      <c r="M3" s="154">
        <v>32.258021950971724</v>
      </c>
      <c r="N3" s="154">
        <v>32.259720844890367</v>
      </c>
      <c r="O3" s="154">
        <v>32.341324763530139</v>
      </c>
      <c r="P3" s="154">
        <v>33.328847800703578</v>
      </c>
      <c r="Q3" s="154">
        <v>34.36868653918561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123.48344330430677</v>
      </c>
      <c r="C5" s="143">
        <v>144.64079702871726</v>
      </c>
      <c r="D5" s="143">
        <v>168.70852095504785</v>
      </c>
      <c r="E5" s="143">
        <v>202.84219607176163</v>
      </c>
      <c r="F5" s="143">
        <v>236.65244047712793</v>
      </c>
      <c r="G5" s="143">
        <v>275.31567659451116</v>
      </c>
      <c r="H5" s="143">
        <v>313.86384576438172</v>
      </c>
      <c r="I5" s="143">
        <v>348.94414850669466</v>
      </c>
      <c r="J5" s="143">
        <v>366.45318018349781</v>
      </c>
      <c r="K5" s="143">
        <v>378.21628235835965</v>
      </c>
      <c r="L5" s="143">
        <v>385.51944329879342</v>
      </c>
      <c r="M5" s="143">
        <v>392.8372838448069</v>
      </c>
      <c r="N5" s="143">
        <v>392.24925304201207</v>
      </c>
      <c r="O5" s="143">
        <v>392.65923902270669</v>
      </c>
      <c r="P5" s="143">
        <v>404.07520474797491</v>
      </c>
      <c r="Q5" s="143">
        <v>416.11548519228785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34.724338321814777</v>
      </c>
      <c r="C6" s="152">
        <f>1000000*C8/SER_summary!C$8</f>
        <v>39.671659985101712</v>
      </c>
      <c r="D6" s="152">
        <f>1000000*D8/SER_summary!D$8</f>
        <v>45.050797913167429</v>
      </c>
      <c r="E6" s="152">
        <f>1000000*E8/SER_summary!E$8</f>
        <v>52.106983291878535</v>
      </c>
      <c r="F6" s="152">
        <f>1000000*F8/SER_summary!F$8</f>
        <v>59.326080624055642</v>
      </c>
      <c r="G6" s="152">
        <f>1000000*G8/SER_summary!G$8</f>
        <v>67.431470089039721</v>
      </c>
      <c r="H6" s="152">
        <f>1000000*H8/SER_summary!H$8</f>
        <v>73.957831868504229</v>
      </c>
      <c r="I6" s="152">
        <f>1000000*I8/SER_summary!I$8</f>
        <v>79.085746762453866</v>
      </c>
      <c r="J6" s="152">
        <f>1000000*J8/SER_summary!J$8</f>
        <v>81.985087805253727</v>
      </c>
      <c r="K6" s="152">
        <f>1000000*K8/SER_summary!K$8</f>
        <v>84.046546197213857</v>
      </c>
      <c r="L6" s="152">
        <f>1000000*L8/SER_summary!L$8</f>
        <v>85.846561947669286</v>
      </c>
      <c r="M6" s="152">
        <f>1000000*M8/SER_summary!M$8</f>
        <v>87.117495235367599</v>
      </c>
      <c r="N6" s="152">
        <f>1000000*N8/SER_summary!N$8</f>
        <v>88.328037758026568</v>
      </c>
      <c r="O6" s="152">
        <f>1000000*O8/SER_summary!O$8</f>
        <v>89.007518173157962</v>
      </c>
      <c r="P6" s="152">
        <f>1000000*P8/SER_summary!P$8</f>
        <v>90.08540049760289</v>
      </c>
      <c r="Q6" s="152">
        <f>1000000*Q8/SER_summary!Q$8</f>
        <v>91.050414871510526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2.2283875493436049</v>
      </c>
      <c r="C8" s="62">
        <v>2.6474085317458282</v>
      </c>
      <c r="D8" s="62">
        <v>3.1320947368751066</v>
      </c>
      <c r="E8" s="62">
        <v>3.8260386849132906</v>
      </c>
      <c r="F8" s="62">
        <v>4.5246093444887565</v>
      </c>
      <c r="G8" s="62">
        <v>5.3333073823075123</v>
      </c>
      <c r="H8" s="62">
        <v>6.1554264270436043</v>
      </c>
      <c r="I8" s="62">
        <v>6.9253097310795999</v>
      </c>
      <c r="J8" s="62">
        <v>7.3331106314699159</v>
      </c>
      <c r="K8" s="62">
        <v>7.6247976957197841</v>
      </c>
      <c r="L8" s="62">
        <v>7.8279044171236301</v>
      </c>
      <c r="M8" s="62">
        <v>8.0408119405053746</v>
      </c>
      <c r="N8" s="62">
        <v>8.0748671899465734</v>
      </c>
      <c r="O8" s="62">
        <v>8.1375126898584327</v>
      </c>
      <c r="P8" s="62">
        <v>8.4802350267962989</v>
      </c>
      <c r="Q8" s="62">
        <v>8.8530093510075361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0.56758015235846349</v>
      </c>
      <c r="D9" s="150">
        <v>0.63324537508551904</v>
      </c>
      <c r="E9" s="150">
        <v>0.84250311799442457</v>
      </c>
      <c r="F9" s="150">
        <v>0.84712982953170579</v>
      </c>
      <c r="G9" s="150">
        <v>0.95725720777499579</v>
      </c>
      <c r="H9" s="150">
        <v>0.9706782146923334</v>
      </c>
      <c r="I9" s="150">
        <v>0.91844247399223344</v>
      </c>
      <c r="J9" s="150">
        <v>0.55636007034655832</v>
      </c>
      <c r="K9" s="150">
        <v>0.44024623420610831</v>
      </c>
      <c r="L9" s="150">
        <v>0.35166589136008702</v>
      </c>
      <c r="M9" s="150">
        <v>0.36146669333798515</v>
      </c>
      <c r="N9" s="150">
        <v>0.18261441939743708</v>
      </c>
      <c r="O9" s="150">
        <v>0.21120466986809991</v>
      </c>
      <c r="P9" s="150">
        <v>0.49128150689410743</v>
      </c>
      <c r="Q9" s="150">
        <v>0.52133349416747776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0.1485591699562403</v>
      </c>
      <c r="D10" s="149">
        <f t="shared" ref="D10:Q10" si="0">C8+D9-D8</f>
        <v>0.14855916995624074</v>
      </c>
      <c r="E10" s="149">
        <f t="shared" si="0"/>
        <v>0.14855916995624074</v>
      </c>
      <c r="F10" s="149">
        <f t="shared" si="0"/>
        <v>0.14855916995623986</v>
      </c>
      <c r="G10" s="149">
        <f t="shared" si="0"/>
        <v>0.14855916995623986</v>
      </c>
      <c r="H10" s="149">
        <f t="shared" si="0"/>
        <v>0.14855916995624163</v>
      </c>
      <c r="I10" s="149">
        <f t="shared" si="0"/>
        <v>0.14855916995623808</v>
      </c>
      <c r="J10" s="149">
        <f t="shared" si="0"/>
        <v>0.14855916995624252</v>
      </c>
      <c r="K10" s="149">
        <f t="shared" si="0"/>
        <v>0.14855916995623986</v>
      </c>
      <c r="L10" s="149">
        <f t="shared" si="0"/>
        <v>0.14855916995624074</v>
      </c>
      <c r="M10" s="149">
        <f t="shared" si="0"/>
        <v>0.14855916995623986</v>
      </c>
      <c r="N10" s="149">
        <f t="shared" si="0"/>
        <v>0.14855916995623808</v>
      </c>
      <c r="O10" s="149">
        <f t="shared" si="0"/>
        <v>0.14855916995623986</v>
      </c>
      <c r="P10" s="149">
        <f t="shared" si="0"/>
        <v>0.14855916995624163</v>
      </c>
      <c r="Q10" s="149">
        <f t="shared" si="0"/>
        <v>0.14855916995623986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920.80734003112696</v>
      </c>
      <c r="C12" s="146">
        <v>925.20592811948893</v>
      </c>
      <c r="D12" s="146">
        <v>929.239868815406</v>
      </c>
      <c r="E12" s="146">
        <v>932.96626437023474</v>
      </c>
      <c r="F12" s="146">
        <v>936.42968898890172</v>
      </c>
      <c r="G12" s="146">
        <v>939.66561583650787</v>
      </c>
      <c r="H12" s="146">
        <v>942.70274495707133</v>
      </c>
      <c r="I12" s="146">
        <v>945.56463015334441</v>
      </c>
      <c r="J12" s="146">
        <v>948.27084410594296</v>
      </c>
      <c r="K12" s="146">
        <v>950.83783076612872</v>
      </c>
      <c r="L12" s="146">
        <v>953.27954074990635</v>
      </c>
      <c r="M12" s="146">
        <v>954.83115764504271</v>
      </c>
      <c r="N12" s="146">
        <v>956.31293156329832</v>
      </c>
      <c r="O12" s="146">
        <v>957.73097505864314</v>
      </c>
      <c r="P12" s="146">
        <v>959.09062796951673</v>
      </c>
      <c r="Q12" s="146">
        <v>960.39658270794177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55.413809568573527</v>
      </c>
      <c r="C14" s="143">
        <f>IF(C5=0,0,C5/C8)</f>
        <v>54.634860957154267</v>
      </c>
      <c r="D14" s="143">
        <f t="shared" ref="D14:Q14" si="1">IF(D5=0,0,D5/D8)</f>
        <v>53.864437422275572</v>
      </c>
      <c r="E14" s="143">
        <f t="shared" si="1"/>
        <v>53.016242849713542</v>
      </c>
      <c r="F14" s="143">
        <f t="shared" si="1"/>
        <v>52.303397367417958</v>
      </c>
      <c r="G14" s="143">
        <f t="shared" si="1"/>
        <v>51.621940544404339</v>
      </c>
      <c r="H14" s="143">
        <f t="shared" si="1"/>
        <v>50.989781046758068</v>
      </c>
      <c r="I14" s="143">
        <f t="shared" si="1"/>
        <v>50.386793090378802</v>
      </c>
      <c r="J14" s="143">
        <f t="shared" si="1"/>
        <v>49.972405790643656</v>
      </c>
      <c r="K14" s="143">
        <f t="shared" si="1"/>
        <v>49.603451455593785</v>
      </c>
      <c r="L14" s="143">
        <f t="shared" si="1"/>
        <v>49.249380518171023</v>
      </c>
      <c r="M14" s="143">
        <f t="shared" si="1"/>
        <v>48.855424893834368</v>
      </c>
      <c r="N14" s="143">
        <f t="shared" si="1"/>
        <v>48.576557832477164</v>
      </c>
      <c r="O14" s="143">
        <f t="shared" si="1"/>
        <v>48.252980239535297</v>
      </c>
      <c r="P14" s="143">
        <f t="shared" si="1"/>
        <v>47.649057304562497</v>
      </c>
      <c r="Q14" s="143">
        <f t="shared" si="1"/>
        <v>47.002716104093004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51.78049858845209</v>
      </c>
      <c r="D15" s="141">
        <v>51.007010474555933</v>
      </c>
      <c r="E15" s="141">
        <v>50.285754159801968</v>
      </c>
      <c r="F15" s="141">
        <v>49.629315948215066</v>
      </c>
      <c r="G15" s="141">
        <v>48.989409836887354</v>
      </c>
      <c r="H15" s="141">
        <v>48.193518733001184</v>
      </c>
      <c r="I15" s="141">
        <v>47.158677350433074</v>
      </c>
      <c r="J15" s="141">
        <v>46.267269350205957</v>
      </c>
      <c r="K15" s="141">
        <v>45.418518490089149</v>
      </c>
      <c r="L15" s="141">
        <v>44.176563254316036</v>
      </c>
      <c r="M15" s="141">
        <v>43.019371870851806</v>
      </c>
      <c r="N15" s="141">
        <v>41.859776331182125</v>
      </c>
      <c r="O15" s="141">
        <v>40.918676370710131</v>
      </c>
      <c r="P15" s="141">
        <v>39.993761220740161</v>
      </c>
      <c r="Q15" s="141">
        <v>38.885876746336322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12.987469377344103</v>
      </c>
      <c r="C3" s="154">
        <v>13.875204689797844</v>
      </c>
      <c r="D3" s="154">
        <v>15.268908733543704</v>
      </c>
      <c r="E3" s="154">
        <v>17.14911072159034</v>
      </c>
      <c r="F3" s="154">
        <v>19.033191157938358</v>
      </c>
      <c r="G3" s="154">
        <v>21.203288490322635</v>
      </c>
      <c r="H3" s="154">
        <v>22.725245157395275</v>
      </c>
      <c r="I3" s="154">
        <v>23.972366147078016</v>
      </c>
      <c r="J3" s="154">
        <v>24.706517369675904</v>
      </c>
      <c r="K3" s="154">
        <v>25.021342622339407</v>
      </c>
      <c r="L3" s="154">
        <v>25.566910609133025</v>
      </c>
      <c r="M3" s="154">
        <v>26.026581289866481</v>
      </c>
      <c r="N3" s="154">
        <v>26.236294780322908</v>
      </c>
      <c r="O3" s="154">
        <v>26.445012501934574</v>
      </c>
      <c r="P3" s="154">
        <v>26.158789754431709</v>
      </c>
      <c r="Q3" s="154">
        <v>25.835115478312687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93.422082095908991</v>
      </c>
      <c r="C5" s="143">
        <v>98.463762485770133</v>
      </c>
      <c r="D5" s="143">
        <v>106.34935063240341</v>
      </c>
      <c r="E5" s="143">
        <v>117.44236338910743</v>
      </c>
      <c r="F5" s="143">
        <v>128.16372995564353</v>
      </c>
      <c r="G5" s="143">
        <v>140.57691446278579</v>
      </c>
      <c r="H5" s="143">
        <v>148.29375706448121</v>
      </c>
      <c r="I5" s="143">
        <v>154.51644953511936</v>
      </c>
      <c r="J5" s="143">
        <v>157.44074828234193</v>
      </c>
      <c r="K5" s="143">
        <v>158.25459809865521</v>
      </c>
      <c r="L5" s="143">
        <v>159.60850068729394</v>
      </c>
      <c r="M5" s="143">
        <v>160.49441592471504</v>
      </c>
      <c r="N5" s="143">
        <v>160.05494830083671</v>
      </c>
      <c r="O5" s="143">
        <v>159.73189223258521</v>
      </c>
      <c r="P5" s="143">
        <v>156.53445461652447</v>
      </c>
      <c r="Q5" s="143">
        <v>153.49256551352985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5.3185381895909531E-2</v>
      </c>
      <c r="C6" s="152">
        <f>1000*C8/SER_summary!C$3</f>
        <v>6.0036006586906922E-2</v>
      </c>
      <c r="D6" s="152">
        <f>1000*D8/SER_summary!D$3</f>
        <v>6.6743964702400224E-2</v>
      </c>
      <c r="E6" s="152">
        <f>1000*E8/SER_summary!E$3</f>
        <v>7.6539106630428455E-2</v>
      </c>
      <c r="F6" s="152">
        <f>1000*F8/SER_summary!F$3</f>
        <v>8.6994789175747031E-2</v>
      </c>
      <c r="G6" s="152">
        <f>1000*G8/SER_summary!G$3</f>
        <v>9.9493897365150449E-2</v>
      </c>
      <c r="H6" s="152">
        <f>1000*H8/SER_summary!H$3</f>
        <v>0.10825004847814046</v>
      </c>
      <c r="I6" s="152">
        <f>1000*I8/SER_summary!I$3</f>
        <v>0.11694361119237955</v>
      </c>
      <c r="J6" s="152">
        <f>1000*J8/SER_summary!J$3</f>
        <v>0.12423454000703964</v>
      </c>
      <c r="K6" s="152">
        <f>1000*K8/SER_summary!K$3</f>
        <v>0.13057172461192612</v>
      </c>
      <c r="L6" s="152">
        <f>1000*L8/SER_summary!L$3</f>
        <v>0.13948140644649318</v>
      </c>
      <c r="M6" s="152">
        <f>1000*M8/SER_summary!M$3</f>
        <v>0.14855681251414671</v>
      </c>
      <c r="N6" s="152">
        <f>1000*N8/SER_summary!N$3</f>
        <v>0.15937187690609206</v>
      </c>
      <c r="O6" s="152">
        <f>1000*O8/SER_summary!O$3</f>
        <v>0.17382867810261257</v>
      </c>
      <c r="P6" s="152">
        <f>1000*P8/SER_summary!P$3</f>
        <v>0.18830391799472562</v>
      </c>
      <c r="Q6" s="152">
        <f>1000*Q8/SER_summary!Q$3</f>
        <v>0.21347875324616336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239.21375364159866</v>
      </c>
      <c r="C8" s="62">
        <v>257.87902290943953</v>
      </c>
      <c r="D8" s="62">
        <v>287.36573956239596</v>
      </c>
      <c r="E8" s="62">
        <v>329.53024506094056</v>
      </c>
      <c r="F8" s="62">
        <v>374.57563862374337</v>
      </c>
      <c r="G8" s="62">
        <v>428.90436188942988</v>
      </c>
      <c r="H8" s="62">
        <v>466.82692681135052</v>
      </c>
      <c r="I8" s="62">
        <v>504.43977518666497</v>
      </c>
      <c r="J8" s="62">
        <v>535.69523677053462</v>
      </c>
      <c r="K8" s="62">
        <v>562.73749644558075</v>
      </c>
      <c r="L8" s="62">
        <v>600.16715128407384</v>
      </c>
      <c r="M8" s="62">
        <v>637.28748206149987</v>
      </c>
      <c r="N8" s="62">
        <v>681.47159570041913</v>
      </c>
      <c r="O8" s="62">
        <v>740.88216208826918</v>
      </c>
      <c r="P8" s="62">
        <v>799.69077367526268</v>
      </c>
      <c r="Q8" s="62">
        <v>902.01519175106603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61.10092809749392</v>
      </c>
      <c r="D9" s="150">
        <v>74.468515012388551</v>
      </c>
      <c r="E9" s="150">
        <v>89.845211759542664</v>
      </c>
      <c r="F9" s="150">
        <v>95.58694219946085</v>
      </c>
      <c r="G9" s="150">
        <v>107.90276482054378</v>
      </c>
      <c r="H9" s="150">
        <v>99.02349301941463</v>
      </c>
      <c r="I9" s="150">
        <v>112.08136338770301</v>
      </c>
      <c r="J9" s="150">
        <v>121.1006733434123</v>
      </c>
      <c r="K9" s="150">
        <v>122.62920187450692</v>
      </c>
      <c r="L9" s="150">
        <v>145.33241965903684</v>
      </c>
      <c r="M9" s="150">
        <v>136.14382379684054</v>
      </c>
      <c r="N9" s="150">
        <v>156.26547702662234</v>
      </c>
      <c r="O9" s="150">
        <v>180.51123973126244</v>
      </c>
      <c r="P9" s="150">
        <v>181.43781346150061</v>
      </c>
      <c r="Q9" s="150">
        <v>247.65683773483983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42.43565882965305</v>
      </c>
      <c r="D10" s="149">
        <f t="shared" ref="D10:Q10" si="0">C8+D9-D8</f>
        <v>44.981798359432105</v>
      </c>
      <c r="E10" s="149">
        <f t="shared" si="0"/>
        <v>47.680706260998079</v>
      </c>
      <c r="F10" s="149">
        <f t="shared" si="0"/>
        <v>50.541548636658035</v>
      </c>
      <c r="G10" s="149">
        <f t="shared" si="0"/>
        <v>53.574041554857274</v>
      </c>
      <c r="H10" s="149">
        <f t="shared" si="0"/>
        <v>61.100928097494034</v>
      </c>
      <c r="I10" s="149">
        <f t="shared" si="0"/>
        <v>74.468515012388593</v>
      </c>
      <c r="J10" s="149">
        <f t="shared" si="0"/>
        <v>89.845211759542622</v>
      </c>
      <c r="K10" s="149">
        <f t="shared" si="0"/>
        <v>95.586942199460736</v>
      </c>
      <c r="L10" s="149">
        <f t="shared" si="0"/>
        <v>107.90276482054378</v>
      </c>
      <c r="M10" s="149">
        <f t="shared" si="0"/>
        <v>99.023493019414559</v>
      </c>
      <c r="N10" s="149">
        <f t="shared" si="0"/>
        <v>112.08136338770305</v>
      </c>
      <c r="O10" s="149">
        <f t="shared" si="0"/>
        <v>121.10067334341238</v>
      </c>
      <c r="P10" s="149">
        <f t="shared" si="0"/>
        <v>122.62920187450709</v>
      </c>
      <c r="Q10" s="149">
        <f t="shared" si="0"/>
        <v>145.33241965903642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1616.5031049943182</v>
      </c>
      <c r="C12" s="146">
        <v>1638.5681934465042</v>
      </c>
      <c r="D12" s="146">
        <v>1669.4549551480482</v>
      </c>
      <c r="E12" s="146">
        <v>1697.924483551679</v>
      </c>
      <c r="F12" s="146">
        <v>1726.8237771457884</v>
      </c>
      <c r="G12" s="146">
        <v>1753.8432046878524</v>
      </c>
      <c r="H12" s="146">
        <v>1781.9161234076664</v>
      </c>
      <c r="I12" s="146">
        <v>1804.0049742879908</v>
      </c>
      <c r="J12" s="146">
        <v>1824.7187518361593</v>
      </c>
      <c r="K12" s="146">
        <v>1838.4669257093735</v>
      </c>
      <c r="L12" s="146">
        <v>1862.6179493295588</v>
      </c>
      <c r="M12" s="146">
        <v>1885.6398486985272</v>
      </c>
      <c r="N12" s="146">
        <v>1906.0528797061818</v>
      </c>
      <c r="O12" s="146">
        <v>1925.1017506484061</v>
      </c>
      <c r="P12" s="146">
        <v>1943.1630859410236</v>
      </c>
      <c r="Q12" s="146">
        <v>1957.1522471476569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390.53808852428426</v>
      </c>
      <c r="C14" s="143">
        <f>IF(C5=0,0,C5/C8*1000)</f>
        <v>381.82152768722125</v>
      </c>
      <c r="D14" s="143">
        <f t="shared" ref="D14:Q14" si="1">IF(D5=0,0,D5/D8*1000)</f>
        <v>370.08361119997636</v>
      </c>
      <c r="E14" s="143">
        <f t="shared" si="1"/>
        <v>356.39327542571584</v>
      </c>
      <c r="F14" s="143">
        <f t="shared" si="1"/>
        <v>342.15714195012674</v>
      </c>
      <c r="G14" s="143">
        <f t="shared" si="1"/>
        <v>327.75818330107364</v>
      </c>
      <c r="H14" s="143">
        <f t="shared" si="1"/>
        <v>317.66324637140787</v>
      </c>
      <c r="I14" s="143">
        <f t="shared" si="1"/>
        <v>306.31297755602532</v>
      </c>
      <c r="J14" s="143">
        <f t="shared" si="1"/>
        <v>293.89984729280275</v>
      </c>
      <c r="K14" s="143">
        <f t="shared" si="1"/>
        <v>281.22277100466709</v>
      </c>
      <c r="L14" s="143">
        <f t="shared" si="1"/>
        <v>265.94008076884455</v>
      </c>
      <c r="M14" s="143">
        <f t="shared" si="1"/>
        <v>251.83990026847403</v>
      </c>
      <c r="N14" s="143">
        <f t="shared" si="1"/>
        <v>234.86664640267452</v>
      </c>
      <c r="O14" s="143">
        <f t="shared" si="1"/>
        <v>215.59689300976132</v>
      </c>
      <c r="P14" s="143">
        <f t="shared" si="1"/>
        <v>195.7437296632983</v>
      </c>
      <c r="Q14" s="143">
        <f t="shared" si="1"/>
        <v>170.16627537675666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353.74947889456018</v>
      </c>
      <c r="D15" s="141">
        <v>341.79134218100666</v>
      </c>
      <c r="E15" s="141">
        <v>330.72596811155131</v>
      </c>
      <c r="F15" s="141">
        <v>318.66032808742261</v>
      </c>
      <c r="G15" s="141">
        <v>308.94378235755715</v>
      </c>
      <c r="H15" s="141">
        <v>296.20510428174049</v>
      </c>
      <c r="I15" s="141">
        <v>282.61064292535315</v>
      </c>
      <c r="J15" s="141">
        <v>269.51496210124179</v>
      </c>
      <c r="K15" s="141">
        <v>255.02584784390075</v>
      </c>
      <c r="L15" s="141">
        <v>238.69272224683908</v>
      </c>
      <c r="M15" s="141">
        <v>221.95042324263088</v>
      </c>
      <c r="N15" s="141">
        <v>199.89007896957952</v>
      </c>
      <c r="O15" s="141">
        <v>179.0214690588962</v>
      </c>
      <c r="P15" s="141">
        <v>154.74270785545903</v>
      </c>
      <c r="Q15" s="141">
        <v>127.7893316639436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1920.586438607208</v>
      </c>
      <c r="C3" s="174">
        <v>1992.9597701149428</v>
      </c>
      <c r="D3" s="174">
        <v>2061.1588867214332</v>
      </c>
      <c r="E3" s="174">
        <v>1783.8077098478955</v>
      </c>
      <c r="F3" s="174">
        <v>1989.8840992273281</v>
      </c>
      <c r="G3" s="174">
        <v>1870.4174228675136</v>
      </c>
      <c r="H3" s="174">
        <v>2012.4070621273854</v>
      </c>
      <c r="I3" s="174">
        <v>1987.1033056032395</v>
      </c>
      <c r="J3" s="174">
        <v>2086.9841465039299</v>
      </c>
      <c r="K3" s="174">
        <v>1992.3752357390545</v>
      </c>
      <c r="L3" s="174">
        <v>1877.4</v>
      </c>
      <c r="M3" s="174">
        <v>1801.398405257042</v>
      </c>
      <c r="N3" s="174">
        <v>1668.2828323219801</v>
      </c>
      <c r="O3" s="174">
        <v>1628.3884974520308</v>
      </c>
      <c r="P3" s="174">
        <v>1541.2008197552909</v>
      </c>
      <c r="Q3" s="174">
        <v>1592.8844123141905</v>
      </c>
    </row>
    <row r="5" spans="1:17" x14ac:dyDescent="0.25">
      <c r="A5" s="162" t="s">
        <v>154</v>
      </c>
      <c r="B5" s="174">
        <v>1868.9696722730259</v>
      </c>
      <c r="C5" s="174">
        <v>1771.4501039455704</v>
      </c>
      <c r="D5" s="174">
        <v>1650.3173596156505</v>
      </c>
      <c r="E5" s="174">
        <v>1661.7833560174035</v>
      </c>
      <c r="F5" s="174">
        <v>1542.7427427272501</v>
      </c>
      <c r="G5" s="174">
        <v>1578.1359602195887</v>
      </c>
      <c r="H5" s="174">
        <v>1587.4740331980736</v>
      </c>
      <c r="I5" s="174">
        <v>1574.2947499008742</v>
      </c>
      <c r="J5" s="174">
        <v>1707.7059456963327</v>
      </c>
      <c r="K5" s="174">
        <v>1674.6890004092761</v>
      </c>
      <c r="L5" s="174">
        <v>1680.3286341794205</v>
      </c>
      <c r="M5" s="174">
        <v>1770.3859505759024</v>
      </c>
      <c r="N5" s="174">
        <v>1645.2589582779062</v>
      </c>
      <c r="O5" s="174">
        <v>1662.0024957106127</v>
      </c>
      <c r="P5" s="174">
        <v>1737.0409381948753</v>
      </c>
      <c r="Q5" s="174">
        <v>1717.8558364660494</v>
      </c>
    </row>
    <row r="6" spans="1:17" x14ac:dyDescent="0.25">
      <c r="A6" s="173" t="s">
        <v>153</v>
      </c>
      <c r="B6" s="172">
        <v>2031.4887742098113</v>
      </c>
      <c r="C6" s="172">
        <v>1932.9297326371031</v>
      </c>
      <c r="D6" s="172">
        <v>1960.186103198899</v>
      </c>
      <c r="E6" s="172">
        <v>1859.2649613283324</v>
      </c>
      <c r="F6" s="172">
        <v>1808.52244203635</v>
      </c>
      <c r="G6" s="172">
        <v>1986.3305852455937</v>
      </c>
      <c r="H6" s="172">
        <v>1807.7190779243424</v>
      </c>
      <c r="I6" s="172">
        <v>1714.2213132483189</v>
      </c>
      <c r="J6" s="172">
        <v>1800.1901305334204</v>
      </c>
      <c r="K6" s="172">
        <v>1889.794970380513</v>
      </c>
      <c r="L6" s="172">
        <v>1770.839828225508</v>
      </c>
      <c r="M6" s="172">
        <v>1863.9535277745765</v>
      </c>
      <c r="N6" s="172">
        <v>1786.8114066114608</v>
      </c>
      <c r="O6" s="172">
        <v>1757.06122463458</v>
      </c>
      <c r="P6" s="172">
        <v>1829.9929632889064</v>
      </c>
      <c r="Q6" s="172">
        <v>1864.2950368285181</v>
      </c>
    </row>
    <row r="7" spans="1:17" x14ac:dyDescent="0.25">
      <c r="A7" s="171" t="s">
        <v>152</v>
      </c>
      <c r="B7" s="170"/>
      <c r="C7" s="170">
        <v>0</v>
      </c>
      <c r="D7" s="170">
        <v>27.256370561796079</v>
      </c>
      <c r="E7" s="170">
        <v>0</v>
      </c>
      <c r="F7" s="170">
        <v>0</v>
      </c>
      <c r="G7" s="170">
        <v>177.80814320924381</v>
      </c>
      <c r="H7" s="170">
        <v>0</v>
      </c>
      <c r="I7" s="170">
        <v>120.75303313813572</v>
      </c>
      <c r="J7" s="170">
        <v>175.75051761683059</v>
      </c>
      <c r="K7" s="170">
        <v>89.604839847092535</v>
      </c>
      <c r="L7" s="170">
        <v>139.5016717756929</v>
      </c>
      <c r="M7" s="170">
        <v>343.36730337499222</v>
      </c>
      <c r="N7" s="170">
        <v>0</v>
      </c>
      <c r="O7" s="170">
        <v>124.4541604219835</v>
      </c>
      <c r="P7" s="170">
        <v>218.33922644058458</v>
      </c>
      <c r="Q7" s="170">
        <v>124.92748227309218</v>
      </c>
    </row>
    <row r="8" spans="1:17" x14ac:dyDescent="0.25">
      <c r="A8" s="169" t="s">
        <v>151</v>
      </c>
      <c r="B8" s="168"/>
      <c r="C8" s="168">
        <f t="shared" ref="C8:Q8" si="0">IF(B6=0,0,B6+C7-C6)</f>
        <v>98.559041572708111</v>
      </c>
      <c r="D8" s="168">
        <f t="shared" si="0"/>
        <v>2.2737367544323206E-13</v>
      </c>
      <c r="E8" s="168">
        <f t="shared" si="0"/>
        <v>100.92114187056654</v>
      </c>
      <c r="F8" s="168">
        <f t="shared" si="0"/>
        <v>50.742519291982489</v>
      </c>
      <c r="G8" s="168">
        <f t="shared" si="0"/>
        <v>0</v>
      </c>
      <c r="H8" s="168">
        <f t="shared" si="0"/>
        <v>178.61150732125134</v>
      </c>
      <c r="I8" s="168">
        <f t="shared" si="0"/>
        <v>214.25079781415934</v>
      </c>
      <c r="J8" s="168">
        <f t="shared" si="0"/>
        <v>89.781700331729098</v>
      </c>
      <c r="K8" s="168">
        <f t="shared" si="0"/>
        <v>0</v>
      </c>
      <c r="L8" s="168">
        <f t="shared" si="0"/>
        <v>258.45681393069799</v>
      </c>
      <c r="M8" s="168">
        <f t="shared" si="0"/>
        <v>250.25360382592385</v>
      </c>
      <c r="N8" s="168">
        <f t="shared" si="0"/>
        <v>77.142121163115689</v>
      </c>
      <c r="O8" s="168">
        <f t="shared" si="0"/>
        <v>154.20434239886436</v>
      </c>
      <c r="P8" s="168">
        <f t="shared" si="0"/>
        <v>145.40748778625812</v>
      </c>
      <c r="Q8" s="168">
        <f t="shared" si="0"/>
        <v>90.625408733480526</v>
      </c>
    </row>
    <row r="9" spans="1:17" x14ac:dyDescent="0.25">
      <c r="A9" s="167" t="s">
        <v>150</v>
      </c>
      <c r="B9" s="166">
        <f>B6-B5</f>
        <v>162.51910193678532</v>
      </c>
      <c r="C9" s="166">
        <f t="shared" ref="C9:Q9" si="1">C6-C5</f>
        <v>161.47962869153275</v>
      </c>
      <c r="D9" s="166">
        <f t="shared" si="1"/>
        <v>309.86874358324849</v>
      </c>
      <c r="E9" s="166">
        <f t="shared" si="1"/>
        <v>197.4816053109289</v>
      </c>
      <c r="F9" s="166">
        <f t="shared" si="1"/>
        <v>265.7796993090999</v>
      </c>
      <c r="G9" s="166">
        <f t="shared" si="1"/>
        <v>408.19462502600504</v>
      </c>
      <c r="H9" s="166">
        <f t="shared" si="1"/>
        <v>220.24504472626882</v>
      </c>
      <c r="I9" s="166">
        <f t="shared" si="1"/>
        <v>139.9265633474447</v>
      </c>
      <c r="J9" s="166">
        <f t="shared" si="1"/>
        <v>92.484184837087696</v>
      </c>
      <c r="K9" s="166">
        <f t="shared" si="1"/>
        <v>215.10596997123685</v>
      </c>
      <c r="L9" s="166">
        <f t="shared" si="1"/>
        <v>90.511194046087439</v>
      </c>
      <c r="M9" s="166">
        <f t="shared" si="1"/>
        <v>93.567577198674144</v>
      </c>
      <c r="N9" s="166">
        <f t="shared" si="1"/>
        <v>141.55244833355459</v>
      </c>
      <c r="O9" s="166">
        <f t="shared" si="1"/>
        <v>95.058728923967237</v>
      </c>
      <c r="P9" s="166">
        <f t="shared" si="1"/>
        <v>92.952025094031114</v>
      </c>
      <c r="Q9" s="166">
        <f t="shared" si="1"/>
        <v>146.43920036246868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288.88353693429144</v>
      </c>
      <c r="C12" s="163">
        <f t="shared" ref="C12:Q12" si="2">SUM(C13:C14,C18:C19,C25:C26)</f>
        <v>272.46133999999995</v>
      </c>
      <c r="D12" s="163">
        <f t="shared" si="2"/>
        <v>253.42828</v>
      </c>
      <c r="E12" s="163">
        <f t="shared" si="2"/>
        <v>255.60840999999988</v>
      </c>
      <c r="F12" s="163">
        <f t="shared" si="2"/>
        <v>237.02995999999996</v>
      </c>
      <c r="G12" s="163">
        <f t="shared" si="2"/>
        <v>242.34153604643947</v>
      </c>
      <c r="H12" s="163">
        <f t="shared" si="2"/>
        <v>244.01425000000006</v>
      </c>
      <c r="I12" s="163">
        <f t="shared" si="2"/>
        <v>239.07486</v>
      </c>
      <c r="J12" s="163">
        <f t="shared" si="2"/>
        <v>254.69094000000001</v>
      </c>
      <c r="K12" s="163">
        <f t="shared" si="2"/>
        <v>249.72424999999993</v>
      </c>
      <c r="L12" s="163">
        <f t="shared" si="2"/>
        <v>244.77903618778481</v>
      </c>
      <c r="M12" s="163">
        <f t="shared" si="2"/>
        <v>249.10302704487728</v>
      </c>
      <c r="N12" s="163">
        <f t="shared" si="2"/>
        <v>230.05289355018988</v>
      </c>
      <c r="O12" s="163">
        <f t="shared" si="2"/>
        <v>227.12982550874398</v>
      </c>
      <c r="P12" s="163">
        <f t="shared" si="2"/>
        <v>234.14279945742248</v>
      </c>
      <c r="Q12" s="163">
        <f t="shared" si="2"/>
        <v>230.59725223908481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271.18549019235576</v>
      </c>
      <c r="C14" s="50">
        <f t="shared" ref="C14:Q14" si="3">SUM(C15:C17)</f>
        <v>247.36253999999994</v>
      </c>
      <c r="D14" s="50">
        <f t="shared" si="3"/>
        <v>227.74625</v>
      </c>
      <c r="E14" s="50">
        <f t="shared" si="3"/>
        <v>233.9086199999999</v>
      </c>
      <c r="F14" s="50">
        <f t="shared" si="3"/>
        <v>215.63046999999997</v>
      </c>
      <c r="G14" s="50">
        <f t="shared" si="3"/>
        <v>217.62116461046398</v>
      </c>
      <c r="H14" s="50">
        <f t="shared" si="3"/>
        <v>222.81560000000007</v>
      </c>
      <c r="I14" s="50">
        <f t="shared" si="3"/>
        <v>218.67067999999998</v>
      </c>
      <c r="J14" s="50">
        <f t="shared" si="3"/>
        <v>231.98999000000001</v>
      </c>
      <c r="K14" s="50">
        <f t="shared" si="3"/>
        <v>227.82413999999994</v>
      </c>
      <c r="L14" s="50">
        <f t="shared" si="3"/>
        <v>219.72367065140583</v>
      </c>
      <c r="M14" s="50">
        <f t="shared" si="3"/>
        <v>224.76771425452631</v>
      </c>
      <c r="N14" s="50">
        <f t="shared" si="3"/>
        <v>205.45469664492953</v>
      </c>
      <c r="O14" s="50">
        <f t="shared" si="3"/>
        <v>200.30791448304893</v>
      </c>
      <c r="P14" s="50">
        <f t="shared" si="3"/>
        <v>201.44525296510639</v>
      </c>
      <c r="Q14" s="50">
        <f t="shared" si="3"/>
        <v>199.35728903239016</v>
      </c>
    </row>
    <row r="15" spans="1:17" x14ac:dyDescent="0.25">
      <c r="A15" s="52" t="s">
        <v>66</v>
      </c>
      <c r="B15" s="50">
        <v>2.2446389117741616</v>
      </c>
      <c r="C15" s="50">
        <v>3.3970500000000006</v>
      </c>
      <c r="D15" s="50">
        <v>3.3985400000000006</v>
      </c>
      <c r="E15" s="50">
        <v>3.3975699999999991</v>
      </c>
      <c r="F15" s="50">
        <v>3.39351</v>
      </c>
      <c r="G15" s="50">
        <v>3.3667754189785946</v>
      </c>
      <c r="H15" s="50">
        <v>3.396329999999999</v>
      </c>
      <c r="I15" s="50">
        <v>3.3990599999999986</v>
      </c>
      <c r="J15" s="50">
        <v>3.3952500000000003</v>
      </c>
      <c r="K15" s="50">
        <v>3.3997299999999995</v>
      </c>
      <c r="L15" s="50">
        <v>3.3665991369994099</v>
      </c>
      <c r="M15" s="50">
        <v>3.3669340308342948</v>
      </c>
      <c r="N15" s="50">
        <v>3.3665124295876891</v>
      </c>
      <c r="O15" s="50">
        <v>3.3663229323938269</v>
      </c>
      <c r="P15" s="50">
        <v>3.3669838370250766</v>
      </c>
      <c r="Q15" s="50">
        <v>2.244104769367822</v>
      </c>
    </row>
    <row r="16" spans="1:17" x14ac:dyDescent="0.25">
      <c r="A16" s="52" t="s">
        <v>147</v>
      </c>
      <c r="B16" s="50">
        <v>242.78640308977398</v>
      </c>
      <c r="C16" s="50">
        <v>227.46665999999993</v>
      </c>
      <c r="D16" s="50">
        <v>211.04718</v>
      </c>
      <c r="E16" s="50">
        <v>217.21218999999991</v>
      </c>
      <c r="F16" s="50">
        <v>200.92266999999998</v>
      </c>
      <c r="G16" s="50">
        <v>200.9508145518374</v>
      </c>
      <c r="H16" s="50">
        <v>207.11724000000007</v>
      </c>
      <c r="I16" s="50">
        <v>202.94498999999999</v>
      </c>
      <c r="J16" s="50">
        <v>214.23131000000001</v>
      </c>
      <c r="K16" s="50">
        <v>211.14505999999994</v>
      </c>
      <c r="L16" s="50">
        <v>204.00878766300937</v>
      </c>
      <c r="M16" s="50">
        <v>208.09754618747615</v>
      </c>
      <c r="N16" s="50">
        <v>189.7397973493749</v>
      </c>
      <c r="O16" s="50">
        <v>185.6676960381069</v>
      </c>
      <c r="P16" s="50">
        <v>186.68502280042929</v>
      </c>
      <c r="Q16" s="50">
        <v>186.67567298492196</v>
      </c>
    </row>
    <row r="17" spans="1:17" x14ac:dyDescent="0.25">
      <c r="A17" s="52" t="s">
        <v>146</v>
      </c>
      <c r="B17" s="50">
        <v>26.154448190807607</v>
      </c>
      <c r="C17" s="50">
        <v>16.498829999999995</v>
      </c>
      <c r="D17" s="50">
        <v>13.300530000000009</v>
      </c>
      <c r="E17" s="50">
        <v>13.298859999999992</v>
      </c>
      <c r="F17" s="50">
        <v>11.314289999999998</v>
      </c>
      <c r="G17" s="50">
        <v>13.303574639647987</v>
      </c>
      <c r="H17" s="50">
        <v>12.302030000000002</v>
      </c>
      <c r="I17" s="50">
        <v>12.326629999999993</v>
      </c>
      <c r="J17" s="50">
        <v>14.363429999999987</v>
      </c>
      <c r="K17" s="50">
        <v>13.279349999999994</v>
      </c>
      <c r="L17" s="50">
        <v>12.348283851397039</v>
      </c>
      <c r="M17" s="50">
        <v>13.303234036215859</v>
      </c>
      <c r="N17" s="50">
        <v>12.348386865966942</v>
      </c>
      <c r="O17" s="50">
        <v>11.273895512548219</v>
      </c>
      <c r="P17" s="50">
        <v>11.393246327652008</v>
      </c>
      <c r="Q17" s="50">
        <v>10.437511278100372</v>
      </c>
    </row>
    <row r="18" spans="1:17" x14ac:dyDescent="0.25">
      <c r="A18" s="51" t="s">
        <v>41</v>
      </c>
      <c r="B18" s="50">
        <v>11.846324136986631</v>
      </c>
      <c r="C18" s="50">
        <v>19.298839999999995</v>
      </c>
      <c r="D18" s="50">
        <v>19.885059999999999</v>
      </c>
      <c r="E18" s="50">
        <v>16.299639999999997</v>
      </c>
      <c r="F18" s="50">
        <v>15.799059999999997</v>
      </c>
      <c r="G18" s="50">
        <v>18.964374525173252</v>
      </c>
      <c r="H18" s="50">
        <v>15.398639999999997</v>
      </c>
      <c r="I18" s="50">
        <v>14.60364</v>
      </c>
      <c r="J18" s="50">
        <v>16.701009999999997</v>
      </c>
      <c r="K18" s="50">
        <v>15.89996</v>
      </c>
      <c r="L18" s="50">
        <v>18.033141045159507</v>
      </c>
      <c r="M18" s="50">
        <v>17.457321013904139</v>
      </c>
      <c r="N18" s="50">
        <v>16.812838219418417</v>
      </c>
      <c r="O18" s="50">
        <v>17.053039549361468</v>
      </c>
      <c r="P18" s="50">
        <v>17.937255036210715</v>
      </c>
      <c r="Q18" s="50">
        <v>17.697354318572838</v>
      </c>
    </row>
    <row r="19" spans="1:17" x14ac:dyDescent="0.25">
      <c r="A19" s="51" t="s">
        <v>64</v>
      </c>
      <c r="B19" s="50">
        <f>SUM(B20:B24)</f>
        <v>0</v>
      </c>
      <c r="C19" s="50">
        <f t="shared" ref="C19:Q19" si="4">SUM(C20:C24)</f>
        <v>0</v>
      </c>
      <c r="D19" s="50">
        <f t="shared" si="4"/>
        <v>0</v>
      </c>
      <c r="E19" s="50">
        <f t="shared" si="4"/>
        <v>0</v>
      </c>
      <c r="F19" s="50">
        <f t="shared" si="4"/>
        <v>0</v>
      </c>
      <c r="G19" s="50">
        <f t="shared" si="4"/>
        <v>0</v>
      </c>
      <c r="H19" s="50">
        <f t="shared" si="4"/>
        <v>0</v>
      </c>
      <c r="I19" s="50">
        <f t="shared" si="4"/>
        <v>0</v>
      </c>
      <c r="J19" s="50">
        <f t="shared" si="4"/>
        <v>0</v>
      </c>
      <c r="K19" s="50">
        <f t="shared" si="4"/>
        <v>0</v>
      </c>
      <c r="L19" s="50">
        <f t="shared" si="4"/>
        <v>0</v>
      </c>
      <c r="M19" s="50">
        <f t="shared" si="4"/>
        <v>0</v>
      </c>
      <c r="N19" s="50">
        <f t="shared" si="4"/>
        <v>9.5461868724001392E-2</v>
      </c>
      <c r="O19" s="50">
        <f t="shared" si="4"/>
        <v>0</v>
      </c>
      <c r="P19" s="50">
        <f t="shared" si="4"/>
        <v>4.0364070787721076</v>
      </c>
      <c r="Q19" s="50">
        <f t="shared" si="4"/>
        <v>4.0364956530046792</v>
      </c>
    </row>
    <row r="20" spans="1:17" x14ac:dyDescent="0.25">
      <c r="A20" s="52" t="s">
        <v>34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9.5461868724001392E-2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4.0364070787721076</v>
      </c>
      <c r="Q24" s="50">
        <v>4.0364956530046792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1.1703452437068347</v>
      </c>
      <c r="M25" s="50">
        <v>1.0269352812420838</v>
      </c>
      <c r="N25" s="50">
        <v>2.2687620155375048</v>
      </c>
      <c r="O25" s="50">
        <v>4.4425547466053308</v>
      </c>
      <c r="P25" s="50">
        <v>5.3023565412862377</v>
      </c>
      <c r="Q25" s="50">
        <v>4.1797794055590138</v>
      </c>
    </row>
    <row r="26" spans="1:17" x14ac:dyDescent="0.25">
      <c r="A26" s="49" t="s">
        <v>30</v>
      </c>
      <c r="B26" s="48">
        <v>5.8517226049490105</v>
      </c>
      <c r="C26" s="48">
        <v>5.7999599999999978</v>
      </c>
      <c r="D26" s="48">
        <v>5.7969699999999991</v>
      </c>
      <c r="E26" s="48">
        <v>5.4001499999999991</v>
      </c>
      <c r="F26" s="48">
        <v>5.6004299999999994</v>
      </c>
      <c r="G26" s="48">
        <v>5.7559969108022591</v>
      </c>
      <c r="H26" s="48">
        <v>5.8000099999999994</v>
      </c>
      <c r="I26" s="48">
        <v>5.8005399999999998</v>
      </c>
      <c r="J26" s="48">
        <v>5.9999399999999996</v>
      </c>
      <c r="K26" s="48">
        <v>6.0001499999999988</v>
      </c>
      <c r="L26" s="48">
        <v>5.8518792475126347</v>
      </c>
      <c r="M26" s="48">
        <v>5.8510564952047313</v>
      </c>
      <c r="N26" s="48">
        <v>5.4211348015804539</v>
      </c>
      <c r="O26" s="48">
        <v>5.3263167297282275</v>
      </c>
      <c r="P26" s="48">
        <v>5.4215278360470496</v>
      </c>
      <c r="Q26" s="48">
        <v>5.3263338295580951</v>
      </c>
    </row>
    <row r="28" spans="1:17" x14ac:dyDescent="0.25">
      <c r="A28" s="162" t="s">
        <v>112</v>
      </c>
      <c r="B28" s="161">
        <f>AGR_emi!B5</f>
        <v>867.40183656627926</v>
      </c>
      <c r="C28" s="161">
        <f>AGR_emi!C5</f>
        <v>809.49778120551593</v>
      </c>
      <c r="D28" s="161">
        <f>AGR_emi!D5</f>
        <v>750.65910447531621</v>
      </c>
      <c r="E28" s="161">
        <f>AGR_emi!E5</f>
        <v>761.35621820461199</v>
      </c>
      <c r="F28" s="161">
        <f>AGR_emi!F5</f>
        <v>703.54189497369578</v>
      </c>
      <c r="G28" s="161">
        <f>AGR_emi!G5</f>
        <v>717.09118463613709</v>
      </c>
      <c r="H28" s="161">
        <f>AGR_emi!H5</f>
        <v>724.68805599766802</v>
      </c>
      <c r="I28" s="161">
        <f>AGR_emi!I5</f>
        <v>709.96331255572807</v>
      </c>
      <c r="J28" s="161">
        <f>AGR_emi!J5</f>
        <v>756.121982458248</v>
      </c>
      <c r="K28" s="161">
        <f>AGR_emi!K5</f>
        <v>741.53800421459994</v>
      </c>
      <c r="L28" s="161">
        <f>AGR_emi!L5</f>
        <v>721.29489686675549</v>
      </c>
      <c r="M28" s="161">
        <f>AGR_emi!M5</f>
        <v>735.72294960425711</v>
      </c>
      <c r="N28" s="161">
        <f>AGR_emi!N5</f>
        <v>674.16038314852153</v>
      </c>
      <c r="O28" s="161">
        <f>AGR_emi!O5</f>
        <v>658.97295910769128</v>
      </c>
      <c r="P28" s="161">
        <f>AGR_emi!P5</f>
        <v>664.23019208401683</v>
      </c>
      <c r="Q28" s="161">
        <f>AGR_emi!Q5</f>
        <v>657.57407330876811</v>
      </c>
    </row>
    <row r="30" spans="1:17" x14ac:dyDescent="0.25">
      <c r="A30" s="160" t="s">
        <v>145</v>
      </c>
      <c r="B30" s="159">
        <f t="shared" ref="B30:Q30" si="5">IF(B$12=0,"",B$12/B$3*1000)</f>
        <v>150.41423344829363</v>
      </c>
      <c r="C30" s="159">
        <f t="shared" si="5"/>
        <v>136.71191164299614</v>
      </c>
      <c r="D30" s="159">
        <f t="shared" si="5"/>
        <v>122.9542669576113</v>
      </c>
      <c r="E30" s="159">
        <f t="shared" si="5"/>
        <v>143.29370177562217</v>
      </c>
      <c r="F30" s="159">
        <f t="shared" si="5"/>
        <v>119.11747025469407</v>
      </c>
      <c r="G30" s="159">
        <f t="shared" si="5"/>
        <v>129.56548259420546</v>
      </c>
      <c r="H30" s="159">
        <f t="shared" si="5"/>
        <v>121.25491635973694</v>
      </c>
      <c r="I30" s="159">
        <f t="shared" si="5"/>
        <v>120.31325161900543</v>
      </c>
      <c r="J30" s="159">
        <f t="shared" si="5"/>
        <v>122.03779335202556</v>
      </c>
      <c r="K30" s="159">
        <f t="shared" si="5"/>
        <v>125.33996885750634</v>
      </c>
      <c r="L30" s="159">
        <f t="shared" si="5"/>
        <v>130.38193042920253</v>
      </c>
      <c r="M30" s="159">
        <f t="shared" si="5"/>
        <v>138.28313954198973</v>
      </c>
      <c r="N30" s="159">
        <f t="shared" si="5"/>
        <v>137.89801650718508</v>
      </c>
      <c r="O30" s="159">
        <f t="shared" si="5"/>
        <v>139.48134972958735</v>
      </c>
      <c r="P30" s="159">
        <f t="shared" si="5"/>
        <v>151.92231697268318</v>
      </c>
      <c r="Q30" s="159">
        <f t="shared" si="5"/>
        <v>144.76709700741321</v>
      </c>
    </row>
    <row r="31" spans="1:17" x14ac:dyDescent="0.25">
      <c r="A31" s="158" t="s">
        <v>144</v>
      </c>
      <c r="B31" s="157">
        <f t="shared" ref="B31:Q31" si="6">IF(B$12=0,"",B$12/B$5*1000)</f>
        <v>154.56833849152491</v>
      </c>
      <c r="C31" s="157">
        <f t="shared" si="6"/>
        <v>153.80695137455118</v>
      </c>
      <c r="D31" s="157">
        <f t="shared" si="6"/>
        <v>153.56336072173536</v>
      </c>
      <c r="E31" s="157">
        <f t="shared" si="6"/>
        <v>153.81572397775471</v>
      </c>
      <c r="F31" s="157">
        <f t="shared" si="6"/>
        <v>153.641921906552</v>
      </c>
      <c r="G31" s="157">
        <f t="shared" si="6"/>
        <v>153.5618870333067</v>
      </c>
      <c r="H31" s="157">
        <f t="shared" si="6"/>
        <v>153.712278057498</v>
      </c>
      <c r="I31" s="157">
        <f t="shared" si="6"/>
        <v>151.86156214714774</v>
      </c>
      <c r="J31" s="157">
        <f t="shared" si="6"/>
        <v>149.14215216141761</v>
      </c>
      <c r="K31" s="157">
        <f t="shared" si="6"/>
        <v>149.11679120061694</v>
      </c>
      <c r="L31" s="157">
        <f t="shared" si="6"/>
        <v>145.67331128492097</v>
      </c>
      <c r="M31" s="157">
        <f t="shared" si="6"/>
        <v>140.70549247402502</v>
      </c>
      <c r="N31" s="157">
        <f t="shared" si="6"/>
        <v>139.82777142328183</v>
      </c>
      <c r="O31" s="157">
        <f t="shared" si="6"/>
        <v>136.66033961737909</v>
      </c>
      <c r="P31" s="157">
        <f t="shared" si="6"/>
        <v>134.79405943117411</v>
      </c>
      <c r="Q31" s="157">
        <f t="shared" si="6"/>
        <v>134.23550879185908</v>
      </c>
    </row>
    <row r="32" spans="1:17" x14ac:dyDescent="0.25">
      <c r="A32" s="158" t="s">
        <v>143</v>
      </c>
      <c r="B32" s="157">
        <f>IF(AGR_ued!B$5=0,"",AGR_ued!B$5/B$5*1000)</f>
        <v>54.83170527650153</v>
      </c>
      <c r="C32" s="157">
        <f>IF(AGR_ued!C$5=0,"",AGR_ued!C$5/C$5*1000)</f>
        <v>54.831705276501545</v>
      </c>
      <c r="D32" s="157">
        <f>IF(AGR_ued!D$5=0,"",AGR_ued!D$5/D$5*1000)</f>
        <v>54.83170527650153</v>
      </c>
      <c r="E32" s="157">
        <f>IF(AGR_ued!E$5=0,"",AGR_ued!E$5/E$5*1000)</f>
        <v>54.831705276501545</v>
      </c>
      <c r="F32" s="157">
        <f>IF(AGR_ued!F$5=0,"",AGR_ued!F$5/F$5*1000)</f>
        <v>54.831705276501538</v>
      </c>
      <c r="G32" s="157">
        <f>IF(AGR_ued!G$5=0,"",AGR_ued!G$5/G$5*1000)</f>
        <v>54.83170527650153</v>
      </c>
      <c r="H32" s="157">
        <f>IF(AGR_ued!H$5=0,"",AGR_ued!H$5/H$5*1000)</f>
        <v>54.831705276501523</v>
      </c>
      <c r="I32" s="157">
        <f>IF(AGR_ued!I$5=0,"",AGR_ued!I$5/I$5*1000)</f>
        <v>54.831705276501538</v>
      </c>
      <c r="J32" s="157">
        <f>IF(AGR_ued!J$5=0,"",AGR_ued!J$5/J$5*1000)</f>
        <v>54.831705276501538</v>
      </c>
      <c r="K32" s="157">
        <f>IF(AGR_ued!K$5=0,"",AGR_ued!K$5/K$5*1000)</f>
        <v>54.831705276501538</v>
      </c>
      <c r="L32" s="157">
        <f>IF(AGR_ued!L$5=0,"",AGR_ued!L$5/L$5*1000)</f>
        <v>54.831705276501545</v>
      </c>
      <c r="M32" s="157">
        <f>IF(AGR_ued!M$5=0,"",AGR_ued!M$5/M$5*1000)</f>
        <v>54.831705276501545</v>
      </c>
      <c r="N32" s="157">
        <f>IF(AGR_ued!N$5=0,"",AGR_ued!N$5/N$5*1000)</f>
        <v>54.831705276501545</v>
      </c>
      <c r="O32" s="157">
        <f>IF(AGR_ued!O$5=0,"",AGR_ued!O$5/O$5*1000)</f>
        <v>54.831705276501552</v>
      </c>
      <c r="P32" s="157">
        <f>IF(AGR_ued!P$5=0,"",AGR_ued!P$5/P$5*1000)</f>
        <v>54.831705276501538</v>
      </c>
      <c r="Q32" s="157">
        <f>IF(AGR_ued!Q$5=0,"",AGR_ued!Q$5/Q$5*1000)</f>
        <v>54.831705276501552</v>
      </c>
    </row>
    <row r="33" spans="1:17" x14ac:dyDescent="0.25">
      <c r="A33" s="156" t="s">
        <v>142</v>
      </c>
      <c r="B33" s="155">
        <f t="shared" ref="B33:Q33" si="7">IF(B$12=0,"",B$28/B$12)</f>
        <v>3.0026004450491612</v>
      </c>
      <c r="C33" s="155">
        <f t="shared" si="7"/>
        <v>2.9710555677569377</v>
      </c>
      <c r="D33" s="155">
        <f t="shared" si="7"/>
        <v>2.9620179108476616</v>
      </c>
      <c r="E33" s="155">
        <f t="shared" si="7"/>
        <v>2.9786039442309913</v>
      </c>
      <c r="F33" s="155">
        <f t="shared" si="7"/>
        <v>2.9681559874274792</v>
      </c>
      <c r="G33" s="155">
        <f t="shared" si="7"/>
        <v>2.9590106439645667</v>
      </c>
      <c r="H33" s="155">
        <f t="shared" si="7"/>
        <v>2.9698595717162739</v>
      </c>
      <c r="I33" s="155">
        <f t="shared" si="7"/>
        <v>2.9696276411318534</v>
      </c>
      <c r="J33" s="155">
        <f t="shared" si="7"/>
        <v>2.9687824092142736</v>
      </c>
      <c r="K33" s="155">
        <f t="shared" si="7"/>
        <v>2.9694272951649676</v>
      </c>
      <c r="L33" s="155">
        <f t="shared" si="7"/>
        <v>2.9467184285888215</v>
      </c>
      <c r="M33" s="155">
        <f t="shared" si="7"/>
        <v>2.953488595992503</v>
      </c>
      <c r="N33" s="155">
        <f t="shared" si="7"/>
        <v>2.9304581774427549</v>
      </c>
      <c r="O33" s="155">
        <f t="shared" si="7"/>
        <v>2.9013052672922619</v>
      </c>
      <c r="P33" s="155">
        <f t="shared" si="7"/>
        <v>2.8368593594303686</v>
      </c>
      <c r="Q33" s="155">
        <f t="shared" si="7"/>
        <v>2.851612787766399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288.88353693429127</v>
      </c>
      <c r="C5" s="55">
        <f t="shared" ref="C5:Q5" si="0">SUM(C6:C9,C16:C17,C25:C27)</f>
        <v>272.46133999999995</v>
      </c>
      <c r="D5" s="55">
        <f t="shared" si="0"/>
        <v>253.42828000000003</v>
      </c>
      <c r="E5" s="55">
        <f t="shared" si="0"/>
        <v>255.60840999999994</v>
      </c>
      <c r="F5" s="55">
        <f t="shared" si="0"/>
        <v>237.02995999999999</v>
      </c>
      <c r="G5" s="55">
        <f t="shared" si="0"/>
        <v>242.34153604643947</v>
      </c>
      <c r="H5" s="55">
        <f t="shared" si="0"/>
        <v>244.01425000000006</v>
      </c>
      <c r="I5" s="55">
        <f t="shared" si="0"/>
        <v>239.07486</v>
      </c>
      <c r="J5" s="55">
        <f t="shared" si="0"/>
        <v>254.69093999999996</v>
      </c>
      <c r="K5" s="55">
        <f t="shared" si="0"/>
        <v>249.72424999999996</v>
      </c>
      <c r="L5" s="55">
        <f t="shared" si="0"/>
        <v>244.77903618778478</v>
      </c>
      <c r="M5" s="55">
        <f t="shared" si="0"/>
        <v>249.10302704487725</v>
      </c>
      <c r="N5" s="55">
        <f t="shared" si="0"/>
        <v>230.05289355018994</v>
      </c>
      <c r="O5" s="55">
        <f t="shared" si="0"/>
        <v>227.12982550874395</v>
      </c>
      <c r="P5" s="55">
        <f t="shared" si="0"/>
        <v>234.14279945742246</v>
      </c>
      <c r="Q5" s="55">
        <f t="shared" si="0"/>
        <v>230.59725223908478</v>
      </c>
    </row>
    <row r="6" spans="1:17" x14ac:dyDescent="0.25">
      <c r="A6" s="185" t="s">
        <v>162</v>
      </c>
      <c r="B6" s="206">
        <v>1.1469376305700061</v>
      </c>
      <c r="C6" s="206">
        <v>1.1367921599999997</v>
      </c>
      <c r="D6" s="206">
        <v>1.13620612</v>
      </c>
      <c r="E6" s="206">
        <v>1.0584294000000003</v>
      </c>
      <c r="F6" s="206">
        <v>1.0976842800000002</v>
      </c>
      <c r="G6" s="206">
        <v>1.1281753945172424</v>
      </c>
      <c r="H6" s="206">
        <v>1.1368019600000003</v>
      </c>
      <c r="I6" s="206">
        <v>1.1369058400000001</v>
      </c>
      <c r="J6" s="206">
        <v>1.1759882400000001</v>
      </c>
      <c r="K6" s="206">
        <v>1.1760293999999998</v>
      </c>
      <c r="L6" s="206">
        <v>1.1469683325124764</v>
      </c>
      <c r="M6" s="206">
        <v>1.146807073060127</v>
      </c>
      <c r="N6" s="206">
        <v>1.0625424211097694</v>
      </c>
      <c r="O6" s="206">
        <v>1.0439580790267322</v>
      </c>
      <c r="P6" s="206">
        <v>1.0626194558652213</v>
      </c>
      <c r="Q6" s="206">
        <v>1.0439614305933866</v>
      </c>
    </row>
    <row r="7" spans="1:17" x14ac:dyDescent="0.25">
      <c r="A7" s="183" t="s">
        <v>161</v>
      </c>
      <c r="B7" s="205">
        <v>1.032243867513005</v>
      </c>
      <c r="C7" s="205">
        <v>1.0231129440000002</v>
      </c>
      <c r="D7" s="205">
        <v>1.0225855079999999</v>
      </c>
      <c r="E7" s="205">
        <v>0.95258645999999991</v>
      </c>
      <c r="F7" s="205">
        <v>0.98791585199999965</v>
      </c>
      <c r="G7" s="205">
        <v>1.0153578550655189</v>
      </c>
      <c r="H7" s="205">
        <v>1.0231217639999999</v>
      </c>
      <c r="I7" s="205">
        <v>1.0232152559999999</v>
      </c>
      <c r="J7" s="205">
        <v>1.0583894159999996</v>
      </c>
      <c r="K7" s="205">
        <v>1.05842646</v>
      </c>
      <c r="L7" s="205">
        <v>1.0322714992612285</v>
      </c>
      <c r="M7" s="205">
        <v>1.0321263657541144</v>
      </c>
      <c r="N7" s="205">
        <v>0.95628817899879237</v>
      </c>
      <c r="O7" s="205">
        <v>0.93956227112405943</v>
      </c>
      <c r="P7" s="205">
        <v>0.95635751027869909</v>
      </c>
      <c r="Q7" s="205">
        <v>0.93956528753404789</v>
      </c>
    </row>
    <row r="8" spans="1:17" x14ac:dyDescent="0.25">
      <c r="A8" s="183" t="s">
        <v>160</v>
      </c>
      <c r="B8" s="205">
        <v>0.74550945987050377</v>
      </c>
      <c r="C8" s="205">
        <v>0.73891490399999982</v>
      </c>
      <c r="D8" s="205">
        <v>0.73853397799999976</v>
      </c>
      <c r="E8" s="205">
        <v>0.68797911000000012</v>
      </c>
      <c r="F8" s="205">
        <v>0.71349478200000005</v>
      </c>
      <c r="G8" s="205">
        <v>0.73331400643620792</v>
      </c>
      <c r="H8" s="205">
        <v>0.73892127400000007</v>
      </c>
      <c r="I8" s="205">
        <v>0.73898879600000011</v>
      </c>
      <c r="J8" s="205">
        <v>0.76439235599999966</v>
      </c>
      <c r="K8" s="205">
        <v>0.76441911000000018</v>
      </c>
      <c r="L8" s="205">
        <v>0.74552941613310975</v>
      </c>
      <c r="M8" s="205">
        <v>0.74542459748908274</v>
      </c>
      <c r="N8" s="205">
        <v>0.69065257372135003</v>
      </c>
      <c r="O8" s="205">
        <v>0.67857275136737627</v>
      </c>
      <c r="P8" s="205">
        <v>0.69070264631239386</v>
      </c>
      <c r="Q8" s="205">
        <v>0.67857492988570123</v>
      </c>
    </row>
    <row r="9" spans="1:17" x14ac:dyDescent="0.25">
      <c r="A9" s="181" t="s">
        <v>159</v>
      </c>
      <c r="B9" s="204">
        <f>SUM(B10:B15)</f>
        <v>62.266999152455313</v>
      </c>
      <c r="C9" s="204">
        <f t="shared" ref="C9:Q9" si="1">SUM(C10:C15)</f>
        <v>58.665503599999987</v>
      </c>
      <c r="D9" s="204">
        <f t="shared" si="1"/>
        <v>54.478888200000007</v>
      </c>
      <c r="E9" s="204">
        <f t="shared" si="1"/>
        <v>55.045817200000002</v>
      </c>
      <c r="F9" s="204">
        <f t="shared" si="1"/>
        <v>50.914496599999985</v>
      </c>
      <c r="G9" s="204">
        <f t="shared" si="1"/>
        <v>52.048818609840197</v>
      </c>
      <c r="H9" s="204">
        <f t="shared" si="1"/>
        <v>52.407132799999999</v>
      </c>
      <c r="I9" s="204">
        <f t="shared" si="1"/>
        <v>51.320350399999988</v>
      </c>
      <c r="J9" s="204">
        <f t="shared" si="1"/>
        <v>54.712019999999995</v>
      </c>
      <c r="K9" s="204">
        <f t="shared" si="1"/>
        <v>53.61930199999999</v>
      </c>
      <c r="L9" s="204">
        <f t="shared" si="1"/>
        <v>53.476843816951224</v>
      </c>
      <c r="M9" s="204">
        <f t="shared" si="1"/>
        <v>54.316443040296775</v>
      </c>
      <c r="N9" s="204">
        <f t="shared" si="1"/>
        <v>51.188621296813331</v>
      </c>
      <c r="O9" s="204">
        <f t="shared" si="1"/>
        <v>52.26196463373563</v>
      </c>
      <c r="P9" s="204">
        <f t="shared" si="1"/>
        <v>54.454517858905859</v>
      </c>
      <c r="Q9" s="204">
        <f t="shared" si="1"/>
        <v>52.819829986431891</v>
      </c>
    </row>
    <row r="10" spans="1:17" x14ac:dyDescent="0.25">
      <c r="A10" s="202" t="s">
        <v>35</v>
      </c>
      <c r="B10" s="203">
        <v>57.304536511860569</v>
      </c>
      <c r="C10" s="203">
        <v>51.081125518208225</v>
      </c>
      <c r="D10" s="203">
        <v>46.774916474690265</v>
      </c>
      <c r="E10" s="203">
        <v>48.548594367087205</v>
      </c>
      <c r="F10" s="203">
        <v>44.645292431826192</v>
      </c>
      <c r="G10" s="203">
        <v>44.695809392067609</v>
      </c>
      <c r="H10" s="203">
        <v>46.251195565697266</v>
      </c>
      <c r="I10" s="203">
        <v>45.455555990844843</v>
      </c>
      <c r="J10" s="203">
        <v>48.070404830590817</v>
      </c>
      <c r="K10" s="203">
        <v>47.269508475222963</v>
      </c>
      <c r="L10" s="203">
        <v>45.255178990091693</v>
      </c>
      <c r="M10" s="203">
        <v>46.414639640555052</v>
      </c>
      <c r="N10" s="203">
        <v>42.34357342961232</v>
      </c>
      <c r="O10" s="203">
        <v>41.185236906140474</v>
      </c>
      <c r="P10" s="203">
        <v>39.235118402807757</v>
      </c>
      <c r="Q10" s="203">
        <v>38.813174003236163</v>
      </c>
    </row>
    <row r="11" spans="1:17" x14ac:dyDescent="0.25">
      <c r="A11" s="202" t="s">
        <v>166</v>
      </c>
      <c r="B11" s="201">
        <v>4.8454281884957702</v>
      </c>
      <c r="C11" s="201">
        <v>7.468378881791768</v>
      </c>
      <c r="D11" s="201">
        <v>7.588032325309741</v>
      </c>
      <c r="E11" s="201">
        <v>6.3892198329128043</v>
      </c>
      <c r="F11" s="201">
        <v>6.1571955681737904</v>
      </c>
      <c r="G11" s="201">
        <v>7.2378892795565388</v>
      </c>
      <c r="H11" s="201">
        <v>6.0399370343027332</v>
      </c>
      <c r="I11" s="201">
        <v>5.7487836091551445</v>
      </c>
      <c r="J11" s="201">
        <v>6.5216163694091822</v>
      </c>
      <c r="K11" s="201">
        <v>6.2297905247770284</v>
      </c>
      <c r="L11" s="201">
        <v>6.9342819982024437</v>
      </c>
      <c r="M11" s="201">
        <v>6.7578469885955439</v>
      </c>
      <c r="N11" s="201">
        <v>6.4678631556318953</v>
      </c>
      <c r="O11" s="201">
        <v>6.5276466463952589</v>
      </c>
      <c r="P11" s="201">
        <v>6.7813070490118461</v>
      </c>
      <c r="Q11" s="201">
        <v>6.6929781612920554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3.0273053090790807</v>
      </c>
      <c r="Q13" s="201">
        <v>3.0273717397535087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1.1703452437068347</v>
      </c>
      <c r="M14" s="201">
        <v>1.0269352812420838</v>
      </c>
      <c r="N14" s="201">
        <v>2.2687620155375043</v>
      </c>
      <c r="O14" s="201">
        <v>4.4425547466053299</v>
      </c>
      <c r="P14" s="201">
        <v>5.3023565412862377</v>
      </c>
      <c r="Q14" s="201">
        <v>4.179779405559013</v>
      </c>
    </row>
    <row r="15" spans="1:17" x14ac:dyDescent="0.25">
      <c r="A15" s="202" t="s">
        <v>30</v>
      </c>
      <c r="B15" s="201">
        <v>0.11703445209898015</v>
      </c>
      <c r="C15" s="201">
        <v>0.11599919999999996</v>
      </c>
      <c r="D15" s="201">
        <v>0.11593940000000001</v>
      </c>
      <c r="E15" s="201">
        <v>0.10800299999999996</v>
      </c>
      <c r="F15" s="201">
        <v>0.11200859999999999</v>
      </c>
      <c r="G15" s="201">
        <v>0.11511993821604519</v>
      </c>
      <c r="H15" s="201">
        <v>0.11600019999999997</v>
      </c>
      <c r="I15" s="201">
        <v>0.1160108</v>
      </c>
      <c r="J15" s="201">
        <v>0.1199988</v>
      </c>
      <c r="K15" s="201">
        <v>0.120003</v>
      </c>
      <c r="L15" s="201">
        <v>0.11703758495025267</v>
      </c>
      <c r="M15" s="201">
        <v>0.11702112990409463</v>
      </c>
      <c r="N15" s="201">
        <v>0.10842269603160912</v>
      </c>
      <c r="O15" s="201">
        <v>0.10652633459456456</v>
      </c>
      <c r="P15" s="201">
        <v>0.10843055672094098</v>
      </c>
      <c r="Q15" s="201">
        <v>0.1065266765911619</v>
      </c>
    </row>
    <row r="16" spans="1:17" x14ac:dyDescent="0.25">
      <c r="A16" s="198" t="s">
        <v>158</v>
      </c>
      <c r="B16" s="197">
        <v>48.557280617954795</v>
      </c>
      <c r="C16" s="197">
        <v>45.493332000000002</v>
      </c>
      <c r="D16" s="197">
        <v>42.209436000000004</v>
      </c>
      <c r="E16" s="197">
        <v>43.442438000000003</v>
      </c>
      <c r="F16" s="197">
        <v>40.184533999999992</v>
      </c>
      <c r="G16" s="197">
        <v>40.190162910367476</v>
      </c>
      <c r="H16" s="197">
        <v>41.423448000000015</v>
      </c>
      <c r="I16" s="197">
        <v>40.588998000000004</v>
      </c>
      <c r="J16" s="197">
        <v>42.846261999999975</v>
      </c>
      <c r="K16" s="197">
        <v>42.22901199999999</v>
      </c>
      <c r="L16" s="197">
        <v>40.801757532601876</v>
      </c>
      <c r="M16" s="197">
        <v>41.619509237495244</v>
      </c>
      <c r="N16" s="197">
        <v>37.967051843619785</v>
      </c>
      <c r="O16" s="197">
        <v>37.133539207621389</v>
      </c>
      <c r="P16" s="197">
        <v>37.337004560085845</v>
      </c>
      <c r="Q16" s="197">
        <v>37.335134596984396</v>
      </c>
    </row>
    <row r="17" spans="1:17" x14ac:dyDescent="0.25">
      <c r="A17" s="198" t="s">
        <v>157</v>
      </c>
      <c r="B17" s="197">
        <f>SUM(B18:B24)</f>
        <v>143.19020064025835</v>
      </c>
      <c r="C17" s="197">
        <f t="shared" ref="C17:Q17" si="2">SUM(C18:C24)</f>
        <v>135.32254439999997</v>
      </c>
      <c r="D17" s="197">
        <f t="shared" si="2"/>
        <v>125.7332636</v>
      </c>
      <c r="E17" s="197">
        <f t="shared" si="2"/>
        <v>125.76254499999996</v>
      </c>
      <c r="F17" s="197">
        <f t="shared" si="2"/>
        <v>116.33178760000001</v>
      </c>
      <c r="G17" s="197">
        <f t="shared" si="2"/>
        <v>120.34757980742512</v>
      </c>
      <c r="H17" s="197">
        <f t="shared" si="2"/>
        <v>119.64559060000003</v>
      </c>
      <c r="I17" s="197">
        <f t="shared" si="2"/>
        <v>117.12758360000001</v>
      </c>
      <c r="J17" s="197">
        <f t="shared" si="2"/>
        <v>125.54495959999998</v>
      </c>
      <c r="K17" s="197">
        <f t="shared" si="2"/>
        <v>122.65838179999997</v>
      </c>
      <c r="L17" s="197">
        <f t="shared" si="2"/>
        <v>120.28453865610818</v>
      </c>
      <c r="M17" s="197">
        <f t="shared" si="2"/>
        <v>122.46133385928746</v>
      </c>
      <c r="N17" s="197">
        <f t="shared" si="2"/>
        <v>112.80427719803608</v>
      </c>
      <c r="O17" s="197">
        <f t="shared" si="2"/>
        <v>110.23440774768046</v>
      </c>
      <c r="P17" s="197">
        <f t="shared" si="2"/>
        <v>114.63597702305313</v>
      </c>
      <c r="Q17" s="197">
        <f t="shared" si="2"/>
        <v>112.82139974451093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2.2446389117741616</v>
      </c>
      <c r="C19" s="199">
        <v>3.3970500000000006</v>
      </c>
      <c r="D19" s="199">
        <v>3.3985400000000001</v>
      </c>
      <c r="E19" s="199">
        <v>3.3975699999999995</v>
      </c>
      <c r="F19" s="199">
        <v>3.39351</v>
      </c>
      <c r="G19" s="199">
        <v>3.366775418978595</v>
      </c>
      <c r="H19" s="199">
        <v>3.3963299999999998</v>
      </c>
      <c r="I19" s="199">
        <v>3.3990599999999991</v>
      </c>
      <c r="J19" s="199">
        <v>3.3952499999999999</v>
      </c>
      <c r="K19" s="199">
        <v>3.3997299999999995</v>
      </c>
      <c r="L19" s="199">
        <v>3.3665991369994099</v>
      </c>
      <c r="M19" s="199">
        <v>3.3669340308342948</v>
      </c>
      <c r="N19" s="199">
        <v>3.3665124295876896</v>
      </c>
      <c r="O19" s="199">
        <v>3.3663229323938269</v>
      </c>
      <c r="P19" s="199">
        <v>3.3669838370250762</v>
      </c>
      <c r="Q19" s="199">
        <v>2.244104769367822</v>
      </c>
    </row>
    <row r="20" spans="1:17" x14ac:dyDescent="0.25">
      <c r="A20" s="200" t="s">
        <v>35</v>
      </c>
      <c r="B20" s="199">
        <v>107.79021758918572</v>
      </c>
      <c r="C20" s="199">
        <v>103.59620328179173</v>
      </c>
      <c r="D20" s="199">
        <v>96.737165925309739</v>
      </c>
      <c r="E20" s="199">
        <v>99.155694832912772</v>
      </c>
      <c r="F20" s="199">
        <v>91.9821231681738</v>
      </c>
      <c r="G20" s="199">
        <v>91.950744503181824</v>
      </c>
      <c r="H20" s="199">
        <v>94.588527634302764</v>
      </c>
      <c r="I20" s="199">
        <v>92.54703720915515</v>
      </c>
      <c r="J20" s="199">
        <v>97.606885969409177</v>
      </c>
      <c r="K20" s="199">
        <v>96.309132324776996</v>
      </c>
      <c r="L20" s="199">
        <v>93.470796620754669</v>
      </c>
      <c r="M20" s="199">
        <v>95.091691766928719</v>
      </c>
      <c r="N20" s="199">
        <v>86.744402838694924</v>
      </c>
      <c r="O20" s="199">
        <v>85.068796399772211</v>
      </c>
      <c r="P20" s="199">
        <v>87.710697101484143</v>
      </c>
      <c r="Q20" s="199">
        <v>88.126283626510769</v>
      </c>
    </row>
    <row r="21" spans="1:17" x14ac:dyDescent="0.25">
      <c r="A21" s="200" t="s">
        <v>167</v>
      </c>
      <c r="B21" s="199">
        <v>26.15444819080761</v>
      </c>
      <c r="C21" s="199">
        <v>16.498829999999995</v>
      </c>
      <c r="D21" s="199">
        <v>13.300530000000007</v>
      </c>
      <c r="E21" s="199">
        <v>13.298859999999992</v>
      </c>
      <c r="F21" s="199">
        <v>11.314289999999998</v>
      </c>
      <c r="G21" s="199">
        <v>13.303574639647985</v>
      </c>
      <c r="H21" s="199">
        <v>12.302030000000002</v>
      </c>
      <c r="I21" s="199">
        <v>12.326629999999993</v>
      </c>
      <c r="J21" s="199">
        <v>14.363429999999989</v>
      </c>
      <c r="K21" s="199">
        <v>13.279349999999994</v>
      </c>
      <c r="L21" s="199">
        <v>12.348283851397039</v>
      </c>
      <c r="M21" s="199">
        <v>13.303234036215857</v>
      </c>
      <c r="N21" s="199">
        <v>12.348386865966942</v>
      </c>
      <c r="O21" s="199">
        <v>11.27389551254822</v>
      </c>
      <c r="P21" s="199">
        <v>11.39324632765201</v>
      </c>
      <c r="Q21" s="199">
        <v>10.437511278100372</v>
      </c>
    </row>
    <row r="22" spans="1:17" x14ac:dyDescent="0.25">
      <c r="A22" s="200" t="s">
        <v>166</v>
      </c>
      <c r="B22" s="199">
        <v>7.0008959484908608</v>
      </c>
      <c r="C22" s="199">
        <v>11.830461118208229</v>
      </c>
      <c r="D22" s="199">
        <v>12.297027674690256</v>
      </c>
      <c r="E22" s="199">
        <v>9.9104201670871923</v>
      </c>
      <c r="F22" s="199">
        <v>9.6418644318262068</v>
      </c>
      <c r="G22" s="199">
        <v>11.726485245616711</v>
      </c>
      <c r="H22" s="199">
        <v>9.3587029656972636</v>
      </c>
      <c r="I22" s="199">
        <v>8.854856390844855</v>
      </c>
      <c r="J22" s="199">
        <v>10.179393630590813</v>
      </c>
      <c r="K22" s="199">
        <v>9.6701694752229734</v>
      </c>
      <c r="L22" s="199">
        <v>11.098859046957065</v>
      </c>
      <c r="M22" s="199">
        <v>10.699474025308596</v>
      </c>
      <c r="N22" s="199">
        <v>10.344975063786524</v>
      </c>
      <c r="O22" s="199">
        <v>10.525392902966209</v>
      </c>
      <c r="P22" s="199">
        <v>11.155947987198868</v>
      </c>
      <c r="Q22" s="199">
        <v>11.004376157280785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1.0091017696930269</v>
      </c>
      <c r="Q24" s="199">
        <v>1.0091239132511698</v>
      </c>
    </row>
    <row r="25" spans="1:17" x14ac:dyDescent="0.25">
      <c r="A25" s="198" t="s">
        <v>156</v>
      </c>
      <c r="B25" s="197">
        <v>29.134368370772869</v>
      </c>
      <c r="C25" s="197">
        <v>27.295999199999997</v>
      </c>
      <c r="D25" s="197">
        <v>25.325661599999986</v>
      </c>
      <c r="E25" s="197">
        <v>26.065462799999992</v>
      </c>
      <c r="F25" s="197">
        <v>24.110720399999984</v>
      </c>
      <c r="G25" s="197">
        <v>24.114097746220477</v>
      </c>
      <c r="H25" s="197">
        <v>24.8540688</v>
      </c>
      <c r="I25" s="197">
        <v>24.353398800000001</v>
      </c>
      <c r="J25" s="197">
        <v>25.707757200000003</v>
      </c>
      <c r="K25" s="197">
        <v>25.337407200000005</v>
      </c>
      <c r="L25" s="197">
        <v>24.48105451956113</v>
      </c>
      <c r="M25" s="197">
        <v>24.97170554249713</v>
      </c>
      <c r="N25" s="197">
        <v>22.780231106171872</v>
      </c>
      <c r="O25" s="197">
        <v>22.280123524572819</v>
      </c>
      <c r="P25" s="197">
        <v>22.40220273605151</v>
      </c>
      <c r="Q25" s="197">
        <v>22.401080758190641</v>
      </c>
    </row>
    <row r="26" spans="1:17" x14ac:dyDescent="0.25">
      <c r="A26" s="198" t="s">
        <v>155</v>
      </c>
      <c r="B26" s="197">
        <v>0.28673440764250152</v>
      </c>
      <c r="C26" s="197">
        <v>0.28419803999999999</v>
      </c>
      <c r="D26" s="197">
        <v>0.28405153</v>
      </c>
      <c r="E26" s="197">
        <v>0.26460735000000002</v>
      </c>
      <c r="F26" s="197">
        <v>0.27442106999999999</v>
      </c>
      <c r="G26" s="197">
        <v>0.2820438486293107</v>
      </c>
      <c r="H26" s="197">
        <v>0.28420049000000003</v>
      </c>
      <c r="I26" s="197">
        <v>0.28422646000000001</v>
      </c>
      <c r="J26" s="197">
        <v>0.29399705999999981</v>
      </c>
      <c r="K26" s="197">
        <v>0.29400734999999995</v>
      </c>
      <c r="L26" s="197">
        <v>0.28674208312811911</v>
      </c>
      <c r="M26" s="197">
        <v>0.2867017682650318</v>
      </c>
      <c r="N26" s="197">
        <v>0.26563560527744234</v>
      </c>
      <c r="O26" s="197">
        <v>0.26098951975668311</v>
      </c>
      <c r="P26" s="197">
        <v>0.26565486396630539</v>
      </c>
      <c r="Q26" s="197">
        <v>0.26099035764834677</v>
      </c>
    </row>
    <row r="27" spans="1:17" x14ac:dyDescent="0.25">
      <c r="A27" s="196" t="s">
        <v>45</v>
      </c>
      <c r="B27" s="195">
        <v>2.5232627872540125</v>
      </c>
      <c r="C27" s="195">
        <v>2.5009427519999989</v>
      </c>
      <c r="D27" s="195">
        <v>2.4996534639999992</v>
      </c>
      <c r="E27" s="195">
        <v>2.3285446799999998</v>
      </c>
      <c r="F27" s="195">
        <v>2.4149054159999994</v>
      </c>
      <c r="G27" s="195">
        <v>2.4819858679379339</v>
      </c>
      <c r="H27" s="195">
        <v>2.5009643119999994</v>
      </c>
      <c r="I27" s="195">
        <v>2.5011928479999996</v>
      </c>
      <c r="J27" s="195">
        <v>2.587174128</v>
      </c>
      <c r="K27" s="195">
        <v>2.5872646799999992</v>
      </c>
      <c r="L27" s="195">
        <v>2.5233303315274465</v>
      </c>
      <c r="M27" s="195">
        <v>2.5229755607322808</v>
      </c>
      <c r="N27" s="195">
        <v>2.3375933264414916</v>
      </c>
      <c r="O27" s="195">
        <v>2.2967077738588118</v>
      </c>
      <c r="P27" s="195">
        <v>2.3377628029034869</v>
      </c>
      <c r="Q27" s="195">
        <v>2.2967151473054503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</v>
      </c>
      <c r="D31" s="194">
        <f t="shared" si="3"/>
        <v>0.99999999999999989</v>
      </c>
      <c r="E31" s="194">
        <f t="shared" si="3"/>
        <v>1</v>
      </c>
      <c r="F31" s="194">
        <f t="shared" si="3"/>
        <v>0.99999999999999989</v>
      </c>
      <c r="G31" s="194">
        <f t="shared" si="3"/>
        <v>1.0000000000000002</v>
      </c>
      <c r="H31" s="194">
        <f t="shared" si="3"/>
        <v>1</v>
      </c>
      <c r="I31" s="194">
        <f t="shared" si="3"/>
        <v>0.99999999999999989</v>
      </c>
      <c r="J31" s="194">
        <f t="shared" si="3"/>
        <v>0.99999999999999989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0.99999999999999989</v>
      </c>
      <c r="O31" s="194">
        <f t="shared" si="3"/>
        <v>1.0000000000000002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3.9702422738990681E-3</v>
      </c>
      <c r="C32" s="193">
        <f t="shared" si="4"/>
        <v>4.1723062802230945E-3</v>
      </c>
      <c r="D32" s="193">
        <f t="shared" si="4"/>
        <v>4.483343847813669E-3</v>
      </c>
      <c r="E32" s="193">
        <f t="shared" si="4"/>
        <v>4.1408238484797917E-3</v>
      </c>
      <c r="F32" s="193">
        <f t="shared" si="4"/>
        <v>4.6309938203592501E-3</v>
      </c>
      <c r="G32" s="193">
        <f t="shared" si="4"/>
        <v>4.6553117262616182E-3</v>
      </c>
      <c r="H32" s="193">
        <f t="shared" si="4"/>
        <v>4.658752347455118E-3</v>
      </c>
      <c r="I32" s="193">
        <f t="shared" si="4"/>
        <v>4.7554386939722562E-3</v>
      </c>
      <c r="J32" s="193">
        <f t="shared" si="4"/>
        <v>4.6173147737410694E-3</v>
      </c>
      <c r="K32" s="193">
        <f t="shared" si="4"/>
        <v>4.7093119711041275E-3</v>
      </c>
      <c r="L32" s="193">
        <f t="shared" si="4"/>
        <v>4.6857294250990016E-3</v>
      </c>
      <c r="M32" s="193">
        <f t="shared" si="4"/>
        <v>4.6037460349830413E-3</v>
      </c>
      <c r="N32" s="193">
        <f t="shared" si="4"/>
        <v>4.6186874883969138E-3</v>
      </c>
      <c r="O32" s="193">
        <f t="shared" si="4"/>
        <v>4.5963055564736581E-3</v>
      </c>
      <c r="P32" s="193">
        <f t="shared" si="4"/>
        <v>4.5383392456553109E-3</v>
      </c>
      <c r="Q32" s="193">
        <f t="shared" si="4"/>
        <v>4.5272067227887019E-3</v>
      </c>
    </row>
    <row r="33" spans="1:17" x14ac:dyDescent="0.25">
      <c r="A33" s="183" t="s">
        <v>161</v>
      </c>
      <c r="B33" s="192">
        <f t="shared" ref="B33:Q33" si="5">IF(B$7=0,0,B$7/B$5)</f>
        <v>3.5732180465091598E-3</v>
      </c>
      <c r="C33" s="192">
        <f t="shared" si="5"/>
        <v>3.7550756522007869E-3</v>
      </c>
      <c r="D33" s="192">
        <f t="shared" si="5"/>
        <v>4.0350094630323017E-3</v>
      </c>
      <c r="E33" s="192">
        <f t="shared" si="5"/>
        <v>3.7267414636318113E-3</v>
      </c>
      <c r="F33" s="192">
        <f t="shared" si="5"/>
        <v>4.1678944383233231E-3</v>
      </c>
      <c r="G33" s="192">
        <f t="shared" si="5"/>
        <v>4.1897805536354601E-3</v>
      </c>
      <c r="H33" s="192">
        <f t="shared" si="5"/>
        <v>4.1928771127096049E-3</v>
      </c>
      <c r="I33" s="192">
        <f t="shared" si="5"/>
        <v>4.27989482457503E-3</v>
      </c>
      <c r="J33" s="192">
        <f t="shared" si="5"/>
        <v>4.1555832963669605E-3</v>
      </c>
      <c r="K33" s="192">
        <f t="shared" si="5"/>
        <v>4.2383807739937154E-3</v>
      </c>
      <c r="L33" s="192">
        <f t="shared" si="5"/>
        <v>4.2171564825891003E-3</v>
      </c>
      <c r="M33" s="192">
        <f t="shared" si="5"/>
        <v>4.1433714314847376E-3</v>
      </c>
      <c r="N33" s="192">
        <f t="shared" si="5"/>
        <v>4.1568187395572224E-3</v>
      </c>
      <c r="O33" s="192">
        <f t="shared" si="5"/>
        <v>4.1366750008262941E-3</v>
      </c>
      <c r="P33" s="192">
        <f t="shared" si="5"/>
        <v>4.0845053210897793E-3</v>
      </c>
      <c r="Q33" s="192">
        <f t="shared" si="5"/>
        <v>4.0744860505098311E-3</v>
      </c>
    </row>
    <row r="34" spans="1:17" x14ac:dyDescent="0.25">
      <c r="A34" s="183" t="s">
        <v>160</v>
      </c>
      <c r="B34" s="192">
        <f t="shared" ref="B34:Q34" si="6">IF(B$8=0,0,B$8/B$5)</f>
        <v>2.5806574780343938E-3</v>
      </c>
      <c r="C34" s="192">
        <f t="shared" si="6"/>
        <v>2.7119990821450118E-3</v>
      </c>
      <c r="D34" s="192">
        <f t="shared" si="6"/>
        <v>2.9141735010788836E-3</v>
      </c>
      <c r="E34" s="192">
        <f t="shared" si="6"/>
        <v>2.6915355015118647E-3</v>
      </c>
      <c r="F34" s="192">
        <f t="shared" si="6"/>
        <v>3.0101459832335121E-3</v>
      </c>
      <c r="G34" s="192">
        <f t="shared" si="6"/>
        <v>3.0259526220700536E-3</v>
      </c>
      <c r="H34" s="192">
        <f t="shared" si="6"/>
        <v>3.0281890258458261E-3</v>
      </c>
      <c r="I34" s="192">
        <f t="shared" si="6"/>
        <v>3.091035151081967E-3</v>
      </c>
      <c r="J34" s="192">
        <f t="shared" si="6"/>
        <v>3.0012546029316938E-3</v>
      </c>
      <c r="K34" s="192">
        <f t="shared" si="6"/>
        <v>3.0610527812176842E-3</v>
      </c>
      <c r="L34" s="192">
        <f t="shared" si="6"/>
        <v>3.045724126314351E-3</v>
      </c>
      <c r="M34" s="192">
        <f t="shared" si="6"/>
        <v>2.9924349227389777E-3</v>
      </c>
      <c r="N34" s="192">
        <f t="shared" si="6"/>
        <v>3.0021468674579937E-3</v>
      </c>
      <c r="O34" s="192">
        <f t="shared" si="6"/>
        <v>2.9875986117078794E-3</v>
      </c>
      <c r="P34" s="192">
        <f t="shared" si="6"/>
        <v>2.949920509675952E-3</v>
      </c>
      <c r="Q34" s="192">
        <f t="shared" si="6"/>
        <v>2.9426843698126559E-3</v>
      </c>
    </row>
    <row r="35" spans="1:17" x14ac:dyDescent="0.25">
      <c r="A35" s="181" t="s">
        <v>159</v>
      </c>
      <c r="B35" s="191">
        <f t="shared" ref="B35:Q35" si="7">IF(B$9=0,0,B$9/B$5)</f>
        <v>0.21554360561092967</v>
      </c>
      <c r="C35" s="191">
        <f t="shared" si="7"/>
        <v>0.21531679907321896</v>
      </c>
      <c r="D35" s="191">
        <f t="shared" si="7"/>
        <v>0.2149676752728622</v>
      </c>
      <c r="E35" s="191">
        <f t="shared" si="7"/>
        <v>0.21535213649660437</v>
      </c>
      <c r="F35" s="191">
        <f t="shared" si="7"/>
        <v>0.21480194571184161</v>
      </c>
      <c r="G35" s="191">
        <f t="shared" si="7"/>
        <v>0.21477465010317578</v>
      </c>
      <c r="H35" s="191">
        <f t="shared" si="7"/>
        <v>0.21477078818142786</v>
      </c>
      <c r="I35" s="191">
        <f t="shared" si="7"/>
        <v>0.21466226269043925</v>
      </c>
      <c r="J35" s="191">
        <f t="shared" si="7"/>
        <v>0.21481729974376004</v>
      </c>
      <c r="K35" s="191">
        <f t="shared" si="7"/>
        <v>0.21471403758345456</v>
      </c>
      <c r="L35" s="191">
        <f t="shared" si="7"/>
        <v>0.21846986837519006</v>
      </c>
      <c r="M35" s="191">
        <f t="shared" si="7"/>
        <v>0.21804810517421522</v>
      </c>
      <c r="N35" s="191">
        <f t="shared" si="7"/>
        <v>0.22250805241728319</v>
      </c>
      <c r="O35" s="191">
        <f t="shared" si="7"/>
        <v>0.23009732216662876</v>
      </c>
      <c r="P35" s="191">
        <f t="shared" si="7"/>
        <v>0.23256968817786816</v>
      </c>
      <c r="Q35" s="191">
        <f t="shared" si="7"/>
        <v>0.22905663217386449</v>
      </c>
    </row>
    <row r="36" spans="1:17" x14ac:dyDescent="0.25">
      <c r="A36" s="179" t="s">
        <v>158</v>
      </c>
      <c r="B36" s="190">
        <f t="shared" ref="B36:Q36" si="8">IF(B$16=0,0,B$16/B$5)</f>
        <v>0.16808600840760099</v>
      </c>
      <c r="C36" s="190">
        <f t="shared" si="8"/>
        <v>0.16697169587435784</v>
      </c>
      <c r="D36" s="190">
        <f t="shared" si="8"/>
        <v>0.16655377213624303</v>
      </c>
      <c r="E36" s="190">
        <f t="shared" si="8"/>
        <v>0.16995699789377045</v>
      </c>
      <c r="F36" s="190">
        <f t="shared" si="8"/>
        <v>0.16953356444898354</v>
      </c>
      <c r="G36" s="190">
        <f t="shared" si="8"/>
        <v>0.16584100095274593</v>
      </c>
      <c r="H36" s="190">
        <f t="shared" si="8"/>
        <v>0.16975831534428831</v>
      </c>
      <c r="I36" s="190">
        <f t="shared" si="8"/>
        <v>0.16977526620741304</v>
      </c>
      <c r="J36" s="190">
        <f t="shared" si="8"/>
        <v>0.16822844974383455</v>
      </c>
      <c r="K36" s="190">
        <f t="shared" si="8"/>
        <v>0.16910256813265032</v>
      </c>
      <c r="L36" s="190">
        <f t="shared" si="8"/>
        <v>0.16668812071512687</v>
      </c>
      <c r="M36" s="190">
        <f t="shared" si="8"/>
        <v>0.16707749292021756</v>
      </c>
      <c r="N36" s="190">
        <f t="shared" si="8"/>
        <v>0.16503618475607928</v>
      </c>
      <c r="O36" s="190">
        <f t="shared" si="8"/>
        <v>0.16349036998750233</v>
      </c>
      <c r="P36" s="190">
        <f t="shared" si="8"/>
        <v>0.15946253588240439</v>
      </c>
      <c r="Q36" s="190">
        <f t="shared" si="8"/>
        <v>0.16190624230975259</v>
      </c>
    </row>
    <row r="37" spans="1:17" x14ac:dyDescent="0.25">
      <c r="A37" s="179" t="s">
        <v>157</v>
      </c>
      <c r="B37" s="190">
        <f t="shared" ref="B37:Q37" si="9">IF(B$17=0,0,B$17/B$5)</f>
        <v>0.49566756956741376</v>
      </c>
      <c r="C37" s="190">
        <f t="shared" si="9"/>
        <v>0.49666695612669304</v>
      </c>
      <c r="D37" s="190">
        <f t="shared" si="9"/>
        <v>0.49612957007008052</v>
      </c>
      <c r="E37" s="190">
        <f t="shared" si="9"/>
        <v>0.49201254763096408</v>
      </c>
      <c r="F37" s="190">
        <f t="shared" si="9"/>
        <v>0.49078938206798844</v>
      </c>
      <c r="G37" s="190">
        <f t="shared" si="9"/>
        <v>0.49660318974112277</v>
      </c>
      <c r="H37" s="190">
        <f t="shared" si="9"/>
        <v>0.49032214553043524</v>
      </c>
      <c r="I37" s="190">
        <f t="shared" si="9"/>
        <v>0.48992011790783863</v>
      </c>
      <c r="J37" s="190">
        <f t="shared" si="9"/>
        <v>0.49293060679739925</v>
      </c>
      <c r="K37" s="190">
        <f t="shared" si="9"/>
        <v>0.49117529354878431</v>
      </c>
      <c r="L37" s="190">
        <f t="shared" si="9"/>
        <v>0.49140049135511199</v>
      </c>
      <c r="M37" s="190">
        <f t="shared" si="9"/>
        <v>0.4916091759785215</v>
      </c>
      <c r="N37" s="190">
        <f t="shared" si="9"/>
        <v>0.4903406145310053</v>
      </c>
      <c r="O37" s="190">
        <f t="shared" si="9"/>
        <v>0.4853365580709994</v>
      </c>
      <c r="P37" s="190">
        <f t="shared" si="9"/>
        <v>0.4895985581820082</v>
      </c>
      <c r="Q37" s="190">
        <f t="shared" si="9"/>
        <v>0.48925734651658792</v>
      </c>
    </row>
    <row r="38" spans="1:17" x14ac:dyDescent="0.25">
      <c r="A38" s="179" t="s">
        <v>156</v>
      </c>
      <c r="B38" s="190">
        <f t="shared" ref="B38:Q38" si="10">IF(B$25=0,0,B$25/B$5)</f>
        <v>0.10085160504456057</v>
      </c>
      <c r="C38" s="190">
        <f t="shared" si="10"/>
        <v>0.1001830175246147</v>
      </c>
      <c r="D38" s="190">
        <f t="shared" si="10"/>
        <v>9.9932263281745759E-2</v>
      </c>
      <c r="E38" s="190">
        <f t="shared" si="10"/>
        <v>0.10197419873626223</v>
      </c>
      <c r="F38" s="190">
        <f t="shared" si="10"/>
        <v>0.10172013866939009</v>
      </c>
      <c r="G38" s="190">
        <f t="shared" si="10"/>
        <v>9.9504600571647506E-2</v>
      </c>
      <c r="H38" s="190">
        <f t="shared" si="10"/>
        <v>0.10185498920657295</v>
      </c>
      <c r="I38" s="190">
        <f t="shared" si="10"/>
        <v>0.10186515972444782</v>
      </c>
      <c r="J38" s="190">
        <f t="shared" si="10"/>
        <v>0.10093706984630081</v>
      </c>
      <c r="K38" s="190">
        <f t="shared" si="10"/>
        <v>0.10146154087959022</v>
      </c>
      <c r="L38" s="190">
        <f t="shared" si="10"/>
        <v>0.10001287242907614</v>
      </c>
      <c r="M38" s="190">
        <f t="shared" si="10"/>
        <v>0.10024649575213047</v>
      </c>
      <c r="N38" s="190">
        <f t="shared" si="10"/>
        <v>9.9021710853647568E-2</v>
      </c>
      <c r="O38" s="190">
        <f t="shared" si="10"/>
        <v>9.8094221992501326E-2</v>
      </c>
      <c r="P38" s="190">
        <f t="shared" si="10"/>
        <v>9.5677521529442658E-2</v>
      </c>
      <c r="Q38" s="190">
        <f t="shared" si="10"/>
        <v>9.7143745385851563E-2</v>
      </c>
    </row>
    <row r="39" spans="1:17" x14ac:dyDescent="0.25">
      <c r="A39" s="179" t="s">
        <v>155</v>
      </c>
      <c r="B39" s="190">
        <f t="shared" ref="B39:Q39" si="11">IF(B$26=0,0,B$26/B$5)</f>
        <v>9.9256056847476701E-4</v>
      </c>
      <c r="C39" s="190">
        <f t="shared" si="11"/>
        <v>1.0430765700557738E-3</v>
      </c>
      <c r="D39" s="190">
        <f t="shared" si="11"/>
        <v>1.1208359619534172E-3</v>
      </c>
      <c r="E39" s="190">
        <f t="shared" si="11"/>
        <v>1.0352059621199477E-3</v>
      </c>
      <c r="F39" s="190">
        <f t="shared" si="11"/>
        <v>1.1577484550898123E-3</v>
      </c>
      <c r="G39" s="190">
        <f t="shared" si="11"/>
        <v>1.163827931565405E-3</v>
      </c>
      <c r="H39" s="190">
        <f t="shared" si="11"/>
        <v>1.1646880868637793E-3</v>
      </c>
      <c r="I39" s="190">
        <f t="shared" si="11"/>
        <v>1.1888596734930641E-3</v>
      </c>
      <c r="J39" s="190">
        <f t="shared" si="11"/>
        <v>1.1543286934352665E-3</v>
      </c>
      <c r="K39" s="190">
        <f t="shared" si="11"/>
        <v>1.1773279927760319E-3</v>
      </c>
      <c r="L39" s="190">
        <f t="shared" si="11"/>
        <v>1.1714323562747504E-3</v>
      </c>
      <c r="M39" s="190">
        <f t="shared" si="11"/>
        <v>1.1509365087457606E-3</v>
      </c>
      <c r="N39" s="190">
        <f t="shared" si="11"/>
        <v>1.1546718720992285E-3</v>
      </c>
      <c r="O39" s="190">
        <f t="shared" si="11"/>
        <v>1.1490763891184148E-3</v>
      </c>
      <c r="P39" s="190">
        <f t="shared" si="11"/>
        <v>1.134584811413828E-3</v>
      </c>
      <c r="Q39" s="190">
        <f t="shared" si="11"/>
        <v>1.1318016806971759E-3</v>
      </c>
    </row>
    <row r="40" spans="1:17" x14ac:dyDescent="0.25">
      <c r="A40" s="177" t="s">
        <v>45</v>
      </c>
      <c r="B40" s="189">
        <f t="shared" ref="B40:Q40" si="12">IF(B$27=0,0,B$27/B$5)</f>
        <v>8.7345330025779475E-3</v>
      </c>
      <c r="C40" s="189">
        <f t="shared" si="12"/>
        <v>9.1790738164908067E-3</v>
      </c>
      <c r="D40" s="189">
        <f t="shared" si="12"/>
        <v>9.863356465190069E-3</v>
      </c>
      <c r="E40" s="189">
        <f t="shared" si="12"/>
        <v>9.109812466655539E-3</v>
      </c>
      <c r="F40" s="189">
        <f t="shared" si="12"/>
        <v>1.0188186404790345E-2</v>
      </c>
      <c r="G40" s="189">
        <f t="shared" si="12"/>
        <v>1.0241685797775563E-2</v>
      </c>
      <c r="H40" s="189">
        <f t="shared" si="12"/>
        <v>1.0249255164401254E-2</v>
      </c>
      <c r="I40" s="189">
        <f t="shared" si="12"/>
        <v>1.0461965126738961E-2</v>
      </c>
      <c r="J40" s="189">
        <f t="shared" si="12"/>
        <v>1.0158092502230352E-2</v>
      </c>
      <c r="K40" s="189">
        <f t="shared" si="12"/>
        <v>1.0360486336429079E-2</v>
      </c>
      <c r="L40" s="189">
        <f t="shared" si="12"/>
        <v>1.0308604735217795E-2</v>
      </c>
      <c r="M40" s="189">
        <f t="shared" si="12"/>
        <v>1.0128241276962697E-2</v>
      </c>
      <c r="N40" s="189">
        <f t="shared" si="12"/>
        <v>1.0161112474473207E-2</v>
      </c>
      <c r="O40" s="189">
        <f t="shared" si="12"/>
        <v>1.0111872224242051E-2</v>
      </c>
      <c r="P40" s="189">
        <f t="shared" si="12"/>
        <v>9.9843463404416834E-3</v>
      </c>
      <c r="Q40" s="189">
        <f t="shared" si="12"/>
        <v>9.959854790135142E-3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154.56833849152486</v>
      </c>
      <c r="C44" s="186">
        <f t="shared" si="13"/>
        <v>153.80695137455115</v>
      </c>
      <c r="D44" s="186">
        <f t="shared" si="13"/>
        <v>153.56336072173536</v>
      </c>
      <c r="E44" s="186">
        <f t="shared" si="13"/>
        <v>153.81572397775477</v>
      </c>
      <c r="F44" s="186">
        <f t="shared" si="13"/>
        <v>153.641921906552</v>
      </c>
      <c r="G44" s="186">
        <f t="shared" si="13"/>
        <v>153.5618870333067</v>
      </c>
      <c r="H44" s="186">
        <f t="shared" si="13"/>
        <v>153.71227805749794</v>
      </c>
      <c r="I44" s="186">
        <f t="shared" si="13"/>
        <v>151.86156214714774</v>
      </c>
      <c r="J44" s="186">
        <f t="shared" si="13"/>
        <v>149.14215216141756</v>
      </c>
      <c r="K44" s="186">
        <f t="shared" si="13"/>
        <v>149.11679120061697</v>
      </c>
      <c r="L44" s="186">
        <f t="shared" si="13"/>
        <v>145.67331128492094</v>
      </c>
      <c r="M44" s="186">
        <f t="shared" si="13"/>
        <v>140.70549247402496</v>
      </c>
      <c r="N44" s="186">
        <f t="shared" si="13"/>
        <v>139.82777142328189</v>
      </c>
      <c r="O44" s="186">
        <f t="shared" si="13"/>
        <v>136.66033961737909</v>
      </c>
      <c r="P44" s="186">
        <f t="shared" si="13"/>
        <v>134.79405943117413</v>
      </c>
      <c r="Q44" s="186">
        <f t="shared" si="13"/>
        <v>134.2355087918591</v>
      </c>
    </row>
    <row r="45" spans="1:17" x14ac:dyDescent="0.25">
      <c r="A45" s="185" t="s">
        <v>162</v>
      </c>
      <c r="B45" s="184">
        <f>IF(B$6=0,0,B$6/AGR!B$5*1000)</f>
        <v>0.61367375168539229</v>
      </c>
      <c r="C45" s="184">
        <f>IF(C$6=0,0,C$6/AGR!C$5*1000)</f>
        <v>0.641729709162008</v>
      </c>
      <c r="D45" s="184">
        <f>IF(D$6=0,0,D$6/AGR!D$5*1000)</f>
        <v>0.68847734854138354</v>
      </c>
      <c r="E45" s="184">
        <f>IF(E$6=0,0,E$6/AGR!E$5*1000)</f>
        <v>0.63692381811827203</v>
      </c>
      <c r="F45" s="184">
        <f>IF(F$6=0,0,F$6/AGR!F$5*1000)</f>
        <v>0.71151479089736069</v>
      </c>
      <c r="G45" s="184">
        <f>IF(G$6=0,0,G$6/AGR!G$5*1000)</f>
        <v>0.7148784534130147</v>
      </c>
      <c r="H45" s="184">
        <f>IF(H$6=0,0,H$6/AGR!H$5*1000)</f>
        <v>0.71610743623304252</v>
      </c>
      <c r="I45" s="184">
        <f>IF(I$6=0,0,I$6/AGR!I$5*1000)</f>
        <v>0.72216834876161895</v>
      </c>
      <c r="J45" s="184">
        <f>IF(J$6=0,0,J$6/AGR!J$5*1000)</f>
        <v>0.68863626256245203</v>
      </c>
      <c r="K45" s="184">
        <f>IF(K$6=0,0,K$6/AGR!K$5*1000)</f>
        <v>0.70223748989370016</v>
      </c>
      <c r="L45" s="184">
        <f>IF(L$6=0,0,L$6/AGR!L$5*1000)</f>
        <v>0.68258572113936045</v>
      </c>
      <c r="M45" s="184">
        <f>IF(M$6=0,0,M$6/AGR!M$5*1000)</f>
        <v>0.64777235307762882</v>
      </c>
      <c r="N45" s="184">
        <f>IF(N$6=0,0,N$6/AGR!N$5*1000)</f>
        <v>0.64582077840313556</v>
      </c>
      <c r="O45" s="184">
        <f>IF(O$6=0,0,O$6/AGR!O$5*1000)</f>
        <v>0.62813267833293673</v>
      </c>
      <c r="P45" s="184">
        <f>IF(P$6=0,0,P$6/AGR!P$5*1000)</f>
        <v>0.6117411699976919</v>
      </c>
      <c r="Q45" s="184">
        <f>IF(Q$6=0,0,Q$6/AGR!Q$5*1000)</f>
        <v>0.60771189783946622</v>
      </c>
    </row>
    <row r="46" spans="1:17" x14ac:dyDescent="0.25">
      <c r="A46" s="183" t="s">
        <v>161</v>
      </c>
      <c r="B46" s="182">
        <f>IF(B$7=0,0,B$7/AGR!B$5*1000)</f>
        <v>0.55230637651685288</v>
      </c>
      <c r="C46" s="182">
        <f>IF(C$7=0,0,C$7/AGR!C$5*1000)</f>
        <v>0.57755673824580744</v>
      </c>
      <c r="D46" s="182">
        <f>IF(D$7=0,0,D$7/AGR!D$5*1000)</f>
        <v>0.61962961368724512</v>
      </c>
      <c r="E46" s="182">
        <f>IF(E$7=0,0,E$7/AGR!E$5*1000)</f>
        <v>0.57323143630644458</v>
      </c>
      <c r="F46" s="182">
        <f>IF(F$7=0,0,F$7/AGR!F$5*1000)</f>
        <v>0.64036331180762429</v>
      </c>
      <c r="G46" s="182">
        <f>IF(G$7=0,0,G$7/AGR!G$5*1000)</f>
        <v>0.64339060807171367</v>
      </c>
      <c r="H46" s="182">
        <f>IF(H$7=0,0,H$7/AGR!H$5*1000)</f>
        <v>0.64449669260973808</v>
      </c>
      <c r="I46" s="182">
        <f>IF(I$7=0,0,I$7/AGR!I$5*1000)</f>
        <v>0.6499515138854568</v>
      </c>
      <c r="J46" s="182">
        <f>IF(J$7=0,0,J$7/AGR!J$5*1000)</f>
        <v>0.61977263630620649</v>
      </c>
      <c r="K46" s="182">
        <f>IF(K$7=0,0,K$7/AGR!K$5*1000)</f>
        <v>0.63201374090433027</v>
      </c>
      <c r="L46" s="182">
        <f>IF(L$7=0,0,L$7/AGR!L$5*1000)</f>
        <v>0.61432714902542429</v>
      </c>
      <c r="M46" s="182">
        <f>IF(M$7=0,0,M$7/AGR!M$5*1000)</f>
        <v>0.58299511776986601</v>
      </c>
      <c r="N46" s="182">
        <f>IF(N$7=0,0,N$7/AGR!N$5*1000)</f>
        <v>0.58123870056282201</v>
      </c>
      <c r="O46" s="182">
        <f>IF(O$7=0,0,O$7/AGR!O$5*1000)</f>
        <v>0.56531941049964329</v>
      </c>
      <c r="P46" s="182">
        <f>IF(P$7=0,0,P$7/AGR!P$5*1000)</f>
        <v>0.55056705299792263</v>
      </c>
      <c r="Q46" s="182">
        <f>IF(Q$7=0,0,Q$7/AGR!Q$5*1000)</f>
        <v>0.54694070805551964</v>
      </c>
    </row>
    <row r="47" spans="1:17" x14ac:dyDescent="0.25">
      <c r="A47" s="183" t="s">
        <v>160</v>
      </c>
      <c r="B47" s="182">
        <f>IF(B$8=0,0,B$8/AGR!B$5*1000)</f>
        <v>0.39888793859550492</v>
      </c>
      <c r="C47" s="182">
        <f>IF(C$8=0,0,C$8/AGR!C$5*1000)</f>
        <v>0.41712431095530517</v>
      </c>
      <c r="D47" s="182">
        <f>IF(D$8=0,0,D$8/AGR!D$5*1000)</f>
        <v>0.44751027655189912</v>
      </c>
      <c r="E47" s="182">
        <f>IF(E$8=0,0,E$8/AGR!E$5*1000)</f>
        <v>0.41400048177687671</v>
      </c>
      <c r="F47" s="182">
        <f>IF(F$8=0,0,F$8/AGR!F$5*1000)</f>
        <v>0.46248461408328451</v>
      </c>
      <c r="G47" s="182">
        <f>IF(G$8=0,0,G$8/AGR!G$5*1000)</f>
        <v>0.46467099471845974</v>
      </c>
      <c r="H47" s="182">
        <f>IF(H$8=0,0,H$8/AGR!H$5*1000)</f>
        <v>0.46546983355147753</v>
      </c>
      <c r="I47" s="182">
        <f>IF(I$8=0,0,I$8/AGR!I$5*1000)</f>
        <v>0.46940942669505231</v>
      </c>
      <c r="J47" s="182">
        <f>IF(J$8=0,0,J$8/AGR!J$5*1000)</f>
        <v>0.44761357066559354</v>
      </c>
      <c r="K47" s="182">
        <f>IF(K$8=0,0,K$8/AGR!K$5*1000)</f>
        <v>0.45645436843090526</v>
      </c>
      <c r="L47" s="182">
        <f>IF(L$8=0,0,L$8/AGR!L$5*1000)</f>
        <v>0.44368071874058435</v>
      </c>
      <c r="M47" s="182">
        <f>IF(M$8=0,0,M$8/AGR!M$5*1000)</f>
        <v>0.42105202950045889</v>
      </c>
      <c r="N47" s="182">
        <f>IF(N$8=0,0,N$8/AGR!N$5*1000)</f>
        <v>0.41978350596203806</v>
      </c>
      <c r="O47" s="182">
        <f>IF(O$8=0,0,O$8/AGR!O$5*1000)</f>
        <v>0.40828624091640903</v>
      </c>
      <c r="P47" s="182">
        <f>IF(P$8=0,0,P$8/AGR!P$5*1000)</f>
        <v>0.39763176049849969</v>
      </c>
      <c r="Q47" s="182">
        <f>IF(Q$8=0,0,Q$8/AGR!Q$5*1000)</f>
        <v>0.39501273359565303</v>
      </c>
    </row>
    <row r="48" spans="1:17" x14ac:dyDescent="0.25">
      <c r="A48" s="181" t="s">
        <v>159</v>
      </c>
      <c r="B48" s="180">
        <f>IF(B$9=0,0,B$9/AGR!B$5*1000)</f>
        <v>33.316216991753905</v>
      </c>
      <c r="C48" s="180">
        <f>IF(C$9=0,0,C$9/AGR!C$5*1000)</f>
        <v>33.117220445178589</v>
      </c>
      <c r="D48" s="180">
        <f>IF(D$9=0,0,D$9/AGR!D$5*1000)</f>
        <v>33.011158661439417</v>
      </c>
      <c r="E48" s="180">
        <f>IF(E$9=0,0,E$9/AGR!E$5*1000)</f>
        <v>33.124544785381467</v>
      </c>
      <c r="F48" s="180">
        <f>IF(F$9=0,0,F$9/AGR!F$5*1000)</f>
        <v>33.002583768434185</v>
      </c>
      <c r="G48" s="180">
        <f>IF(G$9=0,0,G$9/AGR!G$5*1000)</f>
        <v>32.981200556761856</v>
      </c>
      <c r="H48" s="180">
        <f>IF(H$9=0,0,H$9/AGR!H$5*1000)</f>
        <v>33.012907111571643</v>
      </c>
      <c r="I48" s="180">
        <f>IF(I$9=0,0,I$9/AGR!I$5*1000)</f>
        <v>32.598946546211486</v>
      </c>
      <c r="J48" s="180">
        <f>IF(J$9=0,0,J$9/AGR!J$5*1000)</f>
        <v>32.038314405288709</v>
      </c>
      <c r="K48" s="180">
        <f>IF(K$9=0,0,K$9/AGR!K$5*1000)</f>
        <v>32.017468310173413</v>
      </c>
      <c r="L48" s="180">
        <f>IF(L$9=0,0,L$9/AGR!L$5*1000)</f>
        <v>31.825229142194765</v>
      </c>
      <c r="M48" s="180">
        <f>IF(M$9=0,0,M$9/AGR!M$5*1000)</f>
        <v>30.680566021565955</v>
      </c>
      <c r="N48" s="180">
        <f>IF(N$9=0,0,N$9/AGR!N$5*1000)</f>
        <v>31.112805093243498</v>
      </c>
      <c r="O48" s="180">
        <f>IF(O$9=0,0,O$9/AGR!O$5*1000)</f>
        <v>31.445178192340975</v>
      </c>
      <c r="P48" s="180">
        <f>IF(P$9=0,0,P$9/AGR!P$5*1000)</f>
        <v>31.349012370137196</v>
      </c>
      <c r="Q48" s="180">
        <f>IF(Q$9=0,0,Q$9/AGR!Q$5*1000)</f>
        <v>30.747533562008417</v>
      </c>
    </row>
    <row r="49" spans="1:17" x14ac:dyDescent="0.25">
      <c r="A49" s="179" t="s">
        <v>158</v>
      </c>
      <c r="B49" s="178">
        <f>IF(B$16=0,0,B$16/AGR!B$5*1000)</f>
        <v>25.980775043235358</v>
      </c>
      <c r="C49" s="178">
        <f>IF(C$16=0,0,C$16/AGR!C$5*1000)</f>
        <v>25.681407508273704</v>
      </c>
      <c r="D49" s="178">
        <f>IF(D$16=0,0,D$16/AGR!D$5*1000)</f>
        <v>25.57655699012361</v>
      </c>
      <c r="E49" s="178">
        <f>IF(E$16=0,0,E$16/AGR!E$5*1000)</f>
        <v>26.142058676116044</v>
      </c>
      <c r="F49" s="178">
        <f>IF(F$16=0,0,F$16/AGR!F$5*1000)</f>
        <v>26.04746266961013</v>
      </c>
      <c r="G49" s="178">
        <f>IF(G$16=0,0,G$16/AGR!G$5*1000)</f>
        <v>25.466857053796076</v>
      </c>
      <c r="H49" s="178">
        <f>IF(H$16=0,0,H$16/AGR!H$5*1000)</f>
        <v>26.09393737077367</v>
      </c>
      <c r="I49" s="178">
        <f>IF(I$16=0,0,I$16/AGR!I$5*1000)</f>
        <v>25.782337140205605</v>
      </c>
      <c r="J49" s="178">
        <f>IF(J$16=0,0,J$16/AGR!J$5*1000)</f>
        <v>25.089953049574362</v>
      </c>
      <c r="K49" s="178">
        <f>IF(K$16=0,0,K$16/AGR!K$5*1000)</f>
        <v>25.216032343724521</v>
      </c>
      <c r="L49" s="178">
        <f>IF(L$16=0,0,L$16/AGR!L$5*1000)</f>
        <v>24.282010496433156</v>
      </c>
      <c r="M49" s="178">
        <f>IF(M$16=0,0,M$16/AGR!M$5*1000)</f>
        <v>23.50872092266464</v>
      </c>
      <c r="N49" s="178">
        <f>IF(N$16=0,0,N$16/AGR!N$5*1000)</f>
        <v>23.076641918643574</v>
      </c>
      <c r="O49" s="178">
        <f>IF(O$16=0,0,O$16/AGR!O$5*1000)</f>
        <v>22.342649486663024</v>
      </c>
      <c r="P49" s="178">
        <f>IF(P$16=0,0,P$16/AGR!P$5*1000)</f>
        <v>21.494602538778551</v>
      </c>
      <c r="Q49" s="178">
        <f>IF(Q$16=0,0,Q$16/AGR!Q$5*1000)</f>
        <v>21.733566813027657</v>
      </c>
    </row>
    <row r="50" spans="1:17" x14ac:dyDescent="0.25">
      <c r="A50" s="179" t="s">
        <v>157</v>
      </c>
      <c r="B50" s="178">
        <f>IF(B$17=0,0,B$17/AGR!B$5*1000)</f>
        <v>76.614512672167422</v>
      </c>
      <c r="C50" s="178">
        <f>IF(C$17=0,0,C$17/AGR!C$5*1000)</f>
        <v>76.390830370324608</v>
      </c>
      <c r="D50" s="178">
        <f>IF(D$17=0,0,D$17/AGR!D$5*1000)</f>
        <v>76.187324133391272</v>
      </c>
      <c r="E50" s="178">
        <f>IF(E$17=0,0,E$17/AGR!E$5*1000)</f>
        <v>75.679266219996293</v>
      </c>
      <c r="F50" s="178">
        <f>IF(F$17=0,0,F$17/AGR!F$5*1000)</f>
        <v>75.405823912254803</v>
      </c>
      <c r="G50" s="178">
        <f>IF(G$17=0,0,G$17/AGR!G$5*1000)</f>
        <v>76.25932292340606</v>
      </c>
      <c r="H50" s="178">
        <f>IF(H$17=0,0,H$17/AGR!H$5*1000)</f>
        <v>75.368533971523249</v>
      </c>
      <c r="I50" s="178">
        <f>IF(I$17=0,0,I$17/AGR!I$5*1000)</f>
        <v>74.400034432799174</v>
      </c>
      <c r="J50" s="178">
        <f>IF(J$17=0,0,J$17/AGR!J$5*1000)</f>
        <v>73.51673156399761</v>
      </c>
      <c r="K50" s="178">
        <f>IF(K$17=0,0,K$17/AGR!K$5*1000)</f>
        <v>73.242483691015806</v>
      </c>
      <c r="L50" s="178">
        <f>IF(L$17=0,0,L$17/AGR!L$5*1000)</f>
        <v>71.583936742736327</v>
      </c>
      <c r="M50" s="178">
        <f>IF(M$17=0,0,M$17/AGR!M$5*1000)</f>
        <v>69.172111210807486</v>
      </c>
      <c r="N50" s="178">
        <f>IF(N$17=0,0,N$17/AGR!N$5*1000)</f>
        <v>68.563235368192977</v>
      </c>
      <c r="O50" s="178">
        <f>IF(O$17=0,0,O$17/AGR!O$5*1000)</f>
        <v>66.326258854712606</v>
      </c>
      <c r="P50" s="178">
        <f>IF(P$17=0,0,P$17/AGR!P$5*1000)</f>
        <v>65.994977149002779</v>
      </c>
      <c r="Q50" s="178">
        <f>IF(Q$17=0,0,Q$17/AGR!Q$5*1000)</f>
        <v>65.675708839809076</v>
      </c>
    </row>
    <row r="51" spans="1:17" x14ac:dyDescent="0.25">
      <c r="A51" s="179" t="s">
        <v>156</v>
      </c>
      <c r="B51" s="178">
        <f>IF(B$25=0,0,B$25/AGR!B$5*1000)</f>
        <v>15.588465025941208</v>
      </c>
      <c r="C51" s="178">
        <f>IF(C$25=0,0,C$25/AGR!C$5*1000)</f>
        <v>15.40884450496422</v>
      </c>
      <c r="D51" s="178">
        <f>IF(D$25=0,0,D$25/AGR!D$5*1000)</f>
        <v>15.345934194074156</v>
      </c>
      <c r="E51" s="178">
        <f>IF(E$25=0,0,E$25/AGR!E$5*1000)</f>
        <v>15.685235205669622</v>
      </c>
      <c r="F51" s="178">
        <f>IF(F$25=0,0,F$25/AGR!F$5*1000)</f>
        <v>15.628477601766074</v>
      </c>
      <c r="G51" s="178">
        <f>IF(G$25=0,0,G$25/AGR!G$5*1000)</f>
        <v>15.28011423227764</v>
      </c>
      <c r="H51" s="178">
        <f>IF(H$25=0,0,H$25/AGR!H$5*1000)</f>
        <v>15.656362422464195</v>
      </c>
      <c r="I51" s="178">
        <f>IF(I$25=0,0,I$25/AGR!I$5*1000)</f>
        <v>15.469402284123362</v>
      </c>
      <c r="J51" s="178">
        <f>IF(J$25=0,0,J$25/AGR!J$5*1000)</f>
        <v>15.053971829744627</v>
      </c>
      <c r="K51" s="178">
        <f>IF(K$25=0,0,K$25/AGR!K$5*1000)</f>
        <v>15.129619406234719</v>
      </c>
      <c r="L51" s="178">
        <f>IF(L$25=0,0,L$25/AGR!L$5*1000)</f>
        <v>14.569206297859896</v>
      </c>
      <c r="M51" s="178">
        <f>IF(M$25=0,0,M$25/AGR!M$5*1000)</f>
        <v>14.105232553598775</v>
      </c>
      <c r="N51" s="178">
        <f>IF(N$25=0,0,N$25/AGR!N$5*1000)</f>
        <v>13.845985151186143</v>
      </c>
      <c r="O51" s="178">
        <f>IF(O$25=0,0,O$25/AGR!O$5*1000)</f>
        <v>13.405589691997807</v>
      </c>
      <c r="P51" s="178">
        <f>IF(P$25=0,0,P$25/AGR!P$5*1000)</f>
        <v>12.896761523267134</v>
      </c>
      <c r="Q51" s="178">
        <f>IF(Q$25=0,0,Q$25/AGR!Q$5*1000)</f>
        <v>13.040140087816596</v>
      </c>
    </row>
    <row r="52" spans="1:17" x14ac:dyDescent="0.25">
      <c r="A52" s="179" t="s">
        <v>155</v>
      </c>
      <c r="B52" s="178">
        <f>IF(B$26=0,0,B$26/AGR!B$5*1000)</f>
        <v>0.15341843792134807</v>
      </c>
      <c r="C52" s="178">
        <f>IF(C$26=0,0,C$26/AGR!C$5*1000)</f>
        <v>0.16043242729050203</v>
      </c>
      <c r="D52" s="178">
        <f>IF(D$26=0,0,D$26/AGR!D$5*1000)</f>
        <v>0.17211933713534588</v>
      </c>
      <c r="E52" s="178">
        <f>IF(E$26=0,0,E$26/AGR!E$5*1000)</f>
        <v>0.15923095452956795</v>
      </c>
      <c r="F52" s="178">
        <f>IF(F$26=0,0,F$26/AGR!F$5*1000)</f>
        <v>0.17787869772434015</v>
      </c>
      <c r="G52" s="178">
        <f>IF(G$26=0,0,G$26/AGR!G$5*1000)</f>
        <v>0.17871961335325373</v>
      </c>
      <c r="H52" s="178">
        <f>IF(H$26=0,0,H$26/AGR!H$5*1000)</f>
        <v>0.1790268590582606</v>
      </c>
      <c r="I52" s="178">
        <f>IF(I$26=0,0,I$26/AGR!I$5*1000)</f>
        <v>0.18054208719040474</v>
      </c>
      <c r="J52" s="178">
        <f>IF(J$26=0,0,J$26/AGR!J$5*1000)</f>
        <v>0.17215906564061287</v>
      </c>
      <c r="K52" s="178">
        <f>IF(K$26=0,0,K$26/AGR!K$5*1000)</f>
        <v>0.17555937247342504</v>
      </c>
      <c r="L52" s="178">
        <f>IF(L$26=0,0,L$26/AGR!L$5*1000)</f>
        <v>0.17064643028484011</v>
      </c>
      <c r="M52" s="178">
        <f>IF(M$26=0,0,M$26/AGR!M$5*1000)</f>
        <v>0.16194308826940726</v>
      </c>
      <c r="N52" s="178">
        <f>IF(N$26=0,0,N$26/AGR!N$5*1000)</f>
        <v>0.16145519460078389</v>
      </c>
      <c r="O52" s="178">
        <f>IF(O$26=0,0,O$26/AGR!O$5*1000)</f>
        <v>0.15703316958323421</v>
      </c>
      <c r="P52" s="178">
        <f>IF(P$26=0,0,P$26/AGR!P$5*1000)</f>
        <v>0.152935292499423</v>
      </c>
      <c r="Q52" s="178">
        <f>IF(Q$26=0,0,Q$26/AGR!Q$5*1000)</f>
        <v>0.15192797445986664</v>
      </c>
    </row>
    <row r="53" spans="1:17" x14ac:dyDescent="0.25">
      <c r="A53" s="177" t="s">
        <v>45</v>
      </c>
      <c r="B53" s="176">
        <f>IF(B$27=0,0,B$27/AGR!B$5*1000)</f>
        <v>1.3500822537078627</v>
      </c>
      <c r="C53" s="176">
        <f>IF(C$27=0,0,C$27/AGR!C$5*1000)</f>
        <v>1.4118053601564173</v>
      </c>
      <c r="D53" s="176">
        <f>IF(D$27=0,0,D$27/AGR!D$5*1000)</f>
        <v>1.5146501667910433</v>
      </c>
      <c r="E53" s="176">
        <f>IF(E$27=0,0,E$27/AGR!E$5*1000)</f>
        <v>1.4012323998601979</v>
      </c>
      <c r="F53" s="176">
        <f>IF(F$27=0,0,F$27/AGR!F$5*1000)</f>
        <v>1.5653325399741931</v>
      </c>
      <c r="G53" s="176">
        <f>IF(G$27=0,0,G$27/AGR!G$5*1000)</f>
        <v>1.5727325975086328</v>
      </c>
      <c r="H53" s="176">
        <f>IF(H$27=0,0,H$27/AGR!H$5*1000)</f>
        <v>1.5754363597126928</v>
      </c>
      <c r="I53" s="176">
        <f>IF(I$27=0,0,I$27/AGR!I$5*1000)</f>
        <v>1.5887703672755613</v>
      </c>
      <c r="J53" s="176">
        <f>IF(J$27=0,0,J$27/AGR!J$5*1000)</f>
        <v>1.514999777637394</v>
      </c>
      <c r="K53" s="176">
        <f>IF(K$27=0,0,K$27/AGR!K$5*1000)</f>
        <v>1.5449224777661401</v>
      </c>
      <c r="L53" s="176">
        <f>IF(L$27=0,0,L$27/AGR!L$5*1000)</f>
        <v>1.5016885865065921</v>
      </c>
      <c r="M53" s="176">
        <f>IF(M$27=0,0,M$27/AGR!M$5*1000)</f>
        <v>1.4250991767707841</v>
      </c>
      <c r="N53" s="176">
        <f>IF(N$27=0,0,N$27/AGR!N$5*1000)</f>
        <v>1.4208057124868976</v>
      </c>
      <c r="O53" s="176">
        <f>IF(O$27=0,0,O$27/AGR!O$5*1000)</f>
        <v>1.381891892332461</v>
      </c>
      <c r="P53" s="176">
        <f>IF(P$27=0,0,P$27/AGR!P$5*1000)</f>
        <v>1.3458305739949221</v>
      </c>
      <c r="Q53" s="176">
        <f>IF(Q$27=0,0,Q$27/AGR!Q$5*1000)</f>
        <v>1.3369661752468258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102.47879424079422</v>
      </c>
      <c r="C5" s="55">
        <f t="shared" ref="C5:Q5" si="0">SUM(C6:C9,C16:C17,C25:C27)</f>
        <v>97.131630011571545</v>
      </c>
      <c r="D5" s="55">
        <f t="shared" si="0"/>
        <v>90.489715075139543</v>
      </c>
      <c r="E5" s="55">
        <f t="shared" si="0"/>
        <v>91.118415210541912</v>
      </c>
      <c r="F5" s="55">
        <f t="shared" si="0"/>
        <v>84.591215386682208</v>
      </c>
      <c r="G5" s="55">
        <f t="shared" si="0"/>
        <v>86.531885857009229</v>
      </c>
      <c r="H5" s="55">
        <f t="shared" si="0"/>
        <v>87.043908322415973</v>
      </c>
      <c r="I5" s="55">
        <f t="shared" si="0"/>
        <v>86.32126574490843</v>
      </c>
      <c r="J5" s="55">
        <f t="shared" si="0"/>
        <v>93.636429113350658</v>
      </c>
      <c r="K5" s="55">
        <f t="shared" si="0"/>
        <v>91.826053700240394</v>
      </c>
      <c r="L5" s="55">
        <f t="shared" si="0"/>
        <v>92.135284436992364</v>
      </c>
      <c r="M5" s="55">
        <f t="shared" si="0"/>
        <v>97.073280667636908</v>
      </c>
      <c r="N5" s="55">
        <f t="shared" si="0"/>
        <v>90.212354303818103</v>
      </c>
      <c r="O5" s="55">
        <f t="shared" si="0"/>
        <v>91.130431013614356</v>
      </c>
      <c r="P5" s="55">
        <f t="shared" si="0"/>
        <v>95.24491677631913</v>
      </c>
      <c r="Q5" s="55">
        <f t="shared" si="0"/>
        <v>94.192964932624463</v>
      </c>
    </row>
    <row r="6" spans="1:17" x14ac:dyDescent="0.25">
      <c r="A6" s="185" t="s">
        <v>162</v>
      </c>
      <c r="B6" s="206">
        <v>0.52794335850790319</v>
      </c>
      <c r="C6" s="206">
        <v>0.5232733279294226</v>
      </c>
      <c r="D6" s="206">
        <v>0.52300356964651917</v>
      </c>
      <c r="E6" s="206">
        <v>0.48720240515763419</v>
      </c>
      <c r="F6" s="206">
        <v>0.50527169910409331</v>
      </c>
      <c r="G6" s="206">
        <v>0.51930697092169176</v>
      </c>
      <c r="H6" s="206">
        <v>0.52327783893749802</v>
      </c>
      <c r="I6" s="206">
        <v>0.52978076051467204</v>
      </c>
      <c r="J6" s="206">
        <v>0.55804282943369266</v>
      </c>
      <c r="K6" s="206">
        <v>0.55806236112803975</v>
      </c>
      <c r="L6" s="206">
        <v>0.55376898374001993</v>
      </c>
      <c r="M6" s="206">
        <v>0.57398736217156887</v>
      </c>
      <c r="N6" s="206">
        <v>0.53181213807896732</v>
      </c>
      <c r="O6" s="206">
        <v>0.52902982614918703</v>
      </c>
      <c r="P6" s="206">
        <v>0.54852165109525786</v>
      </c>
      <c r="Q6" s="206">
        <v>0.54358225901966539</v>
      </c>
    </row>
    <row r="7" spans="1:17" x14ac:dyDescent="0.25">
      <c r="A7" s="183" t="s">
        <v>161</v>
      </c>
      <c r="B7" s="205">
        <v>0.12440377197758518</v>
      </c>
      <c r="C7" s="205">
        <v>0.12330333305766843</v>
      </c>
      <c r="D7" s="205">
        <v>0.12323976762517541</v>
      </c>
      <c r="E7" s="205">
        <v>0.11480363554427414</v>
      </c>
      <c r="F7" s="205">
        <v>0.11906145655421044</v>
      </c>
      <c r="G7" s="205">
        <v>0.12236870671031552</v>
      </c>
      <c r="H7" s="205">
        <v>0.12330439602476699</v>
      </c>
      <c r="I7" s="205">
        <v>0.12483673459866496</v>
      </c>
      <c r="J7" s="205">
        <v>0.13149636563816408</v>
      </c>
      <c r="K7" s="205">
        <v>0.13150096805698558</v>
      </c>
      <c r="L7" s="205">
        <v>0.13048928312339256</v>
      </c>
      <c r="M7" s="205">
        <v>0.13525351114070033</v>
      </c>
      <c r="N7" s="205">
        <v>0.12531540532581109</v>
      </c>
      <c r="O7" s="205">
        <v>0.12465978556413594</v>
      </c>
      <c r="P7" s="205">
        <v>0.12925280962048782</v>
      </c>
      <c r="Q7" s="205">
        <v>0.12808889876607998</v>
      </c>
    </row>
    <row r="8" spans="1:17" x14ac:dyDescent="0.25">
      <c r="A8" s="183" t="s">
        <v>160</v>
      </c>
      <c r="B8" s="205">
        <v>0.49269539486673392</v>
      </c>
      <c r="C8" s="205">
        <v>0.48833715733457295</v>
      </c>
      <c r="D8" s="205">
        <v>0.48808540937416806</v>
      </c>
      <c r="E8" s="205">
        <v>0.45467449778624247</v>
      </c>
      <c r="F8" s="205">
        <v>0.47153740130126126</v>
      </c>
      <c r="G8" s="205">
        <v>0.48463561284004719</v>
      </c>
      <c r="H8" s="205">
        <v>0.48834136716668697</v>
      </c>
      <c r="I8" s="205">
        <v>0.49441012333649315</v>
      </c>
      <c r="J8" s="205">
        <v>0.52078528457568751</v>
      </c>
      <c r="K8" s="205">
        <v>0.52080351224292443</v>
      </c>
      <c r="L8" s="205">
        <v>0.51679678077559266</v>
      </c>
      <c r="M8" s="205">
        <v>0.53566528586115847</v>
      </c>
      <c r="N8" s="205">
        <v>0.49630587664986497</v>
      </c>
      <c r="O8" s="205">
        <v>0.49370932485544522</v>
      </c>
      <c r="P8" s="205">
        <v>0.51189978455858387</v>
      </c>
      <c r="Q8" s="205">
        <v>0.50729016936053761</v>
      </c>
    </row>
    <row r="9" spans="1:17" x14ac:dyDescent="0.25">
      <c r="A9" s="181" t="s">
        <v>159</v>
      </c>
      <c r="B9" s="204">
        <f>SUM(B10:B15)</f>
        <v>37.203375129205149</v>
      </c>
      <c r="C9" s="204">
        <f t="shared" ref="C9:Q9" si="1">SUM(C10:C15)</f>
        <v>35.240907590327815</v>
      </c>
      <c r="D9" s="204">
        <f t="shared" si="1"/>
        <v>32.770104812570246</v>
      </c>
      <c r="E9" s="204">
        <f t="shared" si="1"/>
        <v>33.026283435477779</v>
      </c>
      <c r="F9" s="204">
        <f t="shared" si="1"/>
        <v>30.566355607464104</v>
      </c>
      <c r="G9" s="204">
        <f t="shared" si="1"/>
        <v>31.308599909744803</v>
      </c>
      <c r="H9" s="204">
        <f t="shared" si="1"/>
        <v>31.443326817330639</v>
      </c>
      <c r="I9" s="204">
        <f t="shared" si="1"/>
        <v>31.160755142618665</v>
      </c>
      <c r="J9" s="204">
        <f t="shared" si="1"/>
        <v>33.854754604491703</v>
      </c>
      <c r="K9" s="204">
        <f t="shared" si="1"/>
        <v>33.16837200966922</v>
      </c>
      <c r="L9" s="204">
        <f t="shared" si="1"/>
        <v>33.877016031033421</v>
      </c>
      <c r="M9" s="204">
        <f t="shared" si="1"/>
        <v>35.625110479660215</v>
      </c>
      <c r="N9" s="204">
        <f t="shared" si="1"/>
        <v>33.777428566152373</v>
      </c>
      <c r="O9" s="204">
        <f t="shared" si="1"/>
        <v>35.235942959620516</v>
      </c>
      <c r="P9" s="204">
        <f t="shared" si="1"/>
        <v>36.855887860410547</v>
      </c>
      <c r="Q9" s="204">
        <f t="shared" si="1"/>
        <v>35.897999920803919</v>
      </c>
    </row>
    <row r="10" spans="1:17" x14ac:dyDescent="0.25">
      <c r="A10" s="202" t="s">
        <v>35</v>
      </c>
      <c r="B10" s="203">
        <v>33.925157794637826</v>
      </c>
      <c r="C10" s="203">
        <v>30.240803765583944</v>
      </c>
      <c r="D10" s="203">
        <v>27.691462470976198</v>
      </c>
      <c r="E10" s="203">
        <v>28.741506778794172</v>
      </c>
      <c r="F10" s="203">
        <v>26.430692624552879</v>
      </c>
      <c r="G10" s="203">
        <v>26.460599433887953</v>
      </c>
      <c r="H10" s="203">
        <v>27.381411721778328</v>
      </c>
      <c r="I10" s="203">
        <v>27.242314513217483</v>
      </c>
      <c r="J10" s="203">
        <v>29.337808953288643</v>
      </c>
      <c r="K10" s="203">
        <v>28.849014562062397</v>
      </c>
      <c r="L10" s="203">
        <v>28.101585938459099</v>
      </c>
      <c r="M10" s="203">
        <v>29.878053031685472</v>
      </c>
      <c r="N10" s="203">
        <v>27.257424430709111</v>
      </c>
      <c r="O10" s="203">
        <v>26.842564785257021</v>
      </c>
      <c r="P10" s="203">
        <v>26.048116291818754</v>
      </c>
      <c r="Q10" s="203">
        <v>25.992336620571898</v>
      </c>
    </row>
    <row r="11" spans="1:17" x14ac:dyDescent="0.25">
      <c r="A11" s="202" t="s">
        <v>166</v>
      </c>
      <c r="B11" s="201">
        <v>3.1824397247273781</v>
      </c>
      <c r="C11" s="201">
        <v>4.9051734352723235</v>
      </c>
      <c r="D11" s="201">
        <v>4.9837608907125075</v>
      </c>
      <c r="E11" s="201">
        <v>4.1963901259653271</v>
      </c>
      <c r="F11" s="201">
        <v>4.043998385033281</v>
      </c>
      <c r="G11" s="201">
        <v>4.7537896487926119</v>
      </c>
      <c r="H11" s="201">
        <v>3.9669838877096919</v>
      </c>
      <c r="I11" s="201">
        <v>3.8223296846121619</v>
      </c>
      <c r="J11" s="201">
        <v>4.4157075022043903</v>
      </c>
      <c r="K11" s="201">
        <v>4.2181157552375099</v>
      </c>
      <c r="L11" s="201">
        <v>4.7770434996873652</v>
      </c>
      <c r="M11" s="201">
        <v>4.826150026147741</v>
      </c>
      <c r="N11" s="201">
        <v>4.6190566300703049</v>
      </c>
      <c r="O11" s="201">
        <v>4.7199155910259725</v>
      </c>
      <c r="P11" s="201">
        <v>4.9947058531213901</v>
      </c>
      <c r="Q11" s="201">
        <v>4.9725679306137867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1.3641160901162854</v>
      </c>
      <c r="Q13" s="201">
        <v>1.3760229284944823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0.89792378980139265</v>
      </c>
      <c r="M14" s="201">
        <v>0.81677667230398621</v>
      </c>
      <c r="N14" s="201">
        <v>1.8044680352778479</v>
      </c>
      <c r="O14" s="201">
        <v>3.5774878703951765</v>
      </c>
      <c r="P14" s="201">
        <v>4.3494387747283163</v>
      </c>
      <c r="Q14" s="201">
        <v>3.4584576774728824</v>
      </c>
    </row>
    <row r="15" spans="1:17" x14ac:dyDescent="0.25">
      <c r="A15" s="202" t="s">
        <v>30</v>
      </c>
      <c r="B15" s="201">
        <v>9.5777609839945099E-2</v>
      </c>
      <c r="C15" s="201">
        <v>9.4930389471550899E-2</v>
      </c>
      <c r="D15" s="201">
        <v>9.4881450881539958E-2</v>
      </c>
      <c r="E15" s="201">
        <v>8.8386530718280065E-2</v>
      </c>
      <c r="F15" s="201">
        <v>9.1664597877943607E-2</v>
      </c>
      <c r="G15" s="201">
        <v>9.4210827064238792E-2</v>
      </c>
      <c r="H15" s="201">
        <v>9.4931207842621296E-2</v>
      </c>
      <c r="I15" s="201">
        <v>9.6110944789021421E-2</v>
      </c>
      <c r="J15" s="201">
        <v>0.101238148998666</v>
      </c>
      <c r="K15" s="201">
        <v>0.10124169236931461</v>
      </c>
      <c r="L15" s="201">
        <v>0.10046280308557108</v>
      </c>
      <c r="M15" s="201">
        <v>0.10413074952301882</v>
      </c>
      <c r="N15" s="201">
        <v>9.6479470095108391E-2</v>
      </c>
      <c r="O15" s="201">
        <v>9.5974712942339849E-2</v>
      </c>
      <c r="P15" s="201">
        <v>9.9510850625801839E-2</v>
      </c>
      <c r="Q15" s="201">
        <v>9.8614763650866383E-2</v>
      </c>
    </row>
    <row r="16" spans="1:17" x14ac:dyDescent="0.25">
      <c r="A16" s="198" t="s">
        <v>158</v>
      </c>
      <c r="B16" s="197">
        <v>16.349826481362676</v>
      </c>
      <c r="C16" s="197">
        <v>15.318157746749717</v>
      </c>
      <c r="D16" s="197">
        <v>14.212430055669174</v>
      </c>
      <c r="E16" s="197">
        <v>14.627596813251539</v>
      </c>
      <c r="F16" s="197">
        <v>13.530620944441425</v>
      </c>
      <c r="G16" s="197">
        <v>13.532516266968063</v>
      </c>
      <c r="H16" s="197">
        <v>13.947778344269972</v>
      </c>
      <c r="I16" s="197">
        <v>13.835385918838732</v>
      </c>
      <c r="J16" s="197">
        <v>14.872663595663054</v>
      </c>
      <c r="K16" s="197">
        <v>14.658405660993687</v>
      </c>
      <c r="L16" s="197">
        <v>14.410111235594131</v>
      </c>
      <c r="M16" s="197">
        <v>15.237726869911359</v>
      </c>
      <c r="N16" s="197">
        <v>13.900489857954422</v>
      </c>
      <c r="O16" s="197">
        <v>13.764952101650684</v>
      </c>
      <c r="P16" s="197">
        <v>14.098299958907013</v>
      </c>
      <c r="Q16" s="197">
        <v>14.220334229388103</v>
      </c>
    </row>
    <row r="17" spans="1:17" x14ac:dyDescent="0.25">
      <c r="A17" s="198" t="s">
        <v>157</v>
      </c>
      <c r="B17" s="197">
        <f>SUM(B18:B24)</f>
        <v>39.549841489618842</v>
      </c>
      <c r="C17" s="197">
        <f t="shared" ref="C17:Q17" si="2">SUM(C18:C24)</f>
        <v>37.652307977559779</v>
      </c>
      <c r="D17" s="197">
        <f t="shared" si="2"/>
        <v>35.052612610521471</v>
      </c>
      <c r="E17" s="197">
        <f t="shared" si="2"/>
        <v>35.005724815840892</v>
      </c>
      <c r="F17" s="197">
        <f t="shared" si="2"/>
        <v>32.410294351241738</v>
      </c>
      <c r="G17" s="197">
        <f t="shared" si="2"/>
        <v>33.539333176413372</v>
      </c>
      <c r="H17" s="197">
        <f t="shared" si="2"/>
        <v>33.308086324522378</v>
      </c>
      <c r="I17" s="197">
        <f t="shared" si="2"/>
        <v>32.996710770603322</v>
      </c>
      <c r="J17" s="197">
        <f t="shared" si="2"/>
        <v>36.010636803975324</v>
      </c>
      <c r="K17" s="197">
        <f t="shared" si="2"/>
        <v>35.190797742363998</v>
      </c>
      <c r="L17" s="197">
        <f t="shared" si="2"/>
        <v>35.164365137464195</v>
      </c>
      <c r="M17" s="197">
        <f t="shared" si="2"/>
        <v>37.082973274225601</v>
      </c>
      <c r="N17" s="197">
        <f t="shared" si="2"/>
        <v>34.169025060076486</v>
      </c>
      <c r="O17" s="197">
        <f t="shared" si="2"/>
        <v>33.834272802766492</v>
      </c>
      <c r="P17" s="197">
        <f t="shared" si="2"/>
        <v>35.76283356680878</v>
      </c>
      <c r="Q17" s="197">
        <f t="shared" si="2"/>
        <v>35.518952946700388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0.62519143927313137</v>
      </c>
      <c r="C19" s="199">
        <v>0.94616847620454714</v>
      </c>
      <c r="D19" s="199">
        <v>0.94658348070243348</v>
      </c>
      <c r="E19" s="199">
        <v>0.94631330998904417</v>
      </c>
      <c r="F19" s="199">
        <v>0.94518249236393126</v>
      </c>
      <c r="G19" s="199">
        <v>0.9377362028518581</v>
      </c>
      <c r="H19" s="199">
        <v>0.94596793711832006</v>
      </c>
      <c r="I19" s="199">
        <v>0.95840599645832458</v>
      </c>
      <c r="J19" s="199">
        <v>0.97488933100725916</v>
      </c>
      <c r="K19" s="199">
        <v>0.97617568818358225</v>
      </c>
      <c r="L19" s="199">
        <v>0.98353000663251555</v>
      </c>
      <c r="M19" s="199">
        <v>1.0196839446231587</v>
      </c>
      <c r="N19" s="199">
        <v>1.019556261687212</v>
      </c>
      <c r="O19" s="199">
        <v>1.0322190747456164</v>
      </c>
      <c r="P19" s="199">
        <v>1.0516616794135245</v>
      </c>
      <c r="Q19" s="199">
        <v>0.70703832518771703</v>
      </c>
    </row>
    <row r="20" spans="1:17" x14ac:dyDescent="0.25">
      <c r="A20" s="200" t="s">
        <v>35</v>
      </c>
      <c r="B20" s="199">
        <v>30.022432971583118</v>
      </c>
      <c r="C20" s="199">
        <v>28.854288809322611</v>
      </c>
      <c r="D20" s="199">
        <v>26.943865081731712</v>
      </c>
      <c r="E20" s="199">
        <v>27.617489494431986</v>
      </c>
      <c r="F20" s="199">
        <v>25.619459624112075</v>
      </c>
      <c r="G20" s="199">
        <v>25.610719834105812</v>
      </c>
      <c r="H20" s="199">
        <v>26.345412360188959</v>
      </c>
      <c r="I20" s="199">
        <v>26.094754260208983</v>
      </c>
      <c r="J20" s="199">
        <v>28.026187103871326</v>
      </c>
      <c r="K20" s="199">
        <v>27.653558819524761</v>
      </c>
      <c r="L20" s="199">
        <v>27.306884330248511</v>
      </c>
      <c r="M20" s="199">
        <v>28.798744042444099</v>
      </c>
      <c r="N20" s="199">
        <v>26.270747822945392</v>
      </c>
      <c r="O20" s="199">
        <v>26.084732829554696</v>
      </c>
      <c r="P20" s="199">
        <v>27.396026675844954</v>
      </c>
      <c r="Q20" s="199">
        <v>27.765486188890655</v>
      </c>
    </row>
    <row r="21" spans="1:17" x14ac:dyDescent="0.25">
      <c r="A21" s="200" t="s">
        <v>167</v>
      </c>
      <c r="B21" s="199">
        <v>6.79072452389756</v>
      </c>
      <c r="C21" s="199">
        <v>4.2837458729484723</v>
      </c>
      <c r="D21" s="199">
        <v>3.4533412669581653</v>
      </c>
      <c r="E21" s="199">
        <v>3.4529076692056035</v>
      </c>
      <c r="F21" s="199">
        <v>2.9376351591502035</v>
      </c>
      <c r="G21" s="199">
        <v>3.4541317752867351</v>
      </c>
      <c r="H21" s="199">
        <v>3.1940913532285804</v>
      </c>
      <c r="I21" s="199">
        <v>3.2399556679093227</v>
      </c>
      <c r="J21" s="199">
        <v>3.8445519873354743</v>
      </c>
      <c r="K21" s="199">
        <v>3.5543843937710777</v>
      </c>
      <c r="L21" s="199">
        <v>3.3628448179444916</v>
      </c>
      <c r="M21" s="199">
        <v>3.7557114783728336</v>
      </c>
      <c r="N21" s="199">
        <v>3.4861431562916767</v>
      </c>
      <c r="O21" s="199">
        <v>3.2225089048708737</v>
      </c>
      <c r="P21" s="199">
        <v>3.3173135368981499</v>
      </c>
      <c r="Q21" s="199">
        <v>3.06549633016474</v>
      </c>
    </row>
    <row r="22" spans="1:17" x14ac:dyDescent="0.25">
      <c r="A22" s="200" t="s">
        <v>166</v>
      </c>
      <c r="B22" s="199">
        <v>2.1114925548650341</v>
      </c>
      <c r="C22" s="199">
        <v>3.5681048190841489</v>
      </c>
      <c r="D22" s="199">
        <v>3.7088227811291623</v>
      </c>
      <c r="E22" s="199">
        <v>2.9890143422142605</v>
      </c>
      <c r="F22" s="199">
        <v>2.9080170756155304</v>
      </c>
      <c r="G22" s="199">
        <v>3.5367453641689655</v>
      </c>
      <c r="H22" s="199">
        <v>2.822614673986521</v>
      </c>
      <c r="I22" s="199">
        <v>2.7035948460266899</v>
      </c>
      <c r="J22" s="199">
        <v>3.1650083817612664</v>
      </c>
      <c r="K22" s="199">
        <v>3.0066788408845779</v>
      </c>
      <c r="L22" s="199">
        <v>3.5111059826386746</v>
      </c>
      <c r="M22" s="199">
        <v>3.5088338087855075</v>
      </c>
      <c r="N22" s="199">
        <v>3.3925778191522116</v>
      </c>
      <c r="O22" s="199">
        <v>3.4948119935953064</v>
      </c>
      <c r="P22" s="199">
        <v>3.7732092871194887</v>
      </c>
      <c r="Q22" s="199">
        <v>3.754349073536503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0.22462238753265917</v>
      </c>
      <c r="Q24" s="199">
        <v>0.22658302892077448</v>
      </c>
    </row>
    <row r="25" spans="1:17" x14ac:dyDescent="0.25">
      <c r="A25" s="198" t="s">
        <v>156</v>
      </c>
      <c r="B25" s="197">
        <v>6.8669503638670157</v>
      </c>
      <c r="C25" s="197">
        <v>6.4336480287861955</v>
      </c>
      <c r="D25" s="197">
        <v>5.9692408267122961</v>
      </c>
      <c r="E25" s="197">
        <v>6.1436114550670053</v>
      </c>
      <c r="F25" s="197">
        <v>5.6828800307876275</v>
      </c>
      <c r="G25" s="197">
        <v>5.6836760689430648</v>
      </c>
      <c r="H25" s="197">
        <v>5.8580867317154857</v>
      </c>
      <c r="I25" s="197">
        <v>5.8108817532656687</v>
      </c>
      <c r="J25" s="197">
        <v>6.2465398520485182</v>
      </c>
      <c r="K25" s="197">
        <v>6.1565512149142725</v>
      </c>
      <c r="L25" s="197">
        <v>6.0522672032896079</v>
      </c>
      <c r="M25" s="197">
        <v>6.3998669461795457</v>
      </c>
      <c r="N25" s="197">
        <v>5.838225500241168</v>
      </c>
      <c r="O25" s="197">
        <v>5.7812994499232246</v>
      </c>
      <c r="P25" s="197">
        <v>5.9213060238333517</v>
      </c>
      <c r="Q25" s="197">
        <v>5.9725605909102288</v>
      </c>
    </row>
    <row r="26" spans="1:17" x14ac:dyDescent="0.25">
      <c r="A26" s="198" t="s">
        <v>155</v>
      </c>
      <c r="B26" s="197">
        <v>0.13264920911735806</v>
      </c>
      <c r="C26" s="197">
        <v>0.13147583350270853</v>
      </c>
      <c r="D26" s="197">
        <v>0.13140805497627506</v>
      </c>
      <c r="E26" s="197">
        <v>0.12241277910358891</v>
      </c>
      <c r="F26" s="197">
        <v>0.12695280695445729</v>
      </c>
      <c r="G26" s="197">
        <v>0.13047926045813119</v>
      </c>
      <c r="H26" s="197">
        <v>0.13147696692288299</v>
      </c>
      <c r="I26" s="197">
        <v>0.13311086834481259</v>
      </c>
      <c r="J26" s="197">
        <v>0.14021189732777731</v>
      </c>
      <c r="K26" s="197">
        <v>0.14021680479325843</v>
      </c>
      <c r="L26" s="197">
        <v>0.13913806574713652</v>
      </c>
      <c r="M26" s="197">
        <v>0.14421806507918666</v>
      </c>
      <c r="N26" s="197">
        <v>0.13362126519511877</v>
      </c>
      <c r="O26" s="197">
        <v>0.1329221911920927</v>
      </c>
      <c r="P26" s="197">
        <v>0.13781963922640036</v>
      </c>
      <c r="Q26" s="197">
        <v>0.13657858478033313</v>
      </c>
    </row>
    <row r="27" spans="1:17" x14ac:dyDescent="0.25">
      <c r="A27" s="196" t="s">
        <v>45</v>
      </c>
      <c r="B27" s="195">
        <v>1.2311090422709494</v>
      </c>
      <c r="C27" s="195">
        <v>1.2202190163236613</v>
      </c>
      <c r="D27" s="195">
        <v>1.2195899680442235</v>
      </c>
      <c r="E27" s="195">
        <v>1.136105373312958</v>
      </c>
      <c r="F27" s="195">
        <v>1.178241088833289</v>
      </c>
      <c r="G27" s="195">
        <v>1.2109698840097465</v>
      </c>
      <c r="H27" s="195">
        <v>1.2202295355256589</v>
      </c>
      <c r="I27" s="195">
        <v>1.2353936727873989</v>
      </c>
      <c r="J27" s="195">
        <v>1.3012978801967436</v>
      </c>
      <c r="K27" s="195">
        <v>1.3013434260780101</v>
      </c>
      <c r="L27" s="195">
        <v>1.2913317162248703</v>
      </c>
      <c r="M27" s="195">
        <v>1.338478873407573</v>
      </c>
      <c r="N27" s="195">
        <v>1.2401306341438936</v>
      </c>
      <c r="O27" s="195">
        <v>1.2336425718925732</v>
      </c>
      <c r="P27" s="195">
        <v>1.2790954818586924</v>
      </c>
      <c r="Q27" s="195">
        <v>1.2675773328951943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1.0000000000000002</v>
      </c>
      <c r="H31" s="194">
        <f t="shared" si="3"/>
        <v>1</v>
      </c>
      <c r="I31" s="194">
        <f t="shared" si="3"/>
        <v>1</v>
      </c>
      <c r="J31" s="194">
        <f t="shared" si="3"/>
        <v>1.0000000000000002</v>
      </c>
      <c r="K31" s="194">
        <f t="shared" si="3"/>
        <v>1</v>
      </c>
      <c r="L31" s="194">
        <f t="shared" si="3"/>
        <v>1</v>
      </c>
      <c r="M31" s="194">
        <f t="shared" si="3"/>
        <v>0.99999999999999989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0.99999999999999978</v>
      </c>
    </row>
    <row r="32" spans="1:17" x14ac:dyDescent="0.25">
      <c r="A32" s="185" t="s">
        <v>162</v>
      </c>
      <c r="B32" s="193">
        <f t="shared" ref="B32:Q32" si="4">IF(B$6=0,0,B$6/B$5)</f>
        <v>5.1517327308457173E-3</v>
      </c>
      <c r="C32" s="193">
        <f t="shared" si="4"/>
        <v>5.3872598232633769E-3</v>
      </c>
      <c r="D32" s="193">
        <f t="shared" si="4"/>
        <v>5.7797018060255249E-3</v>
      </c>
      <c r="E32" s="193">
        <f t="shared" si="4"/>
        <v>5.3469148254157465E-3</v>
      </c>
      <c r="F32" s="193">
        <f t="shared" si="4"/>
        <v>5.9730989417092805E-3</v>
      </c>
      <c r="G32" s="193">
        <f t="shared" si="4"/>
        <v>6.0013365683469272E-3</v>
      </c>
      <c r="H32" s="193">
        <f t="shared" si="4"/>
        <v>6.0116537621362869E-3</v>
      </c>
      <c r="I32" s="193">
        <f t="shared" si="4"/>
        <v>6.1373145532903706E-3</v>
      </c>
      <c r="J32" s="193">
        <f t="shared" si="4"/>
        <v>5.9596765352741016E-3</v>
      </c>
      <c r="K32" s="193">
        <f t="shared" si="4"/>
        <v>6.0773858686097365E-3</v>
      </c>
      <c r="L32" s="193">
        <f t="shared" si="4"/>
        <v>6.0103899078829065E-3</v>
      </c>
      <c r="M32" s="193">
        <f t="shared" si="4"/>
        <v>5.9129284415225239E-3</v>
      </c>
      <c r="N32" s="193">
        <f t="shared" si="4"/>
        <v>5.8951142798903669E-3</v>
      </c>
      <c r="O32" s="193">
        <f t="shared" si="4"/>
        <v>5.8051939430655503E-3</v>
      </c>
      <c r="P32" s="193">
        <f t="shared" si="4"/>
        <v>5.759064836850564E-3</v>
      </c>
      <c r="Q32" s="193">
        <f t="shared" si="4"/>
        <v>5.770943290812491E-3</v>
      </c>
    </row>
    <row r="33" spans="1:17" x14ac:dyDescent="0.25">
      <c r="A33" s="183" t="s">
        <v>161</v>
      </c>
      <c r="B33" s="192">
        <f t="shared" ref="B33:Q33" si="5">IF(B$7=0,0,B$7/B$5)</f>
        <v>1.2139464842382307E-3</v>
      </c>
      <c r="C33" s="192">
        <f t="shared" si="5"/>
        <v>1.269445730942423E-3</v>
      </c>
      <c r="D33" s="192">
        <f t="shared" si="5"/>
        <v>1.3619201643285245E-3</v>
      </c>
      <c r="E33" s="192">
        <f t="shared" si="5"/>
        <v>1.2599388968629909E-3</v>
      </c>
      <c r="F33" s="192">
        <f t="shared" si="5"/>
        <v>1.4074919719495498E-3</v>
      </c>
      <c r="G33" s="192">
        <f t="shared" si="5"/>
        <v>1.41414584344695E-3</v>
      </c>
      <c r="H33" s="192">
        <f t="shared" si="5"/>
        <v>1.4165769713377293E-3</v>
      </c>
      <c r="I33" s="192">
        <f t="shared" si="5"/>
        <v>1.4461874895066436E-3</v>
      </c>
      <c r="J33" s="192">
        <f t="shared" si="5"/>
        <v>1.4043291364622891E-3</v>
      </c>
      <c r="K33" s="192">
        <f t="shared" si="5"/>
        <v>1.4320659851752E-3</v>
      </c>
      <c r="L33" s="192">
        <f t="shared" si="5"/>
        <v>1.4162791586390441E-3</v>
      </c>
      <c r="M33" s="192">
        <f t="shared" si="5"/>
        <v>1.3933134865791372E-3</v>
      </c>
      <c r="N33" s="192">
        <f t="shared" si="5"/>
        <v>1.3891157845606441E-3</v>
      </c>
      <c r="O33" s="192">
        <f t="shared" si="5"/>
        <v>1.3679270928227312E-3</v>
      </c>
      <c r="P33" s="192">
        <f t="shared" si="5"/>
        <v>1.3570573002235446E-3</v>
      </c>
      <c r="Q33" s="192">
        <f t="shared" si="5"/>
        <v>1.3598563210925681E-3</v>
      </c>
    </row>
    <row r="34" spans="1:17" x14ac:dyDescent="0.25">
      <c r="A34" s="183" t="s">
        <v>160</v>
      </c>
      <c r="B34" s="192">
        <f t="shared" ref="B34:Q34" si="6">IF(B$8=0,0,B$8/B$5)</f>
        <v>4.8077789997123558E-3</v>
      </c>
      <c r="C34" s="192">
        <f t="shared" si="6"/>
        <v>5.027581203737609E-3</v>
      </c>
      <c r="D34" s="192">
        <f t="shared" si="6"/>
        <v>5.3938219273746051E-3</v>
      </c>
      <c r="E34" s="192">
        <f t="shared" si="6"/>
        <v>4.9899298263216402E-3</v>
      </c>
      <c r="F34" s="192">
        <f t="shared" si="6"/>
        <v>5.5743069672870398E-3</v>
      </c>
      <c r="G34" s="192">
        <f t="shared" si="6"/>
        <v>5.6006593181256881E-3</v>
      </c>
      <c r="H34" s="192">
        <f t="shared" si="6"/>
        <v>5.6102876878855283E-3</v>
      </c>
      <c r="I34" s="192">
        <f t="shared" si="6"/>
        <v>5.727558777897733E-3</v>
      </c>
      <c r="J34" s="192">
        <f t="shared" si="6"/>
        <v>5.5617807033762042E-3</v>
      </c>
      <c r="K34" s="192">
        <f t="shared" si="6"/>
        <v>5.6716312120201782E-3</v>
      </c>
      <c r="L34" s="192">
        <f t="shared" si="6"/>
        <v>5.6091082144431792E-3</v>
      </c>
      <c r="M34" s="192">
        <f t="shared" si="6"/>
        <v>5.5181537306356124E-3</v>
      </c>
      <c r="N34" s="192">
        <f t="shared" si="6"/>
        <v>5.5015289256103534E-3</v>
      </c>
      <c r="O34" s="192">
        <f t="shared" si="6"/>
        <v>5.4176120903201693E-3</v>
      </c>
      <c r="P34" s="192">
        <f t="shared" si="6"/>
        <v>5.3745627786181043E-3</v>
      </c>
      <c r="Q34" s="192">
        <f t="shared" si="6"/>
        <v>5.3856481715316906E-3</v>
      </c>
    </row>
    <row r="35" spans="1:17" x14ac:dyDescent="0.25">
      <c r="A35" s="181" t="s">
        <v>159</v>
      </c>
      <c r="B35" s="191">
        <f t="shared" ref="B35:Q35" si="7">IF(B$9=0,0,B$9/B$5)</f>
        <v>0.36303486399135859</v>
      </c>
      <c r="C35" s="191">
        <f t="shared" si="7"/>
        <v>0.36281598060414999</v>
      </c>
      <c r="D35" s="191">
        <f t="shared" si="7"/>
        <v>0.36214176147376614</v>
      </c>
      <c r="E35" s="191">
        <f t="shared" si="7"/>
        <v>0.36245454180876507</v>
      </c>
      <c r="F35" s="191">
        <f t="shared" si="7"/>
        <v>0.36134196048300754</v>
      </c>
      <c r="G35" s="191">
        <f t="shared" si="7"/>
        <v>0.36181575843014813</v>
      </c>
      <c r="H35" s="191">
        <f t="shared" si="7"/>
        <v>0.36123523659878221</v>
      </c>
      <c r="I35" s="191">
        <f t="shared" si="7"/>
        <v>0.36098584599886557</v>
      </c>
      <c r="J35" s="191">
        <f t="shared" si="7"/>
        <v>0.36155537887406153</v>
      </c>
      <c r="K35" s="191">
        <f t="shared" si="7"/>
        <v>0.36120872751370764</v>
      </c>
      <c r="L35" s="191">
        <f t="shared" si="7"/>
        <v>0.36768775652069058</v>
      </c>
      <c r="M35" s="191">
        <f t="shared" si="7"/>
        <v>0.36699192851671292</v>
      </c>
      <c r="N35" s="191">
        <f t="shared" si="7"/>
        <v>0.37442131764343939</v>
      </c>
      <c r="O35" s="191">
        <f t="shared" si="7"/>
        <v>0.38665397022380449</v>
      </c>
      <c r="P35" s="191">
        <f t="shared" si="7"/>
        <v>0.38695910614280754</v>
      </c>
      <c r="Q35" s="191">
        <f t="shared" si="7"/>
        <v>0.38111126395141609</v>
      </c>
    </row>
    <row r="36" spans="1:17" x14ac:dyDescent="0.25">
      <c r="A36" s="179" t="s">
        <v>158</v>
      </c>
      <c r="B36" s="190">
        <f t="shared" ref="B36:Q36" si="8">IF(B$16=0,0,B$16/B$5)</f>
        <v>0.15954350948885604</v>
      </c>
      <c r="C36" s="190">
        <f t="shared" si="8"/>
        <v>0.15770514450261799</v>
      </c>
      <c r="D36" s="190">
        <f t="shared" si="8"/>
        <v>0.15706127534900138</v>
      </c>
      <c r="E36" s="190">
        <f t="shared" si="8"/>
        <v>0.16053392477747139</v>
      </c>
      <c r="F36" s="190">
        <f t="shared" si="8"/>
        <v>0.15995302683133747</v>
      </c>
      <c r="G36" s="190">
        <f t="shared" si="8"/>
        <v>0.15638762674524453</v>
      </c>
      <c r="H36" s="190">
        <f t="shared" si="8"/>
        <v>0.16023842004665675</v>
      </c>
      <c r="I36" s="190">
        <f t="shared" si="8"/>
        <v>0.16027783883202382</v>
      </c>
      <c r="J36" s="190">
        <f t="shared" si="8"/>
        <v>0.15883416034222211</v>
      </c>
      <c r="K36" s="190">
        <f t="shared" si="8"/>
        <v>0.1596323164321643</v>
      </c>
      <c r="L36" s="190">
        <f t="shared" si="8"/>
        <v>0.15640165788437577</v>
      </c>
      <c r="M36" s="190">
        <f t="shared" si="8"/>
        <v>0.15697138043662964</v>
      </c>
      <c r="N36" s="190">
        <f t="shared" si="8"/>
        <v>0.15408632182616816</v>
      </c>
      <c r="O36" s="190">
        <f t="shared" si="8"/>
        <v>0.15104671346933804</v>
      </c>
      <c r="P36" s="190">
        <f t="shared" si="8"/>
        <v>0.14802154735476961</v>
      </c>
      <c r="Q36" s="190">
        <f t="shared" si="8"/>
        <v>0.15097023689146852</v>
      </c>
    </row>
    <row r="37" spans="1:17" x14ac:dyDescent="0.25">
      <c r="A37" s="179" t="s">
        <v>157</v>
      </c>
      <c r="B37" s="190">
        <f t="shared" ref="B37:Q37" si="9">IF(B$17=0,0,B$17/B$5)</f>
        <v>0.38593195580237466</v>
      </c>
      <c r="C37" s="190">
        <f t="shared" si="9"/>
        <v>0.38764208912250481</v>
      </c>
      <c r="D37" s="190">
        <f t="shared" si="9"/>
        <v>0.38736570870418796</v>
      </c>
      <c r="E37" s="190">
        <f t="shared" si="9"/>
        <v>0.3841783764012493</v>
      </c>
      <c r="F37" s="190">
        <f t="shared" si="9"/>
        <v>0.38314019018509482</v>
      </c>
      <c r="G37" s="190">
        <f t="shared" si="9"/>
        <v>0.38759507948128963</v>
      </c>
      <c r="H37" s="190">
        <f t="shared" si="9"/>
        <v>0.38265844177339997</v>
      </c>
      <c r="I37" s="190">
        <f t="shared" si="9"/>
        <v>0.38225471424519281</v>
      </c>
      <c r="J37" s="190">
        <f t="shared" si="9"/>
        <v>0.38457934742879829</v>
      </c>
      <c r="K37" s="190">
        <f t="shared" si="9"/>
        <v>0.38323325814743003</v>
      </c>
      <c r="L37" s="190">
        <f t="shared" si="9"/>
        <v>0.38166013544476218</v>
      </c>
      <c r="M37" s="190">
        <f t="shared" si="9"/>
        <v>0.38201009607568182</v>
      </c>
      <c r="N37" s="190">
        <f t="shared" si="9"/>
        <v>0.37876214764334482</v>
      </c>
      <c r="O37" s="190">
        <f t="shared" si="9"/>
        <v>0.3712730470649464</v>
      </c>
      <c r="P37" s="190">
        <f t="shared" si="9"/>
        <v>0.37548285805947118</v>
      </c>
      <c r="Q37" s="190">
        <f t="shared" si="9"/>
        <v>0.37708711019030811</v>
      </c>
    </row>
    <row r="38" spans="1:17" x14ac:dyDescent="0.25">
      <c r="A38" s="179" t="s">
        <v>156</v>
      </c>
      <c r="B38" s="190">
        <f t="shared" ref="B38:Q38" si="10">IF(B$25=0,0,B$25/B$5)</f>
        <v>6.700850078048104E-2</v>
      </c>
      <c r="C38" s="190">
        <f t="shared" si="10"/>
        <v>6.6236384872978435E-2</v>
      </c>
      <c r="D38" s="190">
        <f t="shared" si="10"/>
        <v>6.5965958913183048E-2</v>
      </c>
      <c r="E38" s="190">
        <f t="shared" si="10"/>
        <v>6.742447660960002E-2</v>
      </c>
      <c r="F38" s="190">
        <f t="shared" si="10"/>
        <v>6.7180498646462569E-2</v>
      </c>
      <c r="G38" s="190">
        <f t="shared" si="10"/>
        <v>6.5683025541996523E-2</v>
      </c>
      <c r="H38" s="190">
        <f t="shared" si="10"/>
        <v>6.7300364202590418E-2</v>
      </c>
      <c r="I38" s="190">
        <f t="shared" si="10"/>
        <v>6.731692014847937E-2</v>
      </c>
      <c r="J38" s="190">
        <f t="shared" si="10"/>
        <v>6.6710573130536951E-2</v>
      </c>
      <c r="K38" s="190">
        <f t="shared" si="10"/>
        <v>6.7045799822911867E-2</v>
      </c>
      <c r="L38" s="190">
        <f t="shared" si="10"/>
        <v>6.568891864037725E-2</v>
      </c>
      <c r="M38" s="190">
        <f t="shared" si="10"/>
        <v>6.5928202922199031E-2</v>
      </c>
      <c r="N38" s="190">
        <f t="shared" si="10"/>
        <v>6.4716474204620927E-2</v>
      </c>
      <c r="O38" s="190">
        <f t="shared" si="10"/>
        <v>6.3439834373871573E-2</v>
      </c>
      <c r="P38" s="190">
        <f t="shared" si="10"/>
        <v>6.2169260305402187E-2</v>
      </c>
      <c r="Q38" s="190">
        <f t="shared" si="10"/>
        <v>6.3407714102452953E-2</v>
      </c>
    </row>
    <row r="39" spans="1:17" x14ac:dyDescent="0.25">
      <c r="A39" s="179" t="s">
        <v>155</v>
      </c>
      <c r="B39" s="190">
        <f t="shared" ref="B39:Q39" si="11">IF(B$26=0,0,B$26/B$5)</f>
        <v>1.2944064193970949E-3</v>
      </c>
      <c r="C39" s="190">
        <f t="shared" si="11"/>
        <v>1.3535841361567336E-3</v>
      </c>
      <c r="D39" s="190">
        <f t="shared" si="11"/>
        <v>1.4521877416362548E-3</v>
      </c>
      <c r="E39" s="190">
        <f t="shared" si="11"/>
        <v>1.3434471925432084E-3</v>
      </c>
      <c r="F39" s="190">
        <f t="shared" si="11"/>
        <v>1.5007800322306797E-3</v>
      </c>
      <c r="G39" s="190">
        <f t="shared" si="11"/>
        <v>1.5078749199311729E-3</v>
      </c>
      <c r="H39" s="190">
        <f t="shared" si="11"/>
        <v>1.5104671821017531E-3</v>
      </c>
      <c r="I39" s="190">
        <f t="shared" si="11"/>
        <v>1.5420402747357072E-3</v>
      </c>
      <c r="J39" s="190">
        <f t="shared" si="11"/>
        <v>1.497407565148017E-3</v>
      </c>
      <c r="K39" s="190">
        <f t="shared" si="11"/>
        <v>1.5269828021901735E-3</v>
      </c>
      <c r="L39" s="190">
        <f t="shared" si="11"/>
        <v>1.510149630484806E-3</v>
      </c>
      <c r="M39" s="190">
        <f t="shared" si="11"/>
        <v>1.4856618019634654E-3</v>
      </c>
      <c r="N39" s="190">
        <f t="shared" si="11"/>
        <v>1.4811858777691101E-3</v>
      </c>
      <c r="O39" s="190">
        <f t="shared" si="11"/>
        <v>1.4585928071846263E-3</v>
      </c>
      <c r="P39" s="190">
        <f t="shared" si="11"/>
        <v>1.4470025686522164E-3</v>
      </c>
      <c r="Q39" s="190">
        <f t="shared" si="11"/>
        <v>1.449987107614956E-3</v>
      </c>
    </row>
    <row r="40" spans="1:17" x14ac:dyDescent="0.25">
      <c r="A40" s="177" t="s">
        <v>45</v>
      </c>
      <c r="B40" s="189">
        <f t="shared" ref="B40:Q40" si="12">IF(B$27=0,0,B$27/B$5)</f>
        <v>1.2013305302736242E-2</v>
      </c>
      <c r="C40" s="189">
        <f t="shared" si="12"/>
        <v>1.2562530003648589E-2</v>
      </c>
      <c r="D40" s="189">
        <f t="shared" si="12"/>
        <v>1.3477663920496577E-2</v>
      </c>
      <c r="E40" s="189">
        <f t="shared" si="12"/>
        <v>1.246844966177064E-2</v>
      </c>
      <c r="F40" s="189">
        <f t="shared" si="12"/>
        <v>1.3928645940921046E-2</v>
      </c>
      <c r="G40" s="189">
        <f t="shared" si="12"/>
        <v>1.3994493151470545E-2</v>
      </c>
      <c r="H40" s="189">
        <f t="shared" si="12"/>
        <v>1.4018551775109338E-2</v>
      </c>
      <c r="I40" s="189">
        <f t="shared" si="12"/>
        <v>1.4311579680007963E-2</v>
      </c>
      <c r="J40" s="189">
        <f t="shared" si="12"/>
        <v>1.3897346284120577E-2</v>
      </c>
      <c r="K40" s="189">
        <f t="shared" si="12"/>
        <v>1.417183221579088E-2</v>
      </c>
      <c r="L40" s="189">
        <f t="shared" si="12"/>
        <v>1.40156045983443E-2</v>
      </c>
      <c r="M40" s="189">
        <f t="shared" si="12"/>
        <v>1.3788334588075853E-2</v>
      </c>
      <c r="N40" s="189">
        <f t="shared" si="12"/>
        <v>1.3746793814596266E-2</v>
      </c>
      <c r="O40" s="189">
        <f t="shared" si="12"/>
        <v>1.3537108934646366E-2</v>
      </c>
      <c r="P40" s="189">
        <f t="shared" si="12"/>
        <v>1.3429540653204871E-2</v>
      </c>
      <c r="Q40" s="189">
        <f t="shared" si="12"/>
        <v>1.3457239973302497E-2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0.35474085968458557</v>
      </c>
      <c r="C44" s="213">
        <f>IF(C$5=0,0,C$5/AGR_fec!C$5)</f>
        <v>0.35649692544113437</v>
      </c>
      <c r="D44" s="213">
        <f>IF(D$5=0,0,D$5/AGR_fec!D$5)</f>
        <v>0.35706242048101156</v>
      </c>
      <c r="E44" s="213">
        <f>IF(E$5=0,0,E$5/AGR_fec!E$5)</f>
        <v>0.35647659328009568</v>
      </c>
      <c r="F44" s="213">
        <f>IF(F$5=0,0,F$5/AGR_fec!F$5)</f>
        <v>0.35687984500643805</v>
      </c>
      <c r="G44" s="213">
        <f>IF(G$5=0,0,G$5/AGR_fec!G$5)</f>
        <v>0.35706584710442407</v>
      </c>
      <c r="H44" s="213">
        <f>IF(H$5=0,0,H$5/AGR_fec!H$5)</f>
        <v>0.3567164963620606</v>
      </c>
      <c r="I44" s="213">
        <f>IF(I$5=0,0,I$5/AGR_fec!I$5)</f>
        <v>0.36106375109833144</v>
      </c>
      <c r="J44" s="213">
        <f>IF(J$5=0,0,J$5/AGR_fec!J$5)</f>
        <v>0.36764727129025743</v>
      </c>
      <c r="K44" s="213">
        <f>IF(K$5=0,0,K$5/AGR_fec!K$5)</f>
        <v>0.36770979870893761</v>
      </c>
      <c r="L44" s="213">
        <f>IF(L$5=0,0,L$5/AGR_fec!L$5)</f>
        <v>0.37640185970137502</v>
      </c>
      <c r="M44" s="213">
        <f>IF(M$5=0,0,M$5/AGR_fec!M$5)</f>
        <v>0.38969129287276238</v>
      </c>
      <c r="N44" s="213">
        <f>IF(N$5=0,0,N$5/AGR_fec!N$5)</f>
        <v>0.39213744679171686</v>
      </c>
      <c r="O44" s="213">
        <f>IF(O$5=0,0,O$5/AGR_fec!O$5)</f>
        <v>0.40122617454353682</v>
      </c>
      <c r="P44" s="213">
        <f>IF(P$5=0,0,P$5/AGR_fec!P$5)</f>
        <v>0.40678131890892882</v>
      </c>
      <c r="Q44" s="213">
        <f>IF(Q$5=0,0,Q$5/AGR_fec!Q$5)</f>
        <v>0.40847392593804444</v>
      </c>
    </row>
    <row r="45" spans="1:17" x14ac:dyDescent="0.25">
      <c r="A45" s="185" t="s">
        <v>162</v>
      </c>
      <c r="B45" s="212">
        <f>IF(B$6=0,0,B$6/AGR_fec!B$6)</f>
        <v>0.46030694646013615</v>
      </c>
      <c r="C45" s="212">
        <f>IF(C$6=0,0,C$6/AGR_fec!C$6)</f>
        <v>0.46030694646013631</v>
      </c>
      <c r="D45" s="212">
        <f>IF(D$6=0,0,D$6/AGR_fec!D$6)</f>
        <v>0.46030694646013626</v>
      </c>
      <c r="E45" s="212">
        <f>IF(E$6=0,0,E$6/AGR_fec!E$6)</f>
        <v>0.46030694646013615</v>
      </c>
      <c r="F45" s="212">
        <f>IF(F$6=0,0,F$6/AGR_fec!F$6)</f>
        <v>0.46030694646013626</v>
      </c>
      <c r="G45" s="212">
        <f>IF(G$6=0,0,G$6/AGR_fec!G$6)</f>
        <v>0.46030694646013659</v>
      </c>
      <c r="H45" s="212">
        <f>IF(H$6=0,0,H$6/AGR_fec!H$6)</f>
        <v>0.4603069464601362</v>
      </c>
      <c r="I45" s="212">
        <f>IF(I$6=0,0,I$6/AGR_fec!I$6)</f>
        <v>0.46598472967178356</v>
      </c>
      <c r="J45" s="212">
        <f>IF(J$6=0,0,J$6/AGR_fec!J$6)</f>
        <v>0.47453096081444879</v>
      </c>
      <c r="K45" s="212">
        <f>IF(K$6=0,0,K$6/AGR_fec!K$6)</f>
        <v>0.4745309608144489</v>
      </c>
      <c r="L45" s="212">
        <f>IF(L$6=0,0,L$6/AGR_fec!L$6)</f>
        <v>0.48281104895631122</v>
      </c>
      <c r="M45" s="212">
        <f>IF(M$6=0,0,M$6/AGR_fec!M$6)</f>
        <v>0.50050908793224258</v>
      </c>
      <c r="N45" s="212">
        <f>IF(N$6=0,0,N$6/AGR_fec!N$6)</f>
        <v>0.50050908793224247</v>
      </c>
      <c r="O45" s="212">
        <f>IF(O$6=0,0,O$6/AGR_fec!O$6)</f>
        <v>0.50675389824311168</v>
      </c>
      <c r="P45" s="212">
        <f>IF(P$6=0,0,P$6/AGR_fec!P$6)</f>
        <v>0.51619763600943358</v>
      </c>
      <c r="Q45" s="212">
        <f>IF(Q$6=0,0,Q$6/AGR_fec!Q$6)</f>
        <v>0.52069189827318985</v>
      </c>
    </row>
    <row r="46" spans="1:17" x14ac:dyDescent="0.25">
      <c r="A46" s="183" t="s">
        <v>161</v>
      </c>
      <c r="B46" s="211">
        <f>IF(B$7=0,0,B$7/AGR_fec!B$7)</f>
        <v>0.12051781162654167</v>
      </c>
      <c r="C46" s="211">
        <f>IF(C$7=0,0,C$7/AGR_fec!C$7)</f>
        <v>0.1205178116265416</v>
      </c>
      <c r="D46" s="211">
        <f>IF(D$7=0,0,D$7/AGR_fec!D$7)</f>
        <v>0.12051781162654167</v>
      </c>
      <c r="E46" s="211">
        <f>IF(E$7=0,0,E$7/AGR_fec!E$7)</f>
        <v>0.12051781162654165</v>
      </c>
      <c r="F46" s="211">
        <f>IF(F$7=0,0,F$7/AGR_fec!F$7)</f>
        <v>0.12051781162654172</v>
      </c>
      <c r="G46" s="211">
        <f>IF(G$7=0,0,G$7/AGR_fec!G$7)</f>
        <v>0.12051781162654158</v>
      </c>
      <c r="H46" s="211">
        <f>IF(H$7=0,0,H$7/AGR_fec!H$7)</f>
        <v>0.12051781162654165</v>
      </c>
      <c r="I46" s="211">
        <f>IF(I$7=0,0,I$7/AGR_fec!I$7)</f>
        <v>0.12200437187252511</v>
      </c>
      <c r="J46" s="211">
        <f>IF(J$7=0,0,J$7/AGR_fec!J$7)</f>
        <v>0.12424195069441636</v>
      </c>
      <c r="K46" s="211">
        <f>IF(K$7=0,0,K$7/AGR_fec!K$7)</f>
        <v>0.12424195069441629</v>
      </c>
      <c r="L46" s="211">
        <f>IF(L$7=0,0,L$7/AGR_fec!L$7)</f>
        <v>0.12640984781308071</v>
      </c>
      <c r="M46" s="211">
        <f>IF(M$7=0,0,M$7/AGR_fec!M$7)</f>
        <v>0.13104355787082184</v>
      </c>
      <c r="N46" s="211">
        <f>IF(N$7=0,0,N$7/AGR_fec!N$7)</f>
        <v>0.13104355787082184</v>
      </c>
      <c r="O46" s="211">
        <f>IF(O$7=0,0,O$7/AGR_fec!O$7)</f>
        <v>0.13267857745607148</v>
      </c>
      <c r="P46" s="211">
        <f>IF(P$7=0,0,P$7/AGR_fec!P$7)</f>
        <v>0.13515114194358271</v>
      </c>
      <c r="Q46" s="211">
        <f>IF(Q$7=0,0,Q$7/AGR_fec!Q$7)</f>
        <v>0.13632783210015972</v>
      </c>
    </row>
    <row r="47" spans="1:17" x14ac:dyDescent="0.25">
      <c r="A47" s="183" t="s">
        <v>160</v>
      </c>
      <c r="B47" s="211">
        <f>IF(B$8=0,0,B$8/AGR_fec!B$8)</f>
        <v>0.66088416229126845</v>
      </c>
      <c r="C47" s="211">
        <f>IF(C$8=0,0,C$8/AGR_fec!C$8)</f>
        <v>0.66088416229126845</v>
      </c>
      <c r="D47" s="211">
        <f>IF(D$8=0,0,D$8/AGR_fec!D$8)</f>
        <v>0.66088416229126867</v>
      </c>
      <c r="E47" s="211">
        <f>IF(E$8=0,0,E$8/AGR_fec!E$8)</f>
        <v>0.66088416229126845</v>
      </c>
      <c r="F47" s="211">
        <f>IF(F$8=0,0,F$8/AGR_fec!F$8)</f>
        <v>0.66088416229126845</v>
      </c>
      <c r="G47" s="211">
        <f>IF(G$8=0,0,G$8/AGR_fec!G$8)</f>
        <v>0.66088416229126856</v>
      </c>
      <c r="H47" s="211">
        <f>IF(H$8=0,0,H$8/AGR_fec!H$8)</f>
        <v>0.66088416229126856</v>
      </c>
      <c r="I47" s="211">
        <f>IF(I$8=0,0,I$8/AGR_fec!I$8)</f>
        <v>0.66903602059007816</v>
      </c>
      <c r="J47" s="211">
        <f>IF(J$8=0,0,J$8/AGR_fec!J$8)</f>
        <v>0.68130624343355906</v>
      </c>
      <c r="K47" s="211">
        <f>IF(K$8=0,0,K$8/AGR_fec!K$8)</f>
        <v>0.68130624343355872</v>
      </c>
      <c r="L47" s="211">
        <f>IF(L$8=0,0,L$8/AGR_fec!L$8)</f>
        <v>0.69319435235178128</v>
      </c>
      <c r="M47" s="211">
        <f>IF(M$8=0,0,M$8/AGR_fec!M$8)</f>
        <v>0.71860425275140405</v>
      </c>
      <c r="N47" s="211">
        <f>IF(N$8=0,0,N$8/AGR_fec!N$8)</f>
        <v>0.71860425275140438</v>
      </c>
      <c r="O47" s="211">
        <f>IF(O$8=0,0,O$8/AGR_fec!O$8)</f>
        <v>0.72757021831569713</v>
      </c>
      <c r="P47" s="211">
        <f>IF(P$8=0,0,P$8/AGR_fec!P$8)</f>
        <v>0.74112903329902646</v>
      </c>
      <c r="Q47" s="211">
        <f>IF(Q$8=0,0,Q$8/AGR_fec!Q$8)</f>
        <v>0.74758165534642618</v>
      </c>
    </row>
    <row r="48" spans="1:17" x14ac:dyDescent="0.25">
      <c r="A48" s="181" t="s">
        <v>159</v>
      </c>
      <c r="B48" s="210">
        <f>IF(B$9=0,0,B$9/AGR_fec!B$9)</f>
        <v>0.59748142090669787</v>
      </c>
      <c r="C48" s="210">
        <f>IF(C$9=0,0,C$9/AGR_fec!C$9)</f>
        <v>0.600709197531338</v>
      </c>
      <c r="D48" s="210">
        <f>IF(D$9=0,0,D$9/AGR_fec!D$9)</f>
        <v>0.60151933887245224</v>
      </c>
      <c r="E48" s="210">
        <f>IF(E$9=0,0,E$9/AGR_fec!E$9)</f>
        <v>0.59997807490952793</v>
      </c>
      <c r="F48" s="210">
        <f>IF(F$9=0,0,F$9/AGR_fec!F$9)</f>
        <v>0.60034680982123489</v>
      </c>
      <c r="G48" s="210">
        <f>IF(G$9=0,0,G$9/AGR_fec!G$9)</f>
        <v>0.60152373763629841</v>
      </c>
      <c r="H48" s="210">
        <f>IF(H$9=0,0,H$9/AGR_fec!H$9)</f>
        <v>0.59998181807287576</v>
      </c>
      <c r="I48" s="210">
        <f>IF(I$9=0,0,I$9/AGR_fec!I$9)</f>
        <v>0.60718126239875936</v>
      </c>
      <c r="J48" s="210">
        <f>IF(J$9=0,0,J$9/AGR_fec!J$9)</f>
        <v>0.61878092975714849</v>
      </c>
      <c r="K48" s="210">
        <f>IF(K$9=0,0,K$9/AGR_fec!K$9)</f>
        <v>0.61859014892937669</v>
      </c>
      <c r="L48" s="210">
        <f>IF(L$9=0,0,L$9/AGR_fec!L$9)</f>
        <v>0.63348944352424552</v>
      </c>
      <c r="M48" s="210">
        <f>IF(M$9=0,0,M$9/AGR_fec!M$9)</f>
        <v>0.65588076990296174</v>
      </c>
      <c r="N48" s="210">
        <f>IF(N$9=0,0,N$9/AGR_fec!N$9)</f>
        <v>0.65986204962029593</v>
      </c>
      <c r="O48" s="210">
        <f>IF(O$9=0,0,O$9/AGR_fec!O$9)</f>
        <v>0.6742177261525174</v>
      </c>
      <c r="P48" s="210">
        <f>IF(P$9=0,0,P$9/AGR_fec!P$9)</f>
        <v>0.67681965261185184</v>
      </c>
      <c r="Q48" s="210">
        <f>IF(Q$9=0,0,Q$9/AGR_fec!Q$9)</f>
        <v>0.67963111448910807</v>
      </c>
    </row>
    <row r="49" spans="1:17" x14ac:dyDescent="0.25">
      <c r="A49" s="179" t="s">
        <v>158</v>
      </c>
      <c r="B49" s="209">
        <f>IF(B$16=0,0,B$16/AGR_fec!B$16)</f>
        <v>0.33671215260182996</v>
      </c>
      <c r="C49" s="209">
        <f>IF(C$16=0,0,C$16/AGR_fec!C$16)</f>
        <v>0.33671215260183002</v>
      </c>
      <c r="D49" s="209">
        <f>IF(D$16=0,0,D$16/AGR_fec!D$16)</f>
        <v>0.33671215260182991</v>
      </c>
      <c r="E49" s="209">
        <f>IF(E$16=0,0,E$16/AGR_fec!E$16)</f>
        <v>0.33671215260183002</v>
      </c>
      <c r="F49" s="209">
        <f>IF(F$16=0,0,F$16/AGR_fec!F$16)</f>
        <v>0.33671215260183007</v>
      </c>
      <c r="G49" s="209">
        <f>IF(G$16=0,0,G$16/AGR_fec!G$16)</f>
        <v>0.33671215260183002</v>
      </c>
      <c r="H49" s="209">
        <f>IF(H$16=0,0,H$16/AGR_fec!H$16)</f>
        <v>0.33671215260182996</v>
      </c>
      <c r="I49" s="209">
        <f>IF(I$16=0,0,I$16/AGR_fec!I$16)</f>
        <v>0.34086542168000133</v>
      </c>
      <c r="J49" s="209">
        <f>IF(J$16=0,0,J$16/AGR_fec!J$16)</f>
        <v>0.34711694559639911</v>
      </c>
      <c r="K49" s="209">
        <f>IF(K$16=0,0,K$16/AGR_fec!K$16)</f>
        <v>0.34711694559639922</v>
      </c>
      <c r="L49" s="209">
        <f>IF(L$16=0,0,L$16/AGR_fec!L$16)</f>
        <v>0.35317378728306015</v>
      </c>
      <c r="M49" s="209">
        <f>IF(M$16=0,0,M$16/AGR_fec!M$16)</f>
        <v>0.36611981133558413</v>
      </c>
      <c r="N49" s="209">
        <f>IF(N$16=0,0,N$16/AGR_fec!N$16)</f>
        <v>0.36611981133558424</v>
      </c>
      <c r="O49" s="209">
        <f>IF(O$16=0,0,O$16/AGR_fec!O$16)</f>
        <v>0.37068785780660324</v>
      </c>
      <c r="P49" s="209">
        <f>IF(P$16=0,0,P$16/AGR_fec!P$16)</f>
        <v>0.37759590318015052</v>
      </c>
      <c r="Q49" s="209">
        <f>IF(Q$16=0,0,Q$16/AGR_fec!Q$16)</f>
        <v>0.38088343280103498</v>
      </c>
    </row>
    <row r="50" spans="1:17" x14ac:dyDescent="0.25">
      <c r="A50" s="179" t="s">
        <v>157</v>
      </c>
      <c r="B50" s="209">
        <f>IF(B$17=0,0,B$17/AGR_fec!B$17)</f>
        <v>0.27620494498070619</v>
      </c>
      <c r="C50" s="209">
        <f>IF(C$17=0,0,C$17/AGR_fec!C$17)</f>
        <v>0.27824120618263948</v>
      </c>
      <c r="D50" s="209">
        <f>IF(D$17=0,0,D$17/AGR_fec!D$17)</f>
        <v>0.278785514722943</v>
      </c>
      <c r="E50" s="209">
        <f>IF(E$17=0,0,E$17/AGR_fec!E$17)</f>
        <v>0.27834777688254403</v>
      </c>
      <c r="F50" s="209">
        <f>IF(F$17=0,0,F$17/AGR_fec!F$17)</f>
        <v>0.2786022205958239</v>
      </c>
      <c r="G50" s="209">
        <f>IF(G$17=0,0,G$17/AGR_fec!G$17)</f>
        <v>0.27868722603380586</v>
      </c>
      <c r="H50" s="209">
        <f>IF(H$17=0,0,H$17/AGR_fec!H$17)</f>
        <v>0.27838958508615835</v>
      </c>
      <c r="I50" s="209">
        <f>IF(I$17=0,0,I$17/AGR_fec!I$17)</f>
        <v>0.28171596951312261</v>
      </c>
      <c r="J50" s="209">
        <f>IF(J$17=0,0,J$17/AGR_fec!J$17)</f>
        <v>0.28683458833161574</v>
      </c>
      <c r="K50" s="209">
        <f>IF(K$17=0,0,K$17/AGR_fec!K$17)</f>
        <v>0.28690088052640528</v>
      </c>
      <c r="L50" s="209">
        <f>IF(L$17=0,0,L$17/AGR_fec!L$17)</f>
        <v>0.29234318500400641</v>
      </c>
      <c r="M50" s="209">
        <f>IF(M$17=0,0,M$17/AGR_fec!M$17)</f>
        <v>0.30281372989808597</v>
      </c>
      <c r="N50" s="209">
        <f>IF(N$17=0,0,N$17/AGR_fec!N$17)</f>
        <v>0.30290540313547054</v>
      </c>
      <c r="O50" s="209">
        <f>IF(O$17=0,0,O$17/AGR_fec!O$17)</f>
        <v>0.30693023615830539</v>
      </c>
      <c r="P50" s="209">
        <f>IF(P$17=0,0,P$17/AGR_fec!P$17)</f>
        <v>0.31196867244928639</v>
      </c>
      <c r="Q50" s="209">
        <f>IF(Q$17=0,0,Q$17/AGR_fec!Q$17)</f>
        <v>0.31482460798336692</v>
      </c>
    </row>
    <row r="51" spans="1:17" x14ac:dyDescent="0.25">
      <c r="A51" s="179" t="s">
        <v>156</v>
      </c>
      <c r="B51" s="209">
        <f>IF(B$25=0,0,B$25/AGR_fec!B$25)</f>
        <v>0.2356993045627799</v>
      </c>
      <c r="C51" s="209">
        <f>IF(C$25=0,0,C$25/AGR_fec!C$25)</f>
        <v>0.23569930456277988</v>
      </c>
      <c r="D51" s="209">
        <f>IF(D$25=0,0,D$25/AGR_fec!D$25)</f>
        <v>0.23569930456277988</v>
      </c>
      <c r="E51" s="209">
        <f>IF(E$25=0,0,E$25/AGR_fec!E$25)</f>
        <v>0.23569930456277979</v>
      </c>
      <c r="F51" s="209">
        <f>IF(F$25=0,0,F$25/AGR_fec!F$25)</f>
        <v>0.23569930456277993</v>
      </c>
      <c r="G51" s="209">
        <f>IF(G$25=0,0,G$25/AGR_fec!G$25)</f>
        <v>0.2356993045627799</v>
      </c>
      <c r="H51" s="209">
        <f>IF(H$25=0,0,H$25/AGR_fec!H$25)</f>
        <v>0.2356993045627799</v>
      </c>
      <c r="I51" s="209">
        <f>IF(I$25=0,0,I$25/AGR_fec!I$25)</f>
        <v>0.23860660275746268</v>
      </c>
      <c r="J51" s="209">
        <f>IF(J$25=0,0,J$25/AGR_fec!J$25)</f>
        <v>0.24298268431010844</v>
      </c>
      <c r="K51" s="209">
        <f>IF(K$25=0,0,K$25/AGR_fec!K$25)</f>
        <v>0.24298268431010855</v>
      </c>
      <c r="L51" s="209">
        <f>IF(L$25=0,0,L$25/AGR_fec!L$25)</f>
        <v>0.24722248784069562</v>
      </c>
      <c r="M51" s="209">
        <f>IF(M$25=0,0,M$25/AGR_fec!M$25)</f>
        <v>0.25628473534930085</v>
      </c>
      <c r="N51" s="209">
        <f>IF(N$25=0,0,N$25/AGR_fec!N$25)</f>
        <v>0.2562847353493008</v>
      </c>
      <c r="O51" s="209">
        <f>IF(O$25=0,0,O$25/AGR_fec!O$25)</f>
        <v>0.25948237870167151</v>
      </c>
      <c r="P51" s="209">
        <f>IF(P$25=0,0,P$25/AGR_fec!P$25)</f>
        <v>0.26431802682975847</v>
      </c>
      <c r="Q51" s="209">
        <f>IF(Q$25=0,0,Q$25/AGR_fec!Q$25)</f>
        <v>0.26661930535322254</v>
      </c>
    </row>
    <row r="52" spans="1:17" x14ac:dyDescent="0.25">
      <c r="A52" s="179" t="s">
        <v>155</v>
      </c>
      <c r="B52" s="209">
        <f>IF(B$26=0,0,B$26/AGR_fec!B$26)</f>
        <v>0.46262047937666473</v>
      </c>
      <c r="C52" s="209">
        <f>IF(C$26=0,0,C$26/AGR_fec!C$26)</f>
        <v>0.46262047937666473</v>
      </c>
      <c r="D52" s="209">
        <f>IF(D$26=0,0,D$26/AGR_fec!D$26)</f>
        <v>0.46262047937666473</v>
      </c>
      <c r="E52" s="209">
        <f>IF(E$26=0,0,E$26/AGR_fec!E$26)</f>
        <v>0.46262047937666473</v>
      </c>
      <c r="F52" s="209">
        <f>IF(F$26=0,0,F$26/AGR_fec!F$26)</f>
        <v>0.46262047937666484</v>
      </c>
      <c r="G52" s="209">
        <f>IF(G$26=0,0,G$26/AGR_fec!G$26)</f>
        <v>0.46262047937666473</v>
      </c>
      <c r="H52" s="209">
        <f>IF(H$26=0,0,H$26/AGR_fec!H$26)</f>
        <v>0.46262047937666462</v>
      </c>
      <c r="I52" s="209">
        <f>IF(I$26=0,0,I$26/AGR_fec!I$26)</f>
        <v>0.46832679949928863</v>
      </c>
      <c r="J52" s="209">
        <f>IF(J$26=0,0,J$26/AGR_fec!J$26)</f>
        <v>0.47691598456044898</v>
      </c>
      <c r="K52" s="209">
        <f>IF(K$26=0,0,K$26/AGR_fec!K$26)</f>
        <v>0.47691598456044876</v>
      </c>
      <c r="L52" s="209">
        <f>IF(L$26=0,0,L$26/AGR_fec!L$26)</f>
        <v>0.4852376889686203</v>
      </c>
      <c r="M52" s="209">
        <f>IF(M$26=0,0,M$26/AGR_fec!M$26)</f>
        <v>0.50302467944972395</v>
      </c>
      <c r="N52" s="209">
        <f>IF(N$26=0,0,N$26/AGR_fec!N$26)</f>
        <v>0.50302467944972373</v>
      </c>
      <c r="O52" s="209">
        <f>IF(O$26=0,0,O$26/AGR_fec!O$26)</f>
        <v>0.50930087658697643</v>
      </c>
      <c r="P52" s="209">
        <f>IF(P$26=0,0,P$26/AGR_fec!P$26)</f>
        <v>0.51879207919897474</v>
      </c>
      <c r="Q52" s="209">
        <f>IF(Q$26=0,0,Q$26/AGR_fec!Q$26)</f>
        <v>0.52330892991976508</v>
      </c>
    </row>
    <row r="53" spans="1:17" x14ac:dyDescent="0.25">
      <c r="A53" s="177" t="s">
        <v>45</v>
      </c>
      <c r="B53" s="208">
        <f>IF(B$27=0,0,B$27/AGR_fec!B$27)</f>
        <v>0.48790361768491286</v>
      </c>
      <c r="C53" s="208">
        <f>IF(C$27=0,0,C$27/AGR_fec!C$27)</f>
        <v>0.48790361768491286</v>
      </c>
      <c r="D53" s="208">
        <f>IF(D$27=0,0,D$27/AGR_fec!D$27)</f>
        <v>0.48790361768491275</v>
      </c>
      <c r="E53" s="208">
        <f>IF(E$27=0,0,E$27/AGR_fec!E$27)</f>
        <v>0.48790361768491303</v>
      </c>
      <c r="F53" s="208">
        <f>IF(F$27=0,0,F$27/AGR_fec!F$27)</f>
        <v>0.4879036176849128</v>
      </c>
      <c r="G53" s="208">
        <f>IF(G$27=0,0,G$27/AGR_fec!G$27)</f>
        <v>0.48790361768491292</v>
      </c>
      <c r="H53" s="208">
        <f>IF(H$27=0,0,H$27/AGR_fec!H$27)</f>
        <v>0.48790361768491292</v>
      </c>
      <c r="I53" s="208">
        <f>IF(I$27=0,0,I$27/AGR_fec!I$27)</f>
        <v>0.49392179966260602</v>
      </c>
      <c r="J53" s="208">
        <f>IF(J$27=0,0,J$27/AGR_fec!J$27)</f>
        <v>0.50298040093756824</v>
      </c>
      <c r="K53" s="208">
        <f>IF(K$27=0,0,K$27/AGR_fec!K$27)</f>
        <v>0.50298040093756879</v>
      </c>
      <c r="L53" s="208">
        <f>IF(L$27=0,0,L$27/AGR_fec!L$27)</f>
        <v>0.5117569032046585</v>
      </c>
      <c r="M53" s="208">
        <f>IF(M$27=0,0,M$27/AGR_fec!M$27)</f>
        <v>0.53051598843830505</v>
      </c>
      <c r="N53" s="208">
        <f>IF(N$27=0,0,N$27/AGR_fec!N$27)</f>
        <v>0.53051598843830516</v>
      </c>
      <c r="O53" s="208">
        <f>IF(O$27=0,0,O$27/AGR_fec!O$27)</f>
        <v>0.53713519235399709</v>
      </c>
      <c r="P53" s="208">
        <f>IF(P$27=0,0,P$27/AGR_fec!P$27)</f>
        <v>0.54714510825053064</v>
      </c>
      <c r="Q53" s="208">
        <f>IF(Q$27=0,0,Q$27/AGR_fec!Q$27)</f>
        <v>0.55190881393469271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867.40183656627926</v>
      </c>
      <c r="C5" s="55">
        <f t="shared" ref="C5:Q5" si="0">SUM(C6:C9,C16:C17,C25:C27)</f>
        <v>809.49778120551593</v>
      </c>
      <c r="D5" s="55">
        <f t="shared" si="0"/>
        <v>750.65910447531621</v>
      </c>
      <c r="E5" s="55">
        <f t="shared" si="0"/>
        <v>761.35621820461199</v>
      </c>
      <c r="F5" s="55">
        <f t="shared" si="0"/>
        <v>703.54189497369578</v>
      </c>
      <c r="G5" s="55">
        <f t="shared" si="0"/>
        <v>717.09118463613709</v>
      </c>
      <c r="H5" s="55">
        <f t="shared" si="0"/>
        <v>724.68805599766802</v>
      </c>
      <c r="I5" s="55">
        <f t="shared" si="0"/>
        <v>709.96331255572807</v>
      </c>
      <c r="J5" s="55">
        <f t="shared" si="0"/>
        <v>756.121982458248</v>
      </c>
      <c r="K5" s="55">
        <f t="shared" si="0"/>
        <v>741.53800421459994</v>
      </c>
      <c r="L5" s="55">
        <f t="shared" si="0"/>
        <v>721.29489686675549</v>
      </c>
      <c r="M5" s="55">
        <f t="shared" si="0"/>
        <v>735.72294960425711</v>
      </c>
      <c r="N5" s="55">
        <f t="shared" si="0"/>
        <v>674.16038314852153</v>
      </c>
      <c r="O5" s="55">
        <f t="shared" si="0"/>
        <v>658.97295910769128</v>
      </c>
      <c r="P5" s="55">
        <f t="shared" si="0"/>
        <v>664.23019208401683</v>
      </c>
      <c r="Q5" s="55">
        <f t="shared" si="0"/>
        <v>657.57407330876811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189.16358793259494</v>
      </c>
      <c r="C9" s="204">
        <f t="shared" ref="C9:Q9" si="1">SUM(C10:C15)</f>
        <v>176.01673361483128</v>
      </c>
      <c r="D9" s="204">
        <f t="shared" si="1"/>
        <v>162.93811110742826</v>
      </c>
      <c r="E9" s="204">
        <f t="shared" si="1"/>
        <v>165.6250381976279</v>
      </c>
      <c r="F9" s="204">
        <f t="shared" si="1"/>
        <v>152.97038350510491</v>
      </c>
      <c r="G9" s="204">
        <f t="shared" si="1"/>
        <v>155.66543604196525</v>
      </c>
      <c r="H9" s="204">
        <f t="shared" si="1"/>
        <v>157.67715134399353</v>
      </c>
      <c r="I9" s="204">
        <f t="shared" si="1"/>
        <v>154.5248845179585</v>
      </c>
      <c r="J9" s="204">
        <f t="shared" si="1"/>
        <v>164.45246628609894</v>
      </c>
      <c r="K9" s="204">
        <f t="shared" si="1"/>
        <v>161.28231134997662</v>
      </c>
      <c r="L9" s="204">
        <f t="shared" si="1"/>
        <v>156.68772359533699</v>
      </c>
      <c r="M9" s="204">
        <f t="shared" si="1"/>
        <v>159.87044648209215</v>
      </c>
      <c r="N9" s="204">
        <f t="shared" si="1"/>
        <v>146.49312124737122</v>
      </c>
      <c r="O9" s="204">
        <f t="shared" si="1"/>
        <v>143.10595575935466</v>
      </c>
      <c r="P9" s="204">
        <f t="shared" si="1"/>
        <v>137.65166768701914</v>
      </c>
      <c r="Q9" s="204">
        <f t="shared" si="1"/>
        <v>136.13515301706749</v>
      </c>
    </row>
    <row r="10" spans="1:17" x14ac:dyDescent="0.25">
      <c r="A10" s="202" t="s">
        <v>35</v>
      </c>
      <c r="B10" s="203">
        <v>177.78267139968264</v>
      </c>
      <c r="C10" s="203">
        <v>158.47504413284895</v>
      </c>
      <c r="D10" s="203">
        <v>145.11538023950882</v>
      </c>
      <c r="E10" s="203">
        <v>150.61807187802543</v>
      </c>
      <c r="F10" s="203">
        <v>138.50839457199527</v>
      </c>
      <c r="G10" s="203">
        <v>138.66511933916709</v>
      </c>
      <c r="H10" s="203">
        <v>143.49057864549584</v>
      </c>
      <c r="I10" s="203">
        <v>141.02217147044965</v>
      </c>
      <c r="J10" s="203">
        <v>149.13452767003577</v>
      </c>
      <c r="K10" s="203">
        <v>146.64981176029107</v>
      </c>
      <c r="L10" s="203">
        <v>140.40051809622548</v>
      </c>
      <c r="M10" s="203">
        <v>143.99765061608326</v>
      </c>
      <c r="N10" s="203">
        <v>131.30143790031144</v>
      </c>
      <c r="O10" s="203">
        <v>127.77385326006404</v>
      </c>
      <c r="P10" s="203">
        <v>121.72376895309677</v>
      </c>
      <c r="Q10" s="203">
        <v>120.41472071531115</v>
      </c>
    </row>
    <row r="11" spans="1:17" x14ac:dyDescent="0.25">
      <c r="A11" s="202" t="s">
        <v>166</v>
      </c>
      <c r="B11" s="201">
        <v>11.380916532912286</v>
      </c>
      <c r="C11" s="201">
        <v>17.541689481982321</v>
      </c>
      <c r="D11" s="201">
        <v>17.822730867919429</v>
      </c>
      <c r="E11" s="201">
        <v>15.006966319602467</v>
      </c>
      <c r="F11" s="201">
        <v>14.461988933109645</v>
      </c>
      <c r="G11" s="201">
        <v>17.000316702798148</v>
      </c>
      <c r="H11" s="201">
        <v>14.186572698497683</v>
      </c>
      <c r="I11" s="201">
        <v>13.502713047508838</v>
      </c>
      <c r="J11" s="201">
        <v>15.317938616063168</v>
      </c>
      <c r="K11" s="201">
        <v>14.632499589685555</v>
      </c>
      <c r="L11" s="201">
        <v>16.287205499111508</v>
      </c>
      <c r="M11" s="201">
        <v>15.872795866008877</v>
      </c>
      <c r="N11" s="201">
        <v>15.19168334705979</v>
      </c>
      <c r="O11" s="201">
        <v>15.332102499290626</v>
      </c>
      <c r="P11" s="201">
        <v>15.927898733922376</v>
      </c>
      <c r="Q11" s="201">
        <v>15.720432301756341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150.64502026601858</v>
      </c>
      <c r="C16" s="197">
        <v>141.13936847144163</v>
      </c>
      <c r="D16" s="197">
        <v>130.95134778379682</v>
      </c>
      <c r="E16" s="197">
        <v>134.77663636903438</v>
      </c>
      <c r="F16" s="197">
        <v>124.66925375083919</v>
      </c>
      <c r="G16" s="197">
        <v>124.6867169881868</v>
      </c>
      <c r="H16" s="197">
        <v>128.51288383602241</v>
      </c>
      <c r="I16" s="197">
        <v>125.92407046836243</v>
      </c>
      <c r="J16" s="197">
        <v>132.92704873852554</v>
      </c>
      <c r="K16" s="197">
        <v>131.01208073422561</v>
      </c>
      <c r="L16" s="197">
        <v>126.5841396421857</v>
      </c>
      <c r="M16" s="197">
        <v>129.12114790517887</v>
      </c>
      <c r="N16" s="197">
        <v>117.73046288097822</v>
      </c>
      <c r="O16" s="197">
        <v>115.20379014826167</v>
      </c>
      <c r="P16" s="197">
        <v>115.83502488289608</v>
      </c>
      <c r="Q16" s="197">
        <v>115.82922347421481</v>
      </c>
    </row>
    <row r="17" spans="1:17" x14ac:dyDescent="0.25">
      <c r="A17" s="198" t="s">
        <v>157</v>
      </c>
      <c r="B17" s="197">
        <f>SUM(B18:B24)</f>
        <v>437.20621620805457</v>
      </c>
      <c r="C17" s="197">
        <f t="shared" ref="C17:Q17" si="2">SUM(C18:C24)</f>
        <v>407.65805803637801</v>
      </c>
      <c r="D17" s="197">
        <f t="shared" si="2"/>
        <v>378.19883691381295</v>
      </c>
      <c r="E17" s="197">
        <f t="shared" si="2"/>
        <v>380.08856181652908</v>
      </c>
      <c r="F17" s="197">
        <f t="shared" si="2"/>
        <v>351.10070546724825</v>
      </c>
      <c r="G17" s="197">
        <f t="shared" si="2"/>
        <v>361.9270014130729</v>
      </c>
      <c r="H17" s="197">
        <f t="shared" si="2"/>
        <v>361.3902905160387</v>
      </c>
      <c r="I17" s="197">
        <f t="shared" si="2"/>
        <v>353.95991528838965</v>
      </c>
      <c r="J17" s="197">
        <f t="shared" si="2"/>
        <v>378.98623819050812</v>
      </c>
      <c r="K17" s="197">
        <f t="shared" si="2"/>
        <v>370.63636368986232</v>
      </c>
      <c r="L17" s="197">
        <f t="shared" si="2"/>
        <v>362.07254984392137</v>
      </c>
      <c r="M17" s="197">
        <f t="shared" si="2"/>
        <v>369.25866647387892</v>
      </c>
      <c r="N17" s="197">
        <f t="shared" si="2"/>
        <v>339.29852129158519</v>
      </c>
      <c r="O17" s="197">
        <f t="shared" si="2"/>
        <v>331.54093911111795</v>
      </c>
      <c r="P17" s="197">
        <f t="shared" si="2"/>
        <v>341.24248458436404</v>
      </c>
      <c r="Q17" s="197">
        <f t="shared" si="2"/>
        <v>336.11216273295696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5.930045997559934</v>
      </c>
      <c r="C19" s="199">
        <v>8.9745672011400011</v>
      </c>
      <c r="D19" s="199">
        <v>8.9785035886320017</v>
      </c>
      <c r="E19" s="199">
        <v>8.9759409739560017</v>
      </c>
      <c r="F19" s="199">
        <v>8.9652149785080013</v>
      </c>
      <c r="G19" s="199">
        <v>8.8945856695573209</v>
      </c>
      <c r="H19" s="199">
        <v>8.9726650541640005</v>
      </c>
      <c r="I19" s="199">
        <v>8.9798773614480023</v>
      </c>
      <c r="J19" s="199">
        <v>8.9698118337000015</v>
      </c>
      <c r="K19" s="199">
        <v>8.9816474148840051</v>
      </c>
      <c r="L19" s="199">
        <v>8.8941199553439443</v>
      </c>
      <c r="M19" s="199">
        <v>8.8950047015874247</v>
      </c>
      <c r="N19" s="199">
        <v>8.893890885564776</v>
      </c>
      <c r="O19" s="199">
        <v>8.8933902584616273</v>
      </c>
      <c r="P19" s="199">
        <v>8.8951362831085117</v>
      </c>
      <c r="Q19" s="199">
        <v>5.9286348623335856</v>
      </c>
    </row>
    <row r="20" spans="1:17" x14ac:dyDescent="0.25">
      <c r="A20" s="200" t="s">
        <v>35</v>
      </c>
      <c r="B20" s="199">
        <v>334.41039750478046</v>
      </c>
      <c r="C20" s="199">
        <v>321.39880867005235</v>
      </c>
      <c r="D20" s="199">
        <v>300.11920222540033</v>
      </c>
      <c r="E20" s="199">
        <v>307.6224917766915</v>
      </c>
      <c r="F20" s="199">
        <v>285.36706818085787</v>
      </c>
      <c r="G20" s="199">
        <v>285.26971842066797</v>
      </c>
      <c r="H20" s="199">
        <v>293.45322639698043</v>
      </c>
      <c r="I20" s="199">
        <v>287.11966812198244</v>
      </c>
      <c r="J20" s="199">
        <v>302.81743804095129</v>
      </c>
      <c r="K20" s="199">
        <v>298.79126273607591</v>
      </c>
      <c r="L20" s="199">
        <v>289.98555668720581</v>
      </c>
      <c r="M20" s="199">
        <v>295.01425226152492</v>
      </c>
      <c r="N20" s="199">
        <v>268.98213589501432</v>
      </c>
      <c r="O20" s="199">
        <v>263.91903324402563</v>
      </c>
      <c r="P20" s="199">
        <v>272.11531564874997</v>
      </c>
      <c r="Q20" s="199">
        <v>273.40463909701924</v>
      </c>
    </row>
    <row r="21" spans="1:17" x14ac:dyDescent="0.25">
      <c r="A21" s="200" t="s">
        <v>167</v>
      </c>
      <c r="B21" s="199">
        <v>80.422104706557761</v>
      </c>
      <c r="C21" s="199">
        <v>49.497356609135998</v>
      </c>
      <c r="D21" s="199">
        <v>40.217936442012032</v>
      </c>
      <c r="E21" s="199">
        <v>40.212585711611979</v>
      </c>
      <c r="F21" s="199">
        <v>34.121661268103999</v>
      </c>
      <c r="G21" s="199">
        <v>40.219589755666306</v>
      </c>
      <c r="H21" s="199">
        <v>36.982726204320009</v>
      </c>
      <c r="I21" s="199">
        <v>37.062129159396001</v>
      </c>
      <c r="J21" s="199">
        <v>43.289681489171983</v>
      </c>
      <c r="K21" s="199">
        <v>40.150209760379987</v>
      </c>
      <c r="L21" s="199">
        <v>37.123930785945824</v>
      </c>
      <c r="M21" s="199">
        <v>40.218540557386682</v>
      </c>
      <c r="N21" s="199">
        <v>37.124270875054648</v>
      </c>
      <c r="O21" s="199">
        <v>34.006527490186727</v>
      </c>
      <c r="P21" s="199">
        <v>34.029000031102363</v>
      </c>
      <c r="Q21" s="199">
        <v>30.931867278139041</v>
      </c>
    </row>
    <row r="22" spans="1:17" x14ac:dyDescent="0.25">
      <c r="A22" s="200" t="s">
        <v>166</v>
      </c>
      <c r="B22" s="199">
        <v>16.443667999156407</v>
      </c>
      <c r="C22" s="199">
        <v>27.78732555604968</v>
      </c>
      <c r="D22" s="199">
        <v>28.88319465776857</v>
      </c>
      <c r="E22" s="199">
        <v>23.277543354269532</v>
      </c>
      <c r="F22" s="199">
        <v>22.646761039778351</v>
      </c>
      <c r="G22" s="199">
        <v>27.543107567181259</v>
      </c>
      <c r="H22" s="199">
        <v>21.981672860574321</v>
      </c>
      <c r="I22" s="199">
        <v>20.798240645563169</v>
      </c>
      <c r="J22" s="199">
        <v>23.90930682668483</v>
      </c>
      <c r="K22" s="199">
        <v>22.713243778522454</v>
      </c>
      <c r="L22" s="199">
        <v>26.068942415425713</v>
      </c>
      <c r="M22" s="199">
        <v>25.13086895337991</v>
      </c>
      <c r="N22" s="199">
        <v>24.298223635951462</v>
      </c>
      <c r="O22" s="199">
        <v>24.721988118443946</v>
      </c>
      <c r="P22" s="199">
        <v>26.203032621403178</v>
      </c>
      <c r="Q22" s="199">
        <v>25.847021495465093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90.387012159611132</v>
      </c>
      <c r="C25" s="197">
        <v>84.68362108286496</v>
      </c>
      <c r="D25" s="197">
        <v>78.570808670278055</v>
      </c>
      <c r="E25" s="197">
        <v>80.865981821420633</v>
      </c>
      <c r="F25" s="197">
        <v>74.801552250503477</v>
      </c>
      <c r="G25" s="197">
        <v>74.812030192912033</v>
      </c>
      <c r="H25" s="197">
        <v>77.107730301613458</v>
      </c>
      <c r="I25" s="197">
        <v>75.554442281017444</v>
      </c>
      <c r="J25" s="197">
        <v>79.756229243115385</v>
      </c>
      <c r="K25" s="197">
        <v>78.607248440535344</v>
      </c>
      <c r="L25" s="197">
        <v>75.95048378531142</v>
      </c>
      <c r="M25" s="197">
        <v>77.472688743107298</v>
      </c>
      <c r="N25" s="197">
        <v>70.638277728586928</v>
      </c>
      <c r="O25" s="197">
        <v>69.122274088956971</v>
      </c>
      <c r="P25" s="197">
        <v>69.501014929737664</v>
      </c>
      <c r="Q25" s="197">
        <v>69.497534084528894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0.99999999999999989</v>
      </c>
      <c r="D31" s="194">
        <f t="shared" si="3"/>
        <v>0.99999999999999978</v>
      </c>
      <c r="E31" s="194">
        <f t="shared" si="3"/>
        <v>1</v>
      </c>
      <c r="F31" s="194">
        <f t="shared" si="3"/>
        <v>1</v>
      </c>
      <c r="G31" s="194">
        <f t="shared" si="3"/>
        <v>0.99999999999999978</v>
      </c>
      <c r="H31" s="194">
        <f t="shared" si="3"/>
        <v>1.0000000000000002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1.0000000000000002</v>
      </c>
      <c r="N31" s="194">
        <f t="shared" si="3"/>
        <v>1</v>
      </c>
      <c r="O31" s="194">
        <f t="shared" si="3"/>
        <v>0.99999999999999989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0.21808068643412507</v>
      </c>
      <c r="C35" s="191">
        <f t="shared" si="7"/>
        <v>0.21743942689096021</v>
      </c>
      <c r="D35" s="191">
        <f t="shared" si="7"/>
        <v>0.21706006113296414</v>
      </c>
      <c r="E35" s="191">
        <f t="shared" si="7"/>
        <v>0.21753948314521643</v>
      </c>
      <c r="F35" s="191">
        <f t="shared" si="7"/>
        <v>0.21742896137098447</v>
      </c>
      <c r="G35" s="191">
        <f t="shared" si="7"/>
        <v>0.21707899828799632</v>
      </c>
      <c r="H35" s="191">
        <f t="shared" si="7"/>
        <v>0.21757934333127871</v>
      </c>
      <c r="I35" s="191">
        <f t="shared" si="7"/>
        <v>0.21765192902954289</v>
      </c>
      <c r="J35" s="191">
        <f t="shared" si="7"/>
        <v>0.21749462401746769</v>
      </c>
      <c r="K35" s="191">
        <f t="shared" si="7"/>
        <v>0.21749702703477591</v>
      </c>
      <c r="L35" s="191">
        <f t="shared" si="7"/>
        <v>0.21723115507398613</v>
      </c>
      <c r="M35" s="191">
        <f t="shared" si="7"/>
        <v>0.2172970770696849</v>
      </c>
      <c r="N35" s="191">
        <f t="shared" si="7"/>
        <v>0.21729713716372134</v>
      </c>
      <c r="O35" s="191">
        <f t="shared" si="7"/>
        <v>0.21716514127246284</v>
      </c>
      <c r="P35" s="191">
        <f t="shared" si="7"/>
        <v>0.20723488532663376</v>
      </c>
      <c r="Q35" s="191">
        <f t="shared" si="7"/>
        <v>0.20702633899792514</v>
      </c>
    </row>
    <row r="36" spans="1:17" x14ac:dyDescent="0.25">
      <c r="A36" s="179" t="s">
        <v>158</v>
      </c>
      <c r="B36" s="190">
        <f t="shared" ref="B36:Q36" si="8">IF(B$16=0,0,B$16/B$5)</f>
        <v>0.17367385439528937</v>
      </c>
      <c r="C36" s="190">
        <f t="shared" si="8"/>
        <v>0.17435423758821775</v>
      </c>
      <c r="D36" s="190">
        <f t="shared" si="8"/>
        <v>0.17444849067051163</v>
      </c>
      <c r="E36" s="190">
        <f t="shared" si="8"/>
        <v>0.17702178447672912</v>
      </c>
      <c r="F36" s="190">
        <f t="shared" si="8"/>
        <v>0.17720231679379997</v>
      </c>
      <c r="G36" s="190">
        <f t="shared" si="8"/>
        <v>0.17387846854016861</v>
      </c>
      <c r="H36" s="190">
        <f t="shared" si="8"/>
        <v>0.17733545181602381</v>
      </c>
      <c r="I36" s="190">
        <f t="shared" si="8"/>
        <v>0.17736701071927305</v>
      </c>
      <c r="J36" s="190">
        <f t="shared" si="8"/>
        <v>0.17580106361458098</v>
      </c>
      <c r="K36" s="190">
        <f t="shared" si="8"/>
        <v>0.17667615144416915</v>
      </c>
      <c r="L36" s="190">
        <f t="shared" si="8"/>
        <v>0.17549568171361893</v>
      </c>
      <c r="M36" s="190">
        <f t="shared" si="8"/>
        <v>0.17550240613621296</v>
      </c>
      <c r="N36" s="190">
        <f t="shared" si="8"/>
        <v>0.17463272215899625</v>
      </c>
      <c r="O36" s="190">
        <f t="shared" si="8"/>
        <v>0.17482324358841367</v>
      </c>
      <c r="P36" s="190">
        <f t="shared" si="8"/>
        <v>0.17438988209714562</v>
      </c>
      <c r="Q36" s="190">
        <f t="shared" si="8"/>
        <v>0.17614627488487744</v>
      </c>
    </row>
    <row r="37" spans="1:17" x14ac:dyDescent="0.25">
      <c r="A37" s="179" t="s">
        <v>157</v>
      </c>
      <c r="B37" s="190">
        <f t="shared" ref="B37:Q37" si="9">IF(B$17=0,0,B$17/B$5)</f>
        <v>0.50404114653341192</v>
      </c>
      <c r="C37" s="190">
        <f t="shared" si="9"/>
        <v>0.50359379296789131</v>
      </c>
      <c r="D37" s="190">
        <f t="shared" si="9"/>
        <v>0.50382235379421714</v>
      </c>
      <c r="E37" s="190">
        <f t="shared" si="9"/>
        <v>0.49922566169201699</v>
      </c>
      <c r="F37" s="190">
        <f t="shared" si="9"/>
        <v>0.49904733175893567</v>
      </c>
      <c r="G37" s="190">
        <f t="shared" si="9"/>
        <v>0.50471545204773383</v>
      </c>
      <c r="H37" s="190">
        <f t="shared" si="9"/>
        <v>0.49868393376308334</v>
      </c>
      <c r="I37" s="190">
        <f t="shared" si="9"/>
        <v>0.49856085381962018</v>
      </c>
      <c r="J37" s="190">
        <f t="shared" si="9"/>
        <v>0.50122367419920266</v>
      </c>
      <c r="K37" s="190">
        <f t="shared" si="9"/>
        <v>0.49982113065455341</v>
      </c>
      <c r="L37" s="190">
        <f t="shared" si="9"/>
        <v>0.50197575418422358</v>
      </c>
      <c r="M37" s="190">
        <f t="shared" si="9"/>
        <v>0.50189907311237458</v>
      </c>
      <c r="N37" s="190">
        <f t="shared" si="9"/>
        <v>0.50329050738188474</v>
      </c>
      <c r="O37" s="190">
        <f t="shared" si="9"/>
        <v>0.50311766898607524</v>
      </c>
      <c r="P37" s="190">
        <f t="shared" si="9"/>
        <v>0.51374130331793333</v>
      </c>
      <c r="Q37" s="190">
        <f t="shared" si="9"/>
        <v>0.5111396211862711</v>
      </c>
    </row>
    <row r="38" spans="1:17" x14ac:dyDescent="0.25">
      <c r="A38" s="179" t="s">
        <v>156</v>
      </c>
      <c r="B38" s="190">
        <f t="shared" ref="B38:Q38" si="10">IF(B$25=0,0,B$25/B$5)</f>
        <v>0.10420431263717361</v>
      </c>
      <c r="C38" s="190">
        <f t="shared" si="10"/>
        <v>0.10461254255293062</v>
      </c>
      <c r="D38" s="190">
        <f t="shared" si="10"/>
        <v>0.10466909440230693</v>
      </c>
      <c r="E38" s="190">
        <f t="shared" si="10"/>
        <v>0.10621307068603748</v>
      </c>
      <c r="F38" s="190">
        <f t="shared" si="10"/>
        <v>0.10632139007627993</v>
      </c>
      <c r="G38" s="190">
        <f t="shared" si="10"/>
        <v>0.10432708112410109</v>
      </c>
      <c r="H38" s="190">
        <f t="shared" si="10"/>
        <v>0.10640127108961429</v>
      </c>
      <c r="I38" s="190">
        <f t="shared" si="10"/>
        <v>0.10642020643156382</v>
      </c>
      <c r="J38" s="190">
        <f t="shared" si="10"/>
        <v>0.10548063816874867</v>
      </c>
      <c r="K38" s="190">
        <f t="shared" si="10"/>
        <v>0.10600569086650147</v>
      </c>
      <c r="L38" s="190">
        <f t="shared" si="10"/>
        <v>0.10529740902817135</v>
      </c>
      <c r="M38" s="190">
        <f t="shared" si="10"/>
        <v>0.10530144368172774</v>
      </c>
      <c r="N38" s="190">
        <f t="shared" si="10"/>
        <v>0.10477963329539774</v>
      </c>
      <c r="O38" s="190">
        <f t="shared" si="10"/>
        <v>0.10489394615304815</v>
      </c>
      <c r="P38" s="190">
        <f t="shared" si="10"/>
        <v>0.10463392925828739</v>
      </c>
      <c r="Q38" s="190">
        <f t="shared" si="10"/>
        <v>0.10568776493092646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3.002600445049163</v>
      </c>
      <c r="C44" s="213">
        <f>IF(C$5=0,0,C$5/AGR_fec!C$5)</f>
        <v>2.9710555677569377</v>
      </c>
      <c r="D44" s="213">
        <f>IF(D$5=0,0,D$5/AGR_fec!D$5)</f>
        <v>2.9620179108476612</v>
      </c>
      <c r="E44" s="213">
        <f>IF(E$5=0,0,E$5/AGR_fec!E$5)</f>
        <v>2.9786039442309904</v>
      </c>
      <c r="F44" s="213">
        <f>IF(F$5=0,0,F$5/AGR_fec!F$5)</f>
        <v>2.9681559874274788</v>
      </c>
      <c r="G44" s="213">
        <f>IF(G$5=0,0,G$5/AGR_fec!G$5)</f>
        <v>2.9590106439645667</v>
      </c>
      <c r="H44" s="213">
        <f>IF(H$5=0,0,H$5/AGR_fec!H$5)</f>
        <v>2.9698595717162739</v>
      </c>
      <c r="I44" s="213">
        <f>IF(I$5=0,0,I$5/AGR_fec!I$5)</f>
        <v>2.9696276411318534</v>
      </c>
      <c r="J44" s="213">
        <f>IF(J$5=0,0,J$5/AGR_fec!J$5)</f>
        <v>2.9687824092142741</v>
      </c>
      <c r="K44" s="213">
        <f>IF(K$5=0,0,K$5/AGR_fec!K$5)</f>
        <v>2.9694272951649672</v>
      </c>
      <c r="L44" s="213">
        <f>IF(L$5=0,0,L$5/AGR_fec!L$5)</f>
        <v>2.9467184285888215</v>
      </c>
      <c r="M44" s="213">
        <f>IF(M$5=0,0,M$5/AGR_fec!M$5)</f>
        <v>2.9534885959925035</v>
      </c>
      <c r="N44" s="213">
        <f>IF(N$5=0,0,N$5/AGR_fec!N$5)</f>
        <v>2.9304581774427541</v>
      </c>
      <c r="O44" s="213">
        <f>IF(O$5=0,0,O$5/AGR_fec!O$5)</f>
        <v>2.9013052672922623</v>
      </c>
      <c r="P44" s="213">
        <f>IF(P$5=0,0,P$5/AGR_fec!P$5)</f>
        <v>2.836859359430369</v>
      </c>
      <c r="Q44" s="213">
        <f>IF(Q$5=0,0,Q$5/AGR_fec!Q$5)</f>
        <v>2.851612787766399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3.037942899246588</v>
      </c>
      <c r="C48" s="210">
        <f>IF(C$9=0,0,C$9/AGR_fec!C$9)</f>
        <v>3.0003447139049415</v>
      </c>
      <c r="D48" s="210">
        <f>IF(D$9=0,0,D$9/AGR_fec!D$9)</f>
        <v>2.9908486845263527</v>
      </c>
      <c r="E48" s="210">
        <f>IF(E$9=0,0,E$9/AGR_fec!E$9)</f>
        <v>3.0088578319376444</v>
      </c>
      <c r="F48" s="210">
        <f>IF(F$9=0,0,F$9/AGR_fec!F$9)</f>
        <v>3.0044563674445706</v>
      </c>
      <c r="G48" s="210">
        <f>IF(G$9=0,0,G$9/AGR_fec!G$9)</f>
        <v>2.9907582957615024</v>
      </c>
      <c r="H48" s="210">
        <f>IF(H$9=0,0,H$9/AGR_fec!H$9)</f>
        <v>3.0086963914956542</v>
      </c>
      <c r="I48" s="210">
        <f>IF(I$9=0,0,I$9/AGR_fec!I$9)</f>
        <v>3.0109865445883344</v>
      </c>
      <c r="J48" s="210">
        <f>IF(J$9=0,0,J$9/AGR_fec!J$9)</f>
        <v>3.0057831219921867</v>
      </c>
      <c r="K48" s="210">
        <f>IF(K$9=0,0,K$9/AGR_fec!K$9)</f>
        <v>3.0079151599171627</v>
      </c>
      <c r="L48" s="210">
        <f>IF(L$9=0,0,L$9/AGR_fec!L$9)</f>
        <v>2.9300106814768623</v>
      </c>
      <c r="M48" s="210">
        <f>IF(M$9=0,0,M$9/AGR_fec!M$9)</f>
        <v>2.9433158272806268</v>
      </c>
      <c r="N48" s="210">
        <f>IF(N$9=0,0,N$9/AGR_fec!N$9)</f>
        <v>2.8618297882637234</v>
      </c>
      <c r="O48" s="210">
        <f>IF(O$9=0,0,O$9/AGR_fec!O$9)</f>
        <v>2.7382429413489424</v>
      </c>
      <c r="P48" s="210">
        <f>IF(P$9=0,0,P$9/AGR_fec!P$9)</f>
        <v>2.5278282335302444</v>
      </c>
      <c r="Q48" s="210">
        <f>IF(Q$9=0,0,Q$9/AGR_fec!Q$9)</f>
        <v>2.5773493222533514</v>
      </c>
    </row>
    <row r="49" spans="1:17" x14ac:dyDescent="0.25">
      <c r="A49" s="179" t="s">
        <v>158</v>
      </c>
      <c r="B49" s="209">
        <f>IF(B$16=0,0,B$16/AGR_fec!B$16)</f>
        <v>3.1024188000000001</v>
      </c>
      <c r="C49" s="209">
        <f>IF(C$16=0,0,C$16/AGR_fec!C$16)</f>
        <v>3.1024188000000006</v>
      </c>
      <c r="D49" s="209">
        <f>IF(D$16=0,0,D$16/AGR_fec!D$16)</f>
        <v>3.1024188000000001</v>
      </c>
      <c r="E49" s="209">
        <f>IF(E$16=0,0,E$16/AGR_fec!E$16)</f>
        <v>3.1024187999999993</v>
      </c>
      <c r="F49" s="209">
        <f>IF(F$16=0,0,F$16/AGR_fec!F$16)</f>
        <v>3.1024188000000001</v>
      </c>
      <c r="G49" s="209">
        <f>IF(G$16=0,0,G$16/AGR_fec!G$16)</f>
        <v>3.1024188000000006</v>
      </c>
      <c r="H49" s="209">
        <f>IF(H$16=0,0,H$16/AGR_fec!H$16)</f>
        <v>3.1024187999999993</v>
      </c>
      <c r="I49" s="209">
        <f>IF(I$16=0,0,I$16/AGR_fec!I$16)</f>
        <v>3.1024188000000006</v>
      </c>
      <c r="J49" s="209">
        <f>IF(J$16=0,0,J$16/AGR_fec!J$16)</f>
        <v>3.1024188000000006</v>
      </c>
      <c r="K49" s="209">
        <f>IF(K$16=0,0,K$16/AGR_fec!K$16)</f>
        <v>3.102418800000001</v>
      </c>
      <c r="L49" s="209">
        <f>IF(L$16=0,0,L$16/AGR_fec!L$16)</f>
        <v>3.1024188000000006</v>
      </c>
      <c r="M49" s="209">
        <f>IF(M$16=0,0,M$16/AGR_fec!M$16)</f>
        <v>3.1024187999999993</v>
      </c>
      <c r="N49" s="209">
        <f>IF(N$16=0,0,N$16/AGR_fec!N$16)</f>
        <v>3.1008586962688378</v>
      </c>
      <c r="O49" s="209">
        <f>IF(O$16=0,0,O$16/AGR_fec!O$16)</f>
        <v>3.1024187999999993</v>
      </c>
      <c r="P49" s="209">
        <f>IF(P$16=0,0,P$16/AGR_fec!P$16)</f>
        <v>3.1024188000000006</v>
      </c>
      <c r="Q49" s="209">
        <f>IF(Q$16=0,0,Q$16/AGR_fec!Q$16)</f>
        <v>3.1024188000000001</v>
      </c>
    </row>
    <row r="50" spans="1:17" x14ac:dyDescent="0.25">
      <c r="A50" s="179" t="s">
        <v>157</v>
      </c>
      <c r="B50" s="209">
        <f>IF(B$17=0,0,B$17/AGR_fec!B$17)</f>
        <v>3.0533249779184453</v>
      </c>
      <c r="C50" s="209">
        <f>IF(C$17=0,0,C$17/AGR_fec!C$17)</f>
        <v>3.0124918197767649</v>
      </c>
      <c r="D50" s="209">
        <f>IF(D$17=0,0,D$17/AGR_fec!D$17)</f>
        <v>3.0079457582282383</v>
      </c>
      <c r="E50" s="209">
        <f>IF(E$17=0,0,E$17/AGR_fec!E$17)</f>
        <v>3.0222715500591151</v>
      </c>
      <c r="F50" s="209">
        <f>IF(F$17=0,0,F$17/AGR_fec!F$17)</f>
        <v>3.0180977419042789</v>
      </c>
      <c r="G50" s="209">
        <f>IF(G$17=0,0,G$17/AGR_fec!G$17)</f>
        <v>3.0073475677052457</v>
      </c>
      <c r="H50" s="209">
        <f>IF(H$17=0,0,H$17/AGR_fec!H$17)</f>
        <v>3.0205065535949522</v>
      </c>
      <c r="I50" s="209">
        <f>IF(I$17=0,0,I$17/AGR_fec!I$17)</f>
        <v>3.0220030535009657</v>
      </c>
      <c r="J50" s="209">
        <f>IF(J$17=0,0,J$17/AGR_fec!J$17)</f>
        <v>3.0187292217704309</v>
      </c>
      <c r="K50" s="209">
        <f>IF(K$17=0,0,K$17/AGR_fec!K$17)</f>
        <v>3.0216961796724306</v>
      </c>
      <c r="L50" s="209">
        <f>IF(L$17=0,0,L$17/AGR_fec!L$17)</f>
        <v>3.010133753591405</v>
      </c>
      <c r="M50" s="209">
        <f>IF(M$17=0,0,M$17/AGR_fec!M$17)</f>
        <v>3.0153082188225273</v>
      </c>
      <c r="N50" s="209">
        <f>IF(N$17=0,0,N$17/AGR_fec!N$17)</f>
        <v>3.0078515613013685</v>
      </c>
      <c r="O50" s="209">
        <f>IF(O$17=0,0,O$17/AGR_fec!O$17)</f>
        <v>3.0075994046250427</v>
      </c>
      <c r="P50" s="209">
        <f>IF(P$17=0,0,P$17/AGR_fec!P$17)</f>
        <v>2.9767486041117848</v>
      </c>
      <c r="Q50" s="209">
        <f>IF(Q$17=0,0,Q$17/AGR_fec!Q$17)</f>
        <v>2.9791525676343129</v>
      </c>
    </row>
    <row r="51" spans="1:17" x14ac:dyDescent="0.25">
      <c r="A51" s="179" t="s">
        <v>156</v>
      </c>
      <c r="B51" s="209">
        <f>IF(B$25=0,0,B$25/AGR_fec!B$25)</f>
        <v>3.1024188000000006</v>
      </c>
      <c r="C51" s="209">
        <f>IF(C$25=0,0,C$25/AGR_fec!C$25)</f>
        <v>3.1024188000000001</v>
      </c>
      <c r="D51" s="209">
        <f>IF(D$25=0,0,D$25/AGR_fec!D$25)</f>
        <v>3.1024188000000006</v>
      </c>
      <c r="E51" s="209">
        <f>IF(E$25=0,0,E$25/AGR_fec!E$25)</f>
        <v>3.1024188000000006</v>
      </c>
      <c r="F51" s="209">
        <f>IF(F$25=0,0,F$25/AGR_fec!F$25)</f>
        <v>3.1024188000000001</v>
      </c>
      <c r="G51" s="209">
        <f>IF(G$25=0,0,G$25/AGR_fec!G$25)</f>
        <v>3.1024187999999997</v>
      </c>
      <c r="H51" s="209">
        <f>IF(H$25=0,0,H$25/AGR_fec!H$25)</f>
        <v>3.1024188000000006</v>
      </c>
      <c r="I51" s="209">
        <f>IF(I$25=0,0,I$25/AGR_fec!I$25)</f>
        <v>3.1024188000000001</v>
      </c>
      <c r="J51" s="209">
        <f>IF(J$25=0,0,J$25/AGR_fec!J$25)</f>
        <v>3.1024188000000006</v>
      </c>
      <c r="K51" s="209">
        <f>IF(K$25=0,0,K$25/AGR_fec!K$25)</f>
        <v>3.1024187999999988</v>
      </c>
      <c r="L51" s="209">
        <f>IF(L$25=0,0,L$25/AGR_fec!L$25)</f>
        <v>3.1024188000000001</v>
      </c>
      <c r="M51" s="209">
        <f>IF(M$25=0,0,M$25/AGR_fec!M$25)</f>
        <v>3.1024188000000001</v>
      </c>
      <c r="N51" s="209">
        <f>IF(N$25=0,0,N$25/AGR_fec!N$25)</f>
        <v>3.1008586962688374</v>
      </c>
      <c r="O51" s="209">
        <f>IF(O$25=0,0,O$25/AGR_fec!O$25)</f>
        <v>3.1024187999999997</v>
      </c>
      <c r="P51" s="209">
        <f>IF(P$25=0,0,P$25/AGR_fec!P$25)</f>
        <v>3.102418800000001</v>
      </c>
      <c r="Q51" s="209">
        <f>IF(Q$25=0,0,Q$25/AGR_fec!Q$25)</f>
        <v>3.1024187999999997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64173.65044343179</v>
      </c>
      <c r="C3" s="98">
        <f t="shared" si="0"/>
        <v>66732.991075746133</v>
      </c>
      <c r="D3" s="98">
        <f t="shared" si="0"/>
        <v>69523.624041288276</v>
      </c>
      <c r="E3" s="98">
        <f t="shared" si="0"/>
        <v>73426.601257678674</v>
      </c>
      <c r="F3" s="98">
        <f t="shared" si="0"/>
        <v>76266.78346005737</v>
      </c>
      <c r="G3" s="98">
        <f t="shared" si="0"/>
        <v>79092.260264608776</v>
      </c>
      <c r="H3" s="98">
        <f t="shared" si="0"/>
        <v>83228.865307839864</v>
      </c>
      <c r="I3" s="98">
        <f t="shared" si="0"/>
        <v>87567.1029810318</v>
      </c>
      <c r="J3" s="98">
        <f t="shared" si="0"/>
        <v>89444.444444444423</v>
      </c>
      <c r="K3" s="98">
        <f t="shared" si="0"/>
        <v>90721.130620029508</v>
      </c>
      <c r="L3" s="98">
        <f t="shared" si="0"/>
        <v>91184.833026806562</v>
      </c>
      <c r="M3" s="98">
        <f t="shared" si="0"/>
        <v>92298.474821633732</v>
      </c>
      <c r="N3" s="98">
        <f t="shared" si="0"/>
        <v>91419.071394607017</v>
      </c>
      <c r="O3" s="98">
        <f t="shared" si="0"/>
        <v>91425.00382976039</v>
      </c>
      <c r="P3" s="98">
        <f t="shared" si="0"/>
        <v>94135.508972088704</v>
      </c>
      <c r="Q3" s="98">
        <f t="shared" si="0"/>
        <v>97231.949612759257</v>
      </c>
    </row>
    <row r="4" spans="1:17" ht="12.95" customHeight="1" x14ac:dyDescent="0.25">
      <c r="A4" s="90" t="s">
        <v>44</v>
      </c>
      <c r="B4" s="89">
        <f t="shared" ref="B4" si="1">SUM(B5:B14)</f>
        <v>64173.65044343179</v>
      </c>
      <c r="C4" s="89">
        <f t="shared" ref="C4:Q4" si="2">SUM(C5:C14)</f>
        <v>66732.991075746133</v>
      </c>
      <c r="D4" s="89">
        <f t="shared" si="2"/>
        <v>69523.624041288276</v>
      </c>
      <c r="E4" s="89">
        <f t="shared" si="2"/>
        <v>73426.601257678674</v>
      </c>
      <c r="F4" s="89">
        <f t="shared" si="2"/>
        <v>76266.78346005737</v>
      </c>
      <c r="G4" s="89">
        <f t="shared" si="2"/>
        <v>79092.260264608776</v>
      </c>
      <c r="H4" s="89">
        <f t="shared" si="2"/>
        <v>83228.865307839864</v>
      </c>
      <c r="I4" s="89">
        <f t="shared" si="2"/>
        <v>87567.1029810318</v>
      </c>
      <c r="J4" s="89">
        <f t="shared" si="2"/>
        <v>89444.444444444423</v>
      </c>
      <c r="K4" s="89">
        <f t="shared" si="2"/>
        <v>90721.130620029508</v>
      </c>
      <c r="L4" s="89">
        <f t="shared" si="2"/>
        <v>91184.833026806562</v>
      </c>
      <c r="M4" s="89">
        <f t="shared" si="2"/>
        <v>92298.474821633732</v>
      </c>
      <c r="N4" s="89">
        <f t="shared" si="2"/>
        <v>91419.071394607017</v>
      </c>
      <c r="O4" s="89">
        <f t="shared" si="2"/>
        <v>91425.00382976039</v>
      </c>
      <c r="P4" s="89">
        <f t="shared" si="2"/>
        <v>94135.508972088704</v>
      </c>
      <c r="Q4" s="89">
        <f t="shared" si="2"/>
        <v>97231.949612759257</v>
      </c>
    </row>
    <row r="5" spans="1:17" ht="12" customHeight="1" x14ac:dyDescent="0.25">
      <c r="A5" s="88" t="s">
        <v>38</v>
      </c>
      <c r="B5" s="87">
        <v>970.06547548866899</v>
      </c>
      <c r="C5" s="87">
        <v>591.3588032054239</v>
      </c>
      <c r="D5" s="87">
        <v>777.13512318246933</v>
      </c>
      <c r="E5" s="87">
        <v>939.81843531599679</v>
      </c>
      <c r="F5" s="87">
        <v>481.14517538869433</v>
      </c>
      <c r="G5" s="87">
        <v>428.97585460601152</v>
      </c>
      <c r="H5" s="87">
        <v>351.16733789404145</v>
      </c>
      <c r="I5" s="87">
        <v>200.45282172958034</v>
      </c>
      <c r="J5" s="87">
        <v>182.1043590189887</v>
      </c>
      <c r="K5" s="87">
        <v>271.92597280683725</v>
      </c>
      <c r="L5" s="87">
        <v>300.35194081709119</v>
      </c>
      <c r="M5" s="87">
        <v>435.4380136319287</v>
      </c>
      <c r="N5" s="87">
        <v>489.06544403709376</v>
      </c>
      <c r="O5" s="87">
        <v>91.056247097636501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32790.027140388753</v>
      </c>
      <c r="C7" s="87">
        <v>32568.088345539123</v>
      </c>
      <c r="D7" s="87">
        <v>32532.167217529877</v>
      </c>
      <c r="E7" s="87">
        <v>32459.953775715127</v>
      </c>
      <c r="F7" s="87">
        <v>32423.644873333062</v>
      </c>
      <c r="G7" s="87">
        <v>29235.760905546696</v>
      </c>
      <c r="H7" s="87">
        <v>27829.391088324803</v>
      </c>
      <c r="I7" s="87">
        <v>25151.252434792092</v>
      </c>
      <c r="J7" s="87">
        <v>21145.45634692207</v>
      </c>
      <c r="K7" s="87">
        <v>20117.525276148055</v>
      </c>
      <c r="L7" s="87">
        <v>17343.636674599962</v>
      </c>
      <c r="M7" s="87">
        <v>16740.333195380583</v>
      </c>
      <c r="N7" s="87">
        <v>13921.997460579141</v>
      </c>
      <c r="O7" s="87">
        <v>12211.137927810922</v>
      </c>
      <c r="P7" s="87">
        <v>11214.766053451118</v>
      </c>
      <c r="Q7" s="87">
        <v>12283.115369472871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16063.963908828908</v>
      </c>
      <c r="C9" s="87">
        <v>17144.296711826464</v>
      </c>
      <c r="D9" s="87">
        <v>17928.275862037724</v>
      </c>
      <c r="E9" s="87">
        <v>18964.437122755186</v>
      </c>
      <c r="F9" s="87">
        <v>20280.912148700896</v>
      </c>
      <c r="G9" s="87">
        <v>21944.194447519618</v>
      </c>
      <c r="H9" s="87">
        <v>24365.211120798005</v>
      </c>
      <c r="I9" s="87">
        <v>27441.847980592225</v>
      </c>
      <c r="J9" s="87">
        <v>26163.514156697693</v>
      </c>
      <c r="K9" s="87">
        <v>28201.386396433365</v>
      </c>
      <c r="L9" s="87">
        <v>31342.367980253493</v>
      </c>
      <c r="M9" s="87">
        <v>28655.085653249596</v>
      </c>
      <c r="N9" s="87">
        <v>27150.952653299802</v>
      </c>
      <c r="O9" s="87">
        <v>30250.235304220154</v>
      </c>
      <c r="P9" s="87">
        <v>35235.083417189213</v>
      </c>
      <c r="Q9" s="87">
        <v>40063.306962875184</v>
      </c>
    </row>
    <row r="10" spans="1:17" ht="12" customHeight="1" x14ac:dyDescent="0.25">
      <c r="A10" s="88" t="s">
        <v>34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461.36615231938413</v>
      </c>
      <c r="J10" s="87">
        <v>492.53804179001594</v>
      </c>
      <c r="K10" s="87">
        <v>518.64709451250906</v>
      </c>
      <c r="L10" s="87">
        <v>552.8405057146249</v>
      </c>
      <c r="M10" s="87">
        <v>661.18699407251825</v>
      </c>
      <c r="N10" s="87">
        <v>771.08425728304269</v>
      </c>
      <c r="O10" s="87">
        <v>848.21398684176722</v>
      </c>
      <c r="P10" s="87">
        <v>1098.8184673597893</v>
      </c>
      <c r="Q10" s="87">
        <v>1208.027979246162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995.45431535247405</v>
      </c>
      <c r="J11" s="87">
        <v>1058.9202247733165</v>
      </c>
      <c r="K11" s="87">
        <v>1080.5366533725651</v>
      </c>
      <c r="L11" s="87">
        <v>1976.6453796768558</v>
      </c>
      <c r="M11" s="87">
        <v>2115.0562029964244</v>
      </c>
      <c r="N11" s="87">
        <v>2308.4597927726663</v>
      </c>
      <c r="O11" s="87">
        <v>2428.4725562291537</v>
      </c>
      <c r="P11" s="87">
        <v>2888.8521698492532</v>
      </c>
      <c r="Q11" s="87">
        <v>2419.3240818479003</v>
      </c>
    </row>
    <row r="12" spans="1:17" ht="12" customHeight="1" x14ac:dyDescent="0.25">
      <c r="A12" s="88" t="s">
        <v>42</v>
      </c>
      <c r="B12" s="87">
        <v>7076.2048253297917</v>
      </c>
      <c r="C12" s="87">
        <v>7246.9710772123753</v>
      </c>
      <c r="D12" s="87">
        <v>7722.0382126143168</v>
      </c>
      <c r="E12" s="87">
        <v>9730.1338007468858</v>
      </c>
      <c r="F12" s="87">
        <v>9718.9192408132221</v>
      </c>
      <c r="G12" s="87">
        <v>9425.0820724271853</v>
      </c>
      <c r="H12" s="87">
        <v>9215.4893778937949</v>
      </c>
      <c r="I12" s="87">
        <v>10104.909867103797</v>
      </c>
      <c r="J12" s="87">
        <v>10388.768397460772</v>
      </c>
      <c r="K12" s="87">
        <v>10667.136416412981</v>
      </c>
      <c r="L12" s="87">
        <v>11707.151937137145</v>
      </c>
      <c r="M12" s="87">
        <v>11708.654232043285</v>
      </c>
      <c r="N12" s="87">
        <v>11185.258613277643</v>
      </c>
      <c r="O12" s="87">
        <v>11037.707611823003</v>
      </c>
      <c r="P12" s="87">
        <v>10736.764189636986</v>
      </c>
      <c r="Q12" s="87">
        <v>9619.0970678351623</v>
      </c>
    </row>
    <row r="13" spans="1:17" ht="12" customHeight="1" x14ac:dyDescent="0.25">
      <c r="A13" s="88" t="s">
        <v>105</v>
      </c>
      <c r="B13" s="87">
        <v>181.62622561987985</v>
      </c>
      <c r="C13" s="87">
        <v>321.13555806840543</v>
      </c>
      <c r="D13" s="87">
        <v>499.96594491122494</v>
      </c>
      <c r="E13" s="87">
        <v>700.63913701691547</v>
      </c>
      <c r="F13" s="87">
        <v>1031.2735451533649</v>
      </c>
      <c r="G13" s="87">
        <v>1663.6846616123416</v>
      </c>
      <c r="H13" s="87">
        <v>2299.7684043176182</v>
      </c>
      <c r="I13" s="87">
        <v>2804.7341624234532</v>
      </c>
      <c r="J13" s="87">
        <v>3929.6962107528029</v>
      </c>
      <c r="K13" s="87">
        <v>4149.0228701472442</v>
      </c>
      <c r="L13" s="87">
        <v>4349.6193391167071</v>
      </c>
      <c r="M13" s="87">
        <v>4871.2192198632547</v>
      </c>
      <c r="N13" s="87">
        <v>5783.8335286724841</v>
      </c>
      <c r="O13" s="87">
        <v>6978.908854175811</v>
      </c>
      <c r="P13" s="87">
        <v>8689.0519728402905</v>
      </c>
      <c r="Q13" s="87">
        <v>10705.554990009552</v>
      </c>
    </row>
    <row r="14" spans="1:17" ht="12" customHeight="1" x14ac:dyDescent="0.25">
      <c r="A14" s="51" t="s">
        <v>104</v>
      </c>
      <c r="B14" s="94">
        <v>7091.7628677757857</v>
      </c>
      <c r="C14" s="94">
        <v>8861.1405798943524</v>
      </c>
      <c r="D14" s="94">
        <v>10064.041681012666</v>
      </c>
      <c r="E14" s="94">
        <v>10631.618986128566</v>
      </c>
      <c r="F14" s="94">
        <v>12330.888476668126</v>
      </c>
      <c r="G14" s="94">
        <v>16394.562322896923</v>
      </c>
      <c r="H14" s="94">
        <v>19167.837978611587</v>
      </c>
      <c r="I14" s="94">
        <v>20407.085246718791</v>
      </c>
      <c r="J14" s="94">
        <v>26083.446707028761</v>
      </c>
      <c r="K14" s="94">
        <v>25714.949940195951</v>
      </c>
      <c r="L14" s="94">
        <v>23612.219269490692</v>
      </c>
      <c r="M14" s="94">
        <v>27111.501310396143</v>
      </c>
      <c r="N14" s="94">
        <v>29808.419644685149</v>
      </c>
      <c r="O14" s="94">
        <v>27579.27134156194</v>
      </c>
      <c r="P14" s="94">
        <v>24272.172701762058</v>
      </c>
      <c r="Q14" s="94">
        <v>20933.523161472436</v>
      </c>
    </row>
    <row r="15" spans="1:17" ht="12" hidden="1" customHeight="1" x14ac:dyDescent="0.25">
      <c r="A15" s="97" t="s">
        <v>103</v>
      </c>
      <c r="B15" s="96">
        <f t="shared" ref="B15" si="3">SUM(B5:B12)</f>
        <v>56900.261350036126</v>
      </c>
      <c r="C15" s="96">
        <f t="shared" ref="C15:Q15" si="4">SUM(C5:C12)</f>
        <v>57550.714937783385</v>
      </c>
      <c r="D15" s="96">
        <f t="shared" si="4"/>
        <v>58959.616415364384</v>
      </c>
      <c r="E15" s="96">
        <f t="shared" si="4"/>
        <v>62094.343134533192</v>
      </c>
      <c r="F15" s="96">
        <f t="shared" si="4"/>
        <v>62904.621438235874</v>
      </c>
      <c r="G15" s="96">
        <f t="shared" si="4"/>
        <v>61034.013280099512</v>
      </c>
      <c r="H15" s="96">
        <f t="shared" si="4"/>
        <v>61761.258924910653</v>
      </c>
      <c r="I15" s="96">
        <f t="shared" si="4"/>
        <v>64355.283571889551</v>
      </c>
      <c r="J15" s="96">
        <f t="shared" si="4"/>
        <v>59431.301526662857</v>
      </c>
      <c r="K15" s="96">
        <f t="shared" si="4"/>
        <v>60857.157809686309</v>
      </c>
      <c r="L15" s="96">
        <f t="shared" si="4"/>
        <v>63222.994418199167</v>
      </c>
      <c r="M15" s="96">
        <f t="shared" si="4"/>
        <v>60315.754291374338</v>
      </c>
      <c r="N15" s="96">
        <f t="shared" si="4"/>
        <v>55826.818221249385</v>
      </c>
      <c r="O15" s="96">
        <f t="shared" si="4"/>
        <v>56866.823634022636</v>
      </c>
      <c r="P15" s="96">
        <f t="shared" si="4"/>
        <v>61174.28429748636</v>
      </c>
      <c r="Q15" s="96">
        <f t="shared" si="4"/>
        <v>65592.871461277275</v>
      </c>
    </row>
    <row r="16" spans="1:17" ht="12.95" customHeight="1" x14ac:dyDescent="0.25">
      <c r="A16" s="90" t="s">
        <v>102</v>
      </c>
      <c r="B16" s="89">
        <f t="shared" ref="B16" si="5">SUM(B17:B18)</f>
        <v>13296.731517352247</v>
      </c>
      <c r="C16" s="89">
        <f t="shared" ref="C16:Q16" si="6">SUM(C17:C18)</f>
        <v>15122.98933949893</v>
      </c>
      <c r="D16" s="89">
        <f t="shared" si="6"/>
        <v>17614.497955401577</v>
      </c>
      <c r="E16" s="89">
        <f t="shared" si="6"/>
        <v>20465.45679855645</v>
      </c>
      <c r="F16" s="89">
        <f t="shared" si="6"/>
        <v>23623.846212120799</v>
      </c>
      <c r="G16" s="89">
        <f t="shared" si="6"/>
        <v>26629.845626639566</v>
      </c>
      <c r="H16" s="89">
        <f t="shared" si="6"/>
        <v>31462.430863170281</v>
      </c>
      <c r="I16" s="89">
        <f t="shared" si="6"/>
        <v>37268.599514975496</v>
      </c>
      <c r="J16" s="89">
        <f t="shared" si="6"/>
        <v>41781.129260789683</v>
      </c>
      <c r="K16" s="89">
        <f t="shared" si="6"/>
        <v>46165.928463458637</v>
      </c>
      <c r="L16" s="89">
        <f t="shared" si="6"/>
        <v>49265.188029211866</v>
      </c>
      <c r="M16" s="89">
        <f t="shared" si="6"/>
        <v>50232.100947442785</v>
      </c>
      <c r="N16" s="89">
        <f t="shared" si="6"/>
        <v>50946.565095896571</v>
      </c>
      <c r="O16" s="89">
        <f t="shared" si="6"/>
        <v>51895.041924597885</v>
      </c>
      <c r="P16" s="89">
        <f t="shared" si="6"/>
        <v>53573.493879794274</v>
      </c>
      <c r="Q16" s="89">
        <f t="shared" si="6"/>
        <v>56043.258613955477</v>
      </c>
    </row>
    <row r="17" spans="1:17" ht="12.95" customHeight="1" x14ac:dyDescent="0.25">
      <c r="A17" s="88" t="s">
        <v>101</v>
      </c>
      <c r="B17" s="95">
        <v>51.731517352249604</v>
      </c>
      <c r="C17" s="95">
        <v>48.989339498926569</v>
      </c>
      <c r="D17" s="95">
        <v>53.497955401571915</v>
      </c>
      <c r="E17" s="95">
        <v>58.456798556451233</v>
      </c>
      <c r="F17" s="95">
        <v>64.846212120806754</v>
      </c>
      <c r="G17" s="95">
        <v>70.84562663957324</v>
      </c>
      <c r="H17" s="95">
        <v>84.430863170287125</v>
      </c>
      <c r="I17" s="95">
        <v>111.5995149754954</v>
      </c>
      <c r="J17" s="95">
        <v>113.12926078968682</v>
      </c>
      <c r="K17" s="95">
        <v>119.92846345865155</v>
      </c>
      <c r="L17" s="95">
        <v>117.18802921184781</v>
      </c>
      <c r="M17" s="95">
        <v>125.10094744278572</v>
      </c>
      <c r="N17" s="95">
        <v>137.56509589655528</v>
      </c>
      <c r="O17" s="95">
        <v>161.04192459786051</v>
      </c>
      <c r="P17" s="95">
        <v>205.49387979424461</v>
      </c>
      <c r="Q17" s="95">
        <v>278.25861395544416</v>
      </c>
    </row>
    <row r="18" spans="1:17" ht="12" customHeight="1" x14ac:dyDescent="0.25">
      <c r="A18" s="88" t="s">
        <v>100</v>
      </c>
      <c r="B18" s="95">
        <v>13244.999999999998</v>
      </c>
      <c r="C18" s="95">
        <v>15074.000000000004</v>
      </c>
      <c r="D18" s="95">
        <v>17561.000000000004</v>
      </c>
      <c r="E18" s="95">
        <v>20407</v>
      </c>
      <c r="F18" s="95">
        <v>23558.999999999993</v>
      </c>
      <c r="G18" s="95">
        <v>26558.999999999993</v>
      </c>
      <c r="H18" s="95">
        <v>31377.999999999993</v>
      </c>
      <c r="I18" s="95">
        <v>37157</v>
      </c>
      <c r="J18" s="95">
        <v>41667.999999999993</v>
      </c>
      <c r="K18" s="95">
        <v>46045.999999999985</v>
      </c>
      <c r="L18" s="95">
        <v>49148.000000000015</v>
      </c>
      <c r="M18" s="95">
        <v>50107</v>
      </c>
      <c r="N18" s="95">
        <v>50809.000000000015</v>
      </c>
      <c r="O18" s="95">
        <v>51734.000000000022</v>
      </c>
      <c r="P18" s="95">
        <v>53368.000000000029</v>
      </c>
      <c r="Q18" s="95">
        <v>55765.000000000036</v>
      </c>
    </row>
    <row r="19" spans="1:17" ht="12.95" customHeight="1" x14ac:dyDescent="0.25">
      <c r="A19" s="90" t="s">
        <v>47</v>
      </c>
      <c r="B19" s="89">
        <f t="shared" ref="B19" si="7">SUM(B20:B26)</f>
        <v>64173.650443431805</v>
      </c>
      <c r="C19" s="89">
        <f t="shared" ref="C19:Q19" si="8">SUM(C20:C26)</f>
        <v>66732.991075746148</v>
      </c>
      <c r="D19" s="89">
        <f t="shared" si="8"/>
        <v>69523.624041288276</v>
      </c>
      <c r="E19" s="89">
        <f t="shared" si="8"/>
        <v>73426.601257678703</v>
      </c>
      <c r="F19" s="89">
        <f t="shared" si="8"/>
        <v>76266.783460057384</v>
      </c>
      <c r="G19" s="89">
        <f t="shared" si="8"/>
        <v>79092.260264608805</v>
      </c>
      <c r="H19" s="89">
        <f t="shared" si="8"/>
        <v>83228.865307839878</v>
      </c>
      <c r="I19" s="89">
        <f t="shared" si="8"/>
        <v>87567.102981031814</v>
      </c>
      <c r="J19" s="89">
        <f t="shared" si="8"/>
        <v>89444.444444444438</v>
      </c>
      <c r="K19" s="89">
        <f t="shared" si="8"/>
        <v>90721.130620029551</v>
      </c>
      <c r="L19" s="89">
        <f t="shared" si="8"/>
        <v>91184.833026806562</v>
      </c>
      <c r="M19" s="89">
        <f t="shared" si="8"/>
        <v>92298.474821633747</v>
      </c>
      <c r="N19" s="89">
        <f t="shared" si="8"/>
        <v>91419.071394607017</v>
      </c>
      <c r="O19" s="89">
        <f t="shared" si="8"/>
        <v>91425.00382976039</v>
      </c>
      <c r="P19" s="89">
        <f t="shared" si="8"/>
        <v>94135.508972088704</v>
      </c>
      <c r="Q19" s="89">
        <f t="shared" si="8"/>
        <v>97231.949612759272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1468.9142414591045</v>
      </c>
      <c r="C21" s="87">
        <v>2419.1458881969852</v>
      </c>
      <c r="D21" s="87">
        <v>2442.523375655951</v>
      </c>
      <c r="E21" s="87">
        <v>2590.1751106921197</v>
      </c>
      <c r="F21" s="87">
        <v>2820.6090566897542</v>
      </c>
      <c r="G21" s="87">
        <v>2829.3373440281357</v>
      </c>
      <c r="H21" s="87">
        <v>3186.8839239527629</v>
      </c>
      <c r="I21" s="87">
        <v>3207.3254295016768</v>
      </c>
      <c r="J21" s="87">
        <v>3524.1455179111504</v>
      </c>
      <c r="K21" s="87">
        <v>4111.2215603154273</v>
      </c>
      <c r="L21" s="87">
        <v>4265.9571172227143</v>
      </c>
      <c r="M21" s="87">
        <v>4336.3196592844188</v>
      </c>
      <c r="N21" s="87">
        <v>4414.2285427384795</v>
      </c>
      <c r="O21" s="87">
        <v>4499.4383759308967</v>
      </c>
      <c r="P21" s="87">
        <v>4548.6692164183278</v>
      </c>
      <c r="Q21" s="87">
        <v>4563.7921362821126</v>
      </c>
    </row>
    <row r="22" spans="1:17" ht="12" customHeight="1" x14ac:dyDescent="0.25">
      <c r="A22" s="88" t="s">
        <v>99</v>
      </c>
      <c r="B22" s="87">
        <v>7507.5637833543751</v>
      </c>
      <c r="C22" s="87">
        <v>7793.5305098884774</v>
      </c>
      <c r="D22" s="87">
        <v>8102.4526007065861</v>
      </c>
      <c r="E22" s="87">
        <v>8482.7072385298743</v>
      </c>
      <c r="F22" s="87">
        <v>8816.9844771566695</v>
      </c>
      <c r="G22" s="87">
        <v>9585.2350372143028</v>
      </c>
      <c r="H22" s="87">
        <v>10066.603911397508</v>
      </c>
      <c r="I22" s="87">
        <v>10826.198764868021</v>
      </c>
      <c r="J22" s="87">
        <v>11204.251445657286</v>
      </c>
      <c r="K22" s="87">
        <v>11354.28309595125</v>
      </c>
      <c r="L22" s="87">
        <v>11453.488207162231</v>
      </c>
      <c r="M22" s="87">
        <v>10624.348750788384</v>
      </c>
      <c r="N22" s="87">
        <v>10019.60413180047</v>
      </c>
      <c r="O22" s="87">
        <v>9087.9170892074253</v>
      </c>
      <c r="P22" s="87">
        <v>8399.7074834708455</v>
      </c>
      <c r="Q22" s="87">
        <v>7729.2909162935248</v>
      </c>
    </row>
    <row r="23" spans="1:17" ht="12" customHeight="1" x14ac:dyDescent="0.25">
      <c r="A23" s="88" t="s">
        <v>98</v>
      </c>
      <c r="B23" s="87">
        <v>13090.521340950896</v>
      </c>
      <c r="C23" s="87">
        <v>13177.120782180578</v>
      </c>
      <c r="D23" s="87">
        <v>14302.420126273995</v>
      </c>
      <c r="E23" s="87">
        <v>14677.807796477473</v>
      </c>
      <c r="F23" s="87">
        <v>15327.30903128821</v>
      </c>
      <c r="G23" s="87">
        <v>15843.759599748813</v>
      </c>
      <c r="H23" s="87">
        <v>16156.634098817018</v>
      </c>
      <c r="I23" s="87">
        <v>16300.248226060605</v>
      </c>
      <c r="J23" s="87">
        <v>17043.63718401199</v>
      </c>
      <c r="K23" s="87">
        <v>17256.709886158806</v>
      </c>
      <c r="L23" s="87">
        <v>17594.513248665407</v>
      </c>
      <c r="M23" s="87">
        <v>17749.883557526504</v>
      </c>
      <c r="N23" s="87">
        <v>18069.240091575433</v>
      </c>
      <c r="O23" s="87">
        <v>18527.262589516795</v>
      </c>
      <c r="P23" s="87">
        <v>18988.746687684306</v>
      </c>
      <c r="Q23" s="87">
        <v>19514.127778350572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6742.9283112477533</v>
      </c>
      <c r="C25" s="87">
        <v>6762.6474685562034</v>
      </c>
      <c r="D25" s="87">
        <v>7390.5876544602006</v>
      </c>
      <c r="E25" s="87">
        <v>7456.3526965712836</v>
      </c>
      <c r="F25" s="87">
        <v>7794.7753154216325</v>
      </c>
      <c r="G25" s="87">
        <v>8099.0049133451912</v>
      </c>
      <c r="H25" s="87">
        <v>8247.8072560104501</v>
      </c>
      <c r="I25" s="87">
        <v>8368.0157934208346</v>
      </c>
      <c r="J25" s="87">
        <v>8705.3057561982187</v>
      </c>
      <c r="K25" s="87">
        <v>8774.3032166774137</v>
      </c>
      <c r="L25" s="87">
        <v>8847.4319450624826</v>
      </c>
      <c r="M25" s="87">
        <v>8856.4616931025321</v>
      </c>
      <c r="N25" s="87">
        <v>8983.3819722348981</v>
      </c>
      <c r="O25" s="87">
        <v>9166.727910937685</v>
      </c>
      <c r="P25" s="87">
        <v>8873.7925220035049</v>
      </c>
      <c r="Q25" s="87">
        <v>8708.5956960315016</v>
      </c>
    </row>
    <row r="26" spans="1:17" ht="12" customHeight="1" x14ac:dyDescent="0.25">
      <c r="A26" s="88" t="s">
        <v>30</v>
      </c>
      <c r="B26" s="94">
        <v>35363.722766419676</v>
      </c>
      <c r="C26" s="94">
        <v>36580.546426923909</v>
      </c>
      <c r="D26" s="94">
        <v>37285.640284191548</v>
      </c>
      <c r="E26" s="94">
        <v>40219.558415407948</v>
      </c>
      <c r="F26" s="94">
        <v>41507.10557950112</v>
      </c>
      <c r="G26" s="94">
        <v>42734.923370272358</v>
      </c>
      <c r="H26" s="94">
        <v>45570.936117662131</v>
      </c>
      <c r="I26" s="94">
        <v>48865.314767180673</v>
      </c>
      <c r="J26" s="94">
        <v>48967.104540665787</v>
      </c>
      <c r="K26" s="94">
        <v>49224.612860926645</v>
      </c>
      <c r="L26" s="94">
        <v>49023.442508693726</v>
      </c>
      <c r="M26" s="94">
        <v>50731.461160931911</v>
      </c>
      <c r="N26" s="94">
        <v>49932.616656257735</v>
      </c>
      <c r="O26" s="94">
        <v>50143.657864167588</v>
      </c>
      <c r="P26" s="94">
        <v>53324.593062511718</v>
      </c>
      <c r="Q26" s="94">
        <v>56716.143085801559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64173.650443431798</v>
      </c>
      <c r="C29" s="89">
        <f t="shared" ref="C29:Q29" si="10">SUM(C30:C33)</f>
        <v>66732.991075746162</v>
      </c>
      <c r="D29" s="89">
        <f t="shared" si="10"/>
        <v>69523.624041288276</v>
      </c>
      <c r="E29" s="89">
        <f t="shared" si="10"/>
        <v>73426.601257678674</v>
      </c>
      <c r="F29" s="89">
        <f t="shared" si="10"/>
        <v>76266.78346005737</v>
      </c>
      <c r="G29" s="89">
        <f t="shared" si="10"/>
        <v>79092.260264608791</v>
      </c>
      <c r="H29" s="89">
        <f t="shared" si="10"/>
        <v>83228.865307839849</v>
      </c>
      <c r="I29" s="89">
        <f t="shared" si="10"/>
        <v>87567.1029810318</v>
      </c>
      <c r="J29" s="89">
        <f t="shared" si="10"/>
        <v>89444.444444444438</v>
      </c>
      <c r="K29" s="89">
        <f t="shared" si="10"/>
        <v>90721.130620029522</v>
      </c>
      <c r="L29" s="89">
        <f t="shared" si="10"/>
        <v>91184.833026806533</v>
      </c>
      <c r="M29" s="89">
        <f t="shared" si="10"/>
        <v>92298.474821633718</v>
      </c>
      <c r="N29" s="89">
        <f t="shared" si="10"/>
        <v>91419.071394607017</v>
      </c>
      <c r="O29" s="89">
        <f t="shared" si="10"/>
        <v>91425.00382976039</v>
      </c>
      <c r="P29" s="89">
        <f t="shared" si="10"/>
        <v>94135.508972088675</v>
      </c>
      <c r="Q29" s="89">
        <f t="shared" si="10"/>
        <v>97231.949612759228</v>
      </c>
    </row>
    <row r="30" spans="1:17" ht="12" customHeight="1" x14ac:dyDescent="0.25">
      <c r="A30" s="88" t="s">
        <v>66</v>
      </c>
      <c r="B30" s="87">
        <v>1619.6671032273466</v>
      </c>
      <c r="C30" s="87">
        <v>3459.7289114816249</v>
      </c>
      <c r="D30" s="87">
        <v>3462.3203997556748</v>
      </c>
      <c r="E30" s="87">
        <v>4075.1724005264327</v>
      </c>
      <c r="F30" s="87">
        <v>4800.9999569888741</v>
      </c>
      <c r="G30" s="87">
        <v>4814.9964246404279</v>
      </c>
      <c r="H30" s="87">
        <v>5448.3887394024914</v>
      </c>
      <c r="I30" s="87">
        <v>5451.1665113194995</v>
      </c>
      <c r="J30" s="87">
        <v>6082.4309921835656</v>
      </c>
      <c r="K30" s="87">
        <v>7416.729590403922</v>
      </c>
      <c r="L30" s="87">
        <v>8174.7076620014632</v>
      </c>
      <c r="M30" s="87">
        <v>7230.8634924169301</v>
      </c>
      <c r="N30" s="87">
        <v>7224.1674294280147</v>
      </c>
      <c r="O30" s="87">
        <v>7150.7050658755379</v>
      </c>
      <c r="P30" s="87">
        <v>7104.5342500695851</v>
      </c>
      <c r="Q30" s="87">
        <v>6961.3115029723976</v>
      </c>
    </row>
    <row r="31" spans="1:17" ht="12" customHeight="1" x14ac:dyDescent="0.25">
      <c r="A31" s="88" t="s">
        <v>98</v>
      </c>
      <c r="B31" s="87">
        <v>13135.994385753056</v>
      </c>
      <c r="C31" s="87">
        <v>13411.387174580606</v>
      </c>
      <c r="D31" s="87">
        <v>13450.729330631131</v>
      </c>
      <c r="E31" s="87">
        <v>13477.70227088114</v>
      </c>
      <c r="F31" s="87">
        <v>13494.851002875486</v>
      </c>
      <c r="G31" s="87">
        <v>14189.85907933258</v>
      </c>
      <c r="H31" s="87">
        <v>14569.308584097475</v>
      </c>
      <c r="I31" s="87">
        <v>15336.773592533202</v>
      </c>
      <c r="J31" s="87">
        <v>16141.772118888322</v>
      </c>
      <c r="K31" s="87">
        <v>16820.034055257052</v>
      </c>
      <c r="L31" s="87">
        <v>16989.033845401656</v>
      </c>
      <c r="M31" s="87">
        <v>17946.489823964101</v>
      </c>
      <c r="N31" s="87">
        <v>19245.746645118474</v>
      </c>
      <c r="O31" s="87">
        <v>19549.771066854024</v>
      </c>
      <c r="P31" s="87">
        <v>20177.697554253009</v>
      </c>
      <c r="Q31" s="87">
        <v>21627.04237315731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435.59983255886186</v>
      </c>
      <c r="L32" s="87">
        <v>457.80363438410967</v>
      </c>
      <c r="M32" s="87">
        <v>414.85135103314991</v>
      </c>
      <c r="N32" s="87">
        <v>0</v>
      </c>
      <c r="O32" s="87">
        <v>0</v>
      </c>
      <c r="P32" s="87">
        <v>413.86313634724638</v>
      </c>
      <c r="Q32" s="87">
        <v>406.13518252798133</v>
      </c>
    </row>
    <row r="33" spans="1:17" ht="12" customHeight="1" x14ac:dyDescent="0.25">
      <c r="A33" s="49" t="s">
        <v>30</v>
      </c>
      <c r="B33" s="86">
        <v>49417.988954451394</v>
      </c>
      <c r="C33" s="86">
        <v>49861.874989683929</v>
      </c>
      <c r="D33" s="86">
        <v>52610.574310901466</v>
      </c>
      <c r="E33" s="86">
        <v>55873.726586271106</v>
      </c>
      <c r="F33" s="86">
        <v>57970.932500193005</v>
      </c>
      <c r="G33" s="86">
        <v>60087.404760635785</v>
      </c>
      <c r="H33" s="86">
        <v>63211.167984339882</v>
      </c>
      <c r="I33" s="86">
        <v>66779.1628771791</v>
      </c>
      <c r="J33" s="86">
        <v>67220.241333372542</v>
      </c>
      <c r="K33" s="86">
        <v>66048.767141809687</v>
      </c>
      <c r="L33" s="86">
        <v>65563.287885019308</v>
      </c>
      <c r="M33" s="86">
        <v>66706.270154219543</v>
      </c>
      <c r="N33" s="86">
        <v>64949.157320060527</v>
      </c>
      <c r="O33" s="86">
        <v>64724.527697030826</v>
      </c>
      <c r="P33" s="86">
        <v>66439.414031418841</v>
      </c>
      <c r="Q33" s="86">
        <v>68237.460554101533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343.4838785382608</v>
      </c>
      <c r="C3" s="106">
        <f t="shared" ref="C3:Q3" si="1">SUM(C4,C16,C19,C29)</f>
        <v>405.54937385973369</v>
      </c>
      <c r="D3" s="106">
        <f t="shared" si="1"/>
        <v>431.38304587006439</v>
      </c>
      <c r="E3" s="106">
        <f t="shared" si="1"/>
        <v>459.88301811853222</v>
      </c>
      <c r="F3" s="106">
        <f t="shared" si="1"/>
        <v>473.84428819319055</v>
      </c>
      <c r="G3" s="106">
        <f t="shared" si="1"/>
        <v>487.96603512411821</v>
      </c>
      <c r="H3" s="106">
        <f t="shared" si="1"/>
        <v>476.20064945691911</v>
      </c>
      <c r="I3" s="106">
        <f t="shared" si="1"/>
        <v>461.16107028705528</v>
      </c>
      <c r="J3" s="106">
        <f t="shared" si="1"/>
        <v>497.48447598311054</v>
      </c>
      <c r="K3" s="106">
        <f t="shared" si="1"/>
        <v>500.55801715711152</v>
      </c>
      <c r="L3" s="106">
        <f t="shared" si="1"/>
        <v>537.41820348978149</v>
      </c>
      <c r="M3" s="106">
        <f t="shared" si="1"/>
        <v>521.93797643169069</v>
      </c>
      <c r="N3" s="106">
        <f t="shared" si="1"/>
        <v>492.41658224525077</v>
      </c>
      <c r="O3" s="106">
        <f t="shared" si="1"/>
        <v>472.58721567174211</v>
      </c>
      <c r="P3" s="106">
        <f t="shared" si="1"/>
        <v>434.20461112706255</v>
      </c>
      <c r="Q3" s="106">
        <f t="shared" si="1"/>
        <v>496.99589715753854</v>
      </c>
    </row>
    <row r="4" spans="1:17" ht="12.95" customHeight="1" x14ac:dyDescent="0.25">
      <c r="A4" s="90" t="s">
        <v>44</v>
      </c>
      <c r="B4" s="101">
        <f t="shared" ref="B4" si="2">SUM(B5:B15)</f>
        <v>221.52362226991576</v>
      </c>
      <c r="C4" s="101">
        <f t="shared" ref="C4:Q4" si="3">SUM(C5:C15)</f>
        <v>274.40569912700596</v>
      </c>
      <c r="D4" s="101">
        <f t="shared" si="3"/>
        <v>291.16237034675862</v>
      </c>
      <c r="E4" s="101">
        <f t="shared" si="3"/>
        <v>309.10246899122768</v>
      </c>
      <c r="F4" s="101">
        <f t="shared" si="3"/>
        <v>314.76218715117875</v>
      </c>
      <c r="G4" s="101">
        <f t="shared" si="3"/>
        <v>322.24362025127562</v>
      </c>
      <c r="H4" s="101">
        <f t="shared" si="3"/>
        <v>299.99235035199359</v>
      </c>
      <c r="I4" s="101">
        <f t="shared" si="3"/>
        <v>273.42021852330373</v>
      </c>
      <c r="J4" s="101">
        <f t="shared" si="3"/>
        <v>303.05397346143985</v>
      </c>
      <c r="K4" s="101">
        <f t="shared" si="3"/>
        <v>300.64930712786173</v>
      </c>
      <c r="L4" s="101">
        <f t="shared" si="3"/>
        <v>333.77249856257629</v>
      </c>
      <c r="M4" s="101">
        <f t="shared" si="3"/>
        <v>316.50459026357805</v>
      </c>
      <c r="N4" s="101">
        <f t="shared" si="3"/>
        <v>288.75082777800128</v>
      </c>
      <c r="O4" s="101">
        <f t="shared" si="3"/>
        <v>267.68796513070288</v>
      </c>
      <c r="P4" s="101">
        <f t="shared" si="3"/>
        <v>222.98443186231873</v>
      </c>
      <c r="Q4" s="101">
        <f t="shared" si="3"/>
        <v>276.82927148796188</v>
      </c>
    </row>
    <row r="5" spans="1:17" ht="12" customHeight="1" x14ac:dyDescent="0.25">
      <c r="A5" s="88" t="s">
        <v>38</v>
      </c>
      <c r="B5" s="100">
        <v>4.0876361249228044</v>
      </c>
      <c r="C5" s="100">
        <v>2.9930300000000001</v>
      </c>
      <c r="D5" s="100">
        <v>4.0078199999999988</v>
      </c>
      <c r="E5" s="100">
        <v>4.90022</v>
      </c>
      <c r="F5" s="100">
        <v>2.4736199999999999</v>
      </c>
      <c r="G5" s="100">
        <v>0.405763076138485</v>
      </c>
      <c r="H5" s="100">
        <v>1.6056199999999994</v>
      </c>
      <c r="I5" s="100">
        <v>0.79986000000000035</v>
      </c>
      <c r="J5" s="100">
        <v>0.79998000000000002</v>
      </c>
      <c r="K5" s="100">
        <v>1.5995899999999998</v>
      </c>
      <c r="L5" s="100">
        <v>1.1941269033070259</v>
      </c>
      <c r="M5" s="100">
        <v>1.9584851175781566</v>
      </c>
      <c r="N5" s="100">
        <v>2.0515431487076285</v>
      </c>
      <c r="O5" s="100">
        <v>0.35875974441232811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118.5731211197057</v>
      </c>
      <c r="C7" s="100">
        <v>129.29574855145486</v>
      </c>
      <c r="D7" s="100">
        <v>145.74889731631131</v>
      </c>
      <c r="E7" s="100">
        <v>146.36082350004878</v>
      </c>
      <c r="F7" s="100">
        <v>143.051355596788</v>
      </c>
      <c r="G7" s="100">
        <v>128.90384947267236</v>
      </c>
      <c r="H7" s="100">
        <v>109.19572927470152</v>
      </c>
      <c r="I7" s="100">
        <v>86.126086979969443</v>
      </c>
      <c r="J7" s="100">
        <v>79.71666940457024</v>
      </c>
      <c r="K7" s="100">
        <v>74.250609628239204</v>
      </c>
      <c r="L7" s="100">
        <v>70.992583801466111</v>
      </c>
      <c r="M7" s="100">
        <v>64.529942576961858</v>
      </c>
      <c r="N7" s="100">
        <v>49.869101316466107</v>
      </c>
      <c r="O7" s="100">
        <v>40.886898173156915</v>
      </c>
      <c r="P7" s="100">
        <v>30.594074960889358</v>
      </c>
      <c r="Q7" s="100">
        <v>40.433226728327696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54.03410375927082</v>
      </c>
      <c r="C9" s="100">
        <v>81.490477281577355</v>
      </c>
      <c r="D9" s="100">
        <v>72.611750213744216</v>
      </c>
      <c r="E9" s="100">
        <v>78.379849078630215</v>
      </c>
      <c r="F9" s="100">
        <v>83.752998994629593</v>
      </c>
      <c r="G9" s="100">
        <v>92.008088830861865</v>
      </c>
      <c r="H9" s="100">
        <v>89.485953000495442</v>
      </c>
      <c r="I9" s="100">
        <v>85.713505117289927</v>
      </c>
      <c r="J9" s="100">
        <v>94.546291983319023</v>
      </c>
      <c r="K9" s="100">
        <v>96.977742445013831</v>
      </c>
      <c r="L9" s="100">
        <v>120.58269214747317</v>
      </c>
      <c r="M9" s="100">
        <v>103.57769007000466</v>
      </c>
      <c r="N9" s="100">
        <v>92.301286548622016</v>
      </c>
      <c r="O9" s="100">
        <v>95.21934254271109</v>
      </c>
      <c r="P9" s="100">
        <v>90.357966653714243</v>
      </c>
      <c r="Q9" s="100">
        <v>124.44506060337606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2.1392199999999999</v>
      </c>
      <c r="J10" s="100">
        <v>1.8999599999999996</v>
      </c>
      <c r="K10" s="100">
        <v>2.6992599999999998</v>
      </c>
      <c r="L10" s="100">
        <v>2.3644811750957766</v>
      </c>
      <c r="M10" s="100">
        <v>3.1049970233530515</v>
      </c>
      <c r="N10" s="100">
        <v>3.3438492664931654</v>
      </c>
      <c r="O10" s="100">
        <v>3.415565363814979</v>
      </c>
      <c r="P10" s="100">
        <v>3.5828164608472401</v>
      </c>
      <c r="Q10" s="100">
        <v>4.7290536042241254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3.3000000000000007</v>
      </c>
      <c r="J11" s="100">
        <v>3.2</v>
      </c>
      <c r="K11" s="100">
        <v>3.2000000000000015</v>
      </c>
      <c r="L11" s="100">
        <v>6.8071080538836668</v>
      </c>
      <c r="M11" s="100">
        <v>6.8548772332091499</v>
      </c>
      <c r="N11" s="100">
        <v>6.9504155918601302</v>
      </c>
      <c r="O11" s="100">
        <v>6.8309926435463773</v>
      </c>
      <c r="P11" s="100">
        <v>6.6161199108141941</v>
      </c>
      <c r="Q11" s="100">
        <v>6.6876851055698898</v>
      </c>
    </row>
    <row r="12" spans="1:17" ht="12" customHeight="1" x14ac:dyDescent="0.25">
      <c r="A12" s="88" t="s">
        <v>42</v>
      </c>
      <c r="B12" s="100">
        <v>20.740726944228296</v>
      </c>
      <c r="C12" s="100">
        <v>24.81075589980594</v>
      </c>
      <c r="D12" s="100">
        <v>27.315023888573272</v>
      </c>
      <c r="E12" s="100">
        <v>34.79752846875958</v>
      </c>
      <c r="F12" s="100">
        <v>34.271474458922526</v>
      </c>
      <c r="G12" s="100">
        <v>33.214008967323402</v>
      </c>
      <c r="H12" s="100">
        <v>28.900477908411595</v>
      </c>
      <c r="I12" s="100">
        <v>29.024634145395794</v>
      </c>
      <c r="J12" s="100">
        <v>29.796068301668768</v>
      </c>
      <c r="K12" s="100">
        <v>31.467191972037398</v>
      </c>
      <c r="L12" s="100">
        <v>38.300879159081319</v>
      </c>
      <c r="M12" s="100">
        <v>36.156743681417765</v>
      </c>
      <c r="N12" s="100">
        <v>31.434590804708659</v>
      </c>
      <c r="O12" s="100">
        <v>30.028060736898428</v>
      </c>
      <c r="P12" s="100">
        <v>24.083627897488299</v>
      </c>
      <c r="Q12" s="100">
        <v>26.126686895703507</v>
      </c>
    </row>
    <row r="13" spans="1:17" ht="12" customHeight="1" x14ac:dyDescent="0.25">
      <c r="A13" s="88" t="s">
        <v>105</v>
      </c>
      <c r="B13" s="100">
        <v>0.3350431205856001</v>
      </c>
      <c r="C13" s="100">
        <v>0.71155195595484599</v>
      </c>
      <c r="D13" s="100">
        <v>1.1287698873365095</v>
      </c>
      <c r="E13" s="100">
        <v>1.5992523737706246</v>
      </c>
      <c r="F13" s="100">
        <v>2.3210020968146217</v>
      </c>
      <c r="G13" s="100">
        <v>3.7417953983291303</v>
      </c>
      <c r="H13" s="100">
        <v>4.6029070520256781</v>
      </c>
      <c r="I13" s="100">
        <v>4.8989649943998499</v>
      </c>
      <c r="J13" s="100">
        <v>7.5564954151830062</v>
      </c>
      <c r="K13" s="100">
        <v>7.8109145655684618</v>
      </c>
      <c r="L13" s="100">
        <v>9.0815939741668696</v>
      </c>
      <c r="M13" s="100">
        <v>9.4708720243011868</v>
      </c>
      <c r="N13" s="100">
        <v>10.050723332173286</v>
      </c>
      <c r="O13" s="100">
        <v>10.208099788645541</v>
      </c>
      <c r="P13" s="100">
        <v>9.3669526494304876</v>
      </c>
      <c r="Q13" s="100">
        <v>12.889585908289455</v>
      </c>
    </row>
    <row r="14" spans="1:17" ht="12" customHeight="1" x14ac:dyDescent="0.25">
      <c r="A14" s="51" t="s">
        <v>104</v>
      </c>
      <c r="B14" s="22">
        <v>21.688689197089204</v>
      </c>
      <c r="C14" s="22">
        <v>32.551034868510669</v>
      </c>
      <c r="D14" s="22">
        <v>37.669891663476662</v>
      </c>
      <c r="E14" s="22">
        <v>40.232680462896049</v>
      </c>
      <c r="F14" s="22">
        <v>46.010078945581263</v>
      </c>
      <c r="G14" s="22">
        <v>61.131605775785502</v>
      </c>
      <c r="H14" s="22">
        <v>63.603085510770796</v>
      </c>
      <c r="I14" s="22">
        <v>59.094976374428846</v>
      </c>
      <c r="J14" s="22">
        <v>83.154044416529857</v>
      </c>
      <c r="K14" s="22">
        <v>80.259914896651864</v>
      </c>
      <c r="L14" s="22">
        <v>81.73434576750185</v>
      </c>
      <c r="M14" s="22">
        <v>88.442911579926303</v>
      </c>
      <c r="N14" s="22">
        <v>90.681808189485281</v>
      </c>
      <c r="O14" s="22">
        <v>78.747011775895743</v>
      </c>
      <c r="P14" s="22">
        <v>56.600214667489709</v>
      </c>
      <c r="Q14" s="22">
        <v>59.104852273152723</v>
      </c>
    </row>
    <row r="15" spans="1:17" ht="12" customHeight="1" x14ac:dyDescent="0.25">
      <c r="A15" s="105" t="s">
        <v>108</v>
      </c>
      <c r="B15" s="104">
        <v>2.06430200411332</v>
      </c>
      <c r="C15" s="104">
        <v>2.5531005697022984</v>
      </c>
      <c r="D15" s="104">
        <v>2.6802173773166205</v>
      </c>
      <c r="E15" s="104">
        <v>2.8321151071224353</v>
      </c>
      <c r="F15" s="104">
        <v>2.8816570584427788</v>
      </c>
      <c r="G15" s="104">
        <v>2.8385087301649254</v>
      </c>
      <c r="H15" s="104">
        <v>2.5985776055885794</v>
      </c>
      <c r="I15" s="104">
        <v>2.3229709118198603</v>
      </c>
      <c r="J15" s="104">
        <v>2.3844639401689367</v>
      </c>
      <c r="K15" s="104">
        <v>2.3840836203509679</v>
      </c>
      <c r="L15" s="104">
        <v>2.7146875806005379</v>
      </c>
      <c r="M15" s="104">
        <v>2.4080709568259029</v>
      </c>
      <c r="N15" s="104">
        <v>2.067509579485062</v>
      </c>
      <c r="O15" s="104">
        <v>1.9932343616214843</v>
      </c>
      <c r="P15" s="104">
        <v>1.7826586616451927</v>
      </c>
      <c r="Q15" s="104">
        <v>2.4131203693183787</v>
      </c>
    </row>
    <row r="16" spans="1:17" ht="12.95" customHeight="1" x14ac:dyDescent="0.25">
      <c r="A16" s="90" t="s">
        <v>102</v>
      </c>
      <c r="B16" s="101">
        <f t="shared" ref="B16" si="4">SUM(B17:B18)</f>
        <v>11.791556367455174</v>
      </c>
      <c r="C16" s="101">
        <f t="shared" ref="C16:Q16" si="5">SUM(C17:C18)</f>
        <v>13.063950378375502</v>
      </c>
      <c r="D16" s="101">
        <f t="shared" si="5"/>
        <v>14.83064589873146</v>
      </c>
      <c r="E16" s="101">
        <f t="shared" si="5"/>
        <v>16.893799341027037</v>
      </c>
      <c r="F16" s="101">
        <f t="shared" si="5"/>
        <v>19.20072086903664</v>
      </c>
      <c r="G16" s="101">
        <f t="shared" si="5"/>
        <v>21.367244949343906</v>
      </c>
      <c r="H16" s="101">
        <f t="shared" si="5"/>
        <v>24.996201912863789</v>
      </c>
      <c r="I16" s="101">
        <f t="shared" si="5"/>
        <v>29.251339641596939</v>
      </c>
      <c r="J16" s="101">
        <f t="shared" si="5"/>
        <v>32.46466185801394</v>
      </c>
      <c r="K16" s="101">
        <f t="shared" si="5"/>
        <v>35.280364943806433</v>
      </c>
      <c r="L16" s="101">
        <f t="shared" si="5"/>
        <v>37.119756297629465</v>
      </c>
      <c r="M16" s="101">
        <f t="shared" si="5"/>
        <v>37.107691438156266</v>
      </c>
      <c r="N16" s="101">
        <f t="shared" si="5"/>
        <v>37.134130943155988</v>
      </c>
      <c r="O16" s="101">
        <f t="shared" si="5"/>
        <v>37.116075979639042</v>
      </c>
      <c r="P16" s="101">
        <f t="shared" si="5"/>
        <v>37.628686985795234</v>
      </c>
      <c r="Q16" s="101">
        <f t="shared" si="5"/>
        <v>37.62535588045769</v>
      </c>
    </row>
    <row r="17" spans="1:17" ht="12.95" customHeight="1" x14ac:dyDescent="0.25">
      <c r="A17" s="88" t="s">
        <v>101</v>
      </c>
      <c r="B17" s="103">
        <v>1.1693903743327872E-2</v>
      </c>
      <c r="C17" s="103">
        <v>1.1798658520931536E-2</v>
      </c>
      <c r="D17" s="103">
        <v>1.4039719250034775E-2</v>
      </c>
      <c r="E17" s="103">
        <v>1.6546259945115351E-2</v>
      </c>
      <c r="F17" s="103">
        <v>2.0084092361353553E-2</v>
      </c>
      <c r="G17" s="103">
        <v>2.3545533242645127E-2</v>
      </c>
      <c r="H17" s="103">
        <v>3.1193947948591979E-2</v>
      </c>
      <c r="I17" s="103">
        <v>4.5857474360364241E-2</v>
      </c>
      <c r="J17" s="103">
        <v>5.0509895931487074E-2</v>
      </c>
      <c r="K17" s="103">
        <v>5.7370043294326011E-2</v>
      </c>
      <c r="L17" s="103">
        <v>5.8682381832851065E-2</v>
      </c>
      <c r="M17" s="103">
        <v>6.3063056717918425E-2</v>
      </c>
      <c r="N17" s="103">
        <v>7.2574188054865665E-2</v>
      </c>
      <c r="O17" s="103">
        <v>8.8860154708004374E-2</v>
      </c>
      <c r="P17" s="103">
        <v>0.11711362573744148</v>
      </c>
      <c r="Q17" s="103">
        <v>0.1610169799883639</v>
      </c>
    </row>
    <row r="18" spans="1:17" ht="12" customHeight="1" x14ac:dyDescent="0.25">
      <c r="A18" s="88" t="s">
        <v>100</v>
      </c>
      <c r="B18" s="103">
        <v>11.779862463711845</v>
      </c>
      <c r="C18" s="103">
        <v>13.052151719854571</v>
      </c>
      <c r="D18" s="103">
        <v>14.816606179481425</v>
      </c>
      <c r="E18" s="103">
        <v>16.877253081081921</v>
      </c>
      <c r="F18" s="103">
        <v>19.180636776675286</v>
      </c>
      <c r="G18" s="103">
        <v>21.343699416101259</v>
      </c>
      <c r="H18" s="103">
        <v>24.965007964915198</v>
      </c>
      <c r="I18" s="103">
        <v>29.205482167236575</v>
      </c>
      <c r="J18" s="103">
        <v>32.414151962082457</v>
      </c>
      <c r="K18" s="103">
        <v>35.222994900512106</v>
      </c>
      <c r="L18" s="103">
        <v>37.061073915796612</v>
      </c>
      <c r="M18" s="103">
        <v>37.044628381438351</v>
      </c>
      <c r="N18" s="103">
        <v>37.061556755101122</v>
      </c>
      <c r="O18" s="103">
        <v>37.027215824931041</v>
      </c>
      <c r="P18" s="103">
        <v>37.511573360057795</v>
      </c>
      <c r="Q18" s="103">
        <v>37.464338900469329</v>
      </c>
    </row>
    <row r="19" spans="1:17" ht="12.95" customHeight="1" x14ac:dyDescent="0.25">
      <c r="A19" s="90" t="s">
        <v>47</v>
      </c>
      <c r="B19" s="101">
        <f t="shared" ref="B19" si="6">SUM(B20:B27)</f>
        <v>54.078041670649412</v>
      </c>
      <c r="C19" s="101">
        <f t="shared" ref="C19:Q19" si="7">SUM(C20:C27)</f>
        <v>57.689430478288621</v>
      </c>
      <c r="D19" s="101">
        <f t="shared" si="7"/>
        <v>61.460117402636619</v>
      </c>
      <c r="E19" s="101">
        <f t="shared" si="7"/>
        <v>65.670549204695732</v>
      </c>
      <c r="F19" s="101">
        <f t="shared" si="7"/>
        <v>68.686478576521594</v>
      </c>
      <c r="G19" s="101">
        <f t="shared" si="7"/>
        <v>71.183867924647174</v>
      </c>
      <c r="H19" s="101">
        <f t="shared" si="7"/>
        <v>74.286098576118235</v>
      </c>
      <c r="I19" s="101">
        <f t="shared" si="7"/>
        <v>77.494734503522352</v>
      </c>
      <c r="J19" s="101">
        <f t="shared" si="7"/>
        <v>78.888597774214873</v>
      </c>
      <c r="K19" s="101">
        <f t="shared" si="7"/>
        <v>79.744616898601166</v>
      </c>
      <c r="L19" s="101">
        <f t="shared" si="7"/>
        <v>80.315644267155548</v>
      </c>
      <c r="M19" s="101">
        <f t="shared" si="7"/>
        <v>81.624643812877594</v>
      </c>
      <c r="N19" s="101">
        <f t="shared" si="7"/>
        <v>81.032102571894029</v>
      </c>
      <c r="O19" s="101">
        <f t="shared" si="7"/>
        <v>81.660904164694443</v>
      </c>
      <c r="P19" s="101">
        <f t="shared" si="7"/>
        <v>84.182270328481664</v>
      </c>
      <c r="Q19" s="101">
        <f t="shared" si="7"/>
        <v>87.989688180449519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1.4565166877708722</v>
      </c>
      <c r="C21" s="100">
        <v>2.4555675494484253</v>
      </c>
      <c r="D21" s="100">
        <v>2.5322857371879333</v>
      </c>
      <c r="E21" s="100">
        <v>2.7204001091368339</v>
      </c>
      <c r="F21" s="100">
        <v>2.9811314982419805</v>
      </c>
      <c r="G21" s="100">
        <v>2.9849560469997458</v>
      </c>
      <c r="H21" s="100">
        <v>3.3363908194254139</v>
      </c>
      <c r="I21" s="100">
        <v>3.3333152539830393</v>
      </c>
      <c r="J21" s="100">
        <v>3.6428041225012331</v>
      </c>
      <c r="K21" s="100">
        <v>4.2292737279353689</v>
      </c>
      <c r="L21" s="100">
        <v>4.3927026126130793</v>
      </c>
      <c r="M21" s="100">
        <v>4.4929869043242077</v>
      </c>
      <c r="N21" s="100">
        <v>4.5713375818941548</v>
      </c>
      <c r="O21" s="100">
        <v>4.6698477937443466</v>
      </c>
      <c r="P21" s="100">
        <v>4.7189151294122684</v>
      </c>
      <c r="Q21" s="100">
        <v>4.7680845829155523</v>
      </c>
    </row>
    <row r="22" spans="1:17" ht="12" customHeight="1" x14ac:dyDescent="0.25">
      <c r="A22" s="88" t="s">
        <v>99</v>
      </c>
      <c r="B22" s="100">
        <v>7.6568918057759872</v>
      </c>
      <c r="C22" s="100">
        <v>8.1368914485451427</v>
      </c>
      <c r="D22" s="100">
        <v>8.6402226836886413</v>
      </c>
      <c r="E22" s="100">
        <v>9.1637364999512165</v>
      </c>
      <c r="F22" s="100">
        <v>9.5850144032119182</v>
      </c>
      <c r="G22" s="100">
        <v>10.40136727703017</v>
      </c>
      <c r="H22" s="100">
        <v>10.839970725298471</v>
      </c>
      <c r="I22" s="100">
        <v>11.572943020030563</v>
      </c>
      <c r="J22" s="100">
        <v>11.912400595429773</v>
      </c>
      <c r="K22" s="100">
        <v>12.014040371760785</v>
      </c>
      <c r="L22" s="100">
        <v>12.130747033454975</v>
      </c>
      <c r="M22" s="100">
        <v>11.328584019918242</v>
      </c>
      <c r="N22" s="100">
        <v>10.689210380489801</v>
      </c>
      <c r="O22" s="100">
        <v>9.7273080185021961</v>
      </c>
      <c r="P22" s="100">
        <v>8.9955526787901814</v>
      </c>
      <c r="Q22" s="100">
        <v>8.3430686825283242</v>
      </c>
    </row>
    <row r="23" spans="1:17" ht="12" customHeight="1" x14ac:dyDescent="0.25">
      <c r="A23" s="88" t="s">
        <v>98</v>
      </c>
      <c r="B23" s="100">
        <v>12.460836553089321</v>
      </c>
      <c r="C23" s="100">
        <v>12.840489667004437</v>
      </c>
      <c r="D23" s="100">
        <v>14.234910609186919</v>
      </c>
      <c r="E23" s="100">
        <v>14.799126659790566</v>
      </c>
      <c r="F23" s="100">
        <v>15.551610983793426</v>
      </c>
      <c r="G23" s="100">
        <v>16.046587402993609</v>
      </c>
      <c r="H23" s="100">
        <v>16.238009631903804</v>
      </c>
      <c r="I23" s="100">
        <v>16.262930768929309</v>
      </c>
      <c r="J23" s="100">
        <v>16.912799491835155</v>
      </c>
      <c r="K23" s="100">
        <v>17.042140574071382</v>
      </c>
      <c r="L23" s="100">
        <v>17.39257186691303</v>
      </c>
      <c r="M23" s="100">
        <v>17.676222494158512</v>
      </c>
      <c r="N23" s="100">
        <v>18.036770967571229</v>
      </c>
      <c r="O23" s="100">
        <v>18.601056199761011</v>
      </c>
      <c r="P23" s="100">
        <v>19.114007366909391</v>
      </c>
      <c r="Q23" s="100">
        <v>19.852419301423588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5.0546298915413068</v>
      </c>
      <c r="C25" s="100">
        <v>5.1895341001940567</v>
      </c>
      <c r="D25" s="100">
        <v>5.7926161114267254</v>
      </c>
      <c r="E25" s="100">
        <v>5.9204115312404095</v>
      </c>
      <c r="F25" s="100">
        <v>6.2282155410774767</v>
      </c>
      <c r="G25" s="100">
        <v>6.4596154816244704</v>
      </c>
      <c r="H25" s="100">
        <v>6.5278620915884034</v>
      </c>
      <c r="I25" s="100">
        <v>6.5747258546041891</v>
      </c>
      <c r="J25" s="100">
        <v>6.8028016983312174</v>
      </c>
      <c r="K25" s="100">
        <v>6.8238480279626144</v>
      </c>
      <c r="L25" s="100">
        <v>6.887384725667955</v>
      </c>
      <c r="M25" s="100">
        <v>6.9540601903811048</v>
      </c>
      <c r="N25" s="100">
        <v>7.0911902762747667</v>
      </c>
      <c r="O25" s="100">
        <v>7.303729956349609</v>
      </c>
      <c r="P25" s="100">
        <v>7.110616752539717</v>
      </c>
      <c r="Q25" s="100">
        <v>7.07270381130804</v>
      </c>
    </row>
    <row r="26" spans="1:17" ht="12" customHeight="1" x14ac:dyDescent="0.25">
      <c r="A26" s="88" t="s">
        <v>30</v>
      </c>
      <c r="B26" s="22">
        <v>27.44916673247193</v>
      </c>
      <c r="C26" s="22">
        <v>29.06694771309656</v>
      </c>
      <c r="D26" s="22">
        <v>30.260082261146401</v>
      </c>
      <c r="E26" s="22">
        <v>33.066874404576708</v>
      </c>
      <c r="F26" s="22">
        <v>34.340506150196795</v>
      </c>
      <c r="G26" s="22">
        <v>35.291341715999181</v>
      </c>
      <c r="H26" s="22">
        <v>37.343865307902135</v>
      </c>
      <c r="I26" s="22">
        <v>39.750819605975252</v>
      </c>
      <c r="J26" s="22">
        <v>39.617791866117486</v>
      </c>
      <c r="K26" s="22">
        <v>39.635314196871022</v>
      </c>
      <c r="L26" s="22">
        <v>39.512238028506502</v>
      </c>
      <c r="M26" s="22">
        <v>41.17279020409552</v>
      </c>
      <c r="N26" s="22">
        <v>40.643593365664074</v>
      </c>
      <c r="O26" s="22">
        <v>41.358962196337288</v>
      </c>
      <c r="P26" s="22">
        <v>44.243178400830104</v>
      </c>
      <c r="Q26" s="22">
        <v>47.953411802274026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56.090658230240464</v>
      </c>
      <c r="C29" s="101">
        <f t="shared" ref="C29:Q29" si="9">SUM(C30:C33)</f>
        <v>60.390293876063609</v>
      </c>
      <c r="D29" s="101">
        <f t="shared" si="9"/>
        <v>63.929912221937713</v>
      </c>
      <c r="E29" s="101">
        <f t="shared" si="9"/>
        <v>68.216200581581745</v>
      </c>
      <c r="F29" s="101">
        <f t="shared" si="9"/>
        <v>71.194901596453604</v>
      </c>
      <c r="G29" s="101">
        <f t="shared" si="9"/>
        <v>73.171301998851519</v>
      </c>
      <c r="H29" s="101">
        <f t="shared" si="9"/>
        <v>76.925998615943541</v>
      </c>
      <c r="I29" s="101">
        <f t="shared" si="9"/>
        <v>80.994777618632241</v>
      </c>
      <c r="J29" s="101">
        <f t="shared" si="9"/>
        <v>83.077242889441877</v>
      </c>
      <c r="K29" s="101">
        <f t="shared" si="9"/>
        <v>84.883728186842205</v>
      </c>
      <c r="L29" s="101">
        <f t="shared" si="9"/>
        <v>86.210304362420231</v>
      </c>
      <c r="M29" s="101">
        <f t="shared" si="9"/>
        <v>86.701050917078788</v>
      </c>
      <c r="N29" s="101">
        <f t="shared" si="9"/>
        <v>85.499520952199489</v>
      </c>
      <c r="O29" s="101">
        <f t="shared" si="9"/>
        <v>86.122270396705716</v>
      </c>
      <c r="P29" s="101">
        <f t="shared" si="9"/>
        <v>89.409221950466943</v>
      </c>
      <c r="Q29" s="101">
        <f t="shared" si="9"/>
        <v>94.551581608669451</v>
      </c>
    </row>
    <row r="30" spans="1:17" ht="12" customHeight="1" x14ac:dyDescent="0.25">
      <c r="A30" s="88" t="s">
        <v>66</v>
      </c>
      <c r="B30" s="100">
        <v>1.9104416798903696</v>
      </c>
      <c r="C30" s="100">
        <v>4.2417224505515732</v>
      </c>
      <c r="D30" s="100">
        <v>4.1709142628120652</v>
      </c>
      <c r="E30" s="100">
        <v>5.0790898908631634</v>
      </c>
      <c r="F30" s="100">
        <v>6.0065485017580169</v>
      </c>
      <c r="G30" s="100">
        <v>5.970686478854847</v>
      </c>
      <c r="H30" s="100">
        <v>6.7464191805745877</v>
      </c>
      <c r="I30" s="100">
        <v>6.7639047460169621</v>
      </c>
      <c r="J30" s="100">
        <v>7.547185877498765</v>
      </c>
      <c r="K30" s="100">
        <v>9.1660062720646334</v>
      </c>
      <c r="L30" s="100">
        <v>10.169856904131455</v>
      </c>
      <c r="M30" s="100">
        <v>8.951931941892008</v>
      </c>
      <c r="N30" s="100">
        <v>8.8680998448958004</v>
      </c>
      <c r="O30" s="100">
        <v>8.7734500126883415</v>
      </c>
      <c r="P30" s="100">
        <v>8.7214194497693107</v>
      </c>
      <c r="Q30" s="100">
        <v>8.6745391665315275</v>
      </c>
    </row>
    <row r="31" spans="1:17" ht="12" customHeight="1" x14ac:dyDescent="0.25">
      <c r="A31" s="88" t="s">
        <v>98</v>
      </c>
      <c r="B31" s="100">
        <v>14.387531712423286</v>
      </c>
      <c r="C31" s="100">
        <v>15.050734392897281</v>
      </c>
      <c r="D31" s="100">
        <v>15.402019457818817</v>
      </c>
      <c r="E31" s="100">
        <v>15.59807800163407</v>
      </c>
      <c r="F31" s="100">
        <v>15.677495929215603</v>
      </c>
      <c r="G31" s="100">
        <v>16.338857951132436</v>
      </c>
      <c r="H31" s="100">
        <v>16.751723419652119</v>
      </c>
      <c r="I31" s="100">
        <v>17.670846639420411</v>
      </c>
      <c r="J31" s="100">
        <v>18.598348628914316</v>
      </c>
      <c r="K31" s="100">
        <v>19.30233693762046</v>
      </c>
      <c r="L31" s="100">
        <v>19.625765696044049</v>
      </c>
      <c r="M31" s="100">
        <v>20.621575811026542</v>
      </c>
      <c r="N31" s="100">
        <v>21.910703347083974</v>
      </c>
      <c r="O31" s="100">
        <v>22.224070994756286</v>
      </c>
      <c r="P31" s="100">
        <v>22.926805591152078</v>
      </c>
      <c r="Q31" s="100">
        <v>24.920239400027594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0.69984000000000002</v>
      </c>
      <c r="L32" s="100">
        <v>0.74039793686752375</v>
      </c>
      <c r="M32" s="100">
        <v>0.66877150697263732</v>
      </c>
      <c r="N32" s="100">
        <v>0</v>
      </c>
      <c r="O32" s="100">
        <v>0</v>
      </c>
      <c r="P32" s="100">
        <v>0.66878820118379068</v>
      </c>
      <c r="Q32" s="100">
        <v>0.66875542874269289</v>
      </c>
    </row>
    <row r="33" spans="1:17" ht="12" customHeight="1" x14ac:dyDescent="0.25">
      <c r="A33" s="49" t="s">
        <v>30</v>
      </c>
      <c r="B33" s="18">
        <v>39.792684837926807</v>
      </c>
      <c r="C33" s="18">
        <v>41.097837032614756</v>
      </c>
      <c r="D33" s="18">
        <v>44.356978501306834</v>
      </c>
      <c r="E33" s="18">
        <v>47.539032689084515</v>
      </c>
      <c r="F33" s="18">
        <v>49.51085716547999</v>
      </c>
      <c r="G33" s="18">
        <v>50.861757568864235</v>
      </c>
      <c r="H33" s="18">
        <v>53.427856015716841</v>
      </c>
      <c r="I33" s="18">
        <v>56.560026233194861</v>
      </c>
      <c r="J33" s="18">
        <v>56.931708383028798</v>
      </c>
      <c r="K33" s="18">
        <v>55.715544977157101</v>
      </c>
      <c r="L33" s="18">
        <v>55.674283825377209</v>
      </c>
      <c r="M33" s="18">
        <v>56.458771657187597</v>
      </c>
      <c r="N33" s="18">
        <v>54.720717760219713</v>
      </c>
      <c r="O33" s="18">
        <v>55.12474938926109</v>
      </c>
      <c r="P33" s="18">
        <v>57.092208708361767</v>
      </c>
      <c r="Q33" s="18">
        <v>60.288047613367638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217.42968528663047</v>
      </c>
      <c r="C3" s="106">
        <f t="shared" ref="C3:Q3" si="1">SUM(C4,C16,C19,C29)</f>
        <v>259.70424345113327</v>
      </c>
      <c r="D3" s="106">
        <f t="shared" si="1"/>
        <v>280.17307722916212</v>
      </c>
      <c r="E3" s="106">
        <f t="shared" si="1"/>
        <v>304.41070569266321</v>
      </c>
      <c r="F3" s="106">
        <f t="shared" si="1"/>
        <v>320.10234199178137</v>
      </c>
      <c r="G3" s="106">
        <f t="shared" si="1"/>
        <v>337.45084408015305</v>
      </c>
      <c r="H3" s="106">
        <f t="shared" si="1"/>
        <v>338.88757133580003</v>
      </c>
      <c r="I3" s="106">
        <f t="shared" si="1"/>
        <v>339.77781107648713</v>
      </c>
      <c r="J3" s="106">
        <f t="shared" si="1"/>
        <v>374.35333222782037</v>
      </c>
      <c r="K3" s="106">
        <f t="shared" si="1"/>
        <v>383.13542098718131</v>
      </c>
      <c r="L3" s="106">
        <f t="shared" si="1"/>
        <v>416.60112452343844</v>
      </c>
      <c r="M3" s="106">
        <f t="shared" si="1"/>
        <v>412.48377942402891</v>
      </c>
      <c r="N3" s="106">
        <f t="shared" si="1"/>
        <v>399.67431492379546</v>
      </c>
      <c r="O3" s="106">
        <f t="shared" si="1"/>
        <v>394.01076020451507</v>
      </c>
      <c r="P3" s="106">
        <f t="shared" si="1"/>
        <v>375.12725884315552</v>
      </c>
      <c r="Q3" s="106">
        <f t="shared" si="1"/>
        <v>434.07519436591838</v>
      </c>
    </row>
    <row r="4" spans="1:17" ht="12.95" customHeight="1" x14ac:dyDescent="0.25">
      <c r="A4" s="90" t="s">
        <v>44</v>
      </c>
      <c r="B4" s="101">
        <f t="shared" ref="B4" si="2">SUM(B5:B15)</f>
        <v>133.70365955729559</v>
      </c>
      <c r="C4" s="101">
        <f t="shared" ref="C4:Q4" si="3">SUM(C5:C15)</f>
        <v>168.41331913315614</v>
      </c>
      <c r="D4" s="101">
        <f t="shared" si="3"/>
        <v>180.13971776246936</v>
      </c>
      <c r="E4" s="101">
        <f t="shared" si="3"/>
        <v>194.13493103561495</v>
      </c>
      <c r="F4" s="101">
        <f t="shared" si="3"/>
        <v>200.66903479433023</v>
      </c>
      <c r="G4" s="101">
        <f t="shared" si="3"/>
        <v>209.86674786621984</v>
      </c>
      <c r="H4" s="101">
        <f t="shared" si="3"/>
        <v>198.43144382882045</v>
      </c>
      <c r="I4" s="101">
        <f t="shared" si="3"/>
        <v>184.4896413658214</v>
      </c>
      <c r="J4" s="101">
        <f t="shared" si="3"/>
        <v>209.0883838157261</v>
      </c>
      <c r="K4" s="101">
        <f t="shared" si="3"/>
        <v>209.31294303498413</v>
      </c>
      <c r="L4" s="101">
        <f t="shared" si="3"/>
        <v>236.27757941137895</v>
      </c>
      <c r="M4" s="101">
        <f t="shared" si="3"/>
        <v>228.14222852892743</v>
      </c>
      <c r="N4" s="101">
        <f t="shared" si="3"/>
        <v>213.2282580491549</v>
      </c>
      <c r="O4" s="101">
        <f t="shared" si="3"/>
        <v>202.3862692864306</v>
      </c>
      <c r="P4" s="101">
        <f t="shared" si="3"/>
        <v>172.49578690318137</v>
      </c>
      <c r="Q4" s="101">
        <f t="shared" si="3"/>
        <v>217.73320133352189</v>
      </c>
    </row>
    <row r="5" spans="1:17" ht="12" customHeight="1" x14ac:dyDescent="0.25">
      <c r="A5" s="88" t="s">
        <v>38</v>
      </c>
      <c r="B5" s="100">
        <v>2.0013626611854543</v>
      </c>
      <c r="C5" s="100">
        <v>1.4654285026216771</v>
      </c>
      <c r="D5" s="100">
        <v>1.9965360184595022</v>
      </c>
      <c r="E5" s="100">
        <v>2.4716355730416284</v>
      </c>
      <c r="F5" s="100">
        <v>1.282526437578833</v>
      </c>
      <c r="G5" s="100">
        <v>0.21088269774478688</v>
      </c>
      <c r="H5" s="100">
        <v>0.83559178740223561</v>
      </c>
      <c r="I5" s="100">
        <v>0.41788769263563552</v>
      </c>
      <c r="J5" s="100">
        <v>0.41798108407856521</v>
      </c>
      <c r="K5" s="100">
        <v>0.84973939686046374</v>
      </c>
      <c r="L5" s="100">
        <v>0.63665706344792616</v>
      </c>
      <c r="M5" s="100">
        <v>1.0562498722583364</v>
      </c>
      <c r="N5" s="100">
        <v>1.1096745188787422</v>
      </c>
      <c r="O5" s="100">
        <v>0.19854692954700884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66.986567252903129</v>
      </c>
      <c r="C7" s="100">
        <v>73.404473181154799</v>
      </c>
      <c r="D7" s="100">
        <v>83.243905698017358</v>
      </c>
      <c r="E7" s="100">
        <v>84.146596198648922</v>
      </c>
      <c r="F7" s="100">
        <v>82.84301305283509</v>
      </c>
      <c r="G7" s="100">
        <v>74.849236018459322</v>
      </c>
      <c r="H7" s="100">
        <v>63.692040271586315</v>
      </c>
      <c r="I7" s="100">
        <v>50.404137117529913</v>
      </c>
      <c r="J7" s="100">
        <v>46.959637725665814</v>
      </c>
      <c r="K7" s="100">
        <v>44.185927851287119</v>
      </c>
      <c r="L7" s="100">
        <v>42.589469638664994</v>
      </c>
      <c r="M7" s="100">
        <v>39.352880462888422</v>
      </c>
      <c r="N7" s="100">
        <v>30.865411086750203</v>
      </c>
      <c r="O7" s="100">
        <v>25.734805522604518</v>
      </c>
      <c r="P7" s="100">
        <v>19.569823837766481</v>
      </c>
      <c r="Q7" s="100">
        <v>25.985989254550837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32.612694628864773</v>
      </c>
      <c r="C9" s="100">
        <v>49.863489511947876</v>
      </c>
      <c r="D9" s="100">
        <v>44.944736457732112</v>
      </c>
      <c r="E9" s="100">
        <v>49.139339750356314</v>
      </c>
      <c r="F9" s="100">
        <v>53.222518266318573</v>
      </c>
      <c r="G9" s="100">
        <v>59.293906766348833</v>
      </c>
      <c r="H9" s="100">
        <v>58.573520292169846</v>
      </c>
      <c r="I9" s="100">
        <v>56.99107731232138</v>
      </c>
      <c r="J9" s="100">
        <v>63.147393311438535</v>
      </c>
      <c r="K9" s="100">
        <v>65.545720458507262</v>
      </c>
      <c r="L9" s="100">
        <v>82.550893657958028</v>
      </c>
      <c r="M9" s="100">
        <v>71.696479260835147</v>
      </c>
      <c r="N9" s="100">
        <v>64.344215717464493</v>
      </c>
      <c r="O9" s="100">
        <v>67.170573371784982</v>
      </c>
      <c r="P9" s="100">
        <v>64.370011102152574</v>
      </c>
      <c r="Q9" s="100">
        <v>89.1207310110413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1.3177208006483565</v>
      </c>
      <c r="J10" s="100">
        <v>1.1708428018899519</v>
      </c>
      <c r="K10" s="100">
        <v>1.6644433170729052</v>
      </c>
      <c r="L10" s="100">
        <v>1.4595196136280373</v>
      </c>
      <c r="M10" s="100">
        <v>1.9228139878386852</v>
      </c>
      <c r="N10" s="100">
        <v>2.0765323457220641</v>
      </c>
      <c r="O10" s="100">
        <v>2.1248102182499706</v>
      </c>
      <c r="P10" s="100">
        <v>2.238856694352819</v>
      </c>
      <c r="Q10" s="100">
        <v>2.9596050164061722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2.6626034533251643</v>
      </c>
      <c r="J11" s="100">
        <v>2.5829669345849688</v>
      </c>
      <c r="K11" s="100">
        <v>2.5836068466172506</v>
      </c>
      <c r="L11" s="100">
        <v>5.5386514995162104</v>
      </c>
      <c r="M11" s="100">
        <v>5.5821952032939128</v>
      </c>
      <c r="N11" s="100">
        <v>5.6668341519369179</v>
      </c>
      <c r="O11" s="100">
        <v>5.5735721299097127</v>
      </c>
      <c r="P11" s="100">
        <v>5.4114814949172532</v>
      </c>
      <c r="Q11" s="100">
        <v>5.4843896423508731</v>
      </c>
    </row>
    <row r="12" spans="1:17" ht="12" customHeight="1" x14ac:dyDescent="0.25">
      <c r="A12" s="88" t="s">
        <v>42</v>
      </c>
      <c r="B12" s="100">
        <v>14.879039018193437</v>
      </c>
      <c r="C12" s="100">
        <v>17.867452668508299</v>
      </c>
      <c r="D12" s="100">
        <v>19.794401541210981</v>
      </c>
      <c r="E12" s="100">
        <v>25.581148244887004</v>
      </c>
      <c r="F12" s="100">
        <v>25.277520957457728</v>
      </c>
      <c r="G12" s="100">
        <v>24.550259420399417</v>
      </c>
      <c r="H12" s="100">
        <v>21.426357563727827</v>
      </c>
      <c r="I12" s="100">
        <v>21.75065856477168</v>
      </c>
      <c r="J12" s="100">
        <v>22.473749017306439</v>
      </c>
      <c r="K12" s="100">
        <v>23.888676728111911</v>
      </c>
      <c r="L12" s="100">
        <v>29.375220698891763</v>
      </c>
      <c r="M12" s="100">
        <v>27.859492149305993</v>
      </c>
      <c r="N12" s="100">
        <v>24.299140294255039</v>
      </c>
      <c r="O12" s="100">
        <v>23.313388249983042</v>
      </c>
      <c r="P12" s="100">
        <v>18.76986919532812</v>
      </c>
      <c r="Q12" s="100">
        <v>20.522385535803334</v>
      </c>
    </row>
    <row r="13" spans="1:17" ht="12" customHeight="1" x14ac:dyDescent="0.25">
      <c r="A13" s="88" t="s">
        <v>105</v>
      </c>
      <c r="B13" s="100">
        <v>0.37855777629522064</v>
      </c>
      <c r="C13" s="100">
        <v>0.82285085530918334</v>
      </c>
      <c r="D13" s="100">
        <v>1.3188706431353618</v>
      </c>
      <c r="E13" s="100">
        <v>1.8782782627491703</v>
      </c>
      <c r="F13" s="100">
        <v>2.7362513210932766</v>
      </c>
      <c r="G13" s="100">
        <v>4.4232942481211976</v>
      </c>
      <c r="H13" s="100">
        <v>5.4479231444000655</v>
      </c>
      <c r="I13" s="100">
        <v>5.8019119928422276</v>
      </c>
      <c r="J13" s="100">
        <v>8.9549467270571164</v>
      </c>
      <c r="K13" s="100">
        <v>9.2581966075771724</v>
      </c>
      <c r="L13" s="100">
        <v>10.991112903148039</v>
      </c>
      <c r="M13" s="100">
        <v>12.385175568214358</v>
      </c>
      <c r="N13" s="100">
        <v>14.879657020516859</v>
      </c>
      <c r="O13" s="100">
        <v>17.055294062385851</v>
      </c>
      <c r="P13" s="100">
        <v>17.566609195897577</v>
      </c>
      <c r="Q13" s="100">
        <v>26.381809183552839</v>
      </c>
    </row>
    <row r="14" spans="1:17" ht="12" customHeight="1" x14ac:dyDescent="0.25">
      <c r="A14" s="51" t="s">
        <v>104</v>
      </c>
      <c r="B14" s="22">
        <v>14.781136215740261</v>
      </c>
      <c r="C14" s="22">
        <v>22.436523843912006</v>
      </c>
      <c r="D14" s="22">
        <v>26.161050026597415</v>
      </c>
      <c r="E14" s="22">
        <v>28.085817898809463</v>
      </c>
      <c r="F14" s="22">
        <v>32.425547700603957</v>
      </c>
      <c r="G14" s="22">
        <v>43.70065998498135</v>
      </c>
      <c r="H14" s="22">
        <v>45.857433163945551</v>
      </c>
      <c r="I14" s="22">
        <v>42.820673519927205</v>
      </c>
      <c r="J14" s="22">
        <v>60.996402273535772</v>
      </c>
      <c r="K14" s="22">
        <v>58.952548208599104</v>
      </c>
      <c r="L14" s="22">
        <v>60.421366755523458</v>
      </c>
      <c r="M14" s="22">
        <v>65.87887106746669</v>
      </c>
      <c r="N14" s="22">
        <v>67.919283334145504</v>
      </c>
      <c r="O14" s="22">
        <v>59.222044440344028</v>
      </c>
      <c r="P14" s="22">
        <v>42.786476721121339</v>
      </c>
      <c r="Q14" s="22">
        <v>44.865171320498156</v>
      </c>
    </row>
    <row r="15" spans="1:17" ht="12" customHeight="1" x14ac:dyDescent="0.25">
      <c r="A15" s="105" t="s">
        <v>108</v>
      </c>
      <c r="B15" s="104">
        <v>2.06430200411332</v>
      </c>
      <c r="C15" s="104">
        <v>2.5531005697022975</v>
      </c>
      <c r="D15" s="104">
        <v>2.6802173773166205</v>
      </c>
      <c r="E15" s="104">
        <v>2.8321151071224357</v>
      </c>
      <c r="F15" s="104">
        <v>2.8816570584427788</v>
      </c>
      <c r="G15" s="104">
        <v>2.8385087301649246</v>
      </c>
      <c r="H15" s="104">
        <v>2.5985776055885785</v>
      </c>
      <c r="I15" s="104">
        <v>2.3229709118198594</v>
      </c>
      <c r="J15" s="104">
        <v>2.3844639401689363</v>
      </c>
      <c r="K15" s="104">
        <v>2.3840836203509679</v>
      </c>
      <c r="L15" s="104">
        <v>2.7146875806005388</v>
      </c>
      <c r="M15" s="104">
        <v>2.4080709568259029</v>
      </c>
      <c r="N15" s="104">
        <v>2.067509579485062</v>
      </c>
      <c r="O15" s="104">
        <v>1.9932343616214843</v>
      </c>
      <c r="P15" s="104">
        <v>1.7826586616451923</v>
      </c>
      <c r="Q15" s="104">
        <v>2.4131203693183778</v>
      </c>
    </row>
    <row r="16" spans="1:17" ht="12.95" customHeight="1" x14ac:dyDescent="0.25">
      <c r="A16" s="90" t="s">
        <v>102</v>
      </c>
      <c r="B16" s="101">
        <f t="shared" ref="B16:Q16" si="4">SUM(B17:B18)</f>
        <v>19.443370734803789</v>
      </c>
      <c r="C16" s="101">
        <f t="shared" si="4"/>
        <v>22.251109259784936</v>
      </c>
      <c r="D16" s="101">
        <f t="shared" si="4"/>
        <v>26.030812060793629</v>
      </c>
      <c r="E16" s="101">
        <f t="shared" si="4"/>
        <v>30.41310093519715</v>
      </c>
      <c r="F16" s="101">
        <f t="shared" si="4"/>
        <v>35.325745270102196</v>
      </c>
      <c r="G16" s="101">
        <f t="shared" si="4"/>
        <v>40.037351307123892</v>
      </c>
      <c r="H16" s="101">
        <f t="shared" si="4"/>
        <v>47.797254628946781</v>
      </c>
      <c r="I16" s="101">
        <f t="shared" si="4"/>
        <v>57.032198685568815</v>
      </c>
      <c r="J16" s="101">
        <f t="shared" si="4"/>
        <v>64.313392297335142</v>
      </c>
      <c r="K16" s="101">
        <f t="shared" si="4"/>
        <v>71.010191411632988</v>
      </c>
      <c r="L16" s="101">
        <f t="shared" si="4"/>
        <v>75.78895844212424</v>
      </c>
      <c r="M16" s="101">
        <f t="shared" si="4"/>
        <v>77.435191444035951</v>
      </c>
      <c r="N16" s="101">
        <f t="shared" si="4"/>
        <v>79.968786722821918</v>
      </c>
      <c r="O16" s="101">
        <f t="shared" si="4"/>
        <v>83.397248945428686</v>
      </c>
      <c r="P16" s="101">
        <f t="shared" si="4"/>
        <v>89.657906761746545</v>
      </c>
      <c r="Q16" s="101">
        <f t="shared" si="4"/>
        <v>96.447004817092761</v>
      </c>
    </row>
    <row r="17" spans="1:17" ht="12.95" customHeight="1" x14ac:dyDescent="0.25">
      <c r="A17" s="88" t="s">
        <v>101</v>
      </c>
      <c r="B17" s="103">
        <v>1.928234905836302E-2</v>
      </c>
      <c r="C17" s="103">
        <v>1.9607213866850055E-2</v>
      </c>
      <c r="D17" s="103">
        <v>2.4014632755220033E-2</v>
      </c>
      <c r="E17" s="103">
        <v>2.9055873064286752E-2</v>
      </c>
      <c r="F17" s="103">
        <v>3.6183708527266129E-2</v>
      </c>
      <c r="G17" s="103">
        <v>4.3381550866370647E-2</v>
      </c>
      <c r="H17" s="103">
        <v>5.908371331920291E-2</v>
      </c>
      <c r="I17" s="103">
        <v>8.9575427632478208E-2</v>
      </c>
      <c r="J17" s="103">
        <v>9.9820271407424596E-2</v>
      </c>
      <c r="K17" s="103">
        <v>0.11523978756243755</v>
      </c>
      <c r="L17" s="103">
        <v>0.11907267244920523</v>
      </c>
      <c r="M17" s="103">
        <v>0.12910191226481962</v>
      </c>
      <c r="N17" s="103">
        <v>0.1548819768707643</v>
      </c>
      <c r="O17" s="103">
        <v>0.20113033729608512</v>
      </c>
      <c r="P17" s="103">
        <v>0.28830438982329931</v>
      </c>
      <c r="Q17" s="103">
        <v>0.43774519250179433</v>
      </c>
    </row>
    <row r="18" spans="1:17" ht="12" customHeight="1" x14ac:dyDescent="0.25">
      <c r="A18" s="88" t="s">
        <v>100</v>
      </c>
      <c r="B18" s="103">
        <v>19.424088385745428</v>
      </c>
      <c r="C18" s="103">
        <v>22.231502045918088</v>
      </c>
      <c r="D18" s="103">
        <v>26.006797428038407</v>
      </c>
      <c r="E18" s="103">
        <v>30.384045062132863</v>
      </c>
      <c r="F18" s="103">
        <v>35.289561561574928</v>
      </c>
      <c r="G18" s="103">
        <v>39.99396975625752</v>
      </c>
      <c r="H18" s="103">
        <v>47.738170915627578</v>
      </c>
      <c r="I18" s="103">
        <v>56.94262325793634</v>
      </c>
      <c r="J18" s="103">
        <v>64.213572025927718</v>
      </c>
      <c r="K18" s="103">
        <v>70.894951624070544</v>
      </c>
      <c r="L18" s="103">
        <v>75.669885769675034</v>
      </c>
      <c r="M18" s="103">
        <v>77.306089531771136</v>
      </c>
      <c r="N18" s="103">
        <v>79.813904745951149</v>
      </c>
      <c r="O18" s="103">
        <v>83.196118608132608</v>
      </c>
      <c r="P18" s="103">
        <v>89.36960237192325</v>
      </c>
      <c r="Q18" s="103">
        <v>96.009259624590968</v>
      </c>
    </row>
    <row r="19" spans="1:17" ht="12.95" customHeight="1" x14ac:dyDescent="0.25">
      <c r="A19" s="90" t="s">
        <v>47</v>
      </c>
      <c r="B19" s="101">
        <f t="shared" ref="B19" si="5">SUM(B20:B27)</f>
        <v>32.474067228573254</v>
      </c>
      <c r="C19" s="101">
        <f t="shared" ref="C19:Q19" si="6">SUM(C20:C27)</f>
        <v>34.885921451560016</v>
      </c>
      <c r="D19" s="101">
        <f t="shared" si="6"/>
        <v>37.444120858454994</v>
      </c>
      <c r="E19" s="101">
        <f t="shared" si="6"/>
        <v>40.498310169129041</v>
      </c>
      <c r="F19" s="101">
        <f t="shared" si="6"/>
        <v>42.724006384217176</v>
      </c>
      <c r="G19" s="101">
        <f t="shared" si="6"/>
        <v>44.64337633224703</v>
      </c>
      <c r="H19" s="101">
        <f t="shared" si="6"/>
        <v>47.132905653057819</v>
      </c>
      <c r="I19" s="101">
        <f t="shared" si="6"/>
        <v>49.77606101496761</v>
      </c>
      <c r="J19" s="101">
        <f t="shared" si="6"/>
        <v>50.989376831681497</v>
      </c>
      <c r="K19" s="101">
        <f t="shared" si="6"/>
        <v>51.884539870476331</v>
      </c>
      <c r="L19" s="101">
        <f t="shared" si="6"/>
        <v>52.582264502610634</v>
      </c>
      <c r="M19" s="101">
        <f t="shared" si="6"/>
        <v>54.051338708664147</v>
      </c>
      <c r="N19" s="101">
        <f t="shared" si="6"/>
        <v>54.01831386614824</v>
      </c>
      <c r="O19" s="101">
        <f t="shared" si="6"/>
        <v>54.966909979282164</v>
      </c>
      <c r="P19" s="101">
        <f t="shared" si="6"/>
        <v>57.333381785959006</v>
      </c>
      <c r="Q19" s="101">
        <f t="shared" si="6"/>
        <v>60.596194089710735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0.74321957986776721</v>
      </c>
      <c r="C21" s="100">
        <v>1.3143211197435347</v>
      </c>
      <c r="D21" s="100">
        <v>1.3623149683884654</v>
      </c>
      <c r="E21" s="100">
        <v>1.476627498830563</v>
      </c>
      <c r="F21" s="100">
        <v>1.6355202249693466</v>
      </c>
      <c r="G21" s="100">
        <v>1.6456690748695579</v>
      </c>
      <c r="H21" s="100">
        <v>1.8641649688058524</v>
      </c>
      <c r="I21" s="100">
        <v>1.8720715769374749</v>
      </c>
      <c r="J21" s="100">
        <v>2.0693699351387389</v>
      </c>
      <c r="K21" s="100">
        <v>2.4367797439522909</v>
      </c>
      <c r="L21" s="100">
        <v>2.546351146183409</v>
      </c>
      <c r="M21" s="100">
        <v>2.6168268154952488</v>
      </c>
      <c r="N21" s="100">
        <v>2.6749758962732075</v>
      </c>
      <c r="O21" s="100">
        <v>2.7452352975573331</v>
      </c>
      <c r="P21" s="100">
        <v>2.7854664495745474</v>
      </c>
      <c r="Q21" s="100">
        <v>2.8249560685407697</v>
      </c>
    </row>
    <row r="22" spans="1:17" ht="12" customHeight="1" x14ac:dyDescent="0.25">
      <c r="A22" s="88" t="s">
        <v>99</v>
      </c>
      <c r="B22" s="100">
        <v>3.7985664808808695</v>
      </c>
      <c r="C22" s="100">
        <v>4.0811288180576515</v>
      </c>
      <c r="D22" s="100">
        <v>4.3826923156084456</v>
      </c>
      <c r="E22" s="100">
        <v>4.705416146989271</v>
      </c>
      <c r="F22" s="100">
        <v>4.9784771664584859</v>
      </c>
      <c r="G22" s="100">
        <v>5.4865051155034497</v>
      </c>
      <c r="H22" s="100">
        <v>5.7864397895986492</v>
      </c>
      <c r="I22" s="100">
        <v>6.2637256361539899</v>
      </c>
      <c r="J22" s="100">
        <v>6.5128679171657735</v>
      </c>
      <c r="K22" s="100">
        <v>6.6234852151081274</v>
      </c>
      <c r="L22" s="100">
        <v>6.7417596667944162</v>
      </c>
      <c r="M22" s="100">
        <v>6.3486967576530411</v>
      </c>
      <c r="N22" s="100">
        <v>6.0318770828955204</v>
      </c>
      <c r="O22" s="100">
        <v>5.5570892792974496</v>
      </c>
      <c r="P22" s="100">
        <v>5.1800722841096132</v>
      </c>
      <c r="Q22" s="100">
        <v>4.8204399743822135</v>
      </c>
    </row>
    <row r="23" spans="1:17" ht="12" customHeight="1" x14ac:dyDescent="0.25">
      <c r="A23" s="88" t="s">
        <v>98</v>
      </c>
      <c r="B23" s="100">
        <v>6.6233490674087303</v>
      </c>
      <c r="C23" s="100">
        <v>6.8615785555734172</v>
      </c>
      <c r="D23" s="100">
        <v>7.6934915469521163</v>
      </c>
      <c r="E23" s="100">
        <v>8.0584237146072031</v>
      </c>
      <c r="F23" s="100">
        <v>8.5455939832965573</v>
      </c>
      <c r="G23" s="100">
        <v>8.8930171487263028</v>
      </c>
      <c r="H23" s="100">
        <v>9.0702207360456288</v>
      </c>
      <c r="I23" s="100">
        <v>9.1521930441567356</v>
      </c>
      <c r="J23" s="100">
        <v>9.6173961685500622</v>
      </c>
      <c r="K23" s="100">
        <v>9.7673765465976725</v>
      </c>
      <c r="L23" s="100">
        <v>10.052334190831242</v>
      </c>
      <c r="M23" s="100">
        <v>10.293723803319541</v>
      </c>
      <c r="N23" s="100">
        <v>10.587483144176332</v>
      </c>
      <c r="O23" s="100">
        <v>11.006535828206362</v>
      </c>
      <c r="P23" s="100">
        <v>11.396275052754126</v>
      </c>
      <c r="Q23" s="100">
        <v>11.923243609268788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3.4116874934686576</v>
      </c>
      <c r="C25" s="100">
        <v>3.5131605968191373</v>
      </c>
      <c r="D25" s="100">
        <v>3.9510031948925888</v>
      </c>
      <c r="E25" s="100">
        <v>4.0551064179139491</v>
      </c>
      <c r="F25" s="100">
        <v>4.294201379804143</v>
      </c>
      <c r="G25" s="100">
        <v>4.4833208004131908</v>
      </c>
      <c r="H25" s="100">
        <v>4.5576246476561755</v>
      </c>
      <c r="I25" s="100">
        <v>4.6188819148951055</v>
      </c>
      <c r="J25" s="100">
        <v>4.8176624497404603</v>
      </c>
      <c r="K25" s="100">
        <v>4.8619729688672892</v>
      </c>
      <c r="L25" s="100">
        <v>4.9380338973910192</v>
      </c>
      <c r="M25" s="100">
        <v>5.0150856083120274</v>
      </c>
      <c r="N25" s="100">
        <v>5.1475961324677417</v>
      </c>
      <c r="O25" s="100">
        <v>5.3372426910160495</v>
      </c>
      <c r="P25" s="100">
        <v>5.2183911845634503</v>
      </c>
      <c r="Q25" s="100">
        <v>5.2170324783579689</v>
      </c>
    </row>
    <row r="26" spans="1:17" ht="12" customHeight="1" x14ac:dyDescent="0.25">
      <c r="A26" s="88" t="s">
        <v>30</v>
      </c>
      <c r="B26" s="22">
        <v>17.897244606947229</v>
      </c>
      <c r="C26" s="22">
        <v>19.115732361366277</v>
      </c>
      <c r="D26" s="22">
        <v>20.054618832613382</v>
      </c>
      <c r="E26" s="22">
        <v>22.202736390788051</v>
      </c>
      <c r="F26" s="22">
        <v>23.270213629688641</v>
      </c>
      <c r="G26" s="22">
        <v>24.134864192734536</v>
      </c>
      <c r="H26" s="22">
        <v>25.85445551095151</v>
      </c>
      <c r="I26" s="22">
        <v>27.869188842824308</v>
      </c>
      <c r="J26" s="22">
        <v>27.972080361086462</v>
      </c>
      <c r="K26" s="22">
        <v>28.194925395950953</v>
      </c>
      <c r="L26" s="22">
        <v>28.303785601410549</v>
      </c>
      <c r="M26" s="22">
        <v>29.77700572388429</v>
      </c>
      <c r="N26" s="22">
        <v>29.576381610335439</v>
      </c>
      <c r="O26" s="22">
        <v>30.320806883204966</v>
      </c>
      <c r="P26" s="22">
        <v>32.753176814957264</v>
      </c>
      <c r="Q26" s="22">
        <v>35.810521959161001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31.808587765957832</v>
      </c>
      <c r="C29" s="101">
        <f t="shared" ref="C29:Q29" si="8">SUM(C30:C33)</f>
        <v>34.153893606632174</v>
      </c>
      <c r="D29" s="101">
        <f t="shared" si="8"/>
        <v>36.558426547444121</v>
      </c>
      <c r="E29" s="101">
        <f t="shared" si="8"/>
        <v>39.364363552722082</v>
      </c>
      <c r="F29" s="101">
        <f t="shared" si="8"/>
        <v>41.383555543131735</v>
      </c>
      <c r="G29" s="101">
        <f t="shared" si="8"/>
        <v>42.903368574562286</v>
      </c>
      <c r="H29" s="101">
        <f t="shared" si="8"/>
        <v>45.525967224974991</v>
      </c>
      <c r="I29" s="101">
        <f t="shared" si="8"/>
        <v>48.479910010129345</v>
      </c>
      <c r="J29" s="101">
        <f t="shared" si="8"/>
        <v>49.962179283077589</v>
      </c>
      <c r="K29" s="101">
        <f t="shared" si="8"/>
        <v>50.927746670087842</v>
      </c>
      <c r="L29" s="101">
        <f t="shared" si="8"/>
        <v>51.952322167324581</v>
      </c>
      <c r="M29" s="101">
        <f t="shared" si="8"/>
        <v>52.855020742401337</v>
      </c>
      <c r="N29" s="101">
        <f t="shared" si="8"/>
        <v>52.458956285670439</v>
      </c>
      <c r="O29" s="101">
        <f t="shared" si="8"/>
        <v>53.260331993373661</v>
      </c>
      <c r="P29" s="101">
        <f t="shared" si="8"/>
        <v>55.640183392268618</v>
      </c>
      <c r="Q29" s="101">
        <f t="shared" si="8"/>
        <v>59.298794125592934</v>
      </c>
    </row>
    <row r="30" spans="1:17" ht="12" customHeight="1" x14ac:dyDescent="0.25">
      <c r="A30" s="88" t="s">
        <v>66</v>
      </c>
      <c r="B30" s="100">
        <v>0.80265815748212532</v>
      </c>
      <c r="C30" s="100">
        <v>1.8702477383499381</v>
      </c>
      <c r="D30" s="100">
        <v>1.8456774460453771</v>
      </c>
      <c r="E30" s="100">
        <v>2.2728109561879126</v>
      </c>
      <c r="F30" s="100">
        <v>2.7162898209526656</v>
      </c>
      <c r="G30" s="100">
        <v>2.709393685140868</v>
      </c>
      <c r="H30" s="100">
        <v>3.0905073855446856</v>
      </c>
      <c r="I30" s="100">
        <v>3.1091884264765199</v>
      </c>
      <c r="J30" s="100">
        <v>3.5014767409702432</v>
      </c>
      <c r="K30" s="100">
        <v>4.3062733102607353</v>
      </c>
      <c r="L30" s="100">
        <v>4.8108314820504114</v>
      </c>
      <c r="M30" s="100">
        <v>4.2661530553051188</v>
      </c>
      <c r="N30" s="100">
        <v>4.2322321752024044</v>
      </c>
      <c r="O30" s="100">
        <v>4.2992891415161854</v>
      </c>
      <c r="P30" s="100">
        <v>4.2765969115975455</v>
      </c>
      <c r="Q30" s="100">
        <v>4.2734718875442024</v>
      </c>
    </row>
    <row r="31" spans="1:17" ht="12" customHeight="1" x14ac:dyDescent="0.25">
      <c r="A31" s="88" t="s">
        <v>98</v>
      </c>
      <c r="B31" s="100">
        <v>6.5098025571765321</v>
      </c>
      <c r="C31" s="100">
        <v>6.87853955323828</v>
      </c>
      <c r="D31" s="100">
        <v>7.1027093062253961</v>
      </c>
      <c r="E31" s="100">
        <v>7.26359599860477</v>
      </c>
      <c r="F31" s="100">
        <v>7.3764028081673274</v>
      </c>
      <c r="G31" s="100">
        <v>7.8035004413564408</v>
      </c>
      <c r="H31" s="100">
        <v>8.1058751602139818</v>
      </c>
      <c r="I31" s="100">
        <v>8.6812792942857762</v>
      </c>
      <c r="J31" s="100">
        <v>9.270377189967796</v>
      </c>
      <c r="K31" s="100">
        <v>9.749433235823771</v>
      </c>
      <c r="L31" s="100">
        <v>10.024013574566306</v>
      </c>
      <c r="M31" s="100">
        <v>10.667876930211024</v>
      </c>
      <c r="N31" s="100">
        <v>11.471092658573287</v>
      </c>
      <c r="O31" s="100">
        <v>11.715243341422696</v>
      </c>
      <c r="P31" s="100">
        <v>12.140397166171661</v>
      </c>
      <c r="Q31" s="100">
        <v>13.250262145752419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0.2535804833681149</v>
      </c>
      <c r="L32" s="100">
        <v>0.26834085964839532</v>
      </c>
      <c r="M32" s="100">
        <v>0.24238748421540565</v>
      </c>
      <c r="N32" s="100">
        <v>0</v>
      </c>
      <c r="O32" s="100">
        <v>0</v>
      </c>
      <c r="P32" s="100">
        <v>0.24466514288942606</v>
      </c>
      <c r="Q32" s="100">
        <v>0.24465315363188564</v>
      </c>
    </row>
    <row r="33" spans="1:17" ht="12" customHeight="1" x14ac:dyDescent="0.25">
      <c r="A33" s="49" t="s">
        <v>30</v>
      </c>
      <c r="B33" s="18">
        <v>24.496127051299172</v>
      </c>
      <c r="C33" s="18">
        <v>25.405106315043955</v>
      </c>
      <c r="D33" s="18">
        <v>27.610039795173346</v>
      </c>
      <c r="E33" s="18">
        <v>29.827956597929401</v>
      </c>
      <c r="F33" s="18">
        <v>31.290862914011743</v>
      </c>
      <c r="G33" s="18">
        <v>32.390474448064978</v>
      </c>
      <c r="H33" s="18">
        <v>34.329584679216325</v>
      </c>
      <c r="I33" s="18">
        <v>36.689442289367051</v>
      </c>
      <c r="J33" s="18">
        <v>37.190325352139546</v>
      </c>
      <c r="K33" s="18">
        <v>36.618459640635223</v>
      </c>
      <c r="L33" s="18">
        <v>36.84913625105947</v>
      </c>
      <c r="M33" s="18">
        <v>37.67860327266979</v>
      </c>
      <c r="N33" s="18">
        <v>36.75563145189475</v>
      </c>
      <c r="O33" s="18">
        <v>37.245799510434779</v>
      </c>
      <c r="P33" s="18">
        <v>38.978524171609983</v>
      </c>
      <c r="Q33" s="18">
        <v>41.530406938664427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0.63301278130411842</v>
      </c>
      <c r="C3" s="115">
        <f>IF(SER_hh_tes!C3=0,"",SER_hh_tes!C3/SER_hh_fec!C3)</f>
        <v>0.64037638864893554</v>
      </c>
      <c r="D3" s="115">
        <f>IF(SER_hh_tes!D3=0,"",SER_hh_tes!D3/SER_hh_fec!D3)</f>
        <v>0.64947632947436751</v>
      </c>
      <c r="E3" s="115">
        <f>IF(SER_hh_tes!E3=0,"",SER_hh_tes!E3/SER_hh_fec!E3)</f>
        <v>0.66193073825179405</v>
      </c>
      <c r="F3" s="115">
        <f>IF(SER_hh_tes!F3=0,"",SER_hh_tes!F3/SER_hh_fec!F3)</f>
        <v>0.67554331658688849</v>
      </c>
      <c r="G3" s="115">
        <f>IF(SER_hh_tes!G3=0,"",SER_hh_tes!G3/SER_hh_fec!G3)</f>
        <v>0.69154576300442638</v>
      </c>
      <c r="H3" s="115">
        <f>IF(SER_hh_tes!H3=0,"",SER_hh_tes!H3/SER_hh_fec!H3)</f>
        <v>0.71164869624239879</v>
      </c>
      <c r="I3" s="115">
        <f>IF(SER_hh_tes!I3=0,"",SER_hh_tes!I3/SER_hh_fec!I3)</f>
        <v>0.73678771468066095</v>
      </c>
      <c r="J3" s="115">
        <f>IF(SER_hh_tes!J3=0,"",SER_hh_tes!J3/SER_hh_fec!J3)</f>
        <v>0.75249249031949605</v>
      </c>
      <c r="K3" s="115">
        <f>IF(SER_hh_tes!K3=0,"",SER_hh_tes!K3/SER_hh_fec!K3)</f>
        <v>0.76541661077206469</v>
      </c>
      <c r="L3" s="115">
        <f>IF(SER_hh_tes!L3=0,"",SER_hh_tes!L3/SER_hh_fec!L3)</f>
        <v>0.77518982762064126</v>
      </c>
      <c r="M3" s="115">
        <f>IF(SER_hh_tes!M3=0,"",SER_hh_tes!M3/SER_hh_fec!M3)</f>
        <v>0.79029271302317905</v>
      </c>
      <c r="N3" s="115">
        <f>IF(SER_hh_tes!N3=0,"",SER_hh_tes!N3/SER_hh_fec!N3)</f>
        <v>0.8116589272875776</v>
      </c>
      <c r="O3" s="115">
        <f>IF(SER_hh_tes!O3=0,"",SER_hh_tes!O3/SER_hh_fec!O3)</f>
        <v>0.83373131379456089</v>
      </c>
      <c r="P3" s="115">
        <f>IF(SER_hh_tes!P3=0,"",SER_hh_tes!P3/SER_hh_fec!P3)</f>
        <v>0.86394121395772316</v>
      </c>
      <c r="Q3" s="115">
        <f>IF(SER_hh_tes!Q3=0,"",SER_hh_tes!Q3/SER_hh_fec!Q3)</f>
        <v>0.87339794321948805</v>
      </c>
    </row>
    <row r="4" spans="1:17" ht="12.95" customHeight="1" x14ac:dyDescent="0.25">
      <c r="A4" s="90" t="s">
        <v>44</v>
      </c>
      <c r="B4" s="110">
        <f>IF(SER_hh_tes!B4=0,"",SER_hh_tes!B4/SER_hh_fec!B4)</f>
        <v>0.60356389168458158</v>
      </c>
      <c r="C4" s="110">
        <f>IF(SER_hh_tes!C4=0,"",SER_hh_tes!C4/SER_hh_fec!C4)</f>
        <v>0.61373841603489332</v>
      </c>
      <c r="D4" s="110">
        <f>IF(SER_hh_tes!D4=0,"",SER_hh_tes!D4/SER_hh_fec!D4)</f>
        <v>0.61869161714796006</v>
      </c>
      <c r="E4" s="110">
        <f>IF(SER_hh_tes!E4=0,"",SER_hh_tes!E4/SER_hh_fec!E4)</f>
        <v>0.6280601111637335</v>
      </c>
      <c r="F4" s="110">
        <f>IF(SER_hh_tes!F4=0,"",SER_hh_tes!F4/SER_hh_fec!F4)</f>
        <v>0.63752586233603048</v>
      </c>
      <c r="G4" s="110">
        <f>IF(SER_hh_tes!G4=0,"",SER_hh_tes!G4/SER_hh_fec!G4)</f>
        <v>0.6512673476749431</v>
      </c>
      <c r="H4" s="110">
        <f>IF(SER_hh_tes!H4=0,"",SER_hh_tes!H4/SER_hh_fec!H4)</f>
        <v>0.66145501242279181</v>
      </c>
      <c r="I4" s="110">
        <f>IF(SER_hh_tes!I4=0,"",SER_hh_tes!I4/SER_hh_fec!I4)</f>
        <v>0.67474761874677258</v>
      </c>
      <c r="J4" s="110">
        <f>IF(SER_hh_tes!J4=0,"",SER_hh_tes!J4/SER_hh_fec!J4)</f>
        <v>0.68993777388083055</v>
      </c>
      <c r="K4" s="110">
        <f>IF(SER_hh_tes!K4=0,"",SER_hh_tes!K4/SER_hh_fec!K4)</f>
        <v>0.6962029782625323</v>
      </c>
      <c r="L4" s="110">
        <f>IF(SER_hh_tes!L4=0,"",SER_hh_tes!L4/SER_hh_fec!L4)</f>
        <v>0.70790008292753692</v>
      </c>
      <c r="M4" s="110">
        <f>IF(SER_hh_tes!M4=0,"",SER_hh_tes!M4/SER_hh_fec!M4)</f>
        <v>0.72081807198731496</v>
      </c>
      <c r="N4" s="110">
        <f>IF(SER_hh_tes!N4=0,"",SER_hh_tes!N4/SER_hh_fec!N4)</f>
        <v>0.73845072476498674</v>
      </c>
      <c r="O4" s="110">
        <f>IF(SER_hh_tes!O4=0,"",SER_hh_tes!O4/SER_hh_fec!O4)</f>
        <v>0.75605292597899321</v>
      </c>
      <c r="P4" s="110">
        <f>IF(SER_hh_tes!P4=0,"",SER_hh_tes!P4/SER_hh_fec!P4)</f>
        <v>0.77357771330730629</v>
      </c>
      <c r="Q4" s="110">
        <f>IF(SER_hh_tes!Q4=0,"",SER_hh_tes!Q4/SER_hh_fec!Q4)</f>
        <v>0.78652521159775612</v>
      </c>
    </row>
    <row r="5" spans="1:17" ht="12" customHeight="1" x14ac:dyDescent="0.25">
      <c r="A5" s="88" t="s">
        <v>38</v>
      </c>
      <c r="B5" s="109">
        <f>IF(SER_hh_tes!B5=0,"",SER_hh_tes!B5/SER_hh_fec!B5)</f>
        <v>0.48961370337807414</v>
      </c>
      <c r="C5" s="109">
        <f>IF(SER_hh_tes!C5=0,"",SER_hh_tes!C5/SER_hh_fec!C5)</f>
        <v>0.48961370337807408</v>
      </c>
      <c r="D5" s="109">
        <f>IF(SER_hh_tes!D5=0,"",SER_hh_tes!D5/SER_hh_fec!D5)</f>
        <v>0.49816010161621599</v>
      </c>
      <c r="E5" s="109">
        <f>IF(SER_hh_tes!E5=0,"",SER_hh_tes!E5/SER_hh_fec!E5)</f>
        <v>0.50439277686341188</v>
      </c>
      <c r="F5" s="109">
        <f>IF(SER_hh_tes!F5=0,"",SER_hh_tes!F5/SER_hh_fec!F5)</f>
        <v>0.51848159279874562</v>
      </c>
      <c r="G5" s="109">
        <f>IF(SER_hh_tes!G5=0,"",SER_hh_tes!G5/SER_hh_fec!G5)</f>
        <v>0.51971879686956435</v>
      </c>
      <c r="H5" s="109">
        <f>IF(SER_hh_tes!H5=0,"",SER_hh_tes!H5/SER_hh_fec!H5)</f>
        <v>0.52041690275546892</v>
      </c>
      <c r="I5" s="109">
        <f>IF(SER_hh_tes!I5=0,"",SER_hh_tes!I5/SER_hh_fec!I5)</f>
        <v>0.52245104472737147</v>
      </c>
      <c r="J5" s="109">
        <f>IF(SER_hh_tes!J5=0,"",SER_hh_tes!J5/SER_hh_fec!J5)</f>
        <v>0.52248941733363985</v>
      </c>
      <c r="K5" s="109">
        <f>IF(SER_hh_tes!K5=0,"",SER_hh_tes!K5/SER_hh_fec!K5)</f>
        <v>0.5312232489953449</v>
      </c>
      <c r="L5" s="109">
        <f>IF(SER_hh_tes!L5=0,"",SER_hh_tes!L5/SER_hh_fec!L5)</f>
        <v>0.53315695483014602</v>
      </c>
      <c r="M5" s="109">
        <f>IF(SER_hh_tes!M5=0,"",SER_hh_tes!M5/SER_hh_fec!M5)</f>
        <v>0.53931983591710142</v>
      </c>
      <c r="N5" s="109">
        <f>IF(SER_hh_tes!N5=0,"",SER_hh_tes!N5/SER_hh_fec!N5)</f>
        <v>0.54089747982038916</v>
      </c>
      <c r="O5" s="109">
        <f>IF(SER_hh_tes!O5=0,"",SER_hh_tes!O5/SER_hh_fec!O5)</f>
        <v>0.55342588637485424</v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0.56493888851316243</v>
      </c>
      <c r="C7" s="109">
        <f>IF(SER_hh_tes!C7=0,"",SER_hh_tes!C7/SER_hh_fec!C7)</f>
        <v>0.56772534289433785</v>
      </c>
      <c r="D7" s="109">
        <f>IF(SER_hh_tes!D7=0,"",SER_hh_tes!D7/SER_hh_fec!D7)</f>
        <v>0.57114604110765521</v>
      </c>
      <c r="E7" s="109">
        <f>IF(SER_hh_tes!E7=0,"",SER_hh_tes!E7/SER_hh_fec!E7)</f>
        <v>0.57492568152037538</v>
      </c>
      <c r="F7" s="109">
        <f>IF(SER_hh_tes!F7=0,"",SER_hh_tes!F7/SER_hh_fec!F7)</f>
        <v>0.57911379243647798</v>
      </c>
      <c r="G7" s="109">
        <f>IF(SER_hh_tes!G7=0,"",SER_hh_tes!G7/SER_hh_fec!G7)</f>
        <v>0.58065943200809822</v>
      </c>
      <c r="H7" s="109">
        <f>IF(SER_hh_tes!H7=0,"",SER_hh_tes!H7/SER_hh_fec!H7)</f>
        <v>0.58328325379244017</v>
      </c>
      <c r="I7" s="109">
        <f>IF(SER_hh_tes!I7=0,"",SER_hh_tes!I7/SER_hh_fec!I7)</f>
        <v>0.58523658609095441</v>
      </c>
      <c r="J7" s="109">
        <f>IF(SER_hh_tes!J7=0,"",SER_hh_tes!J7/SER_hh_fec!J7)</f>
        <v>0.58908178272402301</v>
      </c>
      <c r="K7" s="109">
        <f>IF(SER_hh_tes!K7=0,"",SER_hh_tes!K7/SER_hh_fec!K7)</f>
        <v>0.59509178540780894</v>
      </c>
      <c r="L7" s="109">
        <f>IF(SER_hh_tes!L7=0,"",SER_hh_tes!L7/SER_hh_fec!L7)</f>
        <v>0.59991434820527623</v>
      </c>
      <c r="M7" s="109">
        <f>IF(SER_hh_tes!M7=0,"",SER_hh_tes!M7/SER_hh_fec!M7)</f>
        <v>0.60983907456533182</v>
      </c>
      <c r="N7" s="109">
        <f>IF(SER_hh_tes!N7=0,"",SER_hh_tes!N7/SER_hh_fec!N7)</f>
        <v>0.61892856041018851</v>
      </c>
      <c r="O7" s="109">
        <f>IF(SER_hh_tes!O7=0,"",SER_hh_tes!O7/SER_hh_fec!O7)</f>
        <v>0.62941447437800369</v>
      </c>
      <c r="P7" s="109">
        <f>IF(SER_hh_tes!P7=0,"",SER_hh_tes!P7/SER_hh_fec!P7)</f>
        <v>0.63966058339021581</v>
      </c>
      <c r="Q7" s="109">
        <f>IF(SER_hh_tes!Q7=0,"",SER_hh_tes!Q7/SER_hh_fec!Q7)</f>
        <v>0.64268898025753995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0.60355761195112445</v>
      </c>
      <c r="C9" s="109">
        <f>IF(SER_hh_tes!C9=0,"",SER_hh_tes!C9/SER_hh_fec!C9)</f>
        <v>0.61189345277304652</v>
      </c>
      <c r="D9" s="109">
        <f>IF(SER_hh_tes!D9=0,"",SER_hh_tes!D9/SER_hh_fec!D9)</f>
        <v>0.61897332491545987</v>
      </c>
      <c r="E9" s="109">
        <f>IF(SER_hh_tes!E9=0,"",SER_hh_tes!E9/SER_hh_fec!E9)</f>
        <v>0.62693843287526629</v>
      </c>
      <c r="F9" s="109">
        <f>IF(SER_hh_tes!F9=0,"",SER_hh_tes!F9/SER_hh_fec!F9)</f>
        <v>0.63546999994270426</v>
      </c>
      <c r="G9" s="109">
        <f>IF(SER_hh_tes!G9=0,"",SER_hh_tes!G9/SER_hh_fec!G9)</f>
        <v>0.64444232588450567</v>
      </c>
      <c r="H9" s="109">
        <f>IF(SER_hh_tes!H9=0,"",SER_hh_tes!H9/SER_hh_fec!H9)</f>
        <v>0.65455547298966077</v>
      </c>
      <c r="I9" s="109">
        <f>IF(SER_hh_tes!I9=0,"",SER_hh_tes!I9/SER_hh_fec!I9)</f>
        <v>0.66490195721590284</v>
      </c>
      <c r="J9" s="109">
        <f>IF(SER_hh_tes!J9=0,"",SER_hh_tes!J9/SER_hh_fec!J9)</f>
        <v>0.66789920563547589</v>
      </c>
      <c r="K9" s="109">
        <f>IF(SER_hh_tes!K9=0,"",SER_hh_tes!K9/SER_hh_fec!K9)</f>
        <v>0.67588416481927838</v>
      </c>
      <c r="L9" s="109">
        <f>IF(SER_hh_tes!L9=0,"",SER_hh_tes!L9/SER_hh_fec!L9)</f>
        <v>0.68459985581511085</v>
      </c>
      <c r="M9" s="109">
        <f>IF(SER_hh_tes!M9=0,"",SER_hh_tes!M9/SER_hh_fec!M9)</f>
        <v>0.69220002118581636</v>
      </c>
      <c r="N9" s="109">
        <f>IF(SER_hh_tes!N9=0,"",SER_hh_tes!N9/SER_hh_fec!N9)</f>
        <v>0.69711071344135123</v>
      </c>
      <c r="O9" s="109">
        <f>IF(SER_hh_tes!O9=0,"",SER_hh_tes!O9/SER_hh_fec!O9)</f>
        <v>0.70542992188436193</v>
      </c>
      <c r="P9" s="109">
        <f>IF(SER_hh_tes!P9=0,"",SER_hh_tes!P9/SER_hh_fec!P9)</f>
        <v>0.71238888485442242</v>
      </c>
      <c r="Q9" s="109">
        <f>IF(SER_hh_tes!Q9=0,"",SER_hh_tes!Q9/SER_hh_fec!Q9)</f>
        <v>0.71614518550544659</v>
      </c>
    </row>
    <row r="10" spans="1:17" ht="12" customHeight="1" x14ac:dyDescent="0.25">
      <c r="A10" s="88" t="s">
        <v>34</v>
      </c>
      <c r="B10" s="109" t="str">
        <f>IF(SER_hh_tes!B10=0,"",SER_hh_tes!B10/SER_hh_fec!B10)</f>
        <v/>
      </c>
      <c r="C10" s="109" t="str">
        <f>IF(SER_hh_tes!C10=0,"",SER_hh_tes!C10/SER_hh_fec!C10)</f>
        <v/>
      </c>
      <c r="D10" s="109" t="str">
        <f>IF(SER_hh_tes!D10=0,"",SER_hh_tes!D10/SER_hh_fec!D10)</f>
        <v/>
      </c>
      <c r="E10" s="109" t="str">
        <f>IF(SER_hh_tes!E10=0,"",SER_hh_tes!E10/SER_hh_fec!E10)</f>
        <v/>
      </c>
      <c r="F10" s="109" t="str">
        <f>IF(SER_hh_tes!F10=0,"",SER_hh_tes!F10/SER_hh_fec!F10)</f>
        <v/>
      </c>
      <c r="G10" s="109" t="str">
        <f>IF(SER_hh_tes!G10=0,"",SER_hh_tes!G10/SER_hh_fec!G10)</f>
        <v/>
      </c>
      <c r="H10" s="109" t="str">
        <f>IF(SER_hh_tes!H10=0,"",SER_hh_tes!H10/SER_hh_fec!H10)</f>
        <v/>
      </c>
      <c r="I10" s="109">
        <f>IF(SER_hh_tes!I10=0,"",SER_hh_tes!I10/SER_hh_fec!I10)</f>
        <v>0.61598190024792054</v>
      </c>
      <c r="J10" s="109">
        <f>IF(SER_hh_tes!J10=0,"",SER_hh_tes!J10/SER_hh_fec!J10)</f>
        <v>0.61624602722686384</v>
      </c>
      <c r="K10" s="109">
        <f>IF(SER_hh_tes!K10=0,"",SER_hh_tes!K10/SER_hh_fec!K10)</f>
        <v>0.61662948996128764</v>
      </c>
      <c r="L10" s="109">
        <f>IF(SER_hh_tes!L10=0,"",SER_hh_tes!L10/SER_hh_fec!L10)</f>
        <v>0.61726844307352857</v>
      </c>
      <c r="M10" s="109">
        <f>IF(SER_hh_tes!M10=0,"",SER_hh_tes!M10/SER_hh_fec!M10)</f>
        <v>0.6192643578647492</v>
      </c>
      <c r="N10" s="109">
        <f>IF(SER_hh_tes!N10=0,"",SER_hh_tes!N10/SER_hh_fec!N10)</f>
        <v>0.62100058352804</v>
      </c>
      <c r="O10" s="109">
        <f>IF(SER_hh_tes!O10=0,"",SER_hh_tes!O10/SER_hh_fec!O10)</f>
        <v>0.62209619548216954</v>
      </c>
      <c r="P10" s="109">
        <f>IF(SER_hh_tes!P10=0,"",SER_hh_tes!P10/SER_hh_fec!P10)</f>
        <v>0.62488735295789877</v>
      </c>
      <c r="Q10" s="109">
        <f>IF(SER_hh_tes!Q10=0,"",SER_hh_tes!Q10/SER_hh_fec!Q10)</f>
        <v>0.62583452506492399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>
        <f>IF(SER_hh_tes!I11=0,"",SER_hh_tes!I11/SER_hh_fec!I11)</f>
        <v>0.80684953131065573</v>
      </c>
      <c r="J11" s="109">
        <f>IF(SER_hh_tes!J11=0,"",SER_hh_tes!J11/SER_hh_fec!J11)</f>
        <v>0.80717716705780274</v>
      </c>
      <c r="K11" s="109">
        <f>IF(SER_hh_tes!K11=0,"",SER_hh_tes!K11/SER_hh_fec!K11)</f>
        <v>0.80737713956789048</v>
      </c>
      <c r="L11" s="109">
        <f>IF(SER_hh_tes!L11=0,"",SER_hh_tes!L11/SER_hh_fec!L11)</f>
        <v>0.81365705607629324</v>
      </c>
      <c r="M11" s="109">
        <f>IF(SER_hh_tes!M11=0,"",SER_hh_tes!M11/SER_hh_fec!M11)</f>
        <v>0.81433919432581525</v>
      </c>
      <c r="N11" s="109">
        <f>IF(SER_hh_tes!N11=0,"",SER_hh_tes!N11/SER_hh_fec!N11)</f>
        <v>0.81532306623125406</v>
      </c>
      <c r="O11" s="109">
        <f>IF(SER_hh_tes!O11=0,"",SER_hh_tes!O11/SER_hh_fec!O11)</f>
        <v>0.81592418858412619</v>
      </c>
      <c r="P11" s="109">
        <f>IF(SER_hh_tes!P11=0,"",SER_hh_tes!P11/SER_hh_fec!P11)</f>
        <v>0.81792373292268583</v>
      </c>
      <c r="Q11" s="109">
        <f>IF(SER_hh_tes!Q11=0,"",SER_hh_tes!Q11/SER_hh_fec!Q11)</f>
        <v>0.82007294837837941</v>
      </c>
    </row>
    <row r="12" spans="1:17" ht="12" customHeight="1" x14ac:dyDescent="0.25">
      <c r="A12" s="88" t="s">
        <v>42</v>
      </c>
      <c r="B12" s="109">
        <f>IF(SER_hh_tes!B12=0,"",SER_hh_tes!B12/SER_hh_fec!B12)</f>
        <v>0.71738271557226962</v>
      </c>
      <c r="C12" s="109">
        <f>IF(SER_hh_tes!C12=0,"",SER_hh_tes!C12/SER_hh_fec!C12)</f>
        <v>0.7201494682654167</v>
      </c>
      <c r="D12" s="109">
        <f>IF(SER_hh_tes!D12=0,"",SER_hh_tes!D12/SER_hh_fec!D12)</f>
        <v>0.72467084861278841</v>
      </c>
      <c r="E12" s="109">
        <f>IF(SER_hh_tes!E12=0,"",SER_hh_tes!E12/SER_hh_fec!E12)</f>
        <v>0.73514267738449213</v>
      </c>
      <c r="F12" s="109">
        <f>IF(SER_hh_tes!F12=0,"",SER_hh_tes!F12/SER_hh_fec!F12)</f>
        <v>0.73756736051012728</v>
      </c>
      <c r="G12" s="109">
        <f>IF(SER_hh_tes!G12=0,"",SER_hh_tes!G12/SER_hh_fec!G12)</f>
        <v>0.73915375420511409</v>
      </c>
      <c r="H12" s="109">
        <f>IF(SER_hh_tes!H12=0,"",SER_hh_tes!H12/SER_hh_fec!H12)</f>
        <v>0.74138419550119627</v>
      </c>
      <c r="I12" s="109">
        <f>IF(SER_hh_tes!I12=0,"",SER_hh_tes!I12/SER_hh_fec!I12)</f>
        <v>0.74938614060780528</v>
      </c>
      <c r="J12" s="109">
        <f>IF(SER_hh_tes!J12=0,"",SER_hh_tes!J12/SER_hh_fec!J12)</f>
        <v>0.75425216474106982</v>
      </c>
      <c r="K12" s="109">
        <f>IF(SER_hh_tes!K12=0,"",SER_hh_tes!K12/SER_hh_fec!K12)</f>
        <v>0.75916137510267956</v>
      </c>
      <c r="L12" s="109">
        <f>IF(SER_hh_tes!L12=0,"",SER_hh_tes!L12/SER_hh_fec!L12)</f>
        <v>0.76695943654146537</v>
      </c>
      <c r="M12" s="109">
        <f>IF(SER_hh_tes!M12=0,"",SER_hh_tes!M12/SER_hh_fec!M12)</f>
        <v>0.77051994490377673</v>
      </c>
      <c r="N12" s="109">
        <f>IF(SER_hh_tes!N12=0,"",SER_hh_tes!N12/SER_hh_fec!N12)</f>
        <v>0.77300641338761167</v>
      </c>
      <c r="O12" s="109">
        <f>IF(SER_hh_tes!O12=0,"",SER_hh_tes!O12/SER_hh_fec!O12)</f>
        <v>0.77638674219596182</v>
      </c>
      <c r="P12" s="109">
        <f>IF(SER_hh_tes!P12=0,"",SER_hh_tes!P12/SER_hh_fec!P12)</f>
        <v>0.77936219888556091</v>
      </c>
      <c r="Q12" s="109">
        <f>IF(SER_hh_tes!Q12=0,"",SER_hh_tes!Q12/SER_hh_fec!Q12)</f>
        <v>0.78549513827481154</v>
      </c>
    </row>
    <row r="13" spans="1:17" ht="12" customHeight="1" x14ac:dyDescent="0.25">
      <c r="A13" s="88" t="s">
        <v>105</v>
      </c>
      <c r="B13" s="109">
        <f>IF(SER_hh_tes!B13=0,"",SER_hh_tes!B13/SER_hh_fec!B13)</f>
        <v>1.1298777770263246</v>
      </c>
      <c r="C13" s="109">
        <f>IF(SER_hh_tes!C13=0,"",SER_hh_tes!C13/SER_hh_fec!C13)</f>
        <v>1.1564171082981327</v>
      </c>
      <c r="D13" s="109">
        <f>IF(SER_hh_tes!D13=0,"",SER_hh_tes!D13/SER_hh_fec!D13)</f>
        <v>1.168414092129461</v>
      </c>
      <c r="E13" s="109">
        <f>IF(SER_hh_tes!E13=0,"",SER_hh_tes!E13/SER_hh_fec!E13)</f>
        <v>1.1744727058435904</v>
      </c>
      <c r="F13" s="109">
        <f>IF(SER_hh_tes!F13=0,"",SER_hh_tes!F13/SER_hh_fec!F13)</f>
        <v>1.1789094567594529</v>
      </c>
      <c r="G13" s="109">
        <f>IF(SER_hh_tes!G13=0,"",SER_hh_tes!G13/SER_hh_fec!G13)</f>
        <v>1.1821315110111006</v>
      </c>
      <c r="H13" s="109">
        <f>IF(SER_hh_tes!H13=0,"",SER_hh_tes!H13/SER_hh_fec!H13)</f>
        <v>1.1835831318823844</v>
      </c>
      <c r="I13" s="109">
        <f>IF(SER_hh_tes!I13=0,"",SER_hh_tes!I13/SER_hh_fec!I13)</f>
        <v>1.1843138294465387</v>
      </c>
      <c r="J13" s="109">
        <f>IF(SER_hh_tes!J13=0,"",SER_hh_tes!J13/SER_hh_fec!J13)</f>
        <v>1.1850661232539426</v>
      </c>
      <c r="K13" s="109">
        <f>IF(SER_hh_tes!K13=0,"",SER_hh_tes!K13/SER_hh_fec!K13)</f>
        <v>1.1852897032555598</v>
      </c>
      <c r="L13" s="109">
        <f>IF(SER_hh_tes!L13=0,"",SER_hh_tes!L13/SER_hh_fec!L13)</f>
        <v>1.2102625303898091</v>
      </c>
      <c r="M13" s="109">
        <f>IF(SER_hh_tes!M13=0,"",SER_hh_tes!M13/SER_hh_fec!M13)</f>
        <v>1.307712271524248</v>
      </c>
      <c r="N13" s="109">
        <f>IF(SER_hh_tes!N13=0,"",SER_hh_tes!N13/SER_hh_fec!N13)</f>
        <v>1.4804563342108636</v>
      </c>
      <c r="O13" s="109">
        <f>IF(SER_hh_tes!O13=0,"",SER_hh_tes!O13/SER_hh_fec!O13)</f>
        <v>1.6707609070746388</v>
      </c>
      <c r="P13" s="109">
        <f>IF(SER_hh_tes!P13=0,"",SER_hh_tes!P13/SER_hh_fec!P13)</f>
        <v>1.8753814451027069</v>
      </c>
      <c r="Q13" s="109">
        <f>IF(SER_hh_tes!Q13=0,"",SER_hh_tes!Q13/SER_hh_fec!Q13)</f>
        <v>2.0467538190335786</v>
      </c>
    </row>
    <row r="14" spans="1:17" ht="12" customHeight="1" x14ac:dyDescent="0.25">
      <c r="A14" s="51" t="s">
        <v>104</v>
      </c>
      <c r="B14" s="112">
        <f>IF(SER_hh_tes!B14=0,"",SER_hh_tes!B14/SER_hh_fec!B14)</f>
        <v>0.68151357979365612</v>
      </c>
      <c r="C14" s="112">
        <f>IF(SER_hh_tes!C14=0,"",SER_hh_tes!C14/SER_hh_fec!C14)</f>
        <v>0.68927221314295994</v>
      </c>
      <c r="D14" s="112">
        <f>IF(SER_hh_tes!D14=0,"",SER_hh_tes!D14/SER_hh_fec!D14)</f>
        <v>0.69448169005386884</v>
      </c>
      <c r="E14" s="112">
        <f>IF(SER_hh_tes!E14=0,"",SER_hh_tes!E14/SER_hh_fec!E14)</f>
        <v>0.69808468080348662</v>
      </c>
      <c r="F14" s="112">
        <f>IF(SER_hh_tes!F14=0,"",SER_hh_tes!F14/SER_hh_fec!F14)</f>
        <v>0.70474879512716104</v>
      </c>
      <c r="G14" s="112">
        <f>IF(SER_hh_tes!G14=0,"",SER_hh_tes!G14/SER_hh_fec!G14)</f>
        <v>0.71486196756001741</v>
      </c>
      <c r="H14" s="112">
        <f>IF(SER_hh_tes!H14=0,"",SER_hh_tes!H14/SER_hh_fec!H14)</f>
        <v>0.72099384480615913</v>
      </c>
      <c r="I14" s="112">
        <f>IF(SER_hh_tes!I14=0,"",SER_hh_tes!I14/SER_hh_fec!I14)</f>
        <v>0.72460767643958746</v>
      </c>
      <c r="J14" s="112">
        <f>IF(SER_hh_tes!J14=0,"",SER_hh_tes!J14/SER_hh_fec!J14)</f>
        <v>0.73353500363730406</v>
      </c>
      <c r="K14" s="112">
        <f>IF(SER_hh_tes!K14=0,"",SER_hh_tes!K14/SER_hh_fec!K14)</f>
        <v>0.73452044254607574</v>
      </c>
      <c r="L14" s="112">
        <f>IF(SER_hh_tes!L14=0,"",SER_hh_tes!L14/SER_hh_fec!L14)</f>
        <v>0.73924084408035251</v>
      </c>
      <c r="M14" s="112">
        <f>IF(SER_hh_tes!M14=0,"",SER_hh_tes!M14/SER_hh_fec!M14)</f>
        <v>0.74487451725208775</v>
      </c>
      <c r="N14" s="112">
        <f>IF(SER_hh_tes!N14=0,"",SER_hh_tes!N14/SER_hh_fec!N14)</f>
        <v>0.74898466065237623</v>
      </c>
      <c r="O14" s="112">
        <f>IF(SER_hh_tes!O14=0,"",SER_hh_tes!O14/SER_hh_fec!O14)</f>
        <v>0.75205449838379446</v>
      </c>
      <c r="P14" s="112">
        <f>IF(SER_hh_tes!P14=0,"",SER_hh_tes!P14/SER_hh_fec!P14)</f>
        <v>0.75594195132438657</v>
      </c>
      <c r="Q14" s="112">
        <f>IF(SER_hh_tes!Q14=0,"",SER_hh_tes!Q14/SER_hh_fec!Q14)</f>
        <v>0.7590776322924222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0.99999999999999967</v>
      </c>
      <c r="D15" s="114">
        <f>IF(SER_hh_tes!D15=0,"",SER_hh_tes!D15/SER_hh_fec!D15)</f>
        <v>1</v>
      </c>
      <c r="E15" s="114">
        <f>IF(SER_hh_tes!E15=0,"",SER_hh_tes!E15/SER_hh_fec!E15)</f>
        <v>1.0000000000000002</v>
      </c>
      <c r="F15" s="114">
        <f>IF(SER_hh_tes!F15=0,"",SER_hh_tes!F15/SER_hh_fec!F15)</f>
        <v>1</v>
      </c>
      <c r="G15" s="114">
        <f>IF(SER_hh_tes!G15=0,"",SER_hh_tes!G15/SER_hh_fec!G15)</f>
        <v>0.99999999999999967</v>
      </c>
      <c r="H15" s="114">
        <f>IF(SER_hh_tes!H15=0,"",SER_hh_tes!H15/SER_hh_fec!H15)</f>
        <v>0.99999999999999967</v>
      </c>
      <c r="I15" s="114">
        <f>IF(SER_hh_tes!I15=0,"",SER_hh_tes!I15/SER_hh_fec!I15)</f>
        <v>0.99999999999999967</v>
      </c>
      <c r="J15" s="114">
        <f>IF(SER_hh_tes!J15=0,"",SER_hh_tes!J15/SER_hh_fec!J15)</f>
        <v>0.99999999999999978</v>
      </c>
      <c r="K15" s="114">
        <f>IF(SER_hh_tes!K15=0,"",SER_hh_tes!K15/SER_hh_fec!K15)</f>
        <v>1</v>
      </c>
      <c r="L15" s="114">
        <f>IF(SER_hh_tes!L15=0,"",SER_hh_tes!L15/SER_hh_fec!L15)</f>
        <v>1.0000000000000002</v>
      </c>
      <c r="M15" s="114">
        <f>IF(SER_hh_tes!M15=0,"",SER_hh_tes!M15/SER_hh_fec!M15)</f>
        <v>1</v>
      </c>
      <c r="N15" s="114">
        <f>IF(SER_hh_tes!N15=0,"",SER_hh_tes!N15/SER_hh_fec!N15)</f>
        <v>1</v>
      </c>
      <c r="O15" s="114">
        <f>IF(SER_hh_tes!O15=0,"",SER_hh_tes!O15/SER_hh_fec!O15)</f>
        <v>1</v>
      </c>
      <c r="P15" s="114">
        <f>IF(SER_hh_tes!P15=0,"",SER_hh_tes!P15/SER_hh_fec!P15)</f>
        <v>0.99999999999999978</v>
      </c>
      <c r="Q15" s="114">
        <f>IF(SER_hh_tes!Q15=0,"",SER_hh_tes!Q15/SER_hh_fec!Q15)</f>
        <v>0.99999999999999967</v>
      </c>
    </row>
    <row r="16" spans="1:17" ht="12.95" customHeight="1" x14ac:dyDescent="0.25">
      <c r="A16" s="90" t="s">
        <v>102</v>
      </c>
      <c r="B16" s="110">
        <f>IF(SER_hh_tes!B16=0,"",SER_hh_tes!B16/SER_hh_fec!B16)</f>
        <v>1.6489231895178578</v>
      </c>
      <c r="C16" s="110">
        <f>IF(SER_hh_tes!C16=0,"",SER_hh_tes!C16/SER_hh_fec!C16)</f>
        <v>1.7032450840150737</v>
      </c>
      <c r="D16" s="110">
        <f>IF(SER_hh_tes!D16=0,"",SER_hh_tes!D16/SER_hh_fec!D16)</f>
        <v>1.7552042061108193</v>
      </c>
      <c r="E16" s="110">
        <f>IF(SER_hh_tes!E16=0,"",SER_hh_tes!E16/SER_hh_fec!E16)</f>
        <v>1.800252289095096</v>
      </c>
      <c r="F16" s="110">
        <f>IF(SER_hh_tes!F16=0,"",SER_hh_tes!F16/SER_hh_fec!F16)</f>
        <v>1.8398134898710496</v>
      </c>
      <c r="G16" s="110">
        <f>IF(SER_hh_tes!G16=0,"",SER_hh_tes!G16/SER_hh_fec!G16)</f>
        <v>1.873772280986242</v>
      </c>
      <c r="H16" s="110">
        <f>IF(SER_hh_tes!H16=0,"",SER_hh_tes!H16/SER_hh_fec!H16)</f>
        <v>1.9121806903131509</v>
      </c>
      <c r="I16" s="110">
        <f>IF(SER_hh_tes!I16=0,"",SER_hh_tes!I16/SER_hh_fec!I16)</f>
        <v>1.9497294614317779</v>
      </c>
      <c r="J16" s="110">
        <f>IF(SER_hh_tes!J16=0,"",SER_hh_tes!J16/SER_hh_fec!J16)</f>
        <v>1.9810276348669038</v>
      </c>
      <c r="K16" s="110">
        <f>IF(SER_hh_tes!K16=0,"",SER_hh_tes!K16/SER_hh_fec!K16)</f>
        <v>2.0127397073339806</v>
      </c>
      <c r="L16" s="110">
        <f>IF(SER_hh_tes!L16=0,"",SER_hh_tes!L16/SER_hh_fec!L16)</f>
        <v>2.0417418108686305</v>
      </c>
      <c r="M16" s="110">
        <f>IF(SER_hh_tes!M16=0,"",SER_hh_tes!M16/SER_hh_fec!M16)</f>
        <v>2.0867693042314301</v>
      </c>
      <c r="N16" s="110">
        <f>IF(SER_hh_tes!N16=0,"",SER_hh_tes!N16/SER_hh_fec!N16)</f>
        <v>2.1535117341304195</v>
      </c>
      <c r="O16" s="110">
        <f>IF(SER_hh_tes!O16=0,"",SER_hh_tes!O16/SER_hh_fec!O16)</f>
        <v>2.246930655901727</v>
      </c>
      <c r="P16" s="110">
        <f>IF(SER_hh_tes!P16=0,"",SER_hh_tes!P16/SER_hh_fec!P16)</f>
        <v>2.38270091102547</v>
      </c>
      <c r="Q16" s="110">
        <f>IF(SER_hh_tes!Q16=0,"",SER_hh_tes!Q16/SER_hh_fec!Q16)</f>
        <v>2.5633512975537478</v>
      </c>
    </row>
    <row r="17" spans="1:17" ht="12.95" customHeight="1" x14ac:dyDescent="0.25">
      <c r="A17" s="88" t="s">
        <v>101</v>
      </c>
      <c r="B17" s="113">
        <f>IF(SER_hh_tes!B17=0,"",SER_hh_tes!B17/SER_hh_fec!B17)</f>
        <v>1.6489231895178587</v>
      </c>
      <c r="C17" s="113">
        <f>IF(SER_hh_tes!C17=0,"",SER_hh_tes!C17/SER_hh_fec!C17)</f>
        <v>1.6618172169374739</v>
      </c>
      <c r="D17" s="113">
        <f>IF(SER_hh_tes!D17=0,"",SER_hh_tes!D17/SER_hh_fec!D17)</f>
        <v>1.7104781319014304</v>
      </c>
      <c r="E17" s="113">
        <f>IF(SER_hh_tes!E17=0,"",SER_hh_tes!E17/SER_hh_fec!E17)</f>
        <v>1.7560387157379564</v>
      </c>
      <c r="F17" s="113">
        <f>IF(SER_hh_tes!F17=0,"",SER_hh_tes!F17/SER_hh_fec!F17)</f>
        <v>1.8016103429643635</v>
      </c>
      <c r="G17" s="113">
        <f>IF(SER_hh_tes!G17=0,"",SER_hh_tes!G17/SER_hh_fec!G17)</f>
        <v>1.8424535311775816</v>
      </c>
      <c r="H17" s="113">
        <f>IF(SER_hh_tes!H17=0,"",SER_hh_tes!H17/SER_hh_fec!H17)</f>
        <v>1.8940761655617819</v>
      </c>
      <c r="I17" s="113">
        <f>IF(SER_hh_tes!I17=0,"",SER_hh_tes!I17/SER_hh_fec!I17)</f>
        <v>1.9533441141691066</v>
      </c>
      <c r="J17" s="113">
        <f>IF(SER_hh_tes!J17=0,"",SER_hh_tes!J17/SER_hh_fec!J17)</f>
        <v>1.9762517733717644</v>
      </c>
      <c r="K17" s="113">
        <f>IF(SER_hh_tes!K17=0,"",SER_hh_tes!K17/SER_hh_fec!K17)</f>
        <v>2.0087101376448664</v>
      </c>
      <c r="L17" s="113">
        <f>IF(SER_hh_tes!L17=0,"",SER_hh_tes!L17/SER_hh_fec!L17)</f>
        <v>2.0291042853094794</v>
      </c>
      <c r="M17" s="113">
        <f>IF(SER_hh_tes!M17=0,"",SER_hh_tes!M17/SER_hh_fec!M17)</f>
        <v>2.0471876718931266</v>
      </c>
      <c r="N17" s="113">
        <f>IF(SER_hh_tes!N17=0,"",SER_hh_tes!N17/SER_hh_fec!N17)</f>
        <v>2.1341193201317585</v>
      </c>
      <c r="O17" s="113">
        <f>IF(SER_hh_tes!O17=0,"",SER_hh_tes!O17/SER_hh_fec!O17)</f>
        <v>2.2634479757209744</v>
      </c>
      <c r="P17" s="113">
        <f>IF(SER_hh_tes!P17=0,"",SER_hh_tes!P17/SER_hh_fec!P17)</f>
        <v>2.4617493311124408</v>
      </c>
      <c r="Q17" s="113">
        <f>IF(SER_hh_tes!Q17=0,"",SER_hh_tes!Q17/SER_hh_fec!Q17)</f>
        <v>2.7186275170073899</v>
      </c>
    </row>
    <row r="18" spans="1:17" ht="12" customHeight="1" x14ac:dyDescent="0.25">
      <c r="A18" s="88" t="s">
        <v>100</v>
      </c>
      <c r="B18" s="113">
        <f>IF(SER_hh_tes!B18=0,"",SER_hh_tes!B18/SER_hh_fec!B18)</f>
        <v>1.648923189517858</v>
      </c>
      <c r="C18" s="113">
        <f>IF(SER_hh_tes!C18=0,"",SER_hh_tes!C18/SER_hh_fec!C18)</f>
        <v>1.7032825332623236</v>
      </c>
      <c r="D18" s="113">
        <f>IF(SER_hh_tes!D18=0,"",SER_hh_tes!D18/SER_hh_fec!D18)</f>
        <v>1.7552465870391807</v>
      </c>
      <c r="E18" s="113">
        <f>IF(SER_hh_tes!E18=0,"",SER_hh_tes!E18/SER_hh_fec!E18)</f>
        <v>1.8002956355611563</v>
      </c>
      <c r="F18" s="113">
        <f>IF(SER_hh_tes!F18=0,"",SER_hh_tes!F18/SER_hh_fec!F18)</f>
        <v>1.8398534924809684</v>
      </c>
      <c r="G18" s="113">
        <f>IF(SER_hh_tes!G18=0,"",SER_hh_tes!G18/SER_hh_fec!G18)</f>
        <v>1.8738068306043925</v>
      </c>
      <c r="H18" s="113">
        <f>IF(SER_hh_tes!H18=0,"",SER_hh_tes!H18/SER_hh_fec!H18)</f>
        <v>1.9122033120404709</v>
      </c>
      <c r="I18" s="113">
        <f>IF(SER_hh_tes!I18=0,"",SER_hh_tes!I18/SER_hh_fec!I18)</f>
        <v>1.9497237858245657</v>
      </c>
      <c r="J18" s="113">
        <f>IF(SER_hh_tes!J18=0,"",SER_hh_tes!J18/SER_hh_fec!J18)</f>
        <v>1.9810350769331773</v>
      </c>
      <c r="K18" s="113">
        <f>IF(SER_hh_tes!K18=0,"",SER_hh_tes!K18/SER_hh_fec!K18)</f>
        <v>2.0127462705631487</v>
      </c>
      <c r="L18" s="113">
        <f>IF(SER_hh_tes!L18=0,"",SER_hh_tes!L18/SER_hh_fec!L18)</f>
        <v>2.0417618210847936</v>
      </c>
      <c r="M18" s="113">
        <f>IF(SER_hh_tes!M18=0,"",SER_hh_tes!M18/SER_hh_fec!M18)</f>
        <v>2.0868366861659831</v>
      </c>
      <c r="N18" s="113">
        <f>IF(SER_hh_tes!N18=0,"",SER_hh_tes!N18/SER_hh_fec!N18)</f>
        <v>2.1535497084850768</v>
      </c>
      <c r="O18" s="113">
        <f>IF(SER_hh_tes!O18=0,"",SER_hh_tes!O18/SER_hh_fec!O18)</f>
        <v>2.2468910166374236</v>
      </c>
      <c r="P18" s="113">
        <f>IF(SER_hh_tes!P18=0,"",SER_hh_tes!P18/SER_hh_fec!P18)</f>
        <v>2.38245411660295</v>
      </c>
      <c r="Q18" s="113">
        <f>IF(SER_hh_tes!Q18=0,"",SER_hh_tes!Q18/SER_hh_fec!Q18)</f>
        <v>2.5626839400438004</v>
      </c>
    </row>
    <row r="19" spans="1:17" ht="12.95" customHeight="1" x14ac:dyDescent="0.25">
      <c r="A19" s="90" t="s">
        <v>47</v>
      </c>
      <c r="B19" s="110">
        <f>IF(SER_hh_tes!B19=0,"",SER_hh_tes!B19/SER_hh_fec!B19)</f>
        <v>0.60050375763141572</v>
      </c>
      <c r="C19" s="110">
        <f>IF(SER_hh_tes!C19=0,"",SER_hh_tes!C19/SER_hh_fec!C19)</f>
        <v>0.60471946355388806</v>
      </c>
      <c r="D19" s="110">
        <f>IF(SER_hh_tes!D19=0,"",SER_hh_tes!D19/SER_hh_fec!D19)</f>
        <v>0.60924258593831859</v>
      </c>
      <c r="E19" s="110">
        <f>IF(SER_hh_tes!E19=0,"",SER_hh_tes!E19/SER_hh_fec!E19)</f>
        <v>0.6166890738631623</v>
      </c>
      <c r="F19" s="110">
        <f>IF(SER_hh_tes!F19=0,"",SER_hh_tes!F19/SER_hh_fec!F19)</f>
        <v>0.62201480218001881</v>
      </c>
      <c r="G19" s="110">
        <f>IF(SER_hh_tes!G19=0,"",SER_hh_tes!G19/SER_hh_fec!G19)</f>
        <v>0.6271558097897264</v>
      </c>
      <c r="H19" s="110">
        <f>IF(SER_hh_tes!H19=0,"",SER_hh_tes!H19/SER_hh_fec!H19)</f>
        <v>0.63447814000842251</v>
      </c>
      <c r="I19" s="110">
        <f>IF(SER_hh_tes!I19=0,"",SER_hh_tes!I19/SER_hh_fec!I19)</f>
        <v>0.64231539515378488</v>
      </c>
      <c r="J19" s="110">
        <f>IF(SER_hh_tes!J19=0,"",SER_hh_tes!J19/SER_hh_fec!J19)</f>
        <v>0.64634659849851739</v>
      </c>
      <c r="K19" s="110">
        <f>IF(SER_hh_tes!K19=0,"",SER_hh_tes!K19/SER_hh_fec!K19)</f>
        <v>0.65063375922226618</v>
      </c>
      <c r="L19" s="110">
        <f>IF(SER_hh_tes!L19=0,"",SER_hh_tes!L19/SER_hh_fec!L19)</f>
        <v>0.65469517156215773</v>
      </c>
      <c r="M19" s="110">
        <f>IF(SER_hh_tes!M19=0,"",SER_hh_tes!M19/SER_hh_fec!M19)</f>
        <v>0.66219386920175061</v>
      </c>
      <c r="N19" s="110">
        <f>IF(SER_hh_tes!N19=0,"",SER_hh_tes!N19/SER_hh_fec!N19)</f>
        <v>0.66662856018355965</v>
      </c>
      <c r="O19" s="110">
        <f>IF(SER_hh_tes!O19=0,"",SER_hh_tes!O19/SER_hh_fec!O19)</f>
        <v>0.67311169942993043</v>
      </c>
      <c r="P19" s="110">
        <f>IF(SER_hh_tes!P19=0,"",SER_hh_tes!P19/SER_hh_fec!P19)</f>
        <v>0.68106243229414565</v>
      </c>
      <c r="Q19" s="110">
        <f>IF(SER_hh_tes!Q19=0,"",SER_hh_tes!Q19/SER_hh_fec!Q19)</f>
        <v>0.68867381329321087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0.5102719289850558</v>
      </c>
      <c r="C21" s="109">
        <f>IF(SER_hh_tes!C21=0,"",SER_hh_tes!C21/SER_hh_fec!C21)</f>
        <v>0.53524128059061549</v>
      </c>
      <c r="D21" s="109">
        <f>IF(SER_hh_tes!D21=0,"",SER_hh_tes!D21/SER_hh_fec!D21)</f>
        <v>0.53797837597162179</v>
      </c>
      <c r="E21" s="109">
        <f>IF(SER_hh_tes!E21=0,"",SER_hh_tes!E21/SER_hh_fec!E21)</f>
        <v>0.54279791192152527</v>
      </c>
      <c r="F21" s="109">
        <f>IF(SER_hh_tes!F21=0,"",SER_hh_tes!F21/SER_hh_fec!F21)</f>
        <v>0.54862397916154926</v>
      </c>
      <c r="G21" s="109">
        <f>IF(SER_hh_tes!G21=0,"",SER_hh_tes!G21/SER_hh_fec!G21)</f>
        <v>0.55132104089896439</v>
      </c>
      <c r="H21" s="109">
        <f>IF(SER_hh_tes!H21=0,"",SER_hh_tes!H21/SER_hh_fec!H21)</f>
        <v>0.55873699146759281</v>
      </c>
      <c r="I21" s="109">
        <f>IF(SER_hh_tes!I21=0,"",SER_hh_tes!I21/SER_hh_fec!I21)</f>
        <v>0.56162451922316747</v>
      </c>
      <c r="J21" s="109">
        <f>IF(SER_hh_tes!J21=0,"",SER_hh_tes!J21/SER_hh_fec!J21)</f>
        <v>0.56807060318078861</v>
      </c>
      <c r="K21" s="109">
        <f>IF(SER_hh_tes!K21=0,"",SER_hh_tes!K21/SER_hh_fec!K21)</f>
        <v>0.57616978722771606</v>
      </c>
      <c r="L21" s="109">
        <f>IF(SER_hh_tes!L21=0,"",SER_hh_tes!L21/SER_hh_fec!L21)</f>
        <v>0.57967756316393693</v>
      </c>
      <c r="M21" s="109">
        <f>IF(SER_hh_tes!M21=0,"",SER_hh_tes!M21/SER_hh_fec!M21)</f>
        <v>0.58242475912331793</v>
      </c>
      <c r="N21" s="109">
        <f>IF(SER_hh_tes!N21=0,"",SER_hh_tes!N21/SER_hh_fec!N21)</f>
        <v>0.58516262436361544</v>
      </c>
      <c r="O21" s="109">
        <f>IF(SER_hh_tes!O21=0,"",SER_hh_tes!O21/SER_hh_fec!O21)</f>
        <v>0.58786397733022611</v>
      </c>
      <c r="P21" s="109">
        <f>IF(SER_hh_tes!P21=0,"",SER_hh_tes!P21/SER_hh_fec!P21)</f>
        <v>0.59027686940440305</v>
      </c>
      <c r="Q21" s="109">
        <f>IF(SER_hh_tes!Q21=0,"",SER_hh_tes!Q21/SER_hh_fec!Q21)</f>
        <v>0.59247188664874462</v>
      </c>
    </row>
    <row r="22" spans="1:17" ht="12" customHeight="1" x14ac:dyDescent="0.25">
      <c r="A22" s="88" t="s">
        <v>99</v>
      </c>
      <c r="B22" s="109">
        <f>IF(SER_hh_tes!B22=0,"",SER_hh_tes!B22/SER_hh_fec!B22)</f>
        <v>0.49609770873547088</v>
      </c>
      <c r="C22" s="109">
        <f>IF(SER_hh_tes!C22=0,"",SER_hh_tes!C22/SER_hh_fec!C22)</f>
        <v>0.50155871488089565</v>
      </c>
      <c r="D22" s="109">
        <f>IF(SER_hh_tes!D22=0,"",SER_hh_tes!D22/SER_hh_fec!D22)</f>
        <v>0.50724298158220715</v>
      </c>
      <c r="E22" s="109">
        <f>IF(SER_hh_tes!E22=0,"",SER_hh_tes!E22/SER_hh_fec!E22)</f>
        <v>0.51348226206791525</v>
      </c>
      <c r="F22" s="109">
        <f>IF(SER_hh_tes!F22=0,"",SER_hh_tes!F22/SER_hh_fec!F22)</f>
        <v>0.51940215810110923</v>
      </c>
      <c r="G22" s="109">
        <f>IF(SER_hh_tes!G22=0,"",SER_hh_tes!G22/SER_hh_fec!G22)</f>
        <v>0.52747922166151728</v>
      </c>
      <c r="H22" s="109">
        <f>IF(SER_hh_tes!H22=0,"",SER_hh_tes!H22/SER_hh_fec!H22)</f>
        <v>0.53380585024036797</v>
      </c>
      <c r="I22" s="109">
        <f>IF(SER_hh_tes!I22=0,"",SER_hh_tes!I22/SER_hh_fec!I22)</f>
        <v>0.54123878647917578</v>
      </c>
      <c r="J22" s="109">
        <f>IF(SER_hh_tes!J22=0,"",SER_hh_tes!J22/SER_hh_fec!J22)</f>
        <v>0.54673009566723718</v>
      </c>
      <c r="K22" s="109">
        <f>IF(SER_hh_tes!K22=0,"",SER_hh_tes!K22/SER_hh_fec!K22)</f>
        <v>0.55131204908190146</v>
      </c>
      <c r="L22" s="109">
        <f>IF(SER_hh_tes!L22=0,"",SER_hh_tes!L22/SER_hh_fec!L22)</f>
        <v>0.55575799645327251</v>
      </c>
      <c r="M22" s="109">
        <f>IF(SER_hh_tes!M22=0,"",SER_hh_tes!M22/SER_hh_fec!M22)</f>
        <v>0.56041397110976798</v>
      </c>
      <c r="N22" s="109">
        <f>IF(SER_hh_tes!N22=0,"",SER_hh_tes!N22/SER_hh_fec!N22)</f>
        <v>0.56429585237699553</v>
      </c>
      <c r="O22" s="109">
        <f>IF(SER_hh_tes!O22=0,"",SER_hh_tes!O22/SER_hh_fec!O22)</f>
        <v>0.57128747940616009</v>
      </c>
      <c r="P22" s="109">
        <f>IF(SER_hh_tes!P22=0,"",SER_hh_tes!P22/SER_hh_fec!P22)</f>
        <v>0.57584814063990175</v>
      </c>
      <c r="Q22" s="109">
        <f>IF(SER_hh_tes!Q22=0,"",SER_hh_tes!Q22/SER_hh_fec!Q22)</f>
        <v>0.57777781267424544</v>
      </c>
    </row>
    <row r="23" spans="1:17" ht="12" customHeight="1" x14ac:dyDescent="0.25">
      <c r="A23" s="88" t="s">
        <v>98</v>
      </c>
      <c r="B23" s="109">
        <f>IF(SER_hh_tes!B23=0,"",SER_hh_tes!B23/SER_hh_fec!B23)</f>
        <v>0.53153325935943307</v>
      </c>
      <c r="C23" s="109">
        <f>IF(SER_hh_tes!C23=0,"",SER_hh_tes!C23/SER_hh_fec!C23)</f>
        <v>0.53437047445357722</v>
      </c>
      <c r="D23" s="109">
        <f>IF(SER_hh_tes!D23=0,"",SER_hh_tes!D23/SER_hh_fec!D23)</f>
        <v>0.54046644606162086</v>
      </c>
      <c r="E23" s="109">
        <f>IF(SER_hh_tes!E23=0,"",SER_hh_tes!E23/SER_hh_fec!E23)</f>
        <v>0.54452022067640338</v>
      </c>
      <c r="F23" s="109">
        <f>IF(SER_hh_tes!F23=0,"",SER_hh_tes!F23/SER_hh_fec!F23)</f>
        <v>0.54949895494441403</v>
      </c>
      <c r="G23" s="109">
        <f>IF(SER_hh_tes!G23=0,"",SER_hh_tes!G23/SER_hh_fec!G23)</f>
        <v>0.55419990091271654</v>
      </c>
      <c r="H23" s="109">
        <f>IF(SER_hh_tes!H23=0,"",SER_hh_tes!H23/SER_hh_fec!H23)</f>
        <v>0.55857958836437782</v>
      </c>
      <c r="I23" s="109">
        <f>IF(SER_hh_tes!I23=0,"",SER_hh_tes!I23/SER_hh_fec!I23)</f>
        <v>0.56276406597279527</v>
      </c>
      <c r="J23" s="109">
        <f>IF(SER_hh_tes!J23=0,"",SER_hh_tes!J23/SER_hh_fec!J23)</f>
        <v>0.56864602298353795</v>
      </c>
      <c r="K23" s="109">
        <f>IF(SER_hh_tes!K23=0,"",SER_hh_tes!K23/SER_hh_fec!K23)</f>
        <v>0.57313085196927449</v>
      </c>
      <c r="L23" s="109">
        <f>IF(SER_hh_tes!L23=0,"",SER_hh_tes!L23/SER_hh_fec!L23)</f>
        <v>0.57796709237432686</v>
      </c>
      <c r="M23" s="109">
        <f>IF(SER_hh_tes!M23=0,"",SER_hh_tes!M23/SER_hh_fec!M23)</f>
        <v>0.58234862152936373</v>
      </c>
      <c r="N23" s="109">
        <f>IF(SER_hh_tes!N23=0,"",SER_hh_tes!N23/SER_hh_fec!N23)</f>
        <v>0.58699437738671956</v>
      </c>
      <c r="O23" s="109">
        <f>IF(SER_hh_tes!O23=0,"",SER_hh_tes!O23/SER_hh_fec!O23)</f>
        <v>0.59171563754254852</v>
      </c>
      <c r="P23" s="109">
        <f>IF(SER_hh_tes!P23=0,"",SER_hh_tes!P23/SER_hh_fec!P23)</f>
        <v>0.59622636080404678</v>
      </c>
      <c r="Q23" s="109">
        <f>IF(SER_hh_tes!Q23=0,"",SER_hh_tes!Q23/SER_hh_fec!Q23)</f>
        <v>0.6005939844527558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0.67496286902785141</v>
      </c>
      <c r="C25" s="109">
        <f>IF(SER_hh_tes!C25=0,"",SER_hh_tes!C25/SER_hh_fec!C25)</f>
        <v>0.67697032700638127</v>
      </c>
      <c r="D25" s="109">
        <f>IF(SER_hh_tes!D25=0,"",SER_hh_tes!D25/SER_hh_fec!D25)</f>
        <v>0.68207578732840524</v>
      </c>
      <c r="E25" s="109">
        <f>IF(SER_hh_tes!E25=0,"",SER_hh_tes!E25/SER_hh_fec!E25)</f>
        <v>0.68493657856658274</v>
      </c>
      <c r="F25" s="109">
        <f>IF(SER_hh_tes!F25=0,"",SER_hh_tes!F25/SER_hh_fec!F25)</f>
        <v>0.68947539652124001</v>
      </c>
      <c r="G25" s="109">
        <f>IF(SER_hh_tes!G25=0,"",SER_hh_tes!G25/SER_hh_fec!G25)</f>
        <v>0.69405381994745619</v>
      </c>
      <c r="H25" s="109">
        <f>IF(SER_hh_tes!H25=0,"",SER_hh_tes!H25/SER_hh_fec!H25)</f>
        <v>0.69818028991895931</v>
      </c>
      <c r="I25" s="109">
        <f>IF(SER_hh_tes!I25=0,"",SER_hh_tes!I25/SER_hh_fec!I25)</f>
        <v>0.70252083768033713</v>
      </c>
      <c r="J25" s="109">
        <f>IF(SER_hh_tes!J25=0,"",SER_hh_tes!J25/SER_hh_fec!J25)</f>
        <v>0.70818798832873109</v>
      </c>
      <c r="K25" s="109">
        <f>IF(SER_hh_tes!K25=0,"",SER_hh_tes!K25/SER_hh_fec!K25)</f>
        <v>0.7124972521287114</v>
      </c>
      <c r="L25" s="109">
        <f>IF(SER_hh_tes!L25=0,"",SER_hh_tes!L25/SER_hh_fec!L25)</f>
        <v>0.71696791947572192</v>
      </c>
      <c r="M25" s="109">
        <f>IF(SER_hh_tes!M25=0,"",SER_hh_tes!M25/SER_hh_fec!M25)</f>
        <v>0.72117374181617266</v>
      </c>
      <c r="N25" s="109">
        <f>IF(SER_hh_tes!N25=0,"",SER_hh_tes!N25/SER_hh_fec!N25)</f>
        <v>0.72591425866687387</v>
      </c>
      <c r="O25" s="109">
        <f>IF(SER_hh_tes!O25=0,"",SER_hh_tes!O25/SER_hh_fec!O25)</f>
        <v>0.73075575396596315</v>
      </c>
      <c r="P25" s="109">
        <f>IF(SER_hh_tes!P25=0,"",SER_hh_tes!P25/SER_hh_fec!P25)</f>
        <v>0.73388727956679489</v>
      </c>
      <c r="Q25" s="109">
        <f>IF(SER_hh_tes!Q25=0,"",SER_hh_tes!Q25/SER_hh_fec!Q25)</f>
        <v>0.7376291468641496</v>
      </c>
    </row>
    <row r="26" spans="1:17" ht="12" customHeight="1" x14ac:dyDescent="0.25">
      <c r="A26" s="88" t="s">
        <v>30</v>
      </c>
      <c r="B26" s="112">
        <f>IF(SER_hh_tes!B26=0,"",SER_hh_tes!B26/SER_hh_fec!B26)</f>
        <v>0.6520141314809047</v>
      </c>
      <c r="C26" s="112">
        <f>IF(SER_hh_tes!C26=0,"",SER_hh_tes!C26/SER_hh_fec!C26)</f>
        <v>0.65764498391942916</v>
      </c>
      <c r="D26" s="112">
        <f>IF(SER_hh_tes!D26=0,"",SER_hh_tes!D26/SER_hh_fec!D26)</f>
        <v>0.66274171562194606</v>
      </c>
      <c r="E26" s="112">
        <f>IF(SER_hh_tes!E26=0,"",SER_hh_tes!E26/SER_hh_fec!E26)</f>
        <v>0.67144950318361574</v>
      </c>
      <c r="F26" s="112">
        <f>IF(SER_hh_tes!F26=0,"",SER_hh_tes!F26/SER_hh_fec!F26)</f>
        <v>0.67763164374778107</v>
      </c>
      <c r="G26" s="112">
        <f>IF(SER_hh_tes!G26=0,"",SER_hh_tes!G26/SER_hh_fec!G26)</f>
        <v>0.68387493983525982</v>
      </c>
      <c r="H26" s="112">
        <f>IF(SER_hh_tes!H26=0,"",SER_hh_tes!H26/SER_hh_fec!H26)</f>
        <v>0.69233474622351387</v>
      </c>
      <c r="I26" s="112">
        <f>IF(SER_hh_tes!I26=0,"",SER_hh_tes!I26/SER_hh_fec!I26)</f>
        <v>0.70109721306564143</v>
      </c>
      <c r="J26" s="112">
        <f>IF(SER_hh_tes!J26=0,"",SER_hh_tes!J26/SER_hh_fec!J26)</f>
        <v>0.70604844549676071</v>
      </c>
      <c r="K26" s="112">
        <f>IF(SER_hh_tes!K26=0,"",SER_hh_tes!K26/SER_hh_fec!K26)</f>
        <v>0.71135869532672402</v>
      </c>
      <c r="L26" s="112">
        <f>IF(SER_hh_tes!L26=0,"",SER_hh_tes!L26/SER_hh_fec!L26)</f>
        <v>0.71632959846492361</v>
      </c>
      <c r="M26" s="112">
        <f>IF(SER_hh_tes!M26=0,"",SER_hh_tes!M26/SER_hh_fec!M26)</f>
        <v>0.72322049529017163</v>
      </c>
      <c r="N26" s="112">
        <f>IF(SER_hh_tes!N26=0,"",SER_hh_tes!N26/SER_hh_fec!N26)</f>
        <v>0.7277009526259488</v>
      </c>
      <c r="O26" s="112">
        <f>IF(SER_hh_tes!O26=0,"",SER_hh_tes!O26/SER_hh_fec!O26)</f>
        <v>0.73311333923872368</v>
      </c>
      <c r="P26" s="112">
        <f>IF(SER_hh_tes!P26=0,"",SER_hh_tes!P26/SER_hh_fec!P26)</f>
        <v>0.74029891157961514</v>
      </c>
      <c r="Q26" s="112">
        <f>IF(SER_hh_tes!Q26=0,"",SER_hh_tes!Q26/SER_hh_fec!Q26)</f>
        <v>0.74677735354510921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0.5670924316022502</v>
      </c>
      <c r="C29" s="110">
        <f>IF(SER_hh_tes!C29=0,"",SER_hh_tes!C29/SER_hh_fec!C29)</f>
        <v>0.56555269753654014</v>
      </c>
      <c r="D29" s="110">
        <f>IF(SER_hh_tes!D29=0,"",SER_hh_tes!D29/SER_hh_fec!D29)</f>
        <v>0.57185166187196801</v>
      </c>
      <c r="E29" s="110">
        <f>IF(SER_hh_tes!E29=0,"",SER_hh_tes!E29/SER_hh_fec!E29)</f>
        <v>0.57705300525562242</v>
      </c>
      <c r="F29" s="110">
        <f>IF(SER_hh_tes!F29=0,"",SER_hh_tes!F29/SER_hh_fec!F29)</f>
        <v>0.58127133565970335</v>
      </c>
      <c r="G29" s="110">
        <f>IF(SER_hh_tes!G29=0,"",SER_hh_tes!G29/SER_hh_fec!G29)</f>
        <v>0.58634146724949199</v>
      </c>
      <c r="H29" s="110">
        <f>IF(SER_hh_tes!H29=0,"",SER_hh_tes!H29/SER_hh_fec!H29)</f>
        <v>0.5918150955994137</v>
      </c>
      <c r="I29" s="110">
        <f>IF(SER_hh_tes!I29=0,"",SER_hh_tes!I29/SER_hh_fec!I29)</f>
        <v>0.59855599873857679</v>
      </c>
      <c r="J29" s="110">
        <f>IF(SER_hh_tes!J29=0,"",SER_hh_tes!J29/SER_hh_fec!J29)</f>
        <v>0.60139428735696743</v>
      </c>
      <c r="K29" s="110">
        <f>IF(SER_hh_tes!K29=0,"",SER_hh_tes!K29/SER_hh_fec!K29)</f>
        <v>0.59997066290476786</v>
      </c>
      <c r="L29" s="110">
        <f>IF(SER_hh_tes!L29=0,"",SER_hh_tes!L29/SER_hh_fec!L29)</f>
        <v>0.6026231150851965</v>
      </c>
      <c r="M29" s="110">
        <f>IF(SER_hh_tes!M29=0,"",SER_hh_tes!M29/SER_hh_fec!M29)</f>
        <v>0.60962376099630067</v>
      </c>
      <c r="N29" s="110">
        <f>IF(SER_hh_tes!N29=0,"",SER_hh_tes!N29/SER_hh_fec!N29)</f>
        <v>0.61355848198259322</v>
      </c>
      <c r="O29" s="110">
        <f>IF(SER_hh_tes!O29=0,"",SER_hh_tes!O29/SER_hh_fec!O29)</f>
        <v>0.61842693821284744</v>
      </c>
      <c r="P29" s="110">
        <f>IF(SER_hh_tes!P29=0,"",SER_hh_tes!P29/SER_hh_fec!P29)</f>
        <v>0.62230922245463105</v>
      </c>
      <c r="Q29" s="110">
        <f>IF(SER_hh_tes!Q29=0,"",SER_hh_tes!Q29/SER_hh_fec!Q29)</f>
        <v>0.62715814073866127</v>
      </c>
    </row>
    <row r="30" spans="1:17" ht="12" customHeight="1" x14ac:dyDescent="0.25">
      <c r="A30" s="88" t="s">
        <v>66</v>
      </c>
      <c r="B30" s="109">
        <f>IF(SER_hh_tes!B30=0,"",SER_hh_tes!B30/SER_hh_fec!B30)</f>
        <v>0.42014271669794478</v>
      </c>
      <c r="C30" s="109">
        <f>IF(SER_hh_tes!C30=0,"",SER_hh_tes!C30/SER_hh_fec!C30)</f>
        <v>0.44091704729684517</v>
      </c>
      <c r="D30" s="109">
        <f>IF(SER_hh_tes!D30=0,"",SER_hh_tes!D30/SER_hh_fec!D30)</f>
        <v>0.44251148063662327</v>
      </c>
      <c r="E30" s="109">
        <f>IF(SER_hh_tes!E30=0,"",SER_hh_tes!E30/SER_hh_fec!E30)</f>
        <v>0.44748390066427057</v>
      </c>
      <c r="F30" s="109">
        <f>IF(SER_hh_tes!F30=0,"",SER_hh_tes!F30/SER_hh_fec!F30)</f>
        <v>0.45222140804451222</v>
      </c>
      <c r="G30" s="109">
        <f>IF(SER_hh_tes!G30=0,"",SER_hh_tes!G30/SER_hh_fec!G30)</f>
        <v>0.45378260853859448</v>
      </c>
      <c r="H30" s="109">
        <f>IF(SER_hh_tes!H30=0,"",SER_hh_tes!H30/SER_hh_fec!H30)</f>
        <v>0.45809596214290815</v>
      </c>
      <c r="I30" s="109">
        <f>IF(SER_hh_tes!I30=0,"",SER_hh_tes!I30/SER_hh_fec!I30)</f>
        <v>0.45967359731188073</v>
      </c>
      <c r="J30" s="109">
        <f>IF(SER_hh_tes!J30=0,"",SER_hh_tes!J30/SER_hh_fec!J30)</f>
        <v>0.46394468054769544</v>
      </c>
      <c r="K30" s="109">
        <f>IF(SER_hh_tes!K30=0,"",SER_hh_tes!K30/SER_hh_fec!K30)</f>
        <v>0.46980911669076914</v>
      </c>
      <c r="L30" s="109">
        <f>IF(SER_hh_tes!L30=0,"",SER_hh_tes!L30/SER_hh_fec!L30)</f>
        <v>0.47304809963412903</v>
      </c>
      <c r="M30" s="109">
        <f>IF(SER_hh_tes!M30=0,"",SER_hh_tes!M30/SER_hh_fec!M30)</f>
        <v>0.47656227538336926</v>
      </c>
      <c r="N30" s="109">
        <f>IF(SER_hh_tes!N30=0,"",SER_hh_tes!N30/SER_hh_fec!N30)</f>
        <v>0.47724227841642358</v>
      </c>
      <c r="O30" s="109">
        <f>IF(SER_hh_tes!O30=0,"",SER_hh_tes!O30/SER_hh_fec!O30)</f>
        <v>0.49003403852514871</v>
      </c>
      <c r="P30" s="109">
        <f>IF(SER_hh_tes!P30=0,"",SER_hh_tes!P30/SER_hh_fec!P30)</f>
        <v>0.49035560509713422</v>
      </c>
      <c r="Q30" s="109">
        <f>IF(SER_hh_tes!Q30=0,"",SER_hh_tes!Q30/SER_hh_fec!Q30)</f>
        <v>0.49264540807335239</v>
      </c>
    </row>
    <row r="31" spans="1:17" ht="12" customHeight="1" x14ac:dyDescent="0.25">
      <c r="A31" s="88" t="s">
        <v>98</v>
      </c>
      <c r="B31" s="109">
        <f>IF(SER_hh_tes!B31=0,"",SER_hh_tes!B31/SER_hh_fec!B31)</f>
        <v>0.4524613872131712</v>
      </c>
      <c r="C31" s="109">
        <f>IF(SER_hh_tes!C31=0,"",SER_hh_tes!C31/SER_hh_fec!C31)</f>
        <v>0.45702351617369513</v>
      </c>
      <c r="D31" s="109">
        <f>IF(SER_hh_tes!D31=0,"",SER_hh_tes!D31/SER_hh_fec!D31)</f>
        <v>0.46115441716441374</v>
      </c>
      <c r="E31" s="109">
        <f>IF(SER_hh_tes!E31=0,"",SER_hh_tes!E31/SER_hh_fec!E31)</f>
        <v>0.46567250130713722</v>
      </c>
      <c r="F31" s="109">
        <f>IF(SER_hh_tes!F31=0,"",SER_hh_tes!F31/SER_hh_fec!F31)</f>
        <v>0.47050899209108538</v>
      </c>
      <c r="G31" s="109">
        <f>IF(SER_hh_tes!G31=0,"",SER_hh_tes!G31/SER_hh_fec!G31)</f>
        <v>0.47760378752883309</v>
      </c>
      <c r="H31" s="109">
        <f>IF(SER_hh_tes!H31=0,"",SER_hh_tes!H31/SER_hh_fec!H31)</f>
        <v>0.48388305830698314</v>
      </c>
      <c r="I31" s="109">
        <f>IF(SER_hh_tes!I31=0,"",SER_hh_tes!I31/SER_hh_fec!I31)</f>
        <v>0.49127693038314518</v>
      </c>
      <c r="J31" s="109">
        <f>IF(SER_hh_tes!J31=0,"",SER_hh_tes!J31/SER_hh_fec!J31)</f>
        <v>0.49845163003103449</v>
      </c>
      <c r="K31" s="109">
        <f>IF(SER_hh_tes!K31=0,"",SER_hh_tes!K31/SER_hh_fec!K31)</f>
        <v>0.50509082228390811</v>
      </c>
      <c r="L31" s="109">
        <f>IF(SER_hh_tes!L31=0,"",SER_hh_tes!L31/SER_hh_fec!L31)</f>
        <v>0.51075783385036733</v>
      </c>
      <c r="M31" s="109">
        <f>IF(SER_hh_tes!M31=0,"",SER_hh_tes!M31/SER_hh_fec!M31)</f>
        <v>0.51731628212945857</v>
      </c>
      <c r="N31" s="109">
        <f>IF(SER_hh_tes!N31=0,"",SER_hh_tes!N31/SER_hh_fec!N31)</f>
        <v>0.52353831261651118</v>
      </c>
      <c r="O31" s="109">
        <f>IF(SER_hh_tes!O31=0,"",SER_hh_tes!O31/SER_hh_fec!O31)</f>
        <v>0.52714209490182418</v>
      </c>
      <c r="P31" s="109">
        <f>IF(SER_hh_tes!P31=0,"",SER_hh_tes!P31/SER_hh_fec!P31)</f>
        <v>0.5295285083612733</v>
      </c>
      <c r="Q31" s="109">
        <f>IF(SER_hh_tes!Q31=0,"",SER_hh_tes!Q31/SER_hh_fec!Q31)</f>
        <v>0.53170685614431723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>
        <f>IF(SER_hh_tes!K32=0,"",SER_hh_tes!K32/SER_hh_fec!K32)</f>
        <v>0.36234065410395933</v>
      </c>
      <c r="L32" s="109">
        <f>IF(SER_hh_tes!L32=0,"",SER_hh_tes!L32/SER_hh_fec!L32)</f>
        <v>0.36242788679786447</v>
      </c>
      <c r="M32" s="109">
        <f>IF(SER_hh_tes!M32=0,"",SER_hh_tes!M32/SER_hh_fec!M32)</f>
        <v>0.36243691857123767</v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>
        <f>IF(SER_hh_tes!P32=0,"",SER_hh_tes!P32/SER_hh_fec!P32)</f>
        <v>0.36583352166852789</v>
      </c>
      <c r="Q32" s="109">
        <f>IF(SER_hh_tes!Q32=0,"",SER_hh_tes!Q32/SER_hh_fec!Q32)</f>
        <v>0.36583352166852795</v>
      </c>
    </row>
    <row r="33" spans="1:17" ht="12" customHeight="1" x14ac:dyDescent="0.25">
      <c r="A33" s="49" t="s">
        <v>30</v>
      </c>
      <c r="B33" s="108">
        <f>IF(SER_hh_tes!B33=0,"",SER_hh_tes!B33/SER_hh_fec!B33)</f>
        <v>0.61559372409955282</v>
      </c>
      <c r="C33" s="108">
        <f>IF(SER_hh_tes!C33=0,"",SER_hh_tes!C33/SER_hh_fec!C33)</f>
        <v>0.61816163937977475</v>
      </c>
      <c r="D33" s="108">
        <f>IF(SER_hh_tes!D33=0,"",SER_hh_tes!D33/SER_hh_fec!D33)</f>
        <v>0.62245086856761234</v>
      </c>
      <c r="E33" s="108">
        <f>IF(SER_hh_tes!E33=0,"",SER_hh_tes!E33/SER_hh_fec!E33)</f>
        <v>0.627441386807566</v>
      </c>
      <c r="F33" s="108">
        <f>IF(SER_hh_tes!F33=0,"",SER_hh_tes!F33/SER_hh_fec!F33)</f>
        <v>0.63200002394279675</v>
      </c>
      <c r="G33" s="108">
        <f>IF(SER_hh_tes!G33=0,"",SER_hh_tes!G33/SER_hh_fec!G33)</f>
        <v>0.63683356604832075</v>
      </c>
      <c r="H33" s="108">
        <f>IF(SER_hh_tes!H33=0,"",SER_hh_tes!H33/SER_hh_fec!H33)</f>
        <v>0.64254093724287964</v>
      </c>
      <c r="I33" s="108">
        <f>IF(SER_hh_tes!I33=0,"",SER_hh_tes!I33/SER_hh_fec!I33)</f>
        <v>0.64868149350033644</v>
      </c>
      <c r="J33" s="108">
        <f>IF(SER_hh_tes!J33=0,"",SER_hh_tes!J33/SER_hh_fec!J33)</f>
        <v>0.65324449956653485</v>
      </c>
      <c r="K33" s="108">
        <f>IF(SER_hh_tes!K33=0,"",SER_hh_tes!K33/SER_hh_fec!K33)</f>
        <v>0.65723954877670998</v>
      </c>
      <c r="L33" s="108">
        <f>IF(SER_hh_tes!L33=0,"",SER_hh_tes!L33/SER_hh_fec!L33)</f>
        <v>0.66186996435620171</v>
      </c>
      <c r="M33" s="108">
        <f>IF(SER_hh_tes!M33=0,"",SER_hh_tes!M33/SER_hh_fec!M33)</f>
        <v>0.66736491366568795</v>
      </c>
      <c r="N33" s="108">
        <f>IF(SER_hh_tes!N33=0,"",SER_hh_tes!N33/SER_hh_fec!N33)</f>
        <v>0.67169498055478671</v>
      </c>
      <c r="O33" s="108">
        <f>IF(SER_hh_tes!O33=0,"",SER_hh_tes!O33/SER_hh_fec!O33)</f>
        <v>0.67566383381491923</v>
      </c>
      <c r="P33" s="108">
        <f>IF(SER_hh_tes!P33=0,"",SER_hh_tes!P33/SER_hh_fec!P33)</f>
        <v>0.68272930848970925</v>
      </c>
      <c r="Q33" s="108">
        <f>IF(SER_hh_tes!Q33=0,"",SER_hh_tes!Q33/SER_hh_fec!Q33)</f>
        <v>0.6888663438730418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607.99121799743614</v>
      </c>
      <c r="C3" s="106">
        <f t="shared" ref="C3:Q3" si="1">SUM(C4,C16,C19,C29)</f>
        <v>713.98622495894415</v>
      </c>
      <c r="D3" s="106">
        <f t="shared" si="1"/>
        <v>754.83625884174012</v>
      </c>
      <c r="E3" s="106">
        <f t="shared" si="1"/>
        <v>779.2383798004679</v>
      </c>
      <c r="F3" s="106">
        <f t="shared" si="1"/>
        <v>777.71806747721996</v>
      </c>
      <c r="G3" s="106">
        <f t="shared" si="1"/>
        <v>749.68429142666434</v>
      </c>
      <c r="H3" s="106">
        <f t="shared" si="1"/>
        <v>693.05883541372793</v>
      </c>
      <c r="I3" s="106">
        <f t="shared" si="1"/>
        <v>613.91127371421624</v>
      </c>
      <c r="J3" s="106">
        <f t="shared" si="1"/>
        <v>622.67276197735202</v>
      </c>
      <c r="K3" s="106">
        <f t="shared" si="1"/>
        <v>623.29102417940408</v>
      </c>
      <c r="L3" s="106">
        <f t="shared" si="1"/>
        <v>672.19820080508987</v>
      </c>
      <c r="M3" s="106">
        <f t="shared" si="1"/>
        <v>613.34785396352038</v>
      </c>
      <c r="N3" s="106">
        <f t="shared" si="1"/>
        <v>543.79880629647107</v>
      </c>
      <c r="O3" s="106">
        <f t="shared" si="1"/>
        <v>514.30988115594175</v>
      </c>
      <c r="P3" s="106">
        <f t="shared" si="1"/>
        <v>469.74579546906062</v>
      </c>
      <c r="Q3" s="106">
        <f t="shared" si="1"/>
        <v>584.99987534582863</v>
      </c>
    </row>
    <row r="4" spans="1:17" ht="12.95" customHeight="1" x14ac:dyDescent="0.25">
      <c r="A4" s="90" t="s">
        <v>44</v>
      </c>
      <c r="B4" s="101">
        <f t="shared" ref="B4" si="2">SUM(B5:B15)</f>
        <v>512.33311948639107</v>
      </c>
      <c r="C4" s="101">
        <f t="shared" ref="C4:Q4" si="3">SUM(C5:C15)</f>
        <v>605.55862307670736</v>
      </c>
      <c r="D4" s="101">
        <f t="shared" si="3"/>
        <v>640.7256430488485</v>
      </c>
      <c r="E4" s="101">
        <f t="shared" si="3"/>
        <v>659.06463892839224</v>
      </c>
      <c r="F4" s="101">
        <f t="shared" si="3"/>
        <v>651.04374545391943</v>
      </c>
      <c r="G4" s="101">
        <f t="shared" si="3"/>
        <v>617.83211331015673</v>
      </c>
      <c r="H4" s="101">
        <f t="shared" si="3"/>
        <v>555.48888878009132</v>
      </c>
      <c r="I4" s="101">
        <f t="shared" si="3"/>
        <v>471.7170042710373</v>
      </c>
      <c r="J4" s="101">
        <f t="shared" si="3"/>
        <v>472.72155608409543</v>
      </c>
      <c r="K4" s="101">
        <f t="shared" si="3"/>
        <v>465.1903160339773</v>
      </c>
      <c r="L4" s="101">
        <f t="shared" si="3"/>
        <v>508.98556744694963</v>
      </c>
      <c r="M4" s="101">
        <f t="shared" si="3"/>
        <v>452.51915676089646</v>
      </c>
      <c r="N4" s="101">
        <f t="shared" si="3"/>
        <v>381.01254599782715</v>
      </c>
      <c r="O4" s="101">
        <f t="shared" si="3"/>
        <v>352.45274259303829</v>
      </c>
      <c r="P4" s="101">
        <f t="shared" si="3"/>
        <v>307.29435825000581</v>
      </c>
      <c r="Q4" s="101">
        <f t="shared" si="3"/>
        <v>418.01340985095885</v>
      </c>
    </row>
    <row r="5" spans="1:17" ht="12" customHeight="1" x14ac:dyDescent="0.25">
      <c r="A5" s="88" t="s">
        <v>38</v>
      </c>
      <c r="B5" s="100">
        <v>17.285256077105068</v>
      </c>
      <c r="C5" s="100">
        <v>12.656530184040001</v>
      </c>
      <c r="D5" s="100">
        <v>16.947740183759993</v>
      </c>
      <c r="E5" s="100">
        <v>20.721403506960002</v>
      </c>
      <c r="F5" s="100">
        <v>10.460117738159999</v>
      </c>
      <c r="G5" s="100">
        <v>1.7158373356483749</v>
      </c>
      <c r="H5" s="100">
        <v>6.7896339141599977</v>
      </c>
      <c r="I5" s="100">
        <v>3.3823423864800013</v>
      </c>
      <c r="J5" s="100">
        <v>3.3828498266400002</v>
      </c>
      <c r="K5" s="100">
        <v>6.7641350461199989</v>
      </c>
      <c r="L5" s="100">
        <v>5.049566223953514</v>
      </c>
      <c r="M5" s="100">
        <v>8.2817833451789884</v>
      </c>
      <c r="N5" s="100">
        <v>8.6752948635591913</v>
      </c>
      <c r="O5" s="100">
        <v>1.5170758508845905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368.35947644179026</v>
      </c>
      <c r="C7" s="100">
        <v>401.75337466120641</v>
      </c>
      <c r="D7" s="100">
        <v>453.54427130211695</v>
      </c>
      <c r="E7" s="100">
        <v>455.19063771327433</v>
      </c>
      <c r="F7" s="100">
        <v>444.54661245343578</v>
      </c>
      <c r="G7" s="100">
        <v>400.76882112945549</v>
      </c>
      <c r="H7" s="100">
        <v>339.37393479282861</v>
      </c>
      <c r="I7" s="100">
        <v>267.66500592834103</v>
      </c>
      <c r="J7" s="100">
        <v>247.66047992641498</v>
      </c>
      <c r="K7" s="100">
        <v>231.14961455473545</v>
      </c>
      <c r="L7" s="100">
        <v>221.15046488902368</v>
      </c>
      <c r="M7" s="100">
        <v>201.32175837568121</v>
      </c>
      <c r="N7" s="100">
        <v>155.80163350144423</v>
      </c>
      <c r="O7" s="100">
        <v>127.48808935122301</v>
      </c>
      <c r="P7" s="100">
        <v>95.221581524095498</v>
      </c>
      <c r="Q7" s="100">
        <v>125.76907559746982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126.68838696749569</v>
      </c>
      <c r="C9" s="100">
        <v>191.14871823146095</v>
      </c>
      <c r="D9" s="100">
        <v>170.23363156297148</v>
      </c>
      <c r="E9" s="100">
        <v>183.15259770815794</v>
      </c>
      <c r="F9" s="100">
        <v>196.03701526232365</v>
      </c>
      <c r="G9" s="100">
        <v>215.34745484505288</v>
      </c>
      <c r="H9" s="100">
        <v>209.32532007310274</v>
      </c>
      <c r="I9" s="100">
        <v>200.66965595621627</v>
      </c>
      <c r="J9" s="100">
        <v>221.67822633104043</v>
      </c>
      <c r="K9" s="100">
        <v>227.27656643312181</v>
      </c>
      <c r="L9" s="100">
        <v>282.7855363339724</v>
      </c>
      <c r="M9" s="100">
        <v>242.91561504003627</v>
      </c>
      <c r="N9" s="100">
        <v>216.53561763282369</v>
      </c>
      <c r="O9" s="100">
        <v>223.44757739093069</v>
      </c>
      <c r="P9" s="100">
        <v>212.0727767259103</v>
      </c>
      <c r="Q9" s="100">
        <v>292.24433425348906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2.7417532623388516E-2</v>
      </c>
      <c r="C16" s="101">
        <f t="shared" ref="C16:Q16" si="5">SUM(C17:C18)</f>
        <v>2.767560736371618E-2</v>
      </c>
      <c r="D16" s="101">
        <f t="shared" si="5"/>
        <v>3.2915229105792643E-2</v>
      </c>
      <c r="E16" s="101">
        <f t="shared" si="5"/>
        <v>3.8664153183838729E-2</v>
      </c>
      <c r="F16" s="101">
        <f t="shared" si="5"/>
        <v>4.7009964634520694E-2</v>
      </c>
      <c r="G16" s="101">
        <f t="shared" si="5"/>
        <v>5.5108966192029499E-2</v>
      </c>
      <c r="H16" s="101">
        <f t="shared" si="5"/>
        <v>7.2968805938140605E-2</v>
      </c>
      <c r="I16" s="101">
        <f t="shared" si="5"/>
        <v>0.10736001975794893</v>
      </c>
      <c r="J16" s="101">
        <f t="shared" si="5"/>
        <v>0.11842816790988471</v>
      </c>
      <c r="K16" s="101">
        <f t="shared" si="5"/>
        <v>0.13445215497202329</v>
      </c>
      <c r="L16" s="101">
        <f t="shared" si="5"/>
        <v>0.13761949185595032</v>
      </c>
      <c r="M16" s="101">
        <f t="shared" si="5"/>
        <v>0.14789865654065318</v>
      </c>
      <c r="N16" s="101">
        <f t="shared" si="5"/>
        <v>0.17025652861710455</v>
      </c>
      <c r="O16" s="101">
        <f t="shared" si="5"/>
        <v>0.20852471531380889</v>
      </c>
      <c r="P16" s="101">
        <f t="shared" si="5"/>
        <v>0.2748690870586043</v>
      </c>
      <c r="Q16" s="101">
        <f t="shared" si="5"/>
        <v>0.37812911088678586</v>
      </c>
    </row>
    <row r="17" spans="1:17" ht="12.95" customHeight="1" x14ac:dyDescent="0.25">
      <c r="A17" s="88" t="s">
        <v>101</v>
      </c>
      <c r="B17" s="103">
        <v>2.7417532623388516E-2</v>
      </c>
      <c r="C17" s="103">
        <v>2.767560736371618E-2</v>
      </c>
      <c r="D17" s="103">
        <v>3.2915229105792643E-2</v>
      </c>
      <c r="E17" s="103">
        <v>3.8664153183838729E-2</v>
      </c>
      <c r="F17" s="103">
        <v>4.7009964634520694E-2</v>
      </c>
      <c r="G17" s="103">
        <v>5.5108966192029499E-2</v>
      </c>
      <c r="H17" s="103">
        <v>7.2968805938140605E-2</v>
      </c>
      <c r="I17" s="103">
        <v>0.10736001975794893</v>
      </c>
      <c r="J17" s="103">
        <v>0.11842816790988471</v>
      </c>
      <c r="K17" s="103">
        <v>0.13445215497202329</v>
      </c>
      <c r="L17" s="103">
        <v>0.13761949185595032</v>
      </c>
      <c r="M17" s="103">
        <v>0.14789865654065318</v>
      </c>
      <c r="N17" s="103">
        <v>0.17025652861710455</v>
      </c>
      <c r="O17" s="103">
        <v>0.20852471531380889</v>
      </c>
      <c r="P17" s="103">
        <v>0.2748690870586043</v>
      </c>
      <c r="Q17" s="103">
        <v>0.37812911088678586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56.850526768891157</v>
      </c>
      <c r="C19" s="101">
        <f t="shared" ref="C19:Q19" si="7">SUM(C20:C27)</f>
        <v>61.889981304132853</v>
      </c>
      <c r="D19" s="101">
        <f t="shared" si="7"/>
        <v>66.949628638629605</v>
      </c>
      <c r="E19" s="101">
        <f t="shared" si="7"/>
        <v>70.268270095397597</v>
      </c>
      <c r="F19" s="101">
        <f t="shared" si="7"/>
        <v>74.063151634880199</v>
      </c>
      <c r="G19" s="101">
        <f t="shared" si="7"/>
        <v>77.781741826511762</v>
      </c>
      <c r="H19" s="101">
        <f t="shared" si="7"/>
        <v>80.488219972567066</v>
      </c>
      <c r="I19" s="101">
        <f t="shared" si="7"/>
        <v>82.847138540222815</v>
      </c>
      <c r="J19" s="101">
        <f t="shared" si="7"/>
        <v>86.287417918464456</v>
      </c>
      <c r="K19" s="101">
        <f t="shared" si="7"/>
        <v>88.513988520386903</v>
      </c>
      <c r="L19" s="101">
        <f t="shared" si="7"/>
        <v>90.182032857328352</v>
      </c>
      <c r="M19" s="101">
        <f t="shared" si="7"/>
        <v>88.668192827661031</v>
      </c>
      <c r="N19" s="101">
        <f t="shared" si="7"/>
        <v>87.785879454678124</v>
      </c>
      <c r="O19" s="101">
        <f t="shared" si="7"/>
        <v>86.317917821868264</v>
      </c>
      <c r="P19" s="101">
        <f t="shared" si="7"/>
        <v>85.325824969013325</v>
      </c>
      <c r="Q19" s="101">
        <f t="shared" si="7"/>
        <v>85.169124276735275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3.8479289071345857</v>
      </c>
      <c r="C21" s="100">
        <v>6.4872922063153533</v>
      </c>
      <c r="D21" s="100">
        <v>6.6899717463332777</v>
      </c>
      <c r="E21" s="100">
        <v>7.1869456126454168</v>
      </c>
      <c r="F21" s="100">
        <v>7.8757642561657422</v>
      </c>
      <c r="G21" s="100">
        <v>7.8858682198520587</v>
      </c>
      <c r="H21" s="100">
        <v>8.8143134832280783</v>
      </c>
      <c r="I21" s="100">
        <v>8.8061882366923783</v>
      </c>
      <c r="J21" s="100">
        <v>9.623817841355633</v>
      </c>
      <c r="K21" s="100">
        <v>11.173194767039599</v>
      </c>
      <c r="L21" s="100">
        <v>11.60495276534621</v>
      </c>
      <c r="M21" s="100">
        <v>11.869890907316524</v>
      </c>
      <c r="N21" s="100">
        <v>12.076883274548781</v>
      </c>
      <c r="O21" s="100">
        <v>12.337134526737614</v>
      </c>
      <c r="P21" s="100">
        <v>12.466764088072498</v>
      </c>
      <c r="Q21" s="100">
        <v>12.596663431534779</v>
      </c>
    </row>
    <row r="22" spans="1:17" ht="12" customHeight="1" x14ac:dyDescent="0.25">
      <c r="A22" s="88" t="s">
        <v>99</v>
      </c>
      <c r="B22" s="100">
        <v>23.78691418521106</v>
      </c>
      <c r="C22" s="100">
        <v>25.283303088685656</v>
      </c>
      <c r="D22" s="100">
        <v>26.886814055663024</v>
      </c>
      <c r="E22" s="100">
        <v>28.499751241477625</v>
      </c>
      <c r="F22" s="100">
        <v>29.786405486960113</v>
      </c>
      <c r="G22" s="100">
        <v>32.338395779511664</v>
      </c>
      <c r="H22" s="100">
        <v>33.689994494463434</v>
      </c>
      <c r="I22" s="100">
        <v>35.966708469935092</v>
      </c>
      <c r="J22" s="100">
        <v>37.00895773212909</v>
      </c>
      <c r="K22" s="100">
        <v>37.400915831960582</v>
      </c>
      <c r="L22" s="100">
        <v>37.788740770473417</v>
      </c>
      <c r="M22" s="100">
        <v>35.343134732787192</v>
      </c>
      <c r="N22" s="100">
        <v>33.395356927577382</v>
      </c>
      <c r="O22" s="100">
        <v>30.330398470379382</v>
      </c>
      <c r="P22" s="100">
        <v>27.997929463555671</v>
      </c>
      <c r="Q22" s="100">
        <v>25.951429572961676</v>
      </c>
    </row>
    <row r="23" spans="1:17" ht="12" customHeight="1" x14ac:dyDescent="0.25">
      <c r="A23" s="88" t="s">
        <v>98</v>
      </c>
      <c r="B23" s="100">
        <v>29.21568367654551</v>
      </c>
      <c r="C23" s="100">
        <v>30.119386009131844</v>
      </c>
      <c r="D23" s="100">
        <v>33.372842836633296</v>
      </c>
      <c r="E23" s="100">
        <v>34.581573241274555</v>
      </c>
      <c r="F23" s="100">
        <v>36.400981891754348</v>
      </c>
      <c r="G23" s="100">
        <v>37.557477827148034</v>
      </c>
      <c r="H23" s="100">
        <v>37.983911994875562</v>
      </c>
      <c r="I23" s="100">
        <v>38.074241833595345</v>
      </c>
      <c r="J23" s="100">
        <v>39.654642344979727</v>
      </c>
      <c r="K23" s="100">
        <v>39.939877921386717</v>
      </c>
      <c r="L23" s="100">
        <v>40.78833932150873</v>
      </c>
      <c r="M23" s="100">
        <v>41.455167187557315</v>
      </c>
      <c r="N23" s="100">
        <v>42.313639252551965</v>
      </c>
      <c r="O23" s="100">
        <v>43.650384824751271</v>
      </c>
      <c r="P23" s="100">
        <v>44.861131417385145</v>
      </c>
      <c r="Q23" s="100">
        <v>46.621031272238824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38.780154209530465</v>
      </c>
      <c r="C29" s="101">
        <f t="shared" ref="C29:Q29" si="9">SUM(C30:C33)</f>
        <v>46.509944970740214</v>
      </c>
      <c r="D29" s="101">
        <f t="shared" si="9"/>
        <v>47.128071925156164</v>
      </c>
      <c r="E29" s="101">
        <f t="shared" si="9"/>
        <v>49.866806623494206</v>
      </c>
      <c r="F29" s="101">
        <f t="shared" si="9"/>
        <v>52.564160423785744</v>
      </c>
      <c r="G29" s="101">
        <f t="shared" si="9"/>
        <v>54.015327323803881</v>
      </c>
      <c r="H29" s="101">
        <f t="shared" si="9"/>
        <v>57.008757855131456</v>
      </c>
      <c r="I29" s="101">
        <f t="shared" si="9"/>
        <v>59.239770883198112</v>
      </c>
      <c r="J29" s="101">
        <f t="shared" si="9"/>
        <v>63.545359806882317</v>
      </c>
      <c r="K29" s="101">
        <f t="shared" si="9"/>
        <v>69.452267470067923</v>
      </c>
      <c r="L29" s="101">
        <f t="shared" si="9"/>
        <v>72.8929810089559</v>
      </c>
      <c r="M29" s="101">
        <f t="shared" si="9"/>
        <v>72.012605718422293</v>
      </c>
      <c r="N29" s="101">
        <f t="shared" si="9"/>
        <v>74.830124315348655</v>
      </c>
      <c r="O29" s="101">
        <f t="shared" si="9"/>
        <v>75.330696025721451</v>
      </c>
      <c r="P29" s="101">
        <f t="shared" si="9"/>
        <v>76.850743162982852</v>
      </c>
      <c r="Q29" s="101">
        <f t="shared" si="9"/>
        <v>81.439212107247698</v>
      </c>
    </row>
    <row r="30" spans="1:17" ht="12" customHeight="1" x14ac:dyDescent="0.25">
      <c r="A30" s="88" t="s">
        <v>66</v>
      </c>
      <c r="B30" s="100">
        <v>5.0471400892053166</v>
      </c>
      <c r="C30" s="100">
        <v>11.206082683816648</v>
      </c>
      <c r="D30" s="100">
        <v>11.019016600226726</v>
      </c>
      <c r="E30" s="100">
        <v>13.418299273246582</v>
      </c>
      <c r="F30" s="100">
        <v>15.868525095578258</v>
      </c>
      <c r="G30" s="100">
        <v>15.773782264441444</v>
      </c>
      <c r="H30" s="100">
        <v>17.823167837719936</v>
      </c>
      <c r="I30" s="100">
        <v>17.869362442483634</v>
      </c>
      <c r="J30" s="100">
        <v>19.938689991936371</v>
      </c>
      <c r="K30" s="100">
        <v>24.215404322784416</v>
      </c>
      <c r="L30" s="100">
        <v>26.8674479952033</v>
      </c>
      <c r="M30" s="100">
        <v>23.649847600871801</v>
      </c>
      <c r="N30" s="100">
        <v>23.428374031714753</v>
      </c>
      <c r="O30" s="100">
        <v>23.178321403780966</v>
      </c>
      <c r="P30" s="100">
        <v>23.040863378897619</v>
      </c>
      <c r="Q30" s="100">
        <v>22.917011727515987</v>
      </c>
    </row>
    <row r="31" spans="1:17" ht="12" customHeight="1" x14ac:dyDescent="0.25">
      <c r="A31" s="88" t="s">
        <v>98</v>
      </c>
      <c r="B31" s="100">
        <v>33.733014120325151</v>
      </c>
      <c r="C31" s="100">
        <v>35.303862286923568</v>
      </c>
      <c r="D31" s="100">
        <v>36.109055324929436</v>
      </c>
      <c r="E31" s="100">
        <v>36.448507350247624</v>
      </c>
      <c r="F31" s="100">
        <v>36.695635328207487</v>
      </c>
      <c r="G31" s="100">
        <v>38.241545059362437</v>
      </c>
      <c r="H31" s="100">
        <v>39.185590017411521</v>
      </c>
      <c r="I31" s="100">
        <v>41.370408440714478</v>
      </c>
      <c r="J31" s="100">
        <v>43.606669814945946</v>
      </c>
      <c r="K31" s="100">
        <v>45.236863147283508</v>
      </c>
      <c r="L31" s="100">
        <v>46.025533013752607</v>
      </c>
      <c r="M31" s="100">
        <v>48.362758117550499</v>
      </c>
      <c r="N31" s="100">
        <v>51.401750283633895</v>
      </c>
      <c r="O31" s="100">
        <v>52.152374621940481</v>
      </c>
      <c r="P31" s="100">
        <v>53.809879784085233</v>
      </c>
      <c r="Q31" s="100">
        <v>58.522200379731707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62237.360038834806</v>
      </c>
      <c r="C3" s="106">
        <f>IF(SER_hh_fec!C3=0,0,1000000/0.086*SER_hh_fec!C3/SER_hh_num!C3)</f>
        <v>70665.053636891971</v>
      </c>
      <c r="D3" s="106">
        <f>IF(SER_hh_fec!D3=0,0,1000000/0.086*SER_hh_fec!D3/SER_hh_num!D3)</f>
        <v>72149.316119406518</v>
      </c>
      <c r="E3" s="106">
        <f>IF(SER_hh_fec!E3=0,0,1000000/0.086*SER_hh_fec!E3/SER_hh_num!E3)</f>
        <v>72827.515686046201</v>
      </c>
      <c r="F3" s="106">
        <f>IF(SER_hh_fec!F3=0,0,1000000/0.086*SER_hh_fec!F3/SER_hh_num!F3)</f>
        <v>72243.997381344903</v>
      </c>
      <c r="G3" s="106">
        <f>IF(SER_hh_fec!G3=0,0,1000000/0.086*SER_hh_fec!G3/SER_hh_num!G3)</f>
        <v>71739.303507714707</v>
      </c>
      <c r="H3" s="106">
        <f>IF(SER_hh_fec!H3=0,0,1000000/0.086*SER_hh_fec!H3/SER_hh_num!H3)</f>
        <v>66530.005349341649</v>
      </c>
      <c r="I3" s="106">
        <f>IF(SER_hh_fec!I3=0,0,1000000/0.086*SER_hh_fec!I3/SER_hh_num!I3)</f>
        <v>61236.901119764349</v>
      </c>
      <c r="J3" s="106">
        <f>IF(SER_hh_fec!J3=0,0,1000000/0.086*SER_hh_fec!J3/SER_hh_num!J3)</f>
        <v>64673.700474476333</v>
      </c>
      <c r="K3" s="106">
        <f>IF(SER_hh_fec!K3=0,0,1000000/0.086*SER_hh_fec!K3/SER_hh_num!K3)</f>
        <v>64157.512369906137</v>
      </c>
      <c r="L3" s="106">
        <f>IF(SER_hh_fec!L3=0,0,1000000/0.086*SER_hh_fec!L3/SER_hh_num!L3)</f>
        <v>68531.669909962526</v>
      </c>
      <c r="M3" s="106">
        <f>IF(SER_hh_fec!M3=0,0,1000000/0.086*SER_hh_fec!M3/SER_hh_num!M3)</f>
        <v>65754.566901632948</v>
      </c>
      <c r="N3" s="106">
        <f>IF(SER_hh_fec!N3=0,0,1000000/0.086*SER_hh_fec!N3/SER_hh_num!N3)</f>
        <v>62632.163341924439</v>
      </c>
      <c r="O3" s="106">
        <f>IF(SER_hh_fec!O3=0,0,1000000/0.086*SER_hh_fec!O3/SER_hh_num!O3)</f>
        <v>60106.097369839859</v>
      </c>
      <c r="P3" s="106">
        <f>IF(SER_hh_fec!P3=0,0,1000000/0.086*SER_hh_fec!P3/SER_hh_num!P3)</f>
        <v>53634.286170969433</v>
      </c>
      <c r="Q3" s="106">
        <f>IF(SER_hh_fec!Q3=0,0,1000000/0.086*SER_hh_fec!Q3/SER_hh_num!Q3)</f>
        <v>59435.423057824053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40138.842891235865</v>
      </c>
      <c r="C4" s="101">
        <f>IF(SER_hh_fec!C4=0,0,1000000/0.086*SER_hh_fec!C4/SER_hh_num!C4)</f>
        <v>47813.890729332983</v>
      </c>
      <c r="D4" s="101">
        <f>IF(SER_hh_fec!D4=0,0,1000000/0.086*SER_hh_fec!D4/SER_hh_num!D4)</f>
        <v>48697.245061762369</v>
      </c>
      <c r="E4" s="101">
        <f>IF(SER_hh_fec!E4=0,0,1000000/0.086*SER_hh_fec!E4/SER_hh_num!E4)</f>
        <v>48949.763357541764</v>
      </c>
      <c r="F4" s="101">
        <f>IF(SER_hh_fec!F4=0,0,1000000/0.086*SER_hh_fec!F4/SER_hh_num!F4)</f>
        <v>47989.770460259257</v>
      </c>
      <c r="G4" s="101">
        <f>IF(SER_hh_fec!G4=0,0,1000000/0.086*SER_hh_fec!G4/SER_hh_num!G4)</f>
        <v>47375.290927268914</v>
      </c>
      <c r="H4" s="101">
        <f>IF(SER_hh_fec!H4=0,0,1000000/0.086*SER_hh_fec!H4/SER_hh_num!H4)</f>
        <v>41911.939213945385</v>
      </c>
      <c r="I4" s="101">
        <f>IF(SER_hh_fec!I4=0,0,1000000/0.086*SER_hh_fec!I4/SER_hh_num!I4)</f>
        <v>36307.06918828551</v>
      </c>
      <c r="J4" s="101">
        <f>IF(SER_hh_fec!J4=0,0,1000000/0.086*SER_hh_fec!J4/SER_hh_num!J4)</f>
        <v>39397.454299479403</v>
      </c>
      <c r="K4" s="101">
        <f>IF(SER_hh_fec!K4=0,0,1000000/0.086*SER_hh_fec!K4/SER_hh_num!K4)</f>
        <v>38534.817103938687</v>
      </c>
      <c r="L4" s="101">
        <f>IF(SER_hh_fec!L4=0,0,1000000/0.086*SER_hh_fec!L4/SER_hh_num!L4)</f>
        <v>42562.731496587367</v>
      </c>
      <c r="M4" s="101">
        <f>IF(SER_hh_fec!M4=0,0,1000000/0.086*SER_hh_fec!M4/SER_hh_num!M4)</f>
        <v>39873.745914106927</v>
      </c>
      <c r="N4" s="101">
        <f>IF(SER_hh_fec!N4=0,0,1000000/0.086*SER_hh_fec!N4/SER_hh_num!N4)</f>
        <v>36727.213628846257</v>
      </c>
      <c r="O4" s="101">
        <f>IF(SER_hh_fec!O4=0,0,1000000/0.086*SER_hh_fec!O4/SER_hh_num!O4)</f>
        <v>34045.946151992764</v>
      </c>
      <c r="P4" s="101">
        <f>IF(SER_hh_fec!P4=0,0,1000000/0.086*SER_hh_fec!P4/SER_hh_num!P4)</f>
        <v>27543.721378571132</v>
      </c>
      <c r="Q4" s="101">
        <f>IF(SER_hh_fec!Q4=0,0,1000000/0.086*SER_hh_fec!Q4/SER_hh_num!Q4)</f>
        <v>33105.836405850248</v>
      </c>
    </row>
    <row r="5" spans="1:17" ht="12" customHeight="1" x14ac:dyDescent="0.25">
      <c r="A5" s="88" t="s">
        <v>38</v>
      </c>
      <c r="B5" s="100">
        <f>IF(SER_hh_fec!B5=0,0,1000000/0.086*SER_hh_fec!B5/SER_hh_num!B5)</f>
        <v>48997.365452510261</v>
      </c>
      <c r="C5" s="100">
        <f>IF(SER_hh_fec!C5=0,0,1000000/0.086*SER_hh_fec!C5/SER_hh_num!C5)</f>
        <v>58852.044190361084</v>
      </c>
      <c r="D5" s="100">
        <f>IF(SER_hh_fec!D5=0,0,1000000/0.086*SER_hh_fec!D5/SER_hh_num!D5)</f>
        <v>59967.123797842694</v>
      </c>
      <c r="E5" s="100">
        <f>IF(SER_hh_fec!E5=0,0,1000000/0.086*SER_hh_fec!E5/SER_hh_num!E5)</f>
        <v>60627.989603569695</v>
      </c>
      <c r="F5" s="100">
        <f>IF(SER_hh_fec!F5=0,0,1000000/0.086*SER_hh_fec!F5/SER_hh_num!F5)</f>
        <v>59780.342248215777</v>
      </c>
      <c r="G5" s="100">
        <f>IF(SER_hh_fec!G5=0,0,1000000/0.086*SER_hh_fec!G5/SER_hh_num!G5)</f>
        <v>10998.696670863286</v>
      </c>
      <c r="H5" s="100">
        <f>IF(SER_hh_fec!H5=0,0,1000000/0.086*SER_hh_fec!H5/SER_hh_num!H5)</f>
        <v>53165.536726634113</v>
      </c>
      <c r="I5" s="100">
        <f>IF(SER_hh_fec!I5=0,0,1000000/0.086*SER_hh_fec!I5/SER_hh_num!I5)</f>
        <v>46398.437269023132</v>
      </c>
      <c r="J5" s="100">
        <f>IF(SER_hh_fec!J5=0,0,1000000/0.086*SER_hh_fec!J5/SER_hh_num!J5)</f>
        <v>51081.111256023527</v>
      </c>
      <c r="K5" s="100">
        <f>IF(SER_hh_fec!K5=0,0,1000000/0.086*SER_hh_fec!K5/SER_hh_num!K5)</f>
        <v>68400.54125371344</v>
      </c>
      <c r="L5" s="100">
        <f>IF(SER_hh_fec!L5=0,0,1000000/0.086*SER_hh_fec!L5/SER_hh_num!L5)</f>
        <v>46229.754708119319</v>
      </c>
      <c r="M5" s="100">
        <f>IF(SER_hh_fec!M5=0,0,1000000/0.086*SER_hh_fec!M5/SER_hh_num!M5)</f>
        <v>52299.252820371716</v>
      </c>
      <c r="N5" s="100">
        <f>IF(SER_hh_fec!N5=0,0,1000000/0.086*SER_hh_fec!N5/SER_hh_num!N5)</f>
        <v>48777.015801876703</v>
      </c>
      <c r="O5" s="100">
        <f>IF(SER_hh_fec!O5=0,0,1000000/0.086*SER_hh_fec!O5/SER_hh_num!O5)</f>
        <v>45813.71479711854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42048.065907938522</v>
      </c>
      <c r="C7" s="100">
        <f>IF(SER_hh_fec!C7=0,0,1000000/0.086*SER_hh_fec!C7/SER_hh_num!C7)</f>
        <v>46162.947014074627</v>
      </c>
      <c r="D7" s="100">
        <f>IF(SER_hh_fec!D7=0,0,1000000/0.086*SER_hh_fec!D7/SER_hh_num!D7)</f>
        <v>52094.734685978561</v>
      </c>
      <c r="E7" s="100">
        <f>IF(SER_hh_fec!E7=0,0,1000000/0.086*SER_hh_fec!E7/SER_hh_num!E7)</f>
        <v>52429.835620144775</v>
      </c>
      <c r="F7" s="100">
        <f>IF(SER_hh_fec!F7=0,0,1000000/0.086*SER_hh_fec!F7/SER_hh_num!F7)</f>
        <v>51301.692399939391</v>
      </c>
      <c r="G7" s="100">
        <f>IF(SER_hh_fec!G7=0,0,1000000/0.086*SER_hh_fec!G7/SER_hh_num!G7)</f>
        <v>51268.786041005587</v>
      </c>
      <c r="H7" s="100">
        <f>IF(SER_hh_fec!H7=0,0,1000000/0.086*SER_hh_fec!H7/SER_hh_num!H7)</f>
        <v>45625.065177823912</v>
      </c>
      <c r="I7" s="100">
        <f>IF(SER_hh_fec!I7=0,0,1000000/0.086*SER_hh_fec!I7/SER_hh_num!I7)</f>
        <v>39817.743878580011</v>
      </c>
      <c r="J7" s="100">
        <f>IF(SER_hh_fec!J7=0,0,1000000/0.086*SER_hh_fec!J7/SER_hh_num!J7)</f>
        <v>43836.27390794699</v>
      </c>
      <c r="K7" s="100">
        <f>IF(SER_hh_fec!K7=0,0,1000000/0.086*SER_hh_fec!K7/SER_hh_num!K7)</f>
        <v>42916.768830774636</v>
      </c>
      <c r="L7" s="100">
        <f>IF(SER_hh_fec!L7=0,0,1000000/0.086*SER_hh_fec!L7/SER_hh_num!L7)</f>
        <v>47596.428359867292</v>
      </c>
      <c r="M7" s="100">
        <f>IF(SER_hh_fec!M7=0,0,1000000/0.086*SER_hh_fec!M7/SER_hh_num!M7)</f>
        <v>44822.773880427398</v>
      </c>
      <c r="N7" s="100">
        <f>IF(SER_hh_fec!N7=0,0,1000000/0.086*SER_hh_fec!N7/SER_hh_num!N7)</f>
        <v>41651.585755825647</v>
      </c>
      <c r="O7" s="100">
        <f>IF(SER_hh_fec!O7=0,0,1000000/0.086*SER_hh_fec!O7/SER_hh_num!O7)</f>
        <v>38934.049499374552</v>
      </c>
      <c r="P7" s="100">
        <f>IF(SER_hh_fec!P7=0,0,1000000/0.086*SER_hh_fec!P7/SER_hh_num!P7)</f>
        <v>31721.13051571741</v>
      </c>
      <c r="Q7" s="100">
        <f>IF(SER_hh_fec!Q7=0,0,1000000/0.086*SER_hh_fec!Q7/SER_hh_num!Q7)</f>
        <v>38276.429474485813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39112.60854733512</v>
      </c>
      <c r="C9" s="100">
        <f>IF(SER_hh_fec!C9=0,0,1000000/0.086*SER_hh_fec!C9/SER_hh_num!C9)</f>
        <v>55269.907261172128</v>
      </c>
      <c r="D9" s="100">
        <f>IF(SER_hh_fec!D9=0,0,1000000/0.086*SER_hh_fec!D9/SER_hh_num!D9)</f>
        <v>47094.471515346093</v>
      </c>
      <c r="E9" s="100">
        <f>IF(SER_hh_fec!E9=0,0,1000000/0.086*SER_hh_fec!E9/SER_hh_num!E9)</f>
        <v>48058.03557670537</v>
      </c>
      <c r="F9" s="100">
        <f>IF(SER_hh_fec!F9=0,0,1000000/0.086*SER_hh_fec!F9/SER_hh_num!F9)</f>
        <v>48019.145992666017</v>
      </c>
      <c r="G9" s="100">
        <f>IF(SER_hh_fec!G9=0,0,1000000/0.086*SER_hh_fec!G9/SER_hh_num!G9)</f>
        <v>48753.737604353271</v>
      </c>
      <c r="H9" s="100">
        <f>IF(SER_hh_fec!H9=0,0,1000000/0.086*SER_hh_fec!H9/SER_hh_num!H9)</f>
        <v>42705.738606421066</v>
      </c>
      <c r="I9" s="100">
        <f>IF(SER_hh_fec!I9=0,0,1000000/0.086*SER_hh_fec!I9/SER_hh_num!I9)</f>
        <v>36319.298352625912</v>
      </c>
      <c r="J9" s="100">
        <f>IF(SER_hh_fec!J9=0,0,1000000/0.086*SER_hh_fec!J9/SER_hh_num!J9)</f>
        <v>42019.412285130478</v>
      </c>
      <c r="K9" s="100">
        <f>IF(SER_hh_fec!K9=0,0,1000000/0.086*SER_hh_fec!K9/SER_hh_num!K9)</f>
        <v>39985.557876966326</v>
      </c>
      <c r="L9" s="100">
        <f>IF(SER_hh_fec!L9=0,0,1000000/0.086*SER_hh_fec!L9/SER_hh_num!L9)</f>
        <v>44735.749646598953</v>
      </c>
      <c r="M9" s="100">
        <f>IF(SER_hh_fec!M9=0,0,1000000/0.086*SER_hh_fec!M9/SER_hh_num!M9)</f>
        <v>42030.645434956903</v>
      </c>
      <c r="N9" s="100">
        <f>IF(SER_hh_fec!N9=0,0,1000000/0.086*SER_hh_fec!N9/SER_hh_num!N9)</f>
        <v>39529.764849365085</v>
      </c>
      <c r="O9" s="100">
        <f>IF(SER_hh_fec!O9=0,0,1000000/0.086*SER_hh_fec!O9/SER_hh_num!O9)</f>
        <v>36601.422975341986</v>
      </c>
      <c r="P9" s="100">
        <f>IF(SER_hh_fec!P9=0,0,1000000/0.086*SER_hh_fec!P9/SER_hh_num!P9)</f>
        <v>29818.973845385524</v>
      </c>
      <c r="Q9" s="100">
        <f>IF(SER_hh_fec!Q9=0,0,1000000/0.086*SER_hh_fec!Q9/SER_hh_num!Q9)</f>
        <v>36118.725539862462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0</v>
      </c>
      <c r="C10" s="100">
        <f>IF(SER_hh_fec!C10=0,0,1000000/0.086*SER_hh_fec!C10/SER_hh_num!C10)</f>
        <v>0</v>
      </c>
      <c r="D10" s="100">
        <f>IF(SER_hh_fec!D10=0,0,1000000/0.086*SER_hh_fec!D10/SER_hh_num!D10)</f>
        <v>0</v>
      </c>
      <c r="E10" s="100">
        <f>IF(SER_hh_fec!E10=0,0,1000000/0.086*SER_hh_fec!E10/SER_hh_num!E10)</f>
        <v>0</v>
      </c>
      <c r="F10" s="100">
        <f>IF(SER_hh_fec!F10=0,0,1000000/0.086*SER_hh_fec!F10/SER_hh_num!F10)</f>
        <v>0</v>
      </c>
      <c r="G10" s="100">
        <f>IF(SER_hh_fec!G10=0,0,1000000/0.086*SER_hh_fec!G10/SER_hh_num!G10)</f>
        <v>0</v>
      </c>
      <c r="H10" s="100">
        <f>IF(SER_hh_fec!H10=0,0,1000000/0.086*SER_hh_fec!H10/SER_hh_num!H10)</f>
        <v>0</v>
      </c>
      <c r="I10" s="100">
        <f>IF(SER_hh_fec!I10=0,0,1000000/0.086*SER_hh_fec!I10/SER_hh_num!I10)</f>
        <v>53915.206041320162</v>
      </c>
      <c r="J10" s="100">
        <f>IF(SER_hh_fec!J10=0,0,1000000/0.086*SER_hh_fec!J10/SER_hh_num!J10)</f>
        <v>44854.521407614673</v>
      </c>
      <c r="K10" s="100">
        <f>IF(SER_hh_fec!K10=0,0,1000000/0.086*SER_hh_fec!K10/SER_hh_num!K10)</f>
        <v>60516.571900490046</v>
      </c>
      <c r="L10" s="100">
        <f>IF(SER_hh_fec!L10=0,0,1000000/0.086*SER_hh_fec!L10/SER_hh_num!L10)</f>
        <v>49732.186531333507</v>
      </c>
      <c r="M10" s="100">
        <f>IF(SER_hh_fec!M10=0,0,1000000/0.086*SER_hh_fec!M10/SER_hh_num!M10)</f>
        <v>54605.757333842776</v>
      </c>
      <c r="N10" s="100">
        <f>IF(SER_hh_fec!N10=0,0,1000000/0.086*SER_hh_fec!N10/SER_hh_num!N10)</f>
        <v>50425.057764814883</v>
      </c>
      <c r="O10" s="100">
        <f>IF(SER_hh_fec!O10=0,0,1000000/0.086*SER_hh_fec!O10/SER_hh_num!O10)</f>
        <v>46822.944374340892</v>
      </c>
      <c r="P10" s="100">
        <f>IF(SER_hh_fec!P10=0,0,1000000/0.086*SER_hh_fec!P10/SER_hh_num!P10)</f>
        <v>37914.048370137622</v>
      </c>
      <c r="Q10" s="100">
        <f>IF(SER_hh_fec!Q10=0,0,1000000/0.086*SER_hh_fec!Q10/SER_hh_num!Q10)</f>
        <v>45519.637245711296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38547.316970210624</v>
      </c>
      <c r="J11" s="100">
        <f>IF(SER_hh_fec!J11=0,0,1000000/0.086*SER_hh_fec!J11/SER_hh_num!J11)</f>
        <v>35138.909858433202</v>
      </c>
      <c r="K11" s="100">
        <f>IF(SER_hh_fec!K11=0,0,1000000/0.086*SER_hh_fec!K11/SER_hh_num!K11)</f>
        <v>34435.946443319575</v>
      </c>
      <c r="L11" s="100">
        <f>IF(SER_hh_fec!L11=0,0,1000000/0.086*SER_hh_fec!L11/SER_hh_num!L11)</f>
        <v>40043.813647618146</v>
      </c>
      <c r="M11" s="100">
        <f>IF(SER_hh_fec!M11=0,0,1000000/0.086*SER_hh_fec!M11/SER_hh_num!M11)</f>
        <v>37685.936993936375</v>
      </c>
      <c r="N11" s="100">
        <f>IF(SER_hh_fec!N11=0,0,1000000/0.086*SER_hh_fec!N11/SER_hh_num!N11)</f>
        <v>35009.830452706912</v>
      </c>
      <c r="O11" s="100">
        <f>IF(SER_hh_fec!O11=0,0,1000000/0.086*SER_hh_fec!O11/SER_hh_num!O11)</f>
        <v>32707.862732168342</v>
      </c>
      <c r="P11" s="100">
        <f>IF(SER_hh_fec!P11=0,0,1000000/0.086*SER_hh_fec!P11/SER_hh_num!P11)</f>
        <v>26630.517017403126</v>
      </c>
      <c r="Q11" s="100">
        <f>IF(SER_hh_fec!Q11=0,0,1000000/0.086*SER_hh_fec!Q11/SER_hh_num!Q11)</f>
        <v>32142.771148678708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34082.00433574905</v>
      </c>
      <c r="C12" s="100">
        <f>IF(SER_hh_fec!C12=0,0,1000000/0.086*SER_hh_fec!C12/SER_hh_num!C12)</f>
        <v>39809.343593602964</v>
      </c>
      <c r="D12" s="100">
        <f>IF(SER_hh_fec!D12=0,0,1000000/0.086*SER_hh_fec!D12/SER_hh_num!D12)</f>
        <v>41131.181703430768</v>
      </c>
      <c r="E12" s="100">
        <f>IF(SER_hh_fec!E12=0,0,1000000/0.086*SER_hh_fec!E12/SER_hh_num!E12)</f>
        <v>41584.466600478314</v>
      </c>
      <c r="F12" s="100">
        <f>IF(SER_hh_fec!F12=0,0,1000000/0.086*SER_hh_fec!F12/SER_hh_num!F12)</f>
        <v>41003.06907487697</v>
      </c>
      <c r="G12" s="100">
        <f>IF(SER_hh_fec!G12=0,0,1000000/0.086*SER_hh_fec!G12/SER_hh_num!G12)</f>
        <v>40976.76854471417</v>
      </c>
      <c r="H12" s="100">
        <f>IF(SER_hh_fec!H12=0,0,1000000/0.086*SER_hh_fec!H12/SER_hh_num!H12)</f>
        <v>36466.003586156301</v>
      </c>
      <c r="I12" s="100">
        <f>IF(SER_hh_fec!I12=0,0,1000000/0.086*SER_hh_fec!I12/SER_hh_num!I12)</f>
        <v>33399.184190192689</v>
      </c>
      <c r="J12" s="100">
        <f>IF(SER_hh_fec!J12=0,0,1000000/0.086*SER_hh_fec!J12/SER_hh_num!J12)</f>
        <v>33350.046630089848</v>
      </c>
      <c r="K12" s="100">
        <f>IF(SER_hh_fec!K12=0,0,1000000/0.086*SER_hh_fec!K12/SER_hh_num!K12)</f>
        <v>34301.387625193791</v>
      </c>
      <c r="L12" s="100">
        <f>IF(SER_hh_fec!L12=0,0,1000000/0.086*SER_hh_fec!L12/SER_hh_num!L12)</f>
        <v>38041.622965237206</v>
      </c>
      <c r="M12" s="100">
        <f>IF(SER_hh_fec!M12=0,0,1000000/0.086*SER_hh_fec!M12/SER_hh_num!M12)</f>
        <v>35907.393264626269</v>
      </c>
      <c r="N12" s="100">
        <f>IF(SER_hh_fec!N12=0,0,1000000/0.086*SER_hh_fec!N12/SER_hh_num!N12)</f>
        <v>32678.591561153156</v>
      </c>
      <c r="O12" s="100">
        <f>IF(SER_hh_fec!O12=0,0,1000000/0.086*SER_hh_fec!O12/SER_hh_num!O12)</f>
        <v>31633.696888896942</v>
      </c>
      <c r="P12" s="100">
        <f>IF(SER_hh_fec!P12=0,0,1000000/0.086*SER_hh_fec!P12/SER_hh_num!P12)</f>
        <v>26082.549631183007</v>
      </c>
      <c r="Q12" s="100">
        <f>IF(SER_hh_fec!Q12=0,0,1000000/0.086*SER_hh_fec!Q12/SER_hh_num!Q12)</f>
        <v>31582.869233082132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21449.822161260745</v>
      </c>
      <c r="C13" s="100">
        <f>IF(SER_hh_fec!C13=0,0,1000000/0.086*SER_hh_fec!C13/SER_hh_num!C13)</f>
        <v>25764.384370045067</v>
      </c>
      <c r="D13" s="100">
        <f>IF(SER_hh_fec!D13=0,0,1000000/0.086*SER_hh_fec!D13/SER_hh_num!D13)</f>
        <v>26252.250541643374</v>
      </c>
      <c r="E13" s="100">
        <f>IF(SER_hh_fec!E13=0,0,1000000/0.086*SER_hh_fec!E13/SER_hh_num!E13)</f>
        <v>26541.420329040495</v>
      </c>
      <c r="F13" s="100">
        <f>IF(SER_hh_fec!F13=0,0,1000000/0.086*SER_hh_fec!F13/SER_hh_num!F13)</f>
        <v>26169.968774458448</v>
      </c>
      <c r="G13" s="100">
        <f>IF(SER_hh_fec!G13=0,0,1000000/0.086*SER_hh_fec!G13/SER_hh_num!G13)</f>
        <v>26152.34113874325</v>
      </c>
      <c r="H13" s="100">
        <f>IF(SER_hh_fec!H13=0,0,1000000/0.086*SER_hh_fec!H13/SER_hh_num!H13)</f>
        <v>23272.854311360701</v>
      </c>
      <c r="I13" s="100">
        <f>IF(SER_hh_fec!I13=0,0,1000000/0.086*SER_hh_fec!I13/SER_hh_num!I13)</f>
        <v>20310.19909137725</v>
      </c>
      <c r="J13" s="100">
        <f>IF(SER_hh_fec!J13=0,0,1000000/0.086*SER_hh_fec!J13/SER_hh_num!J13)</f>
        <v>22359.546653381025</v>
      </c>
      <c r="K13" s="100">
        <f>IF(SER_hh_fec!K13=0,0,1000000/0.086*SER_hh_fec!K13/SER_hh_num!K13)</f>
        <v>21890.597090997242</v>
      </c>
      <c r="L13" s="100">
        <f>IF(SER_hh_fec!L13=0,0,1000000/0.086*SER_hh_fec!L13/SER_hh_num!L13)</f>
        <v>24277.970484106194</v>
      </c>
      <c r="M13" s="100">
        <f>IF(SER_hh_fec!M13=0,0,1000000/0.086*SER_hh_fec!M13/SER_hh_num!M13)</f>
        <v>22607.567821658125</v>
      </c>
      <c r="N13" s="100">
        <f>IF(SER_hh_fec!N13=0,0,1000000/0.086*SER_hh_fec!N13/SER_hh_num!N13)</f>
        <v>20206.127195076322</v>
      </c>
      <c r="O13" s="100">
        <f>IF(SER_hh_fec!O13=0,0,1000000/0.086*SER_hh_fec!O13/SER_hh_num!O13)</f>
        <v>17008.22252187306</v>
      </c>
      <c r="P13" s="100">
        <f>IF(SER_hh_fec!P13=0,0,1000000/0.086*SER_hh_fec!P13/SER_hh_num!P13)</f>
        <v>12535.090640911647</v>
      </c>
      <c r="Q13" s="100">
        <f>IF(SER_hh_fec!Q13=0,0,1000000/0.086*SER_hh_fec!Q13/SER_hh_num!Q13)</f>
        <v>14000.106117824795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35561.54726735333</v>
      </c>
      <c r="C14" s="22">
        <f>IF(SER_hh_fec!C14=0,0,1000000/0.086*SER_hh_fec!C14/SER_hh_num!C14)</f>
        <v>42714.637245074744</v>
      </c>
      <c r="D14" s="22">
        <f>IF(SER_hh_fec!D14=0,0,1000000/0.086*SER_hh_fec!D14/SER_hh_num!D14)</f>
        <v>43523.46800325087</v>
      </c>
      <c r="E14" s="22">
        <f>IF(SER_hh_fec!E14=0,0,1000000/0.086*SER_hh_fec!E14/SER_hh_num!E14)</f>
        <v>44002.881071830314</v>
      </c>
      <c r="F14" s="22">
        <f>IF(SER_hh_fec!F14=0,0,1000000/0.086*SER_hh_fec!F14/SER_hh_num!F14)</f>
        <v>43387.053494496882</v>
      </c>
      <c r="G14" s="22">
        <f>IF(SER_hh_fec!G14=0,0,1000000/0.086*SER_hh_fec!G14/SER_hh_num!G14)</f>
        <v>43357.828730021691</v>
      </c>
      <c r="H14" s="22">
        <f>IF(SER_hh_fec!H14=0,0,1000000/0.086*SER_hh_fec!H14/SER_hh_num!H14)</f>
        <v>38583.942674098042</v>
      </c>
      <c r="I14" s="22">
        <f>IF(SER_hh_fec!I14=0,0,1000000/0.086*SER_hh_fec!I14/SER_hh_num!I14)</f>
        <v>33672.17217780964</v>
      </c>
      <c r="J14" s="22">
        <f>IF(SER_hh_fec!J14=0,0,1000000/0.086*SER_hh_fec!J14/SER_hh_num!J14)</f>
        <v>37069.774714815925</v>
      </c>
      <c r="K14" s="22">
        <f>IF(SER_hh_fec!K14=0,0,1000000/0.086*SER_hh_fec!K14/SER_hh_num!K14)</f>
        <v>36292.305703495425</v>
      </c>
      <c r="L14" s="22">
        <f>IF(SER_hh_fec!L14=0,0,1000000/0.086*SER_hh_fec!L14/SER_hh_num!L14)</f>
        <v>40250.319486807653</v>
      </c>
      <c r="M14" s="22">
        <f>IF(SER_hh_fec!M14=0,0,1000000/0.086*SER_hh_fec!M14/SER_hh_num!M14)</f>
        <v>37932.46035436049</v>
      </c>
      <c r="N14" s="22">
        <f>IF(SER_hh_fec!N14=0,0,1000000/0.086*SER_hh_fec!N14/SER_hh_num!N14)</f>
        <v>35373.885723535866</v>
      </c>
      <c r="O14" s="22">
        <f>IF(SER_hh_fec!O14=0,0,1000000/0.086*SER_hh_fec!O14/SER_hh_num!O14)</f>
        <v>33201.128350580875</v>
      </c>
      <c r="P14" s="22">
        <f>IF(SER_hh_fec!P14=0,0,1000000/0.086*SER_hh_fec!P14/SER_hh_num!P14)</f>
        <v>27115.085209060984</v>
      </c>
      <c r="Q14" s="22">
        <f>IF(SER_hh_fec!Q14=0,0,1000000/0.086*SER_hh_fec!Q14/SER_hh_num!Q14)</f>
        <v>32830.867446685726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421.85239762033251</v>
      </c>
      <c r="C15" s="104">
        <f>IF(SER_hh_fec!C15=0,0,1000000/0.086*SER_hh_fec!C15/SER_hh_num!C15)</f>
        <v>515.84443319018726</v>
      </c>
      <c r="D15" s="104">
        <f>IF(SER_hh_fec!D15=0,0,1000000/0.086*SER_hh_fec!D15/SER_hh_num!D15)</f>
        <v>528.587535599528</v>
      </c>
      <c r="E15" s="104">
        <f>IF(SER_hh_fec!E15=0,0,1000000/0.086*SER_hh_fec!E15/SER_hh_num!E15)</f>
        <v>530.34736097783093</v>
      </c>
      <c r="F15" s="104">
        <f>IF(SER_hh_fec!F15=0,0,1000000/0.086*SER_hh_fec!F15/SER_hh_num!F15)</f>
        <v>532.6737439688917</v>
      </c>
      <c r="G15" s="104">
        <f>IF(SER_hh_fec!G15=0,0,1000000/0.086*SER_hh_fec!G15/SER_hh_num!G15)</f>
        <v>540.77904586680324</v>
      </c>
      <c r="H15" s="104">
        <f>IF(SER_hh_fec!H15=0,0,1000000/0.086*SER_hh_fec!H15/SER_hh_num!H15)</f>
        <v>489.2390342361914</v>
      </c>
      <c r="I15" s="104">
        <f>IF(SER_hh_fec!I15=0,0,1000000/0.086*SER_hh_fec!I15/SER_hh_num!I15)</f>
        <v>419.721399287292</v>
      </c>
      <c r="J15" s="104">
        <f>IF(SER_hh_fec!J15=0,0,1000000/0.086*SER_hh_fec!J15/SER_hh_num!J15)</f>
        <v>466.52730418912932</v>
      </c>
      <c r="K15" s="104">
        <f>IF(SER_hh_fec!K15=0,0,1000000/0.086*SER_hh_fec!K15/SER_hh_num!K15)</f>
        <v>455.52410858412139</v>
      </c>
      <c r="L15" s="104">
        <f>IF(SER_hh_fec!L15=0,0,1000000/0.086*SER_hh_fec!L15/SER_hh_num!L15)</f>
        <v>499.28249917025857</v>
      </c>
      <c r="M15" s="104">
        <f>IF(SER_hh_fec!M15=0,0,1000000/0.086*SER_hh_fec!M15/SER_hh_num!M15)</f>
        <v>464.23733580623264</v>
      </c>
      <c r="N15" s="104">
        <f>IF(SER_hh_fec!N15=0,0,1000000/0.086*SER_hh_fec!N15/SER_hh_num!N15)</f>
        <v>430.63190469682053</v>
      </c>
      <c r="O15" s="104">
        <f>IF(SER_hh_fec!O15=0,0,1000000/0.086*SER_hh_fec!O15/SER_hh_num!O15)</f>
        <v>407.56881180749014</v>
      </c>
      <c r="P15" s="104">
        <f>IF(SER_hh_fec!P15=0,0,1000000/0.086*SER_hh_fec!P15/SER_hh_num!P15)</f>
        <v>338.84481570876869</v>
      </c>
      <c r="Q15" s="104">
        <f>IF(SER_hh_fec!Q15=0,0,1000000/0.086*SER_hh_fec!Q15/SER_hh_num!Q15)</f>
        <v>427.78336354257067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10311.640900086926</v>
      </c>
      <c r="C16" s="101">
        <f>IF(SER_hh_fec!C16=0,0,1000000/0.086*SER_hh_fec!C16/SER_hh_num!C16)</f>
        <v>10044.733639519014</v>
      </c>
      <c r="D16" s="101">
        <f>IF(SER_hh_fec!D16=0,0,1000000/0.086*SER_hh_fec!D16/SER_hh_num!D16)</f>
        <v>9790.1950627323786</v>
      </c>
      <c r="E16" s="101">
        <f>IF(SER_hh_fec!E16=0,0,1000000/0.086*SER_hh_fec!E16/SER_hh_num!E16)</f>
        <v>9598.5899144504165</v>
      </c>
      <c r="F16" s="101">
        <f>IF(SER_hh_fec!F16=0,0,1000000/0.086*SER_hh_fec!F16/SER_hh_num!F16)</f>
        <v>9450.7978991599448</v>
      </c>
      <c r="G16" s="101">
        <f>IF(SER_hh_fec!G16=0,0,1000000/0.086*SER_hh_fec!G16/SER_hh_num!G16)</f>
        <v>9329.9953782582561</v>
      </c>
      <c r="H16" s="101">
        <f>IF(SER_hh_fec!H16=0,0,1000000/0.086*SER_hh_fec!H16/SER_hh_num!H16)</f>
        <v>9238.1136053582049</v>
      </c>
      <c r="I16" s="101">
        <f>IF(SER_hh_fec!I16=0,0,1000000/0.086*SER_hh_fec!I16/SER_hh_num!I16)</f>
        <v>9126.4995391352168</v>
      </c>
      <c r="J16" s="101">
        <f>IF(SER_hh_fec!J16=0,0,1000000/0.086*SER_hh_fec!J16/SER_hh_num!J16)</f>
        <v>9035.0853314706783</v>
      </c>
      <c r="K16" s="101">
        <f>IF(SER_hh_fec!K16=0,0,1000000/0.086*SER_hh_fec!K16/SER_hh_num!K16)</f>
        <v>8886.137793088672</v>
      </c>
      <c r="L16" s="101">
        <f>IF(SER_hh_fec!L16=0,0,1000000/0.086*SER_hh_fec!L16/SER_hh_num!L16)</f>
        <v>8761.2590247766202</v>
      </c>
      <c r="M16" s="101">
        <f>IF(SER_hh_fec!M16=0,0,1000000/0.086*SER_hh_fec!M16/SER_hh_num!M16)</f>
        <v>8589.8215688024848</v>
      </c>
      <c r="N16" s="101">
        <f>IF(SER_hh_fec!N16=0,0,1000000/0.086*SER_hh_fec!N16/SER_hh_num!N16)</f>
        <v>8475.3941596748373</v>
      </c>
      <c r="O16" s="101">
        <f>IF(SER_hh_fec!O16=0,0,1000000/0.086*SER_hh_fec!O16/SER_hh_num!O16)</f>
        <v>8316.4453255493972</v>
      </c>
      <c r="P16" s="101">
        <f>IF(SER_hh_fec!P16=0,0,1000000/0.086*SER_hh_fec!P16/SER_hh_num!P16)</f>
        <v>8167.1520791529856</v>
      </c>
      <c r="Q16" s="101">
        <f>IF(SER_hh_fec!Q16=0,0,1000000/0.086*SER_hh_fec!Q16/SER_hh_num!Q16)</f>
        <v>7806.5435337821855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2628.4870787093596</v>
      </c>
      <c r="C17" s="103">
        <f>IF(SER_hh_fec!C17=0,0,1000000/0.086*SER_hh_fec!C17/SER_hh_num!C17)</f>
        <v>2800.4807808190221</v>
      </c>
      <c r="D17" s="103">
        <f>IF(SER_hh_fec!D17=0,0,1000000/0.086*SER_hh_fec!D17/SER_hh_num!D17)</f>
        <v>3051.5661429223928</v>
      </c>
      <c r="E17" s="103">
        <f>IF(SER_hh_fec!E17=0,0,1000000/0.086*SER_hh_fec!E17/SER_hh_num!E17)</f>
        <v>3291.2916240021627</v>
      </c>
      <c r="F17" s="103">
        <f>IF(SER_hh_fec!F17=0,0,1000000/0.086*SER_hh_fec!F17/SER_hh_num!F17)</f>
        <v>3601.3816389935982</v>
      </c>
      <c r="G17" s="103">
        <f>IF(SER_hh_fec!G17=0,0,1000000/0.086*SER_hh_fec!G17/SER_hh_num!G17)</f>
        <v>3864.5331158717327</v>
      </c>
      <c r="H17" s="103">
        <f>IF(SER_hh_fec!H17=0,0,1000000/0.086*SER_hh_fec!H17/SER_hh_num!H17)</f>
        <v>4296.0632091615998</v>
      </c>
      <c r="I17" s="103">
        <f>IF(SER_hh_fec!I17=0,0,1000000/0.086*SER_hh_fec!I17/SER_hh_num!I17)</f>
        <v>4778.0355153678829</v>
      </c>
      <c r="J17" s="103">
        <f>IF(SER_hh_fec!J17=0,0,1000000/0.086*SER_hh_fec!J17/SER_hh_num!J17)</f>
        <v>5191.6221072833478</v>
      </c>
      <c r="K17" s="103">
        <f>IF(SER_hh_fec!K17=0,0,1000000/0.086*SER_hh_fec!K17/SER_hh_num!K17)</f>
        <v>5562.4286965721631</v>
      </c>
      <c r="L17" s="103">
        <f>IF(SER_hh_fec!L17=0,0,1000000/0.086*SER_hh_fec!L17/SER_hh_num!L17)</f>
        <v>5822.721669741918</v>
      </c>
      <c r="M17" s="103">
        <f>IF(SER_hh_fec!M17=0,0,1000000/0.086*SER_hh_fec!M17/SER_hh_num!M17)</f>
        <v>5861.5971515360825</v>
      </c>
      <c r="N17" s="103">
        <f>IF(SER_hh_fec!N17=0,0,1000000/0.086*SER_hh_fec!N17/SER_hh_num!N17)</f>
        <v>6134.4478562301392</v>
      </c>
      <c r="O17" s="103">
        <f>IF(SER_hh_fec!O17=0,0,1000000/0.086*SER_hh_fec!O17/SER_hh_num!O17)</f>
        <v>6416.0783936476801</v>
      </c>
      <c r="P17" s="103">
        <f>IF(SER_hh_fec!P17=0,0,1000000/0.086*SER_hh_fec!P17/SER_hh_num!P17)</f>
        <v>6626.8949087326728</v>
      </c>
      <c r="Q17" s="103">
        <f>IF(SER_hh_fec!Q17=0,0,1000000/0.086*SER_hh_fec!Q17/SER_hh_num!Q17)</f>
        <v>6728.5984012008839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10341.649296102829</v>
      </c>
      <c r="C18" s="103">
        <f>IF(SER_hh_fec!C18=0,0,1000000/0.086*SER_hh_fec!C18/SER_hh_num!C18)</f>
        <v>10068.27690359696</v>
      </c>
      <c r="D18" s="103">
        <f>IF(SER_hh_fec!D18=0,0,1000000/0.086*SER_hh_fec!D18/SER_hh_num!D18)</f>
        <v>9810.7236698401593</v>
      </c>
      <c r="E18" s="103">
        <f>IF(SER_hh_fec!E18=0,0,1000000/0.086*SER_hh_fec!E18/SER_hh_num!E18)</f>
        <v>9616.6574631150961</v>
      </c>
      <c r="F18" s="103">
        <f>IF(SER_hh_fec!F18=0,0,1000000/0.086*SER_hh_fec!F18/SER_hh_num!F18)</f>
        <v>9466.8984334606193</v>
      </c>
      <c r="G18" s="103">
        <f>IF(SER_hh_fec!G18=0,0,1000000/0.086*SER_hh_fec!G18/SER_hh_num!G18)</f>
        <v>9344.5743947443316</v>
      </c>
      <c r="H18" s="103">
        <f>IF(SER_hh_fec!H18=0,0,1000000/0.086*SER_hh_fec!H18/SER_hh_num!H18)</f>
        <v>9251.4115077350907</v>
      </c>
      <c r="I18" s="103">
        <f>IF(SER_hh_fec!I18=0,0,1000000/0.086*SER_hh_fec!I18/SER_hh_num!I18)</f>
        <v>9139.5599712460116</v>
      </c>
      <c r="J18" s="103">
        <f>IF(SER_hh_fec!J18=0,0,1000000/0.086*SER_hh_fec!J18/SER_hh_num!J18)</f>
        <v>9045.5203932308941</v>
      </c>
      <c r="K18" s="103">
        <f>IF(SER_hh_fec!K18=0,0,1000000/0.086*SER_hh_fec!K18/SER_hh_num!K18)</f>
        <v>8894.7945129976488</v>
      </c>
      <c r="L18" s="103">
        <f>IF(SER_hh_fec!L18=0,0,1000000/0.086*SER_hh_fec!L18/SER_hh_num!L18)</f>
        <v>8768.2656456238965</v>
      </c>
      <c r="M18" s="103">
        <f>IF(SER_hh_fec!M18=0,0,1000000/0.086*SER_hh_fec!M18/SER_hh_num!M18)</f>
        <v>8596.633061397064</v>
      </c>
      <c r="N18" s="103">
        <f>IF(SER_hh_fec!N18=0,0,1000000/0.086*SER_hh_fec!N18/SER_hh_num!N18)</f>
        <v>8481.7322592777036</v>
      </c>
      <c r="O18" s="103">
        <f>IF(SER_hh_fec!O18=0,0,1000000/0.086*SER_hh_fec!O18/SER_hh_num!O18)</f>
        <v>8322.3609467686274</v>
      </c>
      <c r="P18" s="103">
        <f>IF(SER_hh_fec!P18=0,0,1000000/0.086*SER_hh_fec!P18/SER_hh_num!P18)</f>
        <v>8173.0828508107315</v>
      </c>
      <c r="Q18" s="103">
        <f>IF(SER_hh_fec!Q18=0,0,1000000/0.086*SER_hh_fec!Q18/SER_hh_num!Q18)</f>
        <v>7811.9223111248211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9798.6390626959655</v>
      </c>
      <c r="C19" s="101">
        <f>IF(SER_hh_fec!C19=0,0,1000000/0.086*SER_hh_fec!C19/SER_hh_num!C19)</f>
        <v>10052.109463840492</v>
      </c>
      <c r="D19" s="101">
        <f>IF(SER_hh_fec!D19=0,0,1000000/0.086*SER_hh_fec!D19/SER_hh_num!D19)</f>
        <v>10279.276113587253</v>
      </c>
      <c r="E19" s="101">
        <f>IF(SER_hh_fec!E19=0,0,1000000/0.086*SER_hh_fec!E19/SER_hh_num!E19)</f>
        <v>10399.651137114943</v>
      </c>
      <c r="F19" s="101">
        <f>IF(SER_hh_fec!F19=0,0,1000000/0.086*SER_hh_fec!F19/SER_hh_num!F19)</f>
        <v>10472.186543257225</v>
      </c>
      <c r="G19" s="101">
        <f>IF(SER_hh_fec!G19=0,0,1000000/0.086*SER_hh_fec!G19/SER_hh_num!G19)</f>
        <v>10465.238845159403</v>
      </c>
      <c r="H19" s="101">
        <f>IF(SER_hh_fec!H19=0,0,1000000/0.086*SER_hh_fec!H19/SER_hh_num!H19)</f>
        <v>10378.512799777234</v>
      </c>
      <c r="I19" s="101">
        <f>IF(SER_hh_fec!I19=0,0,1000000/0.086*SER_hh_fec!I19/SER_hh_num!I19)</f>
        <v>10290.411962008568</v>
      </c>
      <c r="J19" s="101">
        <f>IF(SER_hh_fec!J19=0,0,1000000/0.086*SER_hh_fec!J19/SER_hh_num!J19)</f>
        <v>10255.631662110845</v>
      </c>
      <c r="K19" s="101">
        <f>IF(SER_hh_fec!K19=0,0,1000000/0.086*SER_hh_fec!K19/SER_hh_num!K19)</f>
        <v>10221.025475054146</v>
      </c>
      <c r="L19" s="101">
        <f>IF(SER_hh_fec!L19=0,0,1000000/0.086*SER_hh_fec!L19/SER_hh_num!L19)</f>
        <v>10241.865991477036</v>
      </c>
      <c r="M19" s="101">
        <f>IF(SER_hh_fec!M19=0,0,1000000/0.086*SER_hh_fec!M19/SER_hh_num!M19)</f>
        <v>10283.200964048372</v>
      </c>
      <c r="N19" s="101">
        <f>IF(SER_hh_fec!N19=0,0,1000000/0.086*SER_hh_fec!N19/SER_hh_num!N19)</f>
        <v>10306.752589608575</v>
      </c>
      <c r="O19" s="101">
        <f>IF(SER_hh_fec!O19=0,0,1000000/0.086*SER_hh_fec!O19/SER_hh_num!O19)</f>
        <v>10386.058052915232</v>
      </c>
      <c r="P19" s="101">
        <f>IF(SER_hh_fec!P19=0,0,1000000/0.086*SER_hh_fec!P19/SER_hh_num!P19)</f>
        <v>10398.452392294934</v>
      </c>
      <c r="Q19" s="101">
        <f>IF(SER_hh_fec!Q19=0,0,1000000/0.086*SER_hh_fec!Q19/SER_hh_num!Q19)</f>
        <v>10522.630813737518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11529.768095006091</v>
      </c>
      <c r="C21" s="100">
        <f>IF(SER_hh_fec!C21=0,0,1000000/0.086*SER_hh_fec!C21/SER_hh_num!C21)</f>
        <v>11802.971941216369</v>
      </c>
      <c r="D21" s="100">
        <f>IF(SER_hh_fec!D21=0,0,1000000/0.086*SER_hh_fec!D21/SER_hh_num!D21)</f>
        <v>12055.230784700156</v>
      </c>
      <c r="E21" s="100">
        <f>IF(SER_hh_fec!E21=0,0,1000000/0.086*SER_hh_fec!E21/SER_hh_num!E21)</f>
        <v>12212.517708934094</v>
      </c>
      <c r="F21" s="100">
        <f>IF(SER_hh_fec!F21=0,0,1000000/0.086*SER_hh_fec!F21/SER_hh_num!F21)</f>
        <v>12289.657676871235</v>
      </c>
      <c r="G21" s="100">
        <f>IF(SER_hh_fec!G21=0,0,1000000/0.086*SER_hh_fec!G21/SER_hh_num!G21)</f>
        <v>12267.463021842454</v>
      </c>
      <c r="H21" s="100">
        <f>IF(SER_hh_fec!H21=0,0,1000000/0.086*SER_hh_fec!H21/SER_hh_num!H21)</f>
        <v>12173.409202247762</v>
      </c>
      <c r="I21" s="100">
        <f>IF(SER_hh_fec!I21=0,0,1000000/0.086*SER_hh_fec!I21/SER_hh_num!I21)</f>
        <v>12084.673211193063</v>
      </c>
      <c r="J21" s="100">
        <f>IF(SER_hh_fec!J21=0,0,1000000/0.086*SER_hh_fec!J21/SER_hh_num!J21)</f>
        <v>12019.420666843329</v>
      </c>
      <c r="K21" s="100">
        <f>IF(SER_hh_fec!K21=0,0,1000000/0.086*SER_hh_fec!K21/SER_hh_num!K21)</f>
        <v>11961.797914838598</v>
      </c>
      <c r="L21" s="100">
        <f>IF(SER_hh_fec!L21=0,0,1000000/0.086*SER_hh_fec!L21/SER_hh_num!L21)</f>
        <v>11973.382749149514</v>
      </c>
      <c r="M21" s="100">
        <f>IF(SER_hh_fec!M21=0,0,1000000/0.086*SER_hh_fec!M21/SER_hh_num!M21)</f>
        <v>12048.01257198669</v>
      </c>
      <c r="N21" s="100">
        <f>IF(SER_hh_fec!N21=0,0,1000000/0.086*SER_hh_fec!N21/SER_hh_num!N21)</f>
        <v>12041.761691066367</v>
      </c>
      <c r="O21" s="100">
        <f>IF(SER_hh_fec!O21=0,0,1000000/0.086*SER_hh_fec!O21/SER_hh_num!O21)</f>
        <v>12068.296352648455</v>
      </c>
      <c r="P21" s="100">
        <f>IF(SER_hh_fec!P21=0,0,1000000/0.086*SER_hh_fec!P21/SER_hh_num!P21)</f>
        <v>12063.111988425204</v>
      </c>
      <c r="Q21" s="100">
        <f>IF(SER_hh_fec!Q21=0,0,1000000/0.086*SER_hh_fec!Q21/SER_hh_num!Q21)</f>
        <v>12148.415688484136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11859.190040577692</v>
      </c>
      <c r="C22" s="100">
        <f>IF(SER_hh_fec!C22=0,0,1000000/0.086*SER_hh_fec!C22/SER_hh_num!C22)</f>
        <v>12140.199710965408</v>
      </c>
      <c r="D22" s="100">
        <f>IF(SER_hh_fec!D22=0,0,1000000/0.086*SER_hh_fec!D22/SER_hh_num!D22)</f>
        <v>12399.665949977307</v>
      </c>
      <c r="E22" s="100">
        <f>IF(SER_hh_fec!E22=0,0,1000000/0.086*SER_hh_fec!E22/SER_hh_num!E22)</f>
        <v>12561.446786332213</v>
      </c>
      <c r="F22" s="100">
        <f>IF(SER_hh_fec!F22=0,0,1000000/0.086*SER_hh_fec!F22/SER_hh_num!F22)</f>
        <v>12640.790753353273</v>
      </c>
      <c r="G22" s="100">
        <f>IF(SER_hh_fec!G22=0,0,1000000/0.086*SER_hh_fec!G22/SER_hh_num!G22)</f>
        <v>12617.96196532366</v>
      </c>
      <c r="H22" s="100">
        <f>IF(SER_hh_fec!H22=0,0,1000000/0.086*SER_hh_fec!H22/SER_hh_num!H22)</f>
        <v>12521.220893740552</v>
      </c>
      <c r="I22" s="100">
        <f>IF(SER_hh_fec!I22=0,0,1000000/0.086*SER_hh_fec!I22/SER_hh_num!I22)</f>
        <v>12429.949588655718</v>
      </c>
      <c r="J22" s="100">
        <f>IF(SER_hh_fec!J22=0,0,1000000/0.086*SER_hh_fec!J22/SER_hh_num!J22)</f>
        <v>12362.832685896004</v>
      </c>
      <c r="K22" s="100">
        <f>IF(SER_hh_fec!K22=0,0,1000000/0.086*SER_hh_fec!K22/SER_hh_num!K22)</f>
        <v>12303.563569548269</v>
      </c>
      <c r="L22" s="100">
        <f>IF(SER_hh_fec!L22=0,0,1000000/0.086*SER_hh_fec!L22/SER_hh_num!L22)</f>
        <v>12315.479399125206</v>
      </c>
      <c r="M22" s="100">
        <f>IF(SER_hh_fec!M22=0,0,1000000/0.086*SER_hh_fec!M22/SER_hh_num!M22)</f>
        <v>12398.663132369889</v>
      </c>
      <c r="N22" s="100">
        <f>IF(SER_hh_fec!N22=0,0,1000000/0.086*SER_hh_fec!N22/SER_hh_num!N22)</f>
        <v>12404.995479282363</v>
      </c>
      <c r="O22" s="100">
        <f>IF(SER_hh_fec!O22=0,0,1000000/0.086*SER_hh_fec!O22/SER_hh_num!O22)</f>
        <v>12446.001835514737</v>
      </c>
      <c r="P22" s="100">
        <f>IF(SER_hh_fec!P22=0,0,1000000/0.086*SER_hh_fec!P22/SER_hh_num!P22)</f>
        <v>12452.749093847329</v>
      </c>
      <c r="Q22" s="100">
        <f>IF(SER_hh_fec!Q22=0,0,1000000/0.086*SER_hh_fec!Q22/SER_hh_num!Q22)</f>
        <v>12551.271208659333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11068.577371205845</v>
      </c>
      <c r="C23" s="100">
        <f>IF(SER_hh_fec!C23=0,0,1000000/0.086*SER_hh_fec!C23/SER_hh_num!C23)</f>
        <v>11330.853063567709</v>
      </c>
      <c r="D23" s="100">
        <f>IF(SER_hh_fec!D23=0,0,1000000/0.086*SER_hh_fec!D23/SER_hh_num!D23)</f>
        <v>11573.02155331215</v>
      </c>
      <c r="E23" s="100">
        <f>IF(SER_hh_fec!E23=0,0,1000000/0.086*SER_hh_fec!E23/SER_hh_num!E23)</f>
        <v>11724.017000576734</v>
      </c>
      <c r="F23" s="100">
        <f>IF(SER_hh_fec!F23=0,0,1000000/0.086*SER_hh_fec!F23/SER_hh_num!F23)</f>
        <v>11798.071369796391</v>
      </c>
      <c r="G23" s="100">
        <f>IF(SER_hh_fec!G23=0,0,1000000/0.086*SER_hh_fec!G23/SER_hh_num!G23)</f>
        <v>11776.764500968757</v>
      </c>
      <c r="H23" s="100">
        <f>IF(SER_hh_fec!H23=0,0,1000000/0.086*SER_hh_fec!H23/SER_hh_num!H23)</f>
        <v>11686.472834157854</v>
      </c>
      <c r="I23" s="100">
        <f>IF(SER_hh_fec!I23=0,0,1000000/0.086*SER_hh_fec!I23/SER_hh_num!I23)</f>
        <v>11601.28628274533</v>
      </c>
      <c r="J23" s="100">
        <f>IF(SER_hh_fec!J23=0,0,1000000/0.086*SER_hh_fec!J23/SER_hh_num!J23)</f>
        <v>11538.643840169603</v>
      </c>
      <c r="K23" s="100">
        <f>IF(SER_hh_fec!K23=0,0,1000000/0.086*SER_hh_fec!K23/SER_hh_num!K23)</f>
        <v>11483.325998245051</v>
      </c>
      <c r="L23" s="100">
        <f>IF(SER_hh_fec!L23=0,0,1000000/0.086*SER_hh_fec!L23/SER_hh_num!L23)</f>
        <v>11494.447439183523</v>
      </c>
      <c r="M23" s="100">
        <f>IF(SER_hh_fec!M23=0,0,1000000/0.086*SER_hh_fec!M23/SER_hh_num!M23)</f>
        <v>11579.651787358007</v>
      </c>
      <c r="N23" s="100">
        <f>IF(SER_hh_fec!N23=0,0,1000000/0.086*SER_hh_fec!N23/SER_hh_num!N23)</f>
        <v>11607.012464765607</v>
      </c>
      <c r="O23" s="100">
        <f>IF(SER_hh_fec!O23=0,0,1000000/0.086*SER_hh_fec!O23/SER_hh_num!O23)</f>
        <v>11674.220631082058</v>
      </c>
      <c r="P23" s="100">
        <f>IF(SER_hh_fec!P23=0,0,1000000/0.086*SER_hh_fec!P23/SER_hh_num!P23)</f>
        <v>11704.611329581634</v>
      </c>
      <c r="Q23" s="100">
        <f>IF(SER_hh_fec!Q23=0,0,1000000/0.086*SER_hh_fec!Q23/SER_hh_num!Q23)</f>
        <v>11829.485156716861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8716.5046798246058</v>
      </c>
      <c r="C25" s="100">
        <f>IF(SER_hh_fec!C25=0,0,1000000/0.086*SER_hh_fec!C25/SER_hh_num!C25)</f>
        <v>8923.0467875595768</v>
      </c>
      <c r="D25" s="100">
        <f>IF(SER_hh_fec!D25=0,0,1000000/0.086*SER_hh_fec!D25/SER_hh_num!D25)</f>
        <v>9113.754473233319</v>
      </c>
      <c r="E25" s="100">
        <f>IF(SER_hh_fec!E25=0,0,1000000/0.086*SER_hh_fec!E25/SER_hh_num!E25)</f>
        <v>9232.6633879541769</v>
      </c>
      <c r="F25" s="100">
        <f>IF(SER_hh_fec!F25=0,0,1000000/0.086*SER_hh_fec!F25/SER_hh_num!F25)</f>
        <v>9290.9812037146548</v>
      </c>
      <c r="G25" s="100">
        <f>IF(SER_hh_fec!G25=0,0,1000000/0.086*SER_hh_fec!G25/SER_hh_num!G25)</f>
        <v>9274.2020445128928</v>
      </c>
      <c r="H25" s="100">
        <f>IF(SER_hh_fec!H25=0,0,1000000/0.086*SER_hh_fec!H25/SER_hh_num!H25)</f>
        <v>9203.0973568993049</v>
      </c>
      <c r="I25" s="100">
        <f>IF(SER_hh_fec!I25=0,0,1000000/0.086*SER_hh_fec!I25/SER_hh_num!I25)</f>
        <v>9136.0129476619495</v>
      </c>
      <c r="J25" s="100">
        <f>IF(SER_hh_fec!J25=0,0,1000000/0.086*SER_hh_fec!J25/SER_hh_num!J25)</f>
        <v>9086.682024133559</v>
      </c>
      <c r="K25" s="100">
        <f>IF(SER_hh_fec!K25=0,0,1000000/0.086*SER_hh_fec!K25/SER_hh_num!K25)</f>
        <v>9043.1192236179741</v>
      </c>
      <c r="L25" s="100">
        <f>IF(SER_hh_fec!L25=0,0,1000000/0.086*SER_hh_fec!L25/SER_hh_num!L25)</f>
        <v>9051.8773583570255</v>
      </c>
      <c r="M25" s="100">
        <f>IF(SER_hh_fec!M25=0,0,1000000/0.086*SER_hh_fec!M25/SER_hh_num!M25)</f>
        <v>9130.1885342547848</v>
      </c>
      <c r="N25" s="100">
        <f>IF(SER_hh_fec!N25=0,0,1000000/0.086*SER_hh_fec!N25/SER_hh_num!N25)</f>
        <v>9178.6925171125113</v>
      </c>
      <c r="O25" s="100">
        <f>IF(SER_hh_fec!O25=0,0,1000000/0.086*SER_hh_fec!O25/SER_hh_num!O25)</f>
        <v>9264.7118296550107</v>
      </c>
      <c r="P25" s="100">
        <f>IF(SER_hh_fec!P25=0,0,1000000/0.086*SER_hh_fec!P25/SER_hh_num!P25)</f>
        <v>9317.5031916503503</v>
      </c>
      <c r="Q25" s="100">
        <f>IF(SER_hh_fec!Q25=0,0,1000000/0.086*SER_hh_fec!Q25/SER_hh_num!Q25)</f>
        <v>9443.6284405109054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9025.5304698125565</v>
      </c>
      <c r="C26" s="22">
        <f>IF(SER_hh_fec!C26=0,0,1000000/0.086*SER_hh_fec!C26/SER_hh_num!C26)</f>
        <v>9239.5493539431991</v>
      </c>
      <c r="D26" s="22">
        <f>IF(SER_hh_fec!D26=0,0,1000000/0.086*SER_hh_fec!D26/SER_hh_num!D26)</f>
        <v>9436.9150954454763</v>
      </c>
      <c r="E26" s="22">
        <f>IF(SER_hh_fec!E26=0,0,1000000/0.086*SER_hh_fec!E26/SER_hh_num!E26)</f>
        <v>9559.9890883138451</v>
      </c>
      <c r="F26" s="22">
        <f>IF(SER_hh_fec!F26=0,0,1000000/0.086*SER_hh_fec!F26/SER_hh_num!F26)</f>
        <v>9620.2374382376602</v>
      </c>
      <c r="G26" s="22">
        <f>IF(SER_hh_fec!G26=0,0,1000000/0.086*SER_hh_fec!G26/SER_hh_num!G26)</f>
        <v>9602.5546834978377</v>
      </c>
      <c r="H26" s="22">
        <f>IF(SER_hh_fec!H26=0,0,1000000/0.086*SER_hh_fec!H26/SER_hh_num!H26)</f>
        <v>9528.6827295183339</v>
      </c>
      <c r="I26" s="22">
        <f>IF(SER_hh_fec!I26=0,0,1000000/0.086*SER_hh_fec!I26/SER_hh_num!I26)</f>
        <v>9459.0372502431619</v>
      </c>
      <c r="J26" s="22">
        <f>IF(SER_hh_fec!J26=0,0,1000000/0.086*SER_hh_fec!J26/SER_hh_num!J26)</f>
        <v>9407.7851399331066</v>
      </c>
      <c r="K26" s="22">
        <f>IF(SER_hh_fec!K26=0,0,1000000/0.086*SER_hh_fec!K26/SER_hh_num!K26)</f>
        <v>9362.7094189109794</v>
      </c>
      <c r="L26" s="22">
        <f>IF(SER_hh_fec!L26=0,0,1000000/0.086*SER_hh_fec!L26/SER_hh_num!L26)</f>
        <v>9371.9372758649224</v>
      </c>
      <c r="M26" s="22">
        <f>IF(SER_hh_fec!M26=0,0,1000000/0.086*SER_hh_fec!M26/SER_hh_num!M26)</f>
        <v>9437.011343858414</v>
      </c>
      <c r="N26" s="22">
        <f>IF(SER_hh_fec!N26=0,0,1000000/0.086*SER_hh_fec!N26/SER_hh_num!N26)</f>
        <v>9464.7537922956235</v>
      </c>
      <c r="O26" s="22">
        <f>IF(SER_hh_fec!O26=0,0,1000000/0.086*SER_hh_fec!O26/SER_hh_num!O26)</f>
        <v>9590.8074033296871</v>
      </c>
      <c r="P26" s="22">
        <f>IF(SER_hh_fec!P26=0,0,1000000/0.086*SER_hh_fec!P26/SER_hh_num!P26)</f>
        <v>9647.6228556917558</v>
      </c>
      <c r="Q26" s="22">
        <f>IF(SER_hh_fec!Q26=0,0,1000000/0.086*SER_hh_fec!Q26/SER_hh_num!Q26)</f>
        <v>9831.3774759119569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10163.313940516868</v>
      </c>
      <c r="C29" s="101">
        <f>IF(SER_hh_fec!C29=0,0,1000000/0.086*SER_hh_fec!C29/SER_hh_num!C29)</f>
        <v>10522.722092466318</v>
      </c>
      <c r="D29" s="101">
        <f>IF(SER_hh_fec!D29=0,0,1000000/0.086*SER_hh_fec!D29/SER_hh_num!D29)</f>
        <v>10692.352169481905</v>
      </c>
      <c r="E29" s="101">
        <f>IF(SER_hh_fec!E29=0,0,1000000/0.086*SER_hh_fec!E29/SER_hh_num!E29)</f>
        <v>10802.782929934458</v>
      </c>
      <c r="F29" s="101">
        <f>IF(SER_hh_fec!F29=0,0,1000000/0.086*SER_hh_fec!F29/SER_hh_num!F29)</f>
        <v>10854.629701481788</v>
      </c>
      <c r="G29" s="101">
        <f>IF(SER_hh_fec!G29=0,0,1000000/0.086*SER_hh_fec!G29/SER_hh_num!G29)</f>
        <v>10757.425444201393</v>
      </c>
      <c r="H29" s="101">
        <f>IF(SER_hh_fec!H29=0,0,1000000/0.086*SER_hh_fec!H29/SER_hh_num!H29)</f>
        <v>10747.333304267528</v>
      </c>
      <c r="I29" s="101">
        <f>IF(SER_hh_fec!I29=0,0,1000000/0.086*SER_hh_fec!I29/SER_hh_num!I29)</f>
        <v>10755.177546019126</v>
      </c>
      <c r="J29" s="101">
        <f>IF(SER_hh_fec!J29=0,0,1000000/0.086*SER_hh_fec!J29/SER_hh_num!J29)</f>
        <v>10800.16157742275</v>
      </c>
      <c r="K29" s="101">
        <f>IF(SER_hh_fec!K29=0,0,1000000/0.086*SER_hh_fec!K29/SER_hh_num!K29)</f>
        <v>10879.715546423362</v>
      </c>
      <c r="L29" s="101">
        <f>IF(SER_hh_fec!L29=0,0,1000000/0.086*SER_hh_fec!L29/SER_hh_num!L29)</f>
        <v>10993.554150264517</v>
      </c>
      <c r="M29" s="101">
        <f>IF(SER_hh_fec!M29=0,0,1000000/0.086*SER_hh_fec!M29/SER_hh_num!M29)</f>
        <v>10922.734712550786</v>
      </c>
      <c r="N29" s="101">
        <f>IF(SER_hh_fec!N29=0,0,1000000/0.086*SER_hh_fec!N29/SER_hh_num!N29)</f>
        <v>10874.978940630705</v>
      </c>
      <c r="O29" s="101">
        <f>IF(SER_hh_fec!O29=0,0,1000000/0.086*SER_hh_fec!O29/SER_hh_num!O29)</f>
        <v>10953.477788894814</v>
      </c>
      <c r="P29" s="101">
        <f>IF(SER_hh_fec!P29=0,0,1000000/0.086*SER_hh_fec!P29/SER_hh_num!P29)</f>
        <v>11044.101498525488</v>
      </c>
      <c r="Q29" s="101">
        <f>IF(SER_hh_fec!Q29=0,0,1000000/0.086*SER_hh_fec!Q29/SER_hh_num!Q29)</f>
        <v>11307.363472894629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13715.434544540449</v>
      </c>
      <c r="C30" s="100">
        <f>IF(SER_hh_fec!C30=0,0,1000000/0.086*SER_hh_fec!C30/SER_hh_num!C30)</f>
        <v>14256.132586717276</v>
      </c>
      <c r="D30" s="100">
        <f>IF(SER_hh_fec!D30=0,0,1000000/0.086*SER_hh_fec!D30/SER_hh_num!D30)</f>
        <v>14007.65886928797</v>
      </c>
      <c r="E30" s="100">
        <f>IF(SER_hh_fec!E30=0,0,1000000/0.086*SER_hh_fec!E30/SER_hh_num!E30)</f>
        <v>14492.438349319737</v>
      </c>
      <c r="F30" s="100">
        <f>IF(SER_hh_fec!F30=0,0,1000000/0.086*SER_hh_fec!F30/SER_hh_num!F30)</f>
        <v>14547.716695575518</v>
      </c>
      <c r="G30" s="100">
        <f>IF(SER_hh_fec!G30=0,0,1000000/0.086*SER_hh_fec!G30/SER_hh_num!G30)</f>
        <v>14418.824198527429</v>
      </c>
      <c r="H30" s="100">
        <f>IF(SER_hh_fec!H30=0,0,1000000/0.086*SER_hh_fec!H30/SER_hh_num!H30)</f>
        <v>14398.152997145915</v>
      </c>
      <c r="I30" s="100">
        <f>IF(SER_hh_fec!I30=0,0,1000000/0.086*SER_hh_fec!I30/SER_hh_num!I30)</f>
        <v>14428.114610501203</v>
      </c>
      <c r="J30" s="100">
        <f>IF(SER_hh_fec!J30=0,0,1000000/0.086*SER_hh_fec!J30/SER_hh_num!J30)</f>
        <v>14428.108667822034</v>
      </c>
      <c r="K30" s="100">
        <f>IF(SER_hh_fec!K30=0,0,1000000/0.086*SER_hh_fec!K30/SER_hh_num!K30)</f>
        <v>14370.413128951193</v>
      </c>
      <c r="L30" s="100">
        <f>IF(SER_hh_fec!L30=0,0,1000000/0.086*SER_hh_fec!L30/SER_hh_num!L30)</f>
        <v>14465.856754452709</v>
      </c>
      <c r="M30" s="100">
        <f>IF(SER_hh_fec!M30=0,0,1000000/0.086*SER_hh_fec!M30/SER_hh_num!M30)</f>
        <v>14395.546533498751</v>
      </c>
      <c r="N30" s="100">
        <f>IF(SER_hh_fec!N30=0,0,1000000/0.086*SER_hh_fec!N30/SER_hh_num!N30)</f>
        <v>14273.954897124029</v>
      </c>
      <c r="O30" s="100">
        <f>IF(SER_hh_fec!O30=0,0,1000000/0.086*SER_hh_fec!O30/SER_hh_num!O30)</f>
        <v>14266.685546785882</v>
      </c>
      <c r="P30" s="100">
        <f>IF(SER_hh_fec!P30=0,0,1000000/0.086*SER_hh_fec!P30/SER_hh_num!P30)</f>
        <v>14274.243813532426</v>
      </c>
      <c r="Q30" s="100">
        <f>IF(SER_hh_fec!Q30=0,0,1000000/0.086*SER_hh_fec!Q30/SER_hh_num!Q30)</f>
        <v>14489.616568872652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12735.760648501848</v>
      </c>
      <c r="C31" s="100">
        <f>IF(SER_hh_fec!C31=0,0,1000000/0.086*SER_hh_fec!C31/SER_hh_num!C31)</f>
        <v>13049.249654353278</v>
      </c>
      <c r="D31" s="100">
        <f>IF(SER_hh_fec!D31=0,0,1000000/0.086*SER_hh_fec!D31/SER_hh_num!D31)</f>
        <v>13314.761237643443</v>
      </c>
      <c r="E31" s="100">
        <f>IF(SER_hh_fec!E31=0,0,1000000/0.086*SER_hh_fec!E31/SER_hh_num!E31)</f>
        <v>13457.264181511193</v>
      </c>
      <c r="F31" s="100">
        <f>IF(SER_hh_fec!F31=0,0,1000000/0.086*SER_hh_fec!F31/SER_hh_num!F31)</f>
        <v>13508.594074462988</v>
      </c>
      <c r="G31" s="100">
        <f>IF(SER_hh_fec!G31=0,0,1000000/0.086*SER_hh_fec!G31/SER_hh_num!G31)</f>
        <v>13388.908184346896</v>
      </c>
      <c r="H31" s="100">
        <f>IF(SER_hh_fec!H31=0,0,1000000/0.086*SER_hh_fec!H31/SER_hh_num!H31)</f>
        <v>13369.713497349769</v>
      </c>
      <c r="I31" s="100">
        <f>IF(SER_hh_fec!I31=0,0,1000000/0.086*SER_hh_fec!I31/SER_hh_num!I31)</f>
        <v>13397.534995465398</v>
      </c>
      <c r="J31" s="100">
        <f>IF(SER_hh_fec!J31=0,0,1000000/0.086*SER_hh_fec!J31/SER_hh_num!J31)</f>
        <v>13397.529477263315</v>
      </c>
      <c r="K31" s="100">
        <f>IF(SER_hh_fec!K31=0,0,1000000/0.086*SER_hh_fec!K31/SER_hh_num!K31)</f>
        <v>13343.955048311813</v>
      </c>
      <c r="L31" s="100">
        <f>IF(SER_hh_fec!L31=0,0,1000000/0.086*SER_hh_fec!L31/SER_hh_num!L31)</f>
        <v>13432.581271991812</v>
      </c>
      <c r="M31" s="100">
        <f>IF(SER_hh_fec!M31=0,0,1000000/0.086*SER_hh_fec!M31/SER_hh_num!M31)</f>
        <v>13361.151266712151</v>
      </c>
      <c r="N31" s="100">
        <f>IF(SER_hh_fec!N31=0,0,1000000/0.086*SER_hh_fec!N31/SER_hh_num!N31)</f>
        <v>13238.022146547984</v>
      </c>
      <c r="O31" s="100">
        <f>IF(SER_hh_fec!O31=0,0,1000000/0.086*SER_hh_fec!O31/SER_hh_num!O31)</f>
        <v>13218.539965909173</v>
      </c>
      <c r="P31" s="100">
        <f>IF(SER_hh_fec!P31=0,0,1000000/0.086*SER_hh_fec!P31/SER_hh_num!P31)</f>
        <v>13212.14979910448</v>
      </c>
      <c r="Q31" s="100">
        <f>IF(SER_hh_fec!Q31=0,0,1000000/0.086*SER_hh_fec!Q31/SER_hh_num!Q31)</f>
        <v>13398.513794996228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18681.537067636549</v>
      </c>
      <c r="L32" s="100">
        <f>IF(SER_hh_fec!L32=0,0,1000000/0.086*SER_hh_fec!L32/SER_hh_num!L32)</f>
        <v>18805.613780788517</v>
      </c>
      <c r="M32" s="100">
        <f>IF(SER_hh_fec!M32=0,0,1000000/0.086*SER_hh_fec!M32/SER_hh_num!M32)</f>
        <v>18745.05856714314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18790.286709624543</v>
      </c>
      <c r="Q32" s="100">
        <f>IF(SER_hh_fec!Q32=0,0,1000000/0.086*SER_hh_fec!Q32/SER_hh_num!Q32)</f>
        <v>19146.890617084013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9363.1013207920696</v>
      </c>
      <c r="C33" s="18">
        <f>IF(SER_hh_fec!C33=0,0,1000000/0.086*SER_hh_fec!C33/SER_hh_num!C33)</f>
        <v>9584.1126323369717</v>
      </c>
      <c r="D33" s="18">
        <f>IF(SER_hh_fec!D33=0,0,1000000/0.086*SER_hh_fec!D33/SER_hh_num!D33)</f>
        <v>9803.7101198449145</v>
      </c>
      <c r="E33" s="18">
        <f>IF(SER_hh_fec!E33=0,0,1000000/0.086*SER_hh_fec!E33/SER_hh_num!E33)</f>
        <v>9893.369990626341</v>
      </c>
      <c r="F33" s="18">
        <f>IF(SER_hh_fec!F33=0,0,1000000/0.086*SER_hh_fec!F33/SER_hh_num!F33)</f>
        <v>9930.9708612527993</v>
      </c>
      <c r="G33" s="18">
        <f>IF(SER_hh_fec!G33=0,0,1000000/0.086*SER_hh_fec!G33/SER_hh_num!G33)</f>
        <v>9842.591605352769</v>
      </c>
      <c r="H33" s="18">
        <f>IF(SER_hh_fec!H33=0,0,1000000/0.086*SER_hh_fec!H33/SER_hh_num!H33)</f>
        <v>9828.2338315841425</v>
      </c>
      <c r="I33" s="18">
        <f>IF(SER_hh_fec!I33=0,0,1000000/0.086*SER_hh_fec!I33/SER_hh_num!I33)</f>
        <v>9848.5020672002538</v>
      </c>
      <c r="J33" s="18">
        <f>IF(SER_hh_fec!J33=0,0,1000000/0.086*SER_hh_fec!J33/SER_hh_num!J33)</f>
        <v>9848.1736449275068</v>
      </c>
      <c r="K33" s="18">
        <f>IF(SER_hh_fec!K33=0,0,1000000/0.086*SER_hh_fec!K33/SER_hh_num!K33)</f>
        <v>9808.7398476646085</v>
      </c>
      <c r="L33" s="18">
        <f>IF(SER_hh_fec!L33=0,0,1000000/0.086*SER_hh_fec!L33/SER_hh_num!L33)</f>
        <v>9874.0532118167284</v>
      </c>
      <c r="M33" s="18">
        <f>IF(SER_hh_fec!M33=0,0,1000000/0.086*SER_hh_fec!M33/SER_hh_num!M33)</f>
        <v>9841.6137393568752</v>
      </c>
      <c r="N33" s="18">
        <f>IF(SER_hh_fec!N33=0,0,1000000/0.086*SER_hh_fec!N33/SER_hh_num!N33)</f>
        <v>9796.7000969846504</v>
      </c>
      <c r="O33" s="18">
        <f>IF(SER_hh_fec!O33=0,0,1000000/0.086*SER_hh_fec!O33/SER_hh_num!O33)</f>
        <v>9903.2852122931508</v>
      </c>
      <c r="P33" s="18">
        <f>IF(SER_hh_fec!P33=0,0,1000000/0.086*SER_hh_fec!P33/SER_hh_num!P33)</f>
        <v>9992.0040180329979</v>
      </c>
      <c r="Q33" s="18">
        <f>IF(SER_hh_fec!Q33=0,0,1000000/0.086*SER_hh_fec!Q33/SER_hh_num!Q33)</f>
        <v>10273.298621685401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2018-07-16T15:40:37Z</dcterms:created>
  <dcterms:modified xsi:type="dcterms:W3CDTF">2018-07-16T15:40:37Z</dcterms:modified>
</cp:coreProperties>
</file>