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O14" i="35" l="1"/>
  <c r="K14" i="35"/>
  <c r="G14" i="35"/>
  <c r="O14" i="34"/>
  <c r="K14" i="34"/>
  <c r="G14" i="34"/>
  <c r="O14" i="33"/>
  <c r="K14" i="33"/>
  <c r="G14" i="33"/>
  <c r="O14" i="32"/>
  <c r="K14" i="32"/>
  <c r="G14" i="32"/>
  <c r="O14" i="31"/>
  <c r="K14" i="31"/>
  <c r="G14" i="31"/>
  <c r="O14" i="30"/>
  <c r="K14" i="30"/>
  <c r="G14" i="30"/>
  <c r="C14" i="32"/>
  <c r="B14" i="33"/>
  <c r="C14" i="30" l="1"/>
  <c r="F14" i="30"/>
  <c r="J14" i="30"/>
  <c r="N14" i="30"/>
  <c r="F14" i="31"/>
  <c r="J14" i="31"/>
  <c r="N14" i="31"/>
  <c r="F14" i="32"/>
  <c r="J14" i="32"/>
  <c r="N14" i="32"/>
  <c r="F14" i="33"/>
  <c r="J14" i="33"/>
  <c r="N14" i="33"/>
  <c r="L10" i="33"/>
  <c r="P10" i="33"/>
  <c r="F14" i="34"/>
  <c r="J14" i="34"/>
  <c r="N14" i="34"/>
  <c r="F14" i="35"/>
  <c r="J14" i="35"/>
  <c r="N14" i="35"/>
  <c r="D10" i="33"/>
  <c r="E10" i="35"/>
  <c r="I10" i="35"/>
  <c r="M10" i="35"/>
  <c r="Q10" i="35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14" i="4"/>
  <c r="B4" i="4"/>
  <c r="B24" i="4"/>
  <c r="B9" i="4"/>
  <c r="B26" i="4"/>
  <c r="B11" i="4"/>
  <c r="B30" i="4"/>
  <c r="B20" i="4"/>
  <c r="B25" i="4"/>
  <c r="B29" i="4"/>
  <c r="B28" i="4"/>
  <c r="B43" i="4"/>
  <c r="B27" i="4"/>
  <c r="B16" i="4"/>
  <c r="B37" i="4"/>
  <c r="B23" i="4"/>
  <c r="B35" i="4"/>
  <c r="B36" i="4"/>
  <c r="B44" i="4"/>
  <c r="B42" i="4"/>
  <c r="B12" i="4"/>
  <c r="B8" i="4"/>
  <c r="B7" i="4"/>
  <c r="B34" i="4"/>
  <c r="B33" i="4"/>
  <c r="B38" i="4"/>
  <c r="B22" i="4"/>
  <c r="B13" i="4"/>
  <c r="B15" i="4"/>
  <c r="B17" i="4"/>
  <c r="B21" i="4"/>
  <c r="B39" i="4"/>
  <c r="B45" i="4"/>
  <c r="B10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<sst xmlns="http://schemas.openxmlformats.org/spreadsheetml/2006/main" count="1166" uniqueCount="231">
  <si>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</si>
  <si>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</si>
  <si>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</si>
  <si>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</si>
  <si>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</si>
  <si>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</si>
  <si>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</si>
  <si>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</si>
  <si>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</si>
  <si>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</si>
  <si>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</si>
  <si>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</si>
  <si>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</si>
  <si>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</si>
  <si>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</si>
  <si>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</si>
  <si>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</si>
  <si>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</si>
  <si>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</si>
  <si>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</si>
  <si>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</si>
  <si>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</si>
  <si>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</si>
  <si>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</si>
  <si>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</si>
  <si>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</si>
  <si>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</si>
  <si>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</si>
  <si>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</si>
  <si>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</si>
  <si>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</si>
  <si>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</si>
  <si>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</si>
  <si>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</si>
  <si>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</si>
  <si>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</si>
  <si>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</si>
  <si>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</si>
  <si>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</si>
  <si>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</si>
  <si>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</si>
  <si>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</si>
  <si>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</si>
  <si>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</si>
  <si>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</si>
  <si>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</si>
  <si>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</si>
  <si>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</si>
  <si>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</si>
  <si>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</si>
  <si>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</si>
  <si>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</si>
  <si>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</si>
  <si>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</si>
  <si>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</si>
  <si>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</si>
  <si>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</si>
  <si>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</si>
  <si>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</si>
  <si>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</si>
  <si>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</si>
  <si>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</si>
  <si>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</si>
  <si>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</si>
  <si>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</si>
  <si>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</si>
  <si>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</si>
  <si>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</si>
  <si>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</si>
  <si>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</si>
  <si>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</si>
  <si>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</si>
  <si>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</si>
  <si>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</si>
  <si>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</si>
  <si>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</si>
  <si>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</si>
  <si>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</si>
  <si>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</si>
  <si>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</si>
  <si>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</si>
  <si>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</si>
  <si>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</si>
  <si>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</si>
  <si>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</si>
  <si>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</si>
  <si>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</si>
  <si>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</si>
  <si>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</si>
  <si>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</si>
  <si>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</si>
  <si>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</si>
  <si>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</si>
  <si>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</si>
  <si>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</si>
  <si>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</si>
  <si>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</si>
  <si>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</si>
  <si>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</si>
  <si>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</si>
  <si>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</si>
  <si>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</si>
  <si>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</si>
  <si>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</si>
  <si>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</si>
  <si>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</si>
  <si>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</si>
  <si>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</si>
  <si>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</si>
  <si>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</si>
  <si>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</si>
  <si>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</si>
  <si>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</si>
  <si>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</si>
  <si>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</si>
  <si>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</si>
  <si>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</si>
  <si>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</si>
  <si>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</si>
  <si>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</si>
  <si>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</si>
  <si>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</si>
  <si>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</si>
  <si>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</si>
  <si>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</si>
  <si>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</si>
  <si>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</si>
  <si>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</si>
  <si>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</si>
  <si>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</si>
  <si>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</si>
  <si>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</si>
  <si>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</si>
  <si>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</si>
  <si>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</si>
  <si>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</si>
  <si>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</si>
  <si>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</si>
  <si>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</si>
  <si>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</si>
  <si>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</si>
  <si>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</si>
  <si>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</si>
  <si>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</si>
  <si>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</si>
  <si>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</si>
  <si>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</si>
  <si>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</si>
  <si>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</si>
  <si>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</si>
  <si>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</si>
  <si>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</si>
  <si>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</si>
  <si>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</si>
  <si>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</si>
  <si>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</si>
  <si>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</si>
  <si>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</si>
  <si>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</si>
  <si>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</si>
  <si>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</si>
  <si>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</si>
  <si>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</si>
  <si>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</si>
  <si>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</si>
  <si>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</si>
  <si>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</si>
  <si>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</si>
  <si>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</si>
  <si>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</si>
  <si>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</si>
  <si>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</si>
  <si>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</si>
  <si>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</si>
  <si>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</si>
  <si>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</si>
  <si>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</si>
  <si>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</si>
  <si>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</si>
  <si>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</si>
  <si>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</si>
  <si>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</si>
  <si>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</si>
  <si>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</si>
  <si>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</si>
  <si>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</si>
  <si>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</si>
  <si>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</si>
  <si>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</si>
  <si>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</si>
  <si>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</si>
  <si>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</si>
  <si>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</si>
  <si>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</si>
  <si>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</si>
  <si>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LT</t>
  </si>
  <si>
    <t>Lithuania</t>
  </si>
  <si>
    <t>LT - Services sector summary</t>
  </si>
  <si>
    <t>LT - Number of buildings</t>
  </si>
  <si>
    <t>LT - Final energy consumption</t>
  </si>
  <si>
    <t>LT - Thermal energy service</t>
  </si>
  <si>
    <t>LT - System efficiency indicators of total stock</t>
  </si>
  <si>
    <t>LT - CO2 emissions</t>
  </si>
  <si>
    <t>LT - Final energy consumption per building</t>
  </si>
  <si>
    <t>LT - Thermal energy service per building</t>
  </si>
  <si>
    <t>LT - CO2 emissions per building</t>
  </si>
  <si>
    <t>LT - Final energy consumption per useful surface area</t>
  </si>
  <si>
    <t>LT - Thermal energy service per useful surface area</t>
  </si>
  <si>
    <t>LT - CO2 emissions per useful surface area</t>
  </si>
  <si>
    <t>LT - Number of new and renovated buildings</t>
  </si>
  <si>
    <t>LT - Final energy consumption in new and renovated buildings</t>
  </si>
  <si>
    <t>LT - Thermal energy service in new and renovated buildings</t>
  </si>
  <si>
    <t>LT - System efficiency indicators in new and renovated buildings</t>
  </si>
  <si>
    <t>LT - CO2 emissions in new and renovated buildings</t>
  </si>
  <si>
    <t>LT - Final energy consumption in new and renovated buildings (per building)</t>
  </si>
  <si>
    <t>LT - Thermal energy service in new and renovated buildings (per building)</t>
  </si>
  <si>
    <t>LT - CO2 emissions in new and renovated buildings (per building)</t>
  </si>
  <si>
    <t>LT - Final energy consumption in new and renovated buildings (per surface area)</t>
  </si>
  <si>
    <t>LT - Thermal energy service in new and renovated buildings (per surface area)</t>
  </si>
  <si>
    <t>LT - CO2 emissions in new and renovated buildings (per surface area)</t>
  </si>
  <si>
    <t>LT - Specific electric uses in services</t>
  </si>
  <si>
    <t>LT - Ventilation and others</t>
  </si>
  <si>
    <t>LT - Street lighting</t>
  </si>
  <si>
    <t>LT - Building lighting</t>
  </si>
  <si>
    <t>LT - Commercial refrigeration</t>
  </si>
  <si>
    <t>LT - Miscellaneous building technologies</t>
  </si>
  <si>
    <t>LT - ICT and multimedia</t>
  </si>
  <si>
    <t>LT - Agriculture</t>
  </si>
  <si>
    <t>LT - Agriculture - final energy consumption</t>
  </si>
  <si>
    <t>LT - Agriculture - useful energy demand</t>
  </si>
  <si>
    <t>LT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</si>
</sst>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43297.737881944442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61015.923621209738</v>
      </c>
      <c r="C3" s="106">
        <f>IF(SER_hh_tes!C3=0,0,1000000/0.086*SER_hh_tes!C3/SER_hh_num!C3)</f>
        <v>59931.298212942798</v>
      </c>
      <c r="D3" s="106">
        <f>IF(SER_hh_tes!D3=0,0,1000000/0.086*SER_hh_tes!D3/SER_hh_num!D3)</f>
        <v>59081.825230044975</v>
      </c>
      <c r="E3" s="106">
        <f>IF(SER_hh_tes!E3=0,0,1000000/0.086*SER_hh_tes!E3/SER_hh_num!E3)</f>
        <v>59503.543869023582</v>
      </c>
      <c r="F3" s="106">
        <f>IF(SER_hh_tes!F3=0,0,1000000/0.086*SER_hh_tes!F3/SER_hh_num!F3)</f>
        <v>59429.775995134354</v>
      </c>
      <c r="G3" s="106">
        <f>IF(SER_hh_tes!G3=0,0,1000000/0.086*SER_hh_tes!G3/SER_hh_num!G3)</f>
        <v>58140.317233175483</v>
      </c>
      <c r="H3" s="106">
        <f>IF(SER_hh_tes!H3=0,0,1000000/0.086*SER_hh_tes!H3/SER_hh_num!H3)</f>
        <v>61329.356884574438</v>
      </c>
      <c r="I3" s="106">
        <f>IF(SER_hh_tes!I3=0,0,1000000/0.086*SER_hh_tes!I3/SER_hh_num!I3)</f>
        <v>58105.658922488918</v>
      </c>
      <c r="J3" s="106">
        <f>IF(SER_hh_tes!J3=0,0,1000000/0.086*SER_hh_tes!J3/SER_hh_num!J3)</f>
        <v>52776.811354193953</v>
      </c>
      <c r="K3" s="106">
        <f>IF(SER_hh_tes!K3=0,0,1000000/0.086*SER_hh_tes!K3/SER_hh_num!K3)</f>
        <v>51773.534450744381</v>
      </c>
      <c r="L3" s="106">
        <f>IF(SER_hh_tes!L3=0,0,1000000/0.086*SER_hh_tes!L3/SER_hh_num!L3)</f>
        <v>52781.273558656161</v>
      </c>
      <c r="M3" s="106">
        <f>IF(SER_hh_tes!M3=0,0,1000000/0.086*SER_hh_tes!M3/SER_hh_num!M3)</f>
        <v>49848.488154426355</v>
      </c>
      <c r="N3" s="106">
        <f>IF(SER_hh_tes!N3=0,0,1000000/0.086*SER_hh_tes!N3/SER_hh_num!N3)</f>
        <v>54108.705032219637</v>
      </c>
      <c r="O3" s="106">
        <f>IF(SER_hh_tes!O3=0,0,1000000/0.086*SER_hh_tes!O3/SER_hh_num!O3)</f>
        <v>50828.152533884429</v>
      </c>
      <c r="P3" s="106">
        <f>IF(SER_hh_tes!P3=0,0,1000000/0.086*SER_hh_tes!P3/SER_hh_num!P3)</f>
        <v>50488.612975551783</v>
      </c>
      <c r="Q3" s="106">
        <f>IF(SER_hh_tes!Q3=0,0,1000000/0.086*SER_hh_tes!Q3/SER_hh_num!Q3)</f>
        <v>48579.888797943029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50206.38366604242</v>
      </c>
      <c r="C4" s="101">
        <f>IF(SER_hh_tes!C4=0,0,1000000/0.086*SER_hh_tes!C4/SER_hh_num!C4)</f>
        <v>49051.980777418794</v>
      </c>
      <c r="D4" s="101">
        <f>IF(SER_hh_tes!D4=0,0,1000000/0.086*SER_hh_tes!D4/SER_hh_num!D4)</f>
        <v>47905.237210050174</v>
      </c>
      <c r="E4" s="101">
        <f>IF(SER_hh_tes!E4=0,0,1000000/0.086*SER_hh_tes!E4/SER_hh_num!E4)</f>
        <v>48162.066499369772</v>
      </c>
      <c r="F4" s="101">
        <f>IF(SER_hh_tes!F4=0,0,1000000/0.086*SER_hh_tes!F4/SER_hh_num!F4)</f>
        <v>47583.905937829375</v>
      </c>
      <c r="G4" s="101">
        <f>IF(SER_hh_tes!G4=0,0,1000000/0.086*SER_hh_tes!G4/SER_hh_num!G4)</f>
        <v>46147.766124478156</v>
      </c>
      <c r="H4" s="101">
        <f>IF(SER_hh_tes!H4=0,0,1000000/0.086*SER_hh_tes!H4/SER_hh_num!H4)</f>
        <v>48857.457077278275</v>
      </c>
      <c r="I4" s="101">
        <f>IF(SER_hh_tes!I4=0,0,1000000/0.086*SER_hh_tes!I4/SER_hh_num!I4)</f>
        <v>45610.715439473475</v>
      </c>
      <c r="J4" s="101">
        <f>IF(SER_hh_tes!J4=0,0,1000000/0.086*SER_hh_tes!J4/SER_hh_num!J4)</f>
        <v>40176.870902015231</v>
      </c>
      <c r="K4" s="101">
        <f>IF(SER_hh_tes!K4=0,0,1000000/0.086*SER_hh_tes!K4/SER_hh_num!K4)</f>
        <v>39088.990256784287</v>
      </c>
      <c r="L4" s="101">
        <f>IF(SER_hh_tes!L4=0,0,1000000/0.086*SER_hh_tes!L4/SER_hh_num!L4)</f>
        <v>39833.563893129787</v>
      </c>
      <c r="M4" s="101">
        <f>IF(SER_hh_tes!M4=0,0,1000000/0.086*SER_hh_tes!M4/SER_hh_num!M4)</f>
        <v>36724.346095961257</v>
      </c>
      <c r="N4" s="101">
        <f>IF(SER_hh_tes!N4=0,0,1000000/0.086*SER_hh_tes!N4/SER_hh_num!N4)</f>
        <v>40702.603718813414</v>
      </c>
      <c r="O4" s="101">
        <f>IF(SER_hh_tes!O4=0,0,1000000/0.086*SER_hh_tes!O4/SER_hh_num!O4)</f>
        <v>37729.404907581949</v>
      </c>
      <c r="P4" s="101">
        <f>IF(SER_hh_tes!P4=0,0,1000000/0.086*SER_hh_tes!P4/SER_hh_num!P4)</f>
        <v>37180.842599183648</v>
      </c>
      <c r="Q4" s="101">
        <f>IF(SER_hh_tes!Q4=0,0,1000000/0.086*SER_hh_tes!Q4/SER_hh_num!Q4)</f>
        <v>35078.17848471539</v>
      </c>
    </row>
    <row r="5" spans="1:17" ht="12" customHeight="1" x14ac:dyDescent="0.25">
      <c r="A5" s="88" t="s">
        <v>38</v>
      </c>
      <c r="B5" s="100">
        <f>IF(SER_hh_tes!B5=0,0,1000000/0.086*SER_hh_tes!B5/SER_hh_num!B5)</f>
        <v>54429.301473894491</v>
      </c>
      <c r="C5" s="100">
        <f>IF(SER_hh_tes!C5=0,0,1000000/0.086*SER_hh_tes!C5/SER_hh_num!C5)</f>
        <v>43479.423702690532</v>
      </c>
      <c r="D5" s="100">
        <f>IF(SER_hh_tes!D5=0,0,1000000/0.086*SER_hh_tes!D5/SER_hh_num!D5)</f>
        <v>47659.126178609455</v>
      </c>
      <c r="E5" s="100">
        <f>IF(SER_hh_tes!E5=0,0,1000000/0.086*SER_hh_tes!E5/SER_hh_num!E5)</f>
        <v>47736.710881298444</v>
      </c>
      <c r="F5" s="100">
        <f>IF(SER_hh_tes!F5=0,0,1000000/0.086*SER_hh_tes!F5/SER_hh_num!F5)</f>
        <v>47064.78585014087</v>
      </c>
      <c r="G5" s="100">
        <f>IF(SER_hh_tes!G5=0,0,1000000/0.086*SER_hh_tes!G5/SER_hh_num!G5)</f>
        <v>46226.879272642072</v>
      </c>
      <c r="H5" s="100">
        <f>IF(SER_hh_tes!H5=0,0,1000000/0.086*SER_hh_tes!H5/SER_hh_num!H5)</f>
        <v>49626.063883389725</v>
      </c>
      <c r="I5" s="100">
        <f>IF(SER_hh_tes!I5=0,0,1000000/0.086*SER_hh_tes!I5/SER_hh_num!I5)</f>
        <v>46264.790827551449</v>
      </c>
      <c r="J5" s="100">
        <f>IF(SER_hh_tes!J5=0,0,1000000/0.086*SER_hh_tes!J5/SER_hh_num!J5)</f>
        <v>40726.118702604872</v>
      </c>
      <c r="K5" s="100">
        <f>IF(SER_hh_tes!K5=0,0,1000000/0.086*SER_hh_tes!K5/SER_hh_num!K5)</f>
        <v>40400.878997775842</v>
      </c>
      <c r="L5" s="100">
        <f>IF(SER_hh_tes!L5=0,0,1000000/0.086*SER_hh_tes!L5/SER_hh_num!L5)</f>
        <v>40673.862761260338</v>
      </c>
      <c r="M5" s="100">
        <f>IF(SER_hh_tes!M5=0,0,1000000/0.086*SER_hh_tes!M5/SER_hh_num!M5)</f>
        <v>45943.958953957495</v>
      </c>
      <c r="N5" s="100">
        <f>IF(SER_hh_tes!N5=0,0,1000000/0.086*SER_hh_tes!N5/SER_hh_num!N5)</f>
        <v>31772.039303080946</v>
      </c>
      <c r="O5" s="100">
        <f>IF(SER_hh_tes!O5=0,0,1000000/0.086*SER_hh_tes!O5/SER_hh_num!O5)</f>
        <v>39074.653105454519</v>
      </c>
      <c r="P5" s="100">
        <f>IF(SER_hh_tes!P5=0,0,1000000/0.086*SER_hh_tes!P5/SER_hh_num!P5)</f>
        <v>37044.156004942983</v>
      </c>
      <c r="Q5" s="100">
        <f>IF(SER_hh_tes!Q5=0,0,1000000/0.086*SER_hh_tes!Q5/SER_hh_num!Q5)</f>
        <v>35137.702039611911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49226.21681983264</v>
      </c>
      <c r="C7" s="100">
        <f>IF(SER_hh_tes!C7=0,0,1000000/0.086*SER_hh_tes!C7/SER_hh_num!C7)</f>
        <v>44040.618904336421</v>
      </c>
      <c r="D7" s="100">
        <f>IF(SER_hh_tes!D7=0,0,1000000/0.086*SER_hh_tes!D7/SER_hh_num!D7)</f>
        <v>52086.507460990673</v>
      </c>
      <c r="E7" s="100">
        <f>IF(SER_hh_tes!E7=0,0,1000000/0.086*SER_hh_tes!E7/SER_hh_num!E7)</f>
        <v>46223.579644181933</v>
      </c>
      <c r="F7" s="100">
        <f>IF(SER_hh_tes!F7=0,0,1000000/0.086*SER_hh_tes!F7/SER_hh_num!F7)</f>
        <v>45280.372106983566</v>
      </c>
      <c r="G7" s="100">
        <f>IF(SER_hh_tes!G7=0,0,1000000/0.086*SER_hh_tes!G7/SER_hh_num!G7)</f>
        <v>43691.423410509989</v>
      </c>
      <c r="H7" s="100">
        <f>IF(SER_hh_tes!H7=0,0,1000000/0.086*SER_hh_tes!H7/SER_hh_num!H7)</f>
        <v>35391.738563607018</v>
      </c>
      <c r="I7" s="100">
        <f>IF(SER_hh_tes!I7=0,0,1000000/0.086*SER_hh_tes!I7/SER_hh_num!I7)</f>
        <v>43718.948886649043</v>
      </c>
      <c r="J7" s="100">
        <f>IF(SER_hh_tes!J7=0,0,1000000/0.086*SER_hh_tes!J7/SER_hh_num!J7)</f>
        <v>82306.330499202653</v>
      </c>
      <c r="K7" s="100">
        <f>IF(SER_hh_tes!K7=0,0,1000000/0.086*SER_hh_tes!K7/SER_hh_num!K7)</f>
        <v>26776.981776453842</v>
      </c>
      <c r="L7" s="100">
        <f>IF(SER_hh_tes!L7=0,0,1000000/0.086*SER_hh_tes!L7/SER_hh_num!L7)</f>
        <v>40980.342644388358</v>
      </c>
      <c r="M7" s="100">
        <f>IF(SER_hh_tes!M7=0,0,1000000/0.086*SER_hh_tes!M7/SER_hh_num!M7)</f>
        <v>48398.632384090757</v>
      </c>
      <c r="N7" s="100">
        <f>IF(SER_hh_tes!N7=0,0,1000000/0.086*SER_hh_tes!N7/SER_hh_num!N7)</f>
        <v>27652.600999232181</v>
      </c>
      <c r="O7" s="100">
        <f>IF(SER_hh_tes!O7=0,0,1000000/0.086*SER_hh_tes!O7/SER_hh_num!O7)</f>
        <v>29937.19550355558</v>
      </c>
      <c r="P7" s="100">
        <f>IF(SER_hh_tes!P7=0,0,1000000/0.086*SER_hh_tes!P7/SER_hh_num!P7)</f>
        <v>47284.38706494787</v>
      </c>
      <c r="Q7" s="100">
        <f>IF(SER_hh_tes!Q7=0,0,1000000/0.086*SER_hh_tes!Q7/SER_hh_num!Q7)</f>
        <v>35186.402485833132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49226.21681983272</v>
      </c>
      <c r="C9" s="100">
        <f>IF(SER_hh_tes!C9=0,0,1000000/0.086*SER_hh_tes!C9/SER_hh_num!C9)</f>
        <v>48569.168593817463</v>
      </c>
      <c r="D9" s="100">
        <f>IF(SER_hh_tes!D9=0,0,1000000/0.086*SER_hh_tes!D9/SER_hh_num!D9)</f>
        <v>48055.358317396283</v>
      </c>
      <c r="E9" s="100">
        <f>IF(SER_hh_tes!E9=0,0,1000000/0.086*SER_hh_tes!E9/SER_hh_num!E9)</f>
        <v>48209.569966707895</v>
      </c>
      <c r="F9" s="100">
        <f>IF(SER_hh_tes!F9=0,0,1000000/0.086*SER_hh_tes!F9/SER_hh_num!F9)</f>
        <v>48598.188968360642</v>
      </c>
      <c r="G9" s="100">
        <f>IF(SER_hh_tes!G9=0,0,1000000/0.086*SER_hh_tes!G9/SER_hh_num!G9)</f>
        <v>46477.71850649624</v>
      </c>
      <c r="H9" s="100">
        <f>IF(SER_hh_tes!H9=0,0,1000000/0.086*SER_hh_tes!H9/SER_hh_num!H9)</f>
        <v>49395.457122318941</v>
      </c>
      <c r="I9" s="100">
        <f>IF(SER_hh_tes!I9=0,0,1000000/0.086*SER_hh_tes!I9/SER_hh_num!I9)</f>
        <v>46724.288948531081</v>
      </c>
      <c r="J9" s="100">
        <f>IF(SER_hh_tes!J9=0,0,1000000/0.086*SER_hh_tes!J9/SER_hh_num!J9)</f>
        <v>40909.414438853761</v>
      </c>
      <c r="K9" s="100">
        <f>IF(SER_hh_tes!K9=0,0,1000000/0.086*SER_hh_tes!K9/SER_hh_num!K9)</f>
        <v>39778.317680290238</v>
      </c>
      <c r="L9" s="100">
        <f>IF(SER_hh_tes!L9=0,0,1000000/0.086*SER_hh_tes!L9/SER_hh_num!L9)</f>
        <v>41505.086903895688</v>
      </c>
      <c r="M9" s="100">
        <f>IF(SER_hh_tes!M9=0,0,1000000/0.086*SER_hh_tes!M9/SER_hh_num!M9)</f>
        <v>36247.459553780143</v>
      </c>
      <c r="N9" s="100">
        <f>IF(SER_hh_tes!N9=0,0,1000000/0.086*SER_hh_tes!N9/SER_hh_num!N9)</f>
        <v>40728.482100919471</v>
      </c>
      <c r="O9" s="100">
        <f>IF(SER_hh_tes!O9=0,0,1000000/0.086*SER_hh_tes!O9/SER_hh_num!O9)</f>
        <v>37685.809729775596</v>
      </c>
      <c r="P9" s="100">
        <f>IF(SER_hh_tes!P9=0,0,1000000/0.086*SER_hh_tes!P9/SER_hh_num!P9)</f>
        <v>36281.775037446358</v>
      </c>
      <c r="Q9" s="100">
        <f>IF(SER_hh_tes!Q9=0,0,1000000/0.086*SER_hh_tes!Q9/SER_hh_num!Q9)</f>
        <v>34739.614288430086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49713.605105177689</v>
      </c>
      <c r="C10" s="100">
        <f>IF(SER_hh_tes!C10=0,0,1000000/0.086*SER_hh_tes!C10/SER_hh_num!C10)</f>
        <v>48520.754345727262</v>
      </c>
      <c r="D10" s="100">
        <f>IF(SER_hh_tes!D10=0,0,1000000/0.086*SER_hh_tes!D10/SER_hh_num!D10)</f>
        <v>47370.230584095996</v>
      </c>
      <c r="E10" s="100">
        <f>IF(SER_hh_tes!E10=0,0,1000000/0.086*SER_hh_tes!E10/SER_hh_num!E10)</f>
        <v>47204.3649151969</v>
      </c>
      <c r="F10" s="100">
        <f>IF(SER_hh_tes!F10=0,0,1000000/0.086*SER_hh_tes!F10/SER_hh_num!F10)</f>
        <v>45692.726254057343</v>
      </c>
      <c r="G10" s="100">
        <f>IF(SER_hh_tes!G10=0,0,1000000/0.086*SER_hh_tes!G10/SER_hh_num!G10)</f>
        <v>45654.32467095126</v>
      </c>
      <c r="H10" s="100">
        <f>IF(SER_hh_tes!H10=0,0,1000000/0.086*SER_hh_tes!H10/SER_hh_num!H10)</f>
        <v>47451.346762857371</v>
      </c>
      <c r="I10" s="100">
        <f>IF(SER_hh_tes!I10=0,0,1000000/0.086*SER_hh_tes!I10/SER_hh_num!I10)</f>
        <v>44379.805184864475</v>
      </c>
      <c r="J10" s="100">
        <f>IF(SER_hh_tes!J10=0,0,1000000/0.086*SER_hh_tes!J10/SER_hh_num!J10)</f>
        <v>39838.07242181358</v>
      </c>
      <c r="K10" s="100">
        <f>IF(SER_hh_tes!K10=0,0,1000000/0.086*SER_hh_tes!K10/SER_hh_num!K10)</f>
        <v>39309.83021207901</v>
      </c>
      <c r="L10" s="100">
        <f>IF(SER_hh_tes!L10=0,0,1000000/0.086*SER_hh_tes!L10/SER_hh_num!L10)</f>
        <v>39310.103891872051</v>
      </c>
      <c r="M10" s="100">
        <f>IF(SER_hh_tes!M10=0,0,1000000/0.086*SER_hh_tes!M10/SER_hh_num!M10)</f>
        <v>37678.570110097899</v>
      </c>
      <c r="N10" s="100">
        <f>IF(SER_hh_tes!N10=0,0,1000000/0.086*SER_hh_tes!N10/SER_hh_num!N10)</f>
        <v>39530.949621451226</v>
      </c>
      <c r="O10" s="100">
        <f>IF(SER_hh_tes!O10=0,0,1000000/0.086*SER_hh_tes!O10/SER_hh_num!O10)</f>
        <v>37486.544915726809</v>
      </c>
      <c r="P10" s="100">
        <f>IF(SER_hh_tes!P10=0,0,1000000/0.086*SER_hh_tes!P10/SER_hh_num!P10)</f>
        <v>36323.649616545437</v>
      </c>
      <c r="Q10" s="100">
        <f>IF(SER_hh_tes!Q10=0,0,1000000/0.086*SER_hh_tes!Q10/SER_hh_num!Q10)</f>
        <v>34197.0379239994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49101.162761927917</v>
      </c>
      <c r="C12" s="100">
        <f>IF(SER_hh_tes!C12=0,0,1000000/0.086*SER_hh_tes!C12/SER_hh_num!C12)</f>
        <v>49792.767334220247</v>
      </c>
      <c r="D12" s="100">
        <f>IF(SER_hh_tes!D12=0,0,1000000/0.086*SER_hh_tes!D12/SER_hh_num!D12)</f>
        <v>47178.589930349503</v>
      </c>
      <c r="E12" s="100">
        <f>IF(SER_hh_tes!E12=0,0,1000000/0.086*SER_hh_tes!E12/SER_hh_num!E12)</f>
        <v>47509.405881627426</v>
      </c>
      <c r="F12" s="100">
        <f>IF(SER_hh_tes!F12=0,0,1000000/0.086*SER_hh_tes!F12/SER_hh_num!F12)</f>
        <v>46847.123642780716</v>
      </c>
      <c r="G12" s="100">
        <f>IF(SER_hh_tes!G12=0,0,1000000/0.086*SER_hh_tes!G12/SER_hh_num!G12)</f>
        <v>45261.594963394615</v>
      </c>
      <c r="H12" s="100">
        <f>IF(SER_hh_tes!H12=0,0,1000000/0.086*SER_hh_tes!H12/SER_hh_num!H12)</f>
        <v>48079.007061339034</v>
      </c>
      <c r="I12" s="100">
        <f>IF(SER_hh_tes!I12=0,0,1000000/0.086*SER_hh_tes!I12/SER_hh_num!I12)</f>
        <v>44576.300765385829</v>
      </c>
      <c r="J12" s="100">
        <f>IF(SER_hh_tes!J12=0,0,1000000/0.086*SER_hh_tes!J12/SER_hh_num!J12)</f>
        <v>38249.790316865234</v>
      </c>
      <c r="K12" s="100">
        <f>IF(SER_hh_tes!K12=0,0,1000000/0.086*SER_hh_tes!K12/SER_hh_num!K12)</f>
        <v>37967.818078949385</v>
      </c>
      <c r="L12" s="100">
        <f>IF(SER_hh_tes!L12=0,0,1000000/0.086*SER_hh_tes!L12/SER_hh_num!L12)</f>
        <v>38629.100404355457</v>
      </c>
      <c r="M12" s="100">
        <f>IF(SER_hh_tes!M12=0,0,1000000/0.086*SER_hh_tes!M12/SER_hh_num!M12)</f>
        <v>33568.079706939257</v>
      </c>
      <c r="N12" s="100">
        <f>IF(SER_hh_tes!N12=0,0,1000000/0.086*SER_hh_tes!N12/SER_hh_num!N12)</f>
        <v>42074.695744571291</v>
      </c>
      <c r="O12" s="100">
        <f>IF(SER_hh_tes!O12=0,0,1000000/0.086*SER_hh_tes!O12/SER_hh_num!O12)</f>
        <v>36485.718785108387</v>
      </c>
      <c r="P12" s="100">
        <f>IF(SER_hh_tes!P12=0,0,1000000/0.086*SER_hh_tes!P12/SER_hh_num!P12)</f>
        <v>36212.420676078124</v>
      </c>
      <c r="Q12" s="100">
        <f>IF(SER_hh_tes!Q12=0,0,1000000/0.086*SER_hh_tes!Q12/SER_hh_num!Q12)</f>
        <v>34268.098367666185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50231.193695109861</v>
      </c>
      <c r="C13" s="100">
        <f>IF(SER_hh_tes!C13=0,0,1000000/0.086*SER_hh_tes!C13/SER_hh_num!C13)</f>
        <v>49711.436904592221</v>
      </c>
      <c r="D13" s="100">
        <f>IF(SER_hh_tes!D13=0,0,1000000/0.086*SER_hh_tes!D13/SER_hh_num!D13)</f>
        <v>48604.321011106607</v>
      </c>
      <c r="E13" s="100">
        <f>IF(SER_hh_tes!E13=0,0,1000000/0.086*SER_hh_tes!E13/SER_hh_num!E13)</f>
        <v>48779.144170219268</v>
      </c>
      <c r="F13" s="100">
        <f>IF(SER_hh_tes!F13=0,0,1000000/0.086*SER_hh_tes!F13/SER_hh_num!F13)</f>
        <v>47830.612333917699</v>
      </c>
      <c r="G13" s="100">
        <f>IF(SER_hh_tes!G13=0,0,1000000/0.086*SER_hh_tes!G13/SER_hh_num!G13)</f>
        <v>46022.4189674058</v>
      </c>
      <c r="H13" s="100">
        <f>IF(SER_hh_tes!H13=0,0,1000000/0.086*SER_hh_tes!H13/SER_hh_num!H13)</f>
        <v>48334.835689567844</v>
      </c>
      <c r="I13" s="100">
        <f>IF(SER_hh_tes!I13=0,0,1000000/0.086*SER_hh_tes!I13/SER_hh_num!I13)</f>
        <v>44465.47561305081</v>
      </c>
      <c r="J13" s="100">
        <f>IF(SER_hh_tes!J13=0,0,1000000/0.086*SER_hh_tes!J13/SER_hh_num!J13)</f>
        <v>38743.553687041909</v>
      </c>
      <c r="K13" s="100">
        <f>IF(SER_hh_tes!K13=0,0,1000000/0.086*SER_hh_tes!K13/SER_hh_num!K13)</f>
        <v>37294.929440786262</v>
      </c>
      <c r="L13" s="100">
        <f>IF(SER_hh_tes!L13=0,0,1000000/0.086*SER_hh_tes!L13/SER_hh_num!L13)</f>
        <v>38649.092421813242</v>
      </c>
      <c r="M13" s="100">
        <f>IF(SER_hh_tes!M13=0,0,1000000/0.086*SER_hh_tes!M13/SER_hh_num!M13)</f>
        <v>40190.638839169536</v>
      </c>
      <c r="N13" s="100">
        <f>IF(SER_hh_tes!N13=0,0,1000000/0.086*SER_hh_tes!N13/SER_hh_num!N13)</f>
        <v>44524.177318921385</v>
      </c>
      <c r="O13" s="100">
        <f>IF(SER_hh_tes!O13=0,0,1000000/0.086*SER_hh_tes!O13/SER_hh_num!O13)</f>
        <v>41305.151937804716</v>
      </c>
      <c r="P13" s="100">
        <f>IF(SER_hh_tes!P13=0,0,1000000/0.086*SER_hh_tes!P13/SER_hh_num!P13)</f>
        <v>40666.105501356644</v>
      </c>
      <c r="Q13" s="100">
        <f>IF(SER_hh_tes!Q13=0,0,1000000/0.086*SER_hh_tes!Q13/SER_hh_num!Q13)</f>
        <v>38413.172446267105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50231.193695109891</v>
      </c>
      <c r="C14" s="22">
        <f>IF(SER_hh_tes!C14=0,0,1000000/0.086*SER_hh_tes!C14/SER_hh_num!C14)</f>
        <v>49636.605857689305</v>
      </c>
      <c r="D14" s="22">
        <f>IF(SER_hh_tes!D14=0,0,1000000/0.086*SER_hh_tes!D14/SER_hh_num!D14)</f>
        <v>48327.370744360887</v>
      </c>
      <c r="E14" s="22">
        <f>IF(SER_hh_tes!E14=0,0,1000000/0.086*SER_hh_tes!E14/SER_hh_num!E14)</f>
        <v>49878.771469259307</v>
      </c>
      <c r="F14" s="22">
        <f>IF(SER_hh_tes!F14=0,0,1000000/0.086*SER_hh_tes!F14/SER_hh_num!F14)</f>
        <v>49113.140819403001</v>
      </c>
      <c r="G14" s="22">
        <f>IF(SER_hh_tes!G14=0,0,1000000/0.086*SER_hh_tes!G14/SER_hh_num!G14)</f>
        <v>47736.729755879052</v>
      </c>
      <c r="H14" s="22">
        <f>IF(SER_hh_tes!H14=0,0,1000000/0.086*SER_hh_tes!H14/SER_hh_num!H14)</f>
        <v>50380.717787485999</v>
      </c>
      <c r="I14" s="22">
        <f>IF(SER_hh_tes!I14=0,0,1000000/0.086*SER_hh_tes!I14/SER_hh_num!I14)</f>
        <v>46622.882453193473</v>
      </c>
      <c r="J14" s="22">
        <f>IF(SER_hh_tes!J14=0,0,1000000/0.086*SER_hh_tes!J14/SER_hh_num!J14)</f>
        <v>41856.849820422489</v>
      </c>
      <c r="K14" s="22">
        <f>IF(SER_hh_tes!K14=0,0,1000000/0.086*SER_hh_tes!K14/SER_hh_num!K14)</f>
        <v>41907.083720910436</v>
      </c>
      <c r="L14" s="22">
        <f>IF(SER_hh_tes!L14=0,0,1000000/0.086*SER_hh_tes!L14/SER_hh_num!L14)</f>
        <v>42856.286830266392</v>
      </c>
      <c r="M14" s="22">
        <f>IF(SER_hh_tes!M14=0,0,1000000/0.086*SER_hh_tes!M14/SER_hh_num!M14)</f>
        <v>39047.034988918887</v>
      </c>
      <c r="N14" s="22">
        <f>IF(SER_hh_tes!N14=0,0,1000000/0.086*SER_hh_tes!N14/SER_hh_num!N14)</f>
        <v>43097.740609490633</v>
      </c>
      <c r="O14" s="22">
        <f>IF(SER_hh_tes!O14=0,0,1000000/0.086*SER_hh_tes!O14/SER_hh_num!O14)</f>
        <v>39501.950439670421</v>
      </c>
      <c r="P14" s="22">
        <f>IF(SER_hh_tes!P14=0,0,1000000/0.086*SER_hh_tes!P14/SER_hh_num!P14)</f>
        <v>38637.624101396672</v>
      </c>
      <c r="Q14" s="22">
        <f>IF(SER_hh_tes!Q14=0,0,1000000/0.086*SER_hh_tes!Q14/SER_hh_num!Q14)</f>
        <v>36576.29792708563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393.63275634052081</v>
      </c>
      <c r="C15" s="104">
        <f>IF(SER_hh_tes!C15=0,0,1000000/0.086*SER_hh_tes!C15/SER_hh_num!C15)</f>
        <v>371.31926139743138</v>
      </c>
      <c r="D15" s="104">
        <f>IF(SER_hh_tes!D15=0,0,1000000/0.086*SER_hh_tes!D15/SER_hh_num!D15)</f>
        <v>378.23207107087654</v>
      </c>
      <c r="E15" s="104">
        <f>IF(SER_hh_tes!E15=0,0,1000000/0.086*SER_hh_tes!E15/SER_hh_num!E15)</f>
        <v>374.28768918531006</v>
      </c>
      <c r="F15" s="104">
        <f>IF(SER_hh_tes!F15=0,0,1000000/0.086*SER_hh_tes!F15/SER_hh_num!F15)</f>
        <v>388.50164413126339</v>
      </c>
      <c r="G15" s="104">
        <f>IF(SER_hh_tes!G15=0,0,1000000/0.086*SER_hh_tes!G15/SER_hh_num!G15)</f>
        <v>375.48032314502717</v>
      </c>
      <c r="H15" s="104">
        <f>IF(SER_hh_tes!H15=0,0,1000000/0.086*SER_hh_tes!H15/SER_hh_num!H15)</f>
        <v>399.78570945895711</v>
      </c>
      <c r="I15" s="104">
        <f>IF(SER_hh_tes!I15=0,0,1000000/0.086*SER_hh_tes!I15/SER_hh_num!I15)</f>
        <v>388.90446326516235</v>
      </c>
      <c r="J15" s="104">
        <f>IF(SER_hh_tes!J15=0,0,1000000/0.086*SER_hh_tes!J15/SER_hh_num!J15)</f>
        <v>353.87907336519316</v>
      </c>
      <c r="K15" s="104">
        <f>IF(SER_hh_tes!K15=0,0,1000000/0.086*SER_hh_tes!K15/SER_hh_num!K15)</f>
        <v>322.84013355449167</v>
      </c>
      <c r="L15" s="104">
        <f>IF(SER_hh_tes!L15=0,0,1000000/0.086*SER_hh_tes!L15/SER_hh_num!L15)</f>
        <v>333.23664632091078</v>
      </c>
      <c r="M15" s="104">
        <f>IF(SER_hh_tes!M15=0,0,1000000/0.086*SER_hh_tes!M15/SER_hh_num!M15)</f>
        <v>315.68155404350756</v>
      </c>
      <c r="N15" s="104">
        <f>IF(SER_hh_tes!N15=0,0,1000000/0.086*SER_hh_tes!N15/SER_hh_num!N15)</f>
        <v>336.09681665522879</v>
      </c>
      <c r="O15" s="104">
        <f>IF(SER_hh_tes!O15=0,0,1000000/0.086*SER_hh_tes!O15/SER_hh_num!O15)</f>
        <v>329.28423402980223</v>
      </c>
      <c r="P15" s="104">
        <f>IF(SER_hh_tes!P15=0,0,1000000/0.086*SER_hh_tes!P15/SER_hh_num!P15)</f>
        <v>322.83129701396092</v>
      </c>
      <c r="Q15" s="104">
        <f>IF(SER_hh_tes!Q15=0,0,1000000/0.086*SER_hh_tes!Q15/SER_hh_num!Q15)</f>
        <v>306.39995379884601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7513.9020204712997</v>
      </c>
      <c r="C16" s="101">
        <f>IF(SER_hh_tes!C16=0,0,1000000/0.086*SER_hh_tes!C16/SER_hh_num!C16)</f>
        <v>7555.02139439441</v>
      </c>
      <c r="D16" s="101">
        <f>IF(SER_hh_tes!D16=0,0,1000000/0.086*SER_hh_tes!D16/SER_hh_num!D16)</f>
        <v>7583.9155957412813</v>
      </c>
      <c r="E16" s="101">
        <f>IF(SER_hh_tes!E16=0,0,1000000/0.086*SER_hh_tes!E16/SER_hh_num!E16)</f>
        <v>7623.2498343678717</v>
      </c>
      <c r="F16" s="101">
        <f>IF(SER_hh_tes!F16=0,0,1000000/0.086*SER_hh_tes!F16/SER_hh_num!F16)</f>
        <v>7669.2461101969893</v>
      </c>
      <c r="G16" s="101">
        <f>IF(SER_hh_tes!G16=0,0,1000000/0.086*SER_hh_tes!G16/SER_hh_num!G16)</f>
        <v>7720.1534573756771</v>
      </c>
      <c r="H16" s="101">
        <f>IF(SER_hh_tes!H16=0,0,1000000/0.086*SER_hh_tes!H16/SER_hh_num!H16)</f>
        <v>7770.6327744278387</v>
      </c>
      <c r="I16" s="101">
        <f>IF(SER_hh_tes!I16=0,0,1000000/0.086*SER_hh_tes!I16/SER_hh_num!I16)</f>
        <v>7833.7323622160366</v>
      </c>
      <c r="J16" s="101">
        <f>IF(SER_hh_tes!J16=0,0,1000000/0.086*SER_hh_tes!J16/SER_hh_num!J16)</f>
        <v>7914.5489428695319</v>
      </c>
      <c r="K16" s="101">
        <f>IF(SER_hh_tes!K16=0,0,1000000/0.086*SER_hh_tes!K16/SER_hh_num!K16)</f>
        <v>7865.2461606027955</v>
      </c>
      <c r="L16" s="101">
        <f>IF(SER_hh_tes!L16=0,0,1000000/0.086*SER_hh_tes!L16/SER_hh_num!L16)</f>
        <v>7882.7015094866492</v>
      </c>
      <c r="M16" s="101">
        <f>IF(SER_hh_tes!M16=0,0,1000000/0.086*SER_hh_tes!M16/SER_hh_num!M16)</f>
        <v>8021.6325152418576</v>
      </c>
      <c r="N16" s="101">
        <f>IF(SER_hh_tes!N16=0,0,1000000/0.086*SER_hh_tes!N16/SER_hh_num!N16)</f>
        <v>8162.6974740516989</v>
      </c>
      <c r="O16" s="101">
        <f>IF(SER_hh_tes!O16=0,0,1000000/0.086*SER_hh_tes!O16/SER_hh_num!O16)</f>
        <v>8369.5873699440053</v>
      </c>
      <c r="P16" s="101">
        <f>IF(SER_hh_tes!P16=0,0,1000000/0.086*SER_hh_tes!P16/SER_hh_num!P16)</f>
        <v>8623.7284185040589</v>
      </c>
      <c r="Q16" s="101">
        <f>IF(SER_hh_tes!Q16=0,0,1000000/0.086*SER_hh_tes!Q16/SER_hh_num!Q16)</f>
        <v>8930.3692600664253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7513.9020204712997</v>
      </c>
      <c r="C18" s="103">
        <f>IF(SER_hh_tes!C18=0,0,1000000/0.086*SER_hh_tes!C18/SER_hh_num!C18)</f>
        <v>7555.02139439441</v>
      </c>
      <c r="D18" s="103">
        <f>IF(SER_hh_tes!D18=0,0,1000000/0.086*SER_hh_tes!D18/SER_hh_num!D18)</f>
        <v>7583.9155957412813</v>
      </c>
      <c r="E18" s="103">
        <f>IF(SER_hh_tes!E18=0,0,1000000/0.086*SER_hh_tes!E18/SER_hh_num!E18)</f>
        <v>7623.2498343678717</v>
      </c>
      <c r="F18" s="103">
        <f>IF(SER_hh_tes!F18=0,0,1000000/0.086*SER_hh_tes!F18/SER_hh_num!F18)</f>
        <v>7669.2461101969893</v>
      </c>
      <c r="G18" s="103">
        <f>IF(SER_hh_tes!G18=0,0,1000000/0.086*SER_hh_tes!G18/SER_hh_num!G18)</f>
        <v>7720.1534573756771</v>
      </c>
      <c r="H18" s="103">
        <f>IF(SER_hh_tes!H18=0,0,1000000/0.086*SER_hh_tes!H18/SER_hh_num!H18)</f>
        <v>7770.6327744278387</v>
      </c>
      <c r="I18" s="103">
        <f>IF(SER_hh_tes!I18=0,0,1000000/0.086*SER_hh_tes!I18/SER_hh_num!I18)</f>
        <v>7833.7323622160366</v>
      </c>
      <c r="J18" s="103">
        <f>IF(SER_hh_tes!J18=0,0,1000000/0.086*SER_hh_tes!J18/SER_hh_num!J18)</f>
        <v>7914.5489428695319</v>
      </c>
      <c r="K18" s="103">
        <f>IF(SER_hh_tes!K18=0,0,1000000/0.086*SER_hh_tes!K18/SER_hh_num!K18)</f>
        <v>7865.2461606027955</v>
      </c>
      <c r="L18" s="103">
        <f>IF(SER_hh_tes!L18=0,0,1000000/0.086*SER_hh_tes!L18/SER_hh_num!L18)</f>
        <v>7882.7015094866492</v>
      </c>
      <c r="M18" s="103">
        <f>IF(SER_hh_tes!M18=0,0,1000000/0.086*SER_hh_tes!M18/SER_hh_num!M18)</f>
        <v>8021.6325152418576</v>
      </c>
      <c r="N18" s="103">
        <f>IF(SER_hh_tes!N18=0,0,1000000/0.086*SER_hh_tes!N18/SER_hh_num!N18)</f>
        <v>8162.6974740516989</v>
      </c>
      <c r="O18" s="103">
        <f>IF(SER_hh_tes!O18=0,0,1000000/0.086*SER_hh_tes!O18/SER_hh_num!O18)</f>
        <v>8369.5873699440053</v>
      </c>
      <c r="P18" s="103">
        <f>IF(SER_hh_tes!P18=0,0,1000000/0.086*SER_hh_tes!P18/SER_hh_num!P18)</f>
        <v>8623.7284185040589</v>
      </c>
      <c r="Q18" s="103">
        <f>IF(SER_hh_tes!Q18=0,0,1000000/0.086*SER_hh_tes!Q18/SER_hh_num!Q18)</f>
        <v>8930.3692600664253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5487.421638064885</v>
      </c>
      <c r="C19" s="101">
        <f>IF(SER_hh_tes!C19=0,0,1000000/0.086*SER_hh_tes!C19/SER_hh_num!C19)</f>
        <v>5417.0254860923742</v>
      </c>
      <c r="D19" s="101">
        <f>IF(SER_hh_tes!D19=0,0,1000000/0.086*SER_hh_tes!D19/SER_hh_num!D19)</f>
        <v>5540.2633381274081</v>
      </c>
      <c r="E19" s="101">
        <f>IF(SER_hh_tes!E19=0,0,1000000/0.086*SER_hh_tes!E19/SER_hh_num!E19)</f>
        <v>5628.6145809495838</v>
      </c>
      <c r="F19" s="101">
        <f>IF(SER_hh_tes!F19=0,0,1000000/0.086*SER_hh_tes!F19/SER_hh_num!F19)</f>
        <v>5763.8449463355719</v>
      </c>
      <c r="G19" s="101">
        <f>IF(SER_hh_tes!G19=0,0,1000000/0.086*SER_hh_tes!G19/SER_hh_num!G19)</f>
        <v>5898.1694788847717</v>
      </c>
      <c r="H19" s="101">
        <f>IF(SER_hh_tes!H19=0,0,1000000/0.086*SER_hh_tes!H19/SER_hh_num!H19)</f>
        <v>6338.5127991451936</v>
      </c>
      <c r="I19" s="101">
        <f>IF(SER_hh_tes!I19=0,0,1000000/0.086*SER_hh_tes!I19/SER_hh_num!I19)</f>
        <v>6144.2224440923937</v>
      </c>
      <c r="J19" s="101">
        <f>IF(SER_hh_tes!J19=0,0,1000000/0.086*SER_hh_tes!J19/SER_hh_num!J19)</f>
        <v>6223.8704240249072</v>
      </c>
      <c r="K19" s="101">
        <f>IF(SER_hh_tes!K19=0,0,1000000/0.086*SER_hh_tes!K19/SER_hh_num!K19)</f>
        <v>6205.334810623559</v>
      </c>
      <c r="L19" s="101">
        <f>IF(SER_hh_tes!L19=0,0,1000000/0.086*SER_hh_tes!L19/SER_hh_num!L19)</f>
        <v>6286.9100594375932</v>
      </c>
      <c r="M19" s="101">
        <f>IF(SER_hh_tes!M19=0,0,1000000/0.086*SER_hh_tes!M19/SER_hh_num!M19)</f>
        <v>6390.7775810678359</v>
      </c>
      <c r="N19" s="101">
        <f>IF(SER_hh_tes!N19=0,0,1000000/0.086*SER_hh_tes!N19/SER_hh_num!N19)</f>
        <v>6401.7398922089733</v>
      </c>
      <c r="O19" s="101">
        <f>IF(SER_hh_tes!O19=0,0,1000000/0.086*SER_hh_tes!O19/SER_hh_num!O19)</f>
        <v>6491.3309648176464</v>
      </c>
      <c r="P19" s="101">
        <f>IF(SER_hh_tes!P19=0,0,1000000/0.086*SER_hh_tes!P19/SER_hh_num!P19)</f>
        <v>6575.6028579097538</v>
      </c>
      <c r="Q19" s="101">
        <f>IF(SER_hh_tes!Q19=0,0,1000000/0.086*SER_hh_tes!Q19/SER_hh_num!Q19)</f>
        <v>6565.669078601316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5486.6221629283164</v>
      </c>
      <c r="C22" s="100">
        <f>IF(SER_hh_tes!C22=0,0,1000000/0.086*SER_hh_tes!C22/SER_hh_num!C22)</f>
        <v>5362.2721098720986</v>
      </c>
      <c r="D22" s="100">
        <f>IF(SER_hh_tes!D22=0,0,1000000/0.086*SER_hh_tes!D22/SER_hh_num!D22)</f>
        <v>5482.9440950301923</v>
      </c>
      <c r="E22" s="100">
        <f>IF(SER_hh_tes!E22=0,0,1000000/0.086*SER_hh_tes!E22/SER_hh_num!E22)</f>
        <v>5586.3766650187563</v>
      </c>
      <c r="F22" s="100">
        <f>IF(SER_hh_tes!F22=0,0,1000000/0.086*SER_hh_tes!F22/SER_hh_num!F22)</f>
        <v>5713.3191425436025</v>
      </c>
      <c r="G22" s="100">
        <f>IF(SER_hh_tes!G22=0,0,1000000/0.086*SER_hh_tes!G22/SER_hh_num!G22)</f>
        <v>5904.4478415934927</v>
      </c>
      <c r="H22" s="100">
        <f>IF(SER_hh_tes!H22=0,0,1000000/0.086*SER_hh_tes!H22/SER_hh_num!H22)</f>
        <v>6401.3976432910758</v>
      </c>
      <c r="I22" s="100">
        <f>IF(SER_hh_tes!I22=0,0,1000000/0.086*SER_hh_tes!I22/SER_hh_num!I22)</f>
        <v>6248.591424410969</v>
      </c>
      <c r="J22" s="100">
        <f>IF(SER_hh_tes!J22=0,0,1000000/0.086*SER_hh_tes!J22/SER_hh_num!J22)</f>
        <v>6434.6808880902909</v>
      </c>
      <c r="K22" s="100">
        <f>IF(SER_hh_tes!K22=0,0,1000000/0.086*SER_hh_tes!K22/SER_hh_num!K22)</f>
        <v>6545.5834430779196</v>
      </c>
      <c r="L22" s="100">
        <f>IF(SER_hh_tes!L22=0,0,1000000/0.086*SER_hh_tes!L22/SER_hh_num!L22)</f>
        <v>6647.1014341643977</v>
      </c>
      <c r="M22" s="100">
        <f>IF(SER_hh_tes!M22=0,0,1000000/0.086*SER_hh_tes!M22/SER_hh_num!M22)</f>
        <v>6713.8922112043047</v>
      </c>
      <c r="N22" s="100">
        <f>IF(SER_hh_tes!N22=0,0,1000000/0.086*SER_hh_tes!N22/SER_hh_num!N22)</f>
        <v>6682.535884623293</v>
      </c>
      <c r="O22" s="100">
        <f>IF(SER_hh_tes!O22=0,0,1000000/0.086*SER_hh_tes!O22/SER_hh_num!O22)</f>
        <v>6739.1322739231036</v>
      </c>
      <c r="P22" s="100">
        <f>IF(SER_hh_tes!P22=0,0,1000000/0.086*SER_hh_tes!P22/SER_hh_num!P22)</f>
        <v>6731.6498506091193</v>
      </c>
      <c r="Q22" s="100">
        <f>IF(SER_hh_tes!Q22=0,0,1000000/0.086*SER_hh_tes!Q22/SER_hh_num!Q22)</f>
        <v>6686.5166792030132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5486.6221629283173</v>
      </c>
      <c r="C23" s="100">
        <f>IF(SER_hh_tes!C23=0,0,1000000/0.086*SER_hh_tes!C23/SER_hh_num!C23)</f>
        <v>5428.0579127390838</v>
      </c>
      <c r="D23" s="100">
        <f>IF(SER_hh_tes!D23=0,0,1000000/0.086*SER_hh_tes!D23/SER_hh_num!D23)</f>
        <v>5577.5692654009717</v>
      </c>
      <c r="E23" s="100">
        <f>IF(SER_hh_tes!E23=0,0,1000000/0.086*SER_hh_tes!E23/SER_hh_num!E23)</f>
        <v>5662.5869757168894</v>
      </c>
      <c r="F23" s="100">
        <f>IF(SER_hh_tes!F23=0,0,1000000/0.086*SER_hh_tes!F23/SER_hh_num!F23)</f>
        <v>5878.6327077072046</v>
      </c>
      <c r="G23" s="100">
        <f>IF(SER_hh_tes!G23=0,0,1000000/0.086*SER_hh_tes!G23/SER_hh_num!G23)</f>
        <v>5999.980891912066</v>
      </c>
      <c r="H23" s="100">
        <f>IF(SER_hh_tes!H23=0,0,1000000/0.086*SER_hh_tes!H23/SER_hh_num!H23)</f>
        <v>6502.5706061675946</v>
      </c>
      <c r="I23" s="100">
        <f>IF(SER_hh_tes!I23=0,0,1000000/0.086*SER_hh_tes!I23/SER_hh_num!I23)</f>
        <v>6399.436904106451</v>
      </c>
      <c r="J23" s="100">
        <f>IF(SER_hh_tes!J23=0,0,1000000/0.086*SER_hh_tes!J23/SER_hh_num!J23)</f>
        <v>6489.3768134893298</v>
      </c>
      <c r="K23" s="100">
        <f>IF(SER_hh_tes!K23=0,0,1000000/0.086*SER_hh_tes!K23/SER_hh_num!K23)</f>
        <v>6442.6341297165845</v>
      </c>
      <c r="L23" s="100">
        <f>IF(SER_hh_tes!L23=0,0,1000000/0.086*SER_hh_tes!L23/SER_hh_num!L23)</f>
        <v>6495.4450504383694</v>
      </c>
      <c r="M23" s="100">
        <f>IF(SER_hh_tes!M23=0,0,1000000/0.086*SER_hh_tes!M23/SER_hh_num!M23)</f>
        <v>6538.5782297913347</v>
      </c>
      <c r="N23" s="100">
        <f>IF(SER_hh_tes!N23=0,0,1000000/0.086*SER_hh_tes!N23/SER_hh_num!N23)</f>
        <v>6494.3388186606935</v>
      </c>
      <c r="O23" s="100">
        <f>IF(SER_hh_tes!O23=0,0,1000000/0.086*SER_hh_tes!O23/SER_hh_num!O23)</f>
        <v>6542.9769732876048</v>
      </c>
      <c r="P23" s="100">
        <f>IF(SER_hh_tes!P23=0,0,1000000/0.086*SER_hh_tes!P23/SER_hh_num!P23)</f>
        <v>6553.1941654572529</v>
      </c>
      <c r="Q23" s="100">
        <f>IF(SER_hh_tes!Q23=0,0,1000000/0.086*SER_hh_tes!Q23/SER_hh_num!Q23)</f>
        <v>6543.5979268219153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5486.6221629283182</v>
      </c>
      <c r="C24" s="100">
        <f>IF(SER_hh_tes!C24=0,0,1000000/0.086*SER_hh_tes!C24/SER_hh_num!C24)</f>
        <v>5405.6135293914713</v>
      </c>
      <c r="D24" s="100">
        <f>IF(SER_hh_tes!D24=0,0,1000000/0.086*SER_hh_tes!D24/SER_hh_num!D24)</f>
        <v>5517.5293789095795</v>
      </c>
      <c r="E24" s="100">
        <f>IF(SER_hh_tes!E24=0,0,1000000/0.086*SER_hh_tes!E24/SER_hh_num!E24)</f>
        <v>5609.7558029132815</v>
      </c>
      <c r="F24" s="100">
        <f>IF(SER_hh_tes!F24=0,0,1000000/0.086*SER_hh_tes!F24/SER_hh_num!F24)</f>
        <v>5744.2334600817312</v>
      </c>
      <c r="G24" s="100">
        <f>IF(SER_hh_tes!G24=0,0,1000000/0.086*SER_hh_tes!G24/SER_hh_num!G24)</f>
        <v>5880.1506623089126</v>
      </c>
      <c r="H24" s="100">
        <f>IF(SER_hh_tes!H24=0,0,1000000/0.086*SER_hh_tes!H24/SER_hh_num!H24)</f>
        <v>6316.3365299848865</v>
      </c>
      <c r="I24" s="100">
        <f>IF(SER_hh_tes!I24=0,0,1000000/0.086*SER_hh_tes!I24/SER_hh_num!I24)</f>
        <v>6091.6643088287547</v>
      </c>
      <c r="J24" s="100">
        <f>IF(SER_hh_tes!J24=0,0,1000000/0.086*SER_hh_tes!J24/SER_hh_num!J24)</f>
        <v>6184.3605816473564</v>
      </c>
      <c r="K24" s="100">
        <f>IF(SER_hh_tes!K24=0,0,1000000/0.086*SER_hh_tes!K24/SER_hh_num!K24)</f>
        <v>6179.462603983935</v>
      </c>
      <c r="L24" s="100">
        <f>IF(SER_hh_tes!L24=0,0,1000000/0.086*SER_hh_tes!L24/SER_hh_num!L24)</f>
        <v>6269.3801083496246</v>
      </c>
      <c r="M24" s="100">
        <f>IF(SER_hh_tes!M24=0,0,1000000/0.086*SER_hh_tes!M24/SER_hh_num!M24)</f>
        <v>6339.505081886814</v>
      </c>
      <c r="N24" s="100">
        <f>IF(SER_hh_tes!N24=0,0,1000000/0.086*SER_hh_tes!N24/SER_hh_num!N24)</f>
        <v>6308.1352494292787</v>
      </c>
      <c r="O24" s="100">
        <f>IF(SER_hh_tes!O24=0,0,1000000/0.086*SER_hh_tes!O24/SER_hh_num!O24)</f>
        <v>6360.3762309619115</v>
      </c>
      <c r="P24" s="100">
        <f>IF(SER_hh_tes!P24=0,0,1000000/0.086*SER_hh_tes!P24/SER_hh_num!P24)</f>
        <v>6376.6327933168159</v>
      </c>
      <c r="Q24" s="100">
        <f>IF(SER_hh_tes!Q24=0,0,1000000/0.086*SER_hh_tes!Q24/SER_hh_num!Q24)</f>
        <v>6373.0837432854487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5486.6221629283173</v>
      </c>
      <c r="C25" s="100">
        <f>IF(SER_hh_tes!C25=0,0,1000000/0.086*SER_hh_tes!C25/SER_hh_num!C25)</f>
        <v>5386.2294801997514</v>
      </c>
      <c r="D25" s="100">
        <f>IF(SER_hh_tes!D25=0,0,1000000/0.086*SER_hh_tes!D25/SER_hh_num!D25)</f>
        <v>5477.3420919510081</v>
      </c>
      <c r="E25" s="100">
        <f>IF(SER_hh_tes!E25=0,0,1000000/0.086*SER_hh_tes!E25/SER_hh_num!E25)</f>
        <v>5556.3614714784835</v>
      </c>
      <c r="F25" s="100">
        <f>IF(SER_hh_tes!F25=0,0,1000000/0.086*SER_hh_tes!F25/SER_hh_num!F25)</f>
        <v>5671.9871419471638</v>
      </c>
      <c r="G25" s="100">
        <f>IF(SER_hh_tes!G25=0,0,1000000/0.086*SER_hh_tes!G25/SER_hh_num!G25)</f>
        <v>5785.8061125310751</v>
      </c>
      <c r="H25" s="100">
        <f>IF(SER_hh_tes!H25=0,0,1000000/0.086*SER_hh_tes!H25/SER_hh_num!H25)</f>
        <v>6197.6731776784673</v>
      </c>
      <c r="I25" s="100">
        <f>IF(SER_hh_tes!I25=0,0,1000000/0.086*SER_hh_tes!I25/SER_hh_num!I25)</f>
        <v>5965.6567344556115</v>
      </c>
      <c r="J25" s="100">
        <f>IF(SER_hh_tes!J25=0,0,1000000/0.086*SER_hh_tes!J25/SER_hh_num!J25)</f>
        <v>6048.1174976821349</v>
      </c>
      <c r="K25" s="100">
        <f>IF(SER_hh_tes!K25=0,0,1000000/0.086*SER_hh_tes!K25/SER_hh_num!K25)</f>
        <v>6039.0167773958465</v>
      </c>
      <c r="L25" s="100">
        <f>IF(SER_hh_tes!L25=0,0,1000000/0.086*SER_hh_tes!L25/SER_hh_num!L25)</f>
        <v>6124.5806285244062</v>
      </c>
      <c r="M25" s="100">
        <f>IF(SER_hh_tes!M25=0,0,1000000/0.086*SER_hh_tes!M25/SER_hh_num!M25)</f>
        <v>6219.4742190610541</v>
      </c>
      <c r="N25" s="100">
        <f>IF(SER_hh_tes!N25=0,0,1000000/0.086*SER_hh_tes!N25/SER_hh_num!N25)</f>
        <v>6213.9990361899681</v>
      </c>
      <c r="O25" s="100">
        <f>IF(SER_hh_tes!O25=0,0,1000000/0.086*SER_hh_tes!O25/SER_hh_num!O25)</f>
        <v>6309.5919780928352</v>
      </c>
      <c r="P25" s="100">
        <f>IF(SER_hh_tes!P25=0,0,1000000/0.086*SER_hh_tes!P25/SER_hh_num!P25)</f>
        <v>6364.2615420345937</v>
      </c>
      <c r="Q25" s="100">
        <f>IF(SER_hh_tes!Q25=0,0,1000000/0.086*SER_hh_tes!Q25/SER_hh_num!Q25)</f>
        <v>6389.7052641025757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5488.8570503353831</v>
      </c>
      <c r="C26" s="22">
        <f>IF(SER_hh_tes!C26=0,0,1000000/0.086*SER_hh_tes!C26/SER_hh_num!C26)</f>
        <v>5460.4214154336487</v>
      </c>
      <c r="D26" s="22">
        <f>IF(SER_hh_tes!D26=0,0,1000000/0.086*SER_hh_tes!D26/SER_hh_num!D26)</f>
        <v>5615.6110053002567</v>
      </c>
      <c r="E26" s="22">
        <f>IF(SER_hh_tes!E26=0,0,1000000/0.086*SER_hh_tes!E26/SER_hh_num!E26)</f>
        <v>5714.5069384256958</v>
      </c>
      <c r="F26" s="22">
        <f>IF(SER_hh_tes!F26=0,0,1000000/0.086*SER_hh_tes!F26/SER_hh_num!F26)</f>
        <v>5859.9575115515463</v>
      </c>
      <c r="G26" s="22">
        <f>IF(SER_hh_tes!G26=0,0,1000000/0.086*SER_hh_tes!G26/SER_hh_num!G26)</f>
        <v>6011.4352753519497</v>
      </c>
      <c r="H26" s="22">
        <f>IF(SER_hh_tes!H26=0,0,1000000/0.086*SER_hh_tes!H26/SER_hh_num!H26)</f>
        <v>6466.1853170063887</v>
      </c>
      <c r="I26" s="22">
        <f>IF(SER_hh_tes!I26=0,0,1000000/0.086*SER_hh_tes!I26/SER_hh_num!I26)</f>
        <v>6273.9383685200737</v>
      </c>
      <c r="J26" s="22">
        <f>IF(SER_hh_tes!J26=0,0,1000000/0.086*SER_hh_tes!J26/SER_hh_num!J26)</f>
        <v>6345.9526645150172</v>
      </c>
      <c r="K26" s="22">
        <f>IF(SER_hh_tes!K26=0,0,1000000/0.086*SER_hh_tes!K26/SER_hh_num!K26)</f>
        <v>6322.5013819540618</v>
      </c>
      <c r="L26" s="22">
        <f>IF(SER_hh_tes!L26=0,0,1000000/0.086*SER_hh_tes!L26/SER_hh_num!L26)</f>
        <v>6406.5853266251606</v>
      </c>
      <c r="M26" s="22">
        <f>IF(SER_hh_tes!M26=0,0,1000000/0.086*SER_hh_tes!M26/SER_hh_num!M26)</f>
        <v>6531.9703020567704</v>
      </c>
      <c r="N26" s="22">
        <f>IF(SER_hh_tes!N26=0,0,1000000/0.086*SER_hh_tes!N26/SER_hh_num!N26)</f>
        <v>6573.07466394722</v>
      </c>
      <c r="O26" s="22">
        <f>IF(SER_hh_tes!O26=0,0,1000000/0.086*SER_hh_tes!O26/SER_hh_num!O26)</f>
        <v>6674.0347742910626</v>
      </c>
      <c r="P26" s="22">
        <f>IF(SER_hh_tes!P26=0,0,1000000/0.086*SER_hh_tes!P26/SER_hh_num!P26)</f>
        <v>6808.7781271162921</v>
      </c>
      <c r="Q26" s="22">
        <f>IF(SER_hh_tes!Q26=0,0,1000000/0.086*SER_hh_tes!Q26/SER_hh_num!Q26)</f>
        <v>6777.1276416656856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4974.1713870163594</v>
      </c>
      <c r="C29" s="101">
        <f>IF(SER_hh_tes!C29=0,0,1000000/0.086*SER_hh_tes!C29/SER_hh_num!C29)</f>
        <v>5084.6433536466229</v>
      </c>
      <c r="D29" s="101">
        <f>IF(SER_hh_tes!D29=0,0,1000000/0.086*SER_hh_tes!D29/SER_hh_num!D29)</f>
        <v>5225.9517418483892</v>
      </c>
      <c r="E29" s="101">
        <f>IF(SER_hh_tes!E29=0,0,1000000/0.086*SER_hh_tes!E29/SER_hh_num!E29)</f>
        <v>5280.011609123273</v>
      </c>
      <c r="F29" s="101">
        <f>IF(SER_hh_tes!F29=0,0,1000000/0.086*SER_hh_tes!F29/SER_hh_num!F29)</f>
        <v>5619.5951055333717</v>
      </c>
      <c r="G29" s="101">
        <f>IF(SER_hh_tes!G29=0,0,1000000/0.086*SER_hh_tes!G29/SER_hh_num!G29)</f>
        <v>5603.6950875478778</v>
      </c>
      <c r="H29" s="101">
        <f>IF(SER_hh_tes!H29=0,0,1000000/0.086*SER_hh_tes!H29/SER_hh_num!H29)</f>
        <v>5604.7132101997931</v>
      </c>
      <c r="I29" s="101">
        <f>IF(SER_hh_tes!I29=0,0,1000000/0.086*SER_hh_tes!I29/SER_hh_num!I29)</f>
        <v>5809.2572423476586</v>
      </c>
      <c r="J29" s="101">
        <f>IF(SER_hh_tes!J29=0,0,1000000/0.086*SER_hh_tes!J29/SER_hh_num!J29)</f>
        <v>5801.7958571137287</v>
      </c>
      <c r="K29" s="101">
        <f>IF(SER_hh_tes!K29=0,0,1000000/0.086*SER_hh_tes!K29/SER_hh_num!K29)</f>
        <v>5873.0311731043776</v>
      </c>
      <c r="L29" s="101">
        <f>IF(SER_hh_tes!L29=0,0,1000000/0.086*SER_hh_tes!L29/SER_hh_num!L29)</f>
        <v>6034.8460267736418</v>
      </c>
      <c r="M29" s="101">
        <f>IF(SER_hh_tes!M29=0,0,1000000/0.086*SER_hh_tes!M29/SER_hh_num!M29)</f>
        <v>6081.8930112766448</v>
      </c>
      <c r="N29" s="101">
        <f>IF(SER_hh_tes!N29=0,0,1000000/0.086*SER_hh_tes!N29/SER_hh_num!N29)</f>
        <v>6328.3482867375569</v>
      </c>
      <c r="O29" s="101">
        <f>IF(SER_hh_tes!O29=0,0,1000000/0.086*SER_hh_tes!O29/SER_hh_num!O29)</f>
        <v>5898.3624067349911</v>
      </c>
      <c r="P29" s="101">
        <f>IF(SER_hh_tes!P29=0,0,1000000/0.086*SER_hh_tes!P29/SER_hh_num!P29)</f>
        <v>5981.6043935495736</v>
      </c>
      <c r="Q29" s="101">
        <f>IF(SER_hh_tes!Q29=0,0,1000000/0.086*SER_hh_tes!Q29/SER_hh_num!Q29)</f>
        <v>6122.9027689688501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4366.1203913053605</v>
      </c>
      <c r="C30" s="100">
        <f>IF(SER_hh_tes!C30=0,0,1000000/0.086*SER_hh_tes!C30/SER_hh_num!C30)</f>
        <v>4468.8620733123262</v>
      </c>
      <c r="D30" s="100">
        <f>IF(SER_hh_tes!D30=0,0,1000000/0.086*SER_hh_tes!D30/SER_hh_num!D30)</f>
        <v>4590.8657540296444</v>
      </c>
      <c r="E30" s="100">
        <f>IF(SER_hh_tes!E30=0,0,1000000/0.086*SER_hh_tes!E30/SER_hh_num!E30)</f>
        <v>4669.31626128684</v>
      </c>
      <c r="F30" s="100">
        <f>IF(SER_hh_tes!F30=0,0,1000000/0.086*SER_hh_tes!F30/SER_hh_num!F30)</f>
        <v>0</v>
      </c>
      <c r="G30" s="100">
        <f>IF(SER_hh_tes!G30=0,0,1000000/0.086*SER_hh_tes!G30/SER_hh_num!G30)</f>
        <v>5582.0712121855722</v>
      </c>
      <c r="H30" s="100">
        <f>IF(SER_hh_tes!H30=0,0,1000000/0.086*SER_hh_tes!H30/SER_hh_num!H30)</f>
        <v>5589.0721263117312</v>
      </c>
      <c r="I30" s="100">
        <f>IF(SER_hh_tes!I30=0,0,1000000/0.086*SER_hh_tes!I30/SER_hh_num!I30)</f>
        <v>5831.2288614513</v>
      </c>
      <c r="J30" s="100">
        <f>IF(SER_hh_tes!J30=0,0,1000000/0.086*SER_hh_tes!J30/SER_hh_num!J30)</f>
        <v>0</v>
      </c>
      <c r="K30" s="100">
        <f>IF(SER_hh_tes!K30=0,0,1000000/0.086*SER_hh_tes!K30/SER_hh_num!K30)</f>
        <v>0</v>
      </c>
      <c r="L30" s="100">
        <f>IF(SER_hh_tes!L30=0,0,1000000/0.086*SER_hh_tes!L30/SER_hh_num!L30)</f>
        <v>0</v>
      </c>
      <c r="M30" s="100">
        <f>IF(SER_hh_tes!M30=0,0,1000000/0.086*SER_hh_tes!M30/SER_hh_num!M30)</f>
        <v>5838.2850187249214</v>
      </c>
      <c r="N30" s="100">
        <f>IF(SER_hh_tes!N30=0,0,1000000/0.086*SER_hh_tes!N30/SER_hh_num!N30)</f>
        <v>0</v>
      </c>
      <c r="O30" s="100">
        <f>IF(SER_hh_tes!O30=0,0,1000000/0.086*SER_hh_tes!O30/SER_hh_num!O30)</f>
        <v>6019.7986389955695</v>
      </c>
      <c r="P30" s="100">
        <f>IF(SER_hh_tes!P30=0,0,1000000/0.086*SER_hh_tes!P30/SER_hh_num!P30)</f>
        <v>6040.7089765551082</v>
      </c>
      <c r="Q30" s="100">
        <f>IF(SER_hh_tes!Q30=0,0,1000000/0.086*SER_hh_tes!Q30/SER_hh_num!Q30)</f>
        <v>0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4366.1203913053623</v>
      </c>
      <c r="C31" s="100">
        <f>IF(SER_hh_tes!C31=0,0,1000000/0.086*SER_hh_tes!C31/SER_hh_num!C31)</f>
        <v>4501.0820135036156</v>
      </c>
      <c r="D31" s="100">
        <f>IF(SER_hh_tes!D31=0,0,1000000/0.086*SER_hh_tes!D31/SER_hh_num!D31)</f>
        <v>4672.1242751888085</v>
      </c>
      <c r="E31" s="100">
        <f>IF(SER_hh_tes!E31=0,0,1000000/0.086*SER_hh_tes!E31/SER_hh_num!E31)</f>
        <v>4766.4700966029513</v>
      </c>
      <c r="F31" s="100">
        <f>IF(SER_hh_tes!F31=0,0,1000000/0.086*SER_hh_tes!F31/SER_hh_num!F31)</f>
        <v>5124.8911513620042</v>
      </c>
      <c r="G31" s="100">
        <f>IF(SER_hh_tes!G31=0,0,1000000/0.086*SER_hh_tes!G31/SER_hh_num!G31)</f>
        <v>5205.3617015684977</v>
      </c>
      <c r="H31" s="100">
        <f>IF(SER_hh_tes!H31=0,0,1000000/0.086*SER_hh_tes!H31/SER_hh_num!H31)</f>
        <v>5286.5170919028387</v>
      </c>
      <c r="I31" s="100">
        <f>IF(SER_hh_tes!I31=0,0,1000000/0.086*SER_hh_tes!I31/SER_hh_num!I31)</f>
        <v>5656.6247609330348</v>
      </c>
      <c r="J31" s="100">
        <f>IF(SER_hh_tes!J31=0,0,1000000/0.086*SER_hh_tes!J31/SER_hh_num!J31)</f>
        <v>5695.6009629264063</v>
      </c>
      <c r="K31" s="100">
        <f>IF(SER_hh_tes!K31=0,0,1000000/0.086*SER_hh_tes!K31/SER_hh_num!K31)</f>
        <v>5793.62566195005</v>
      </c>
      <c r="L31" s="100">
        <f>IF(SER_hh_tes!L31=0,0,1000000/0.086*SER_hh_tes!L31/SER_hh_num!L31)</f>
        <v>6027.9202522279002</v>
      </c>
      <c r="M31" s="100">
        <f>IF(SER_hh_tes!M31=0,0,1000000/0.086*SER_hh_tes!M31/SER_hh_num!M31)</f>
        <v>6020.1490199608697</v>
      </c>
      <c r="N31" s="100">
        <f>IF(SER_hh_tes!N31=0,0,1000000/0.086*SER_hh_tes!N31/SER_hh_num!N31)</f>
        <v>6160.8879429946655</v>
      </c>
      <c r="O31" s="100">
        <f>IF(SER_hh_tes!O31=0,0,1000000/0.086*SER_hh_tes!O31/SER_hh_num!O31)</f>
        <v>6226.1201936400712</v>
      </c>
      <c r="P31" s="100">
        <f>IF(SER_hh_tes!P31=0,0,1000000/0.086*SER_hh_tes!P31/SER_hh_num!P31)</f>
        <v>6227.0442642927128</v>
      </c>
      <c r="Q31" s="100">
        <f>IF(SER_hh_tes!Q31=0,0,1000000/0.086*SER_hh_tes!Q31/SER_hh_num!Q31)</f>
        <v>6341.0508895762114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5413.6682721421948</v>
      </c>
      <c r="H32" s="100">
        <f>IF(SER_hh_tes!H32=0,0,1000000/0.086*SER_hh_tes!H32/SER_hh_num!H32)</f>
        <v>5419.5512782499472</v>
      </c>
      <c r="I32" s="100">
        <f>IF(SER_hh_tes!I32=0,0,1000000/0.086*SER_hh_tes!I32/SER_hh_num!I32)</f>
        <v>5646.9609974720915</v>
      </c>
      <c r="J32" s="100">
        <f>IF(SER_hh_tes!J32=0,0,1000000/0.086*SER_hh_tes!J32/SER_hh_num!J32)</f>
        <v>5699.8489426772303</v>
      </c>
      <c r="K32" s="100">
        <f>IF(SER_hh_tes!K32=0,0,1000000/0.086*SER_hh_tes!K32/SER_hh_num!K32)</f>
        <v>5834.5880653352942</v>
      </c>
      <c r="L32" s="100">
        <f>IF(SER_hh_tes!L32=0,0,1000000/0.086*SER_hh_tes!L32/SER_hh_num!L32)</f>
        <v>6015.7225918729928</v>
      </c>
      <c r="M32" s="100">
        <f>IF(SER_hh_tes!M32=0,0,1000000/0.086*SER_hh_tes!M32/SER_hh_num!M32)</f>
        <v>5994.1590263970311</v>
      </c>
      <c r="N32" s="100">
        <f>IF(SER_hh_tes!N32=0,0,1000000/0.086*SER_hh_tes!N32/SER_hh_num!N32)</f>
        <v>6138.6874730025329</v>
      </c>
      <c r="O32" s="100">
        <f>IF(SER_hh_tes!O32=0,0,1000000/0.086*SER_hh_tes!O32/SER_hh_num!O32)</f>
        <v>6178.8871165211476</v>
      </c>
      <c r="P32" s="100">
        <f>IF(SER_hh_tes!P32=0,0,1000000/0.086*SER_hh_tes!P32/SER_hh_num!P32)</f>
        <v>6193.1129758465213</v>
      </c>
      <c r="Q32" s="100">
        <f>IF(SER_hh_tes!Q32=0,0,1000000/0.086*SER_hh_tes!Q32/SER_hh_num!Q32)</f>
        <v>6320.4140799261249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5193.6862441953162</v>
      </c>
      <c r="C33" s="18">
        <f>IF(SER_hh_tes!C33=0,0,1000000/0.086*SER_hh_tes!C33/SER_hh_num!C33)</f>
        <v>5296.6946275073224</v>
      </c>
      <c r="D33" s="18">
        <f>IF(SER_hh_tes!D33=0,0,1000000/0.086*SER_hh_tes!D33/SER_hh_num!D33)</f>
        <v>5442.1056327573342</v>
      </c>
      <c r="E33" s="18">
        <f>IF(SER_hh_tes!E33=0,0,1000000/0.086*SER_hh_tes!E33/SER_hh_num!E33)</f>
        <v>5468.460380509584</v>
      </c>
      <c r="F33" s="18">
        <f>IF(SER_hh_tes!F33=0,0,1000000/0.086*SER_hh_tes!F33/SER_hh_num!F33)</f>
        <v>5740.9210277109933</v>
      </c>
      <c r="G33" s="18">
        <f>IF(SER_hh_tes!G33=0,0,1000000/0.086*SER_hh_tes!G33/SER_hh_num!G33)</f>
        <v>5709.0942331431243</v>
      </c>
      <c r="H33" s="18">
        <f>IF(SER_hh_tes!H33=0,0,1000000/0.086*SER_hh_tes!H33/SER_hh_num!H33)</f>
        <v>5690.2184552892641</v>
      </c>
      <c r="I33" s="18">
        <f>IF(SER_hh_tes!I33=0,0,1000000/0.086*SER_hh_tes!I33/SER_hh_num!I33)</f>
        <v>5856.7692399816633</v>
      </c>
      <c r="J33" s="18">
        <f>IF(SER_hh_tes!J33=0,0,1000000/0.086*SER_hh_tes!J33/SER_hh_num!J33)</f>
        <v>5837.2926947952219</v>
      </c>
      <c r="K33" s="18">
        <f>IF(SER_hh_tes!K33=0,0,1000000/0.086*SER_hh_tes!K33/SER_hh_num!K33)</f>
        <v>5897.1005649471754</v>
      </c>
      <c r="L33" s="18">
        <f>IF(SER_hh_tes!L33=0,0,1000000/0.086*SER_hh_tes!L33/SER_hh_num!L33)</f>
        <v>6037.0204643453408</v>
      </c>
      <c r="M33" s="18">
        <f>IF(SER_hh_tes!M33=0,0,1000000/0.086*SER_hh_tes!M33/SER_hh_num!M33)</f>
        <v>6103.5744375231552</v>
      </c>
      <c r="N33" s="18">
        <f>IF(SER_hh_tes!N33=0,0,1000000/0.086*SER_hh_tes!N33/SER_hh_num!N33)</f>
        <v>6362.8164883893442</v>
      </c>
      <c r="O33" s="18">
        <f>IF(SER_hh_tes!O33=0,0,1000000/0.086*SER_hh_tes!O33/SER_hh_num!O33)</f>
        <v>5842.3632332206871</v>
      </c>
      <c r="P33" s="18">
        <f>IF(SER_hh_tes!P33=0,0,1000000/0.086*SER_hh_tes!P33/SER_hh_num!P33)</f>
        <v>5942.6697696658348</v>
      </c>
      <c r="Q33" s="18">
        <f>IF(SER_hh_tes!Q33=0,0,1000000/0.086*SER_hh_tes!Q33/SER_hh_num!Q33)</f>
        <v>6095.2623505444963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7372.3450936504969</v>
      </c>
      <c r="C3" s="106">
        <f>IF(SER_hh_emi!C3=0,0,1000000*SER_hh_emi!C3/SER_hh_num!C3)</f>
        <v>5995.8039639936205</v>
      </c>
      <c r="D3" s="106">
        <f>IF(SER_hh_emi!D3=0,0,1000000*SER_hh_emi!D3/SER_hh_num!D3)</f>
        <v>6560.1463802937969</v>
      </c>
      <c r="E3" s="106">
        <f>IF(SER_hh_emi!E3=0,0,1000000*SER_hh_emi!E3/SER_hh_num!E3)</f>
        <v>6103.2763802266527</v>
      </c>
      <c r="F3" s="106">
        <f>IF(SER_hh_emi!F3=0,0,1000000*SER_hh_emi!F3/SER_hh_num!F3)</f>
        <v>6127.6396634758976</v>
      </c>
      <c r="G3" s="106">
        <f>IF(SER_hh_emi!G3=0,0,1000000*SER_hh_emi!G3/SER_hh_num!G3)</f>
        <v>6249.578089226844</v>
      </c>
      <c r="H3" s="106">
        <f>IF(SER_hh_emi!H3=0,0,1000000*SER_hh_emi!H3/SER_hh_num!H3)</f>
        <v>7308.5352984941219</v>
      </c>
      <c r="I3" s="106">
        <f>IF(SER_hh_emi!I3=0,0,1000000*SER_hh_emi!I3/SER_hh_num!I3)</f>
        <v>6352.9029080507398</v>
      </c>
      <c r="J3" s="106">
        <f>IF(SER_hh_emi!J3=0,0,1000000*SER_hh_emi!J3/SER_hh_num!J3)</f>
        <v>5296.5208697611106</v>
      </c>
      <c r="K3" s="106">
        <f>IF(SER_hh_emi!K3=0,0,1000000*SER_hh_emi!K3/SER_hh_num!K3)</f>
        <v>5458.3715758135286</v>
      </c>
      <c r="L3" s="106">
        <f>IF(SER_hh_emi!L3=0,0,1000000*SER_hh_emi!L3/SER_hh_num!L3)</f>
        <v>5653.7661876873144</v>
      </c>
      <c r="M3" s="106">
        <f>IF(SER_hh_emi!M3=0,0,1000000*SER_hh_emi!M3/SER_hh_num!M3)</f>
        <v>5979.1245844293253</v>
      </c>
      <c r="N3" s="106">
        <f>IF(SER_hh_emi!N3=0,0,1000000*SER_hh_emi!N3/SER_hh_num!N3)</f>
        <v>4936.6607772954194</v>
      </c>
      <c r="O3" s="106">
        <f>IF(SER_hh_emi!O3=0,0,1000000*SER_hh_emi!O3/SER_hh_num!O3)</f>
        <v>5333.6967907467633</v>
      </c>
      <c r="P3" s="106">
        <f>IF(SER_hh_emi!P3=0,0,1000000*SER_hh_emi!P3/SER_hh_num!P3)</f>
        <v>4780.6704492714798</v>
      </c>
      <c r="Q3" s="106">
        <f>IF(SER_hh_emi!Q3=0,0,1000000*SER_hh_emi!Q3/SER_hh_num!Q3)</f>
        <v>4003.4704900118945</v>
      </c>
    </row>
    <row r="4" spans="1:17" ht="12.95" customHeight="1" x14ac:dyDescent="0.25">
      <c r="A4" s="90" t="s">
        <v>44</v>
      </c>
      <c r="B4" s="101">
        <f>IF(SER_hh_emi!B4=0,0,1000000*SER_hh_emi!B4/SER_hh_num!B4)</f>
        <v>6598.3668631408482</v>
      </c>
      <c r="C4" s="101">
        <f>IF(SER_hh_emi!C4=0,0,1000000*SER_hh_emi!C4/SER_hh_num!C4)</f>
        <v>5285.2861379364012</v>
      </c>
      <c r="D4" s="101">
        <f>IF(SER_hh_emi!D4=0,0,1000000*SER_hh_emi!D4/SER_hh_num!D4)</f>
        <v>5826.3218334723651</v>
      </c>
      <c r="E4" s="101">
        <f>IF(SER_hh_emi!E4=0,0,1000000*SER_hh_emi!E4/SER_hh_num!E4)</f>
        <v>5400.2422336243781</v>
      </c>
      <c r="F4" s="101">
        <f>IF(SER_hh_emi!F4=0,0,1000000*SER_hh_emi!F4/SER_hh_num!F4)</f>
        <v>5532.6591439547137</v>
      </c>
      <c r="G4" s="101">
        <f>IF(SER_hh_emi!G4=0,0,1000000*SER_hh_emi!G4/SER_hh_num!G4)</f>
        <v>5605.3422983617002</v>
      </c>
      <c r="H4" s="101">
        <f>IF(SER_hh_emi!H4=0,0,1000000*SER_hh_emi!H4/SER_hh_num!H4)</f>
        <v>6644.2164957254081</v>
      </c>
      <c r="I4" s="101">
        <f>IF(SER_hh_emi!I4=0,0,1000000*SER_hh_emi!I4/SER_hh_num!I4)</f>
        <v>5583.9860929227061</v>
      </c>
      <c r="J4" s="101">
        <f>IF(SER_hh_emi!J4=0,0,1000000*SER_hh_emi!J4/SER_hh_num!J4)</f>
        <v>4551.1570399724633</v>
      </c>
      <c r="K4" s="101">
        <f>IF(SER_hh_emi!K4=0,0,1000000*SER_hh_emi!K4/SER_hh_num!K4)</f>
        <v>4731.0010287648411</v>
      </c>
      <c r="L4" s="101">
        <f>IF(SER_hh_emi!L4=0,0,1000000*SER_hh_emi!L4/SER_hh_num!L4)</f>
        <v>4977.2295368202385</v>
      </c>
      <c r="M4" s="101">
        <f>IF(SER_hh_emi!M4=0,0,1000000*SER_hh_emi!M4/SER_hh_num!M4)</f>
        <v>5300.8133242275644</v>
      </c>
      <c r="N4" s="101">
        <f>IF(SER_hh_emi!N4=0,0,1000000*SER_hh_emi!N4/SER_hh_num!N4)</f>
        <v>4365.3235650450533</v>
      </c>
      <c r="O4" s="101">
        <f>IF(SER_hh_emi!O4=0,0,1000000*SER_hh_emi!O4/SER_hh_num!O4)</f>
        <v>4791.6240885769494</v>
      </c>
      <c r="P4" s="101">
        <f>IF(SER_hh_emi!P4=0,0,1000000*SER_hh_emi!P4/SER_hh_num!P4)</f>
        <v>4275.8158890926943</v>
      </c>
      <c r="Q4" s="101">
        <f>IF(SER_hh_emi!Q4=0,0,1000000*SER_hh_emi!Q4/SER_hh_num!Q4)</f>
        <v>3595.1854146032938</v>
      </c>
    </row>
    <row r="5" spans="1:17" ht="12" customHeight="1" x14ac:dyDescent="0.25">
      <c r="A5" s="88" t="s">
        <v>38</v>
      </c>
      <c r="B5" s="100">
        <f>IF(SER_hh_emi!B5=0,0,1000000*SER_hh_emi!B5/SER_hh_num!B5)</f>
        <v>39802.397972503481</v>
      </c>
      <c r="C5" s="100">
        <f>IF(SER_hh_emi!C5=0,0,1000000*SER_hh_emi!C5/SER_hh_num!C5)</f>
        <v>31529.054121551078</v>
      </c>
      <c r="D5" s="100">
        <f>IF(SER_hh_emi!D5=0,0,1000000*SER_hh_emi!D5/SER_hh_num!D5)</f>
        <v>34111.869333073519</v>
      </c>
      <c r="E5" s="100">
        <f>IF(SER_hh_emi!E5=0,0,1000000*SER_hh_emi!E5/SER_hh_num!E5)</f>
        <v>33908.607857042181</v>
      </c>
      <c r="F5" s="100">
        <f>IF(SER_hh_emi!F5=0,0,1000000*SER_hh_emi!F5/SER_hh_num!F5)</f>
        <v>33270.980783407598</v>
      </c>
      <c r="G5" s="100">
        <f>IF(SER_hh_emi!G5=0,0,1000000*SER_hh_emi!G5/SER_hh_num!G5)</f>
        <v>31963.100176754375</v>
      </c>
      <c r="H5" s="100">
        <f>IF(SER_hh_emi!H5=0,0,1000000*SER_hh_emi!H5/SER_hh_num!H5)</f>
        <v>33513.053280433305</v>
      </c>
      <c r="I5" s="100">
        <f>IF(SER_hh_emi!I5=0,0,1000000*SER_hh_emi!I5/SER_hh_num!I5)</f>
        <v>30984.807561451071</v>
      </c>
      <c r="J5" s="100">
        <f>IF(SER_hh_emi!J5=0,0,1000000*SER_hh_emi!J5/SER_hh_num!J5)</f>
        <v>27107.776252517939</v>
      </c>
      <c r="K5" s="100">
        <f>IF(SER_hh_emi!K5=0,0,1000000*SER_hh_emi!K5/SER_hh_num!K5)</f>
        <v>26327.169847649835</v>
      </c>
      <c r="L5" s="100">
        <f>IF(SER_hh_emi!L5=0,0,1000000*SER_hh_emi!L5/SER_hh_num!L5)</f>
        <v>26421.964776145902</v>
      </c>
      <c r="M5" s="100">
        <f>IF(SER_hh_emi!M5=0,0,1000000*SER_hh_emi!M5/SER_hh_num!M5)</f>
        <v>29377.62483743508</v>
      </c>
      <c r="N5" s="100">
        <f>IF(SER_hh_emi!N5=0,0,1000000*SER_hh_emi!N5/SER_hh_num!N5)</f>
        <v>20586.376531883267</v>
      </c>
      <c r="O5" s="100">
        <f>IF(SER_hh_emi!O5=0,0,1000000*SER_hh_emi!O5/SER_hh_num!O5)</f>
        <v>25159.421514672209</v>
      </c>
      <c r="P5" s="100">
        <f>IF(SER_hh_emi!P5=0,0,1000000*SER_hh_emi!P5/SER_hh_num!P5)</f>
        <v>23824.6738802332</v>
      </c>
      <c r="Q5" s="100">
        <f>IF(SER_hh_emi!Q5=0,0,1000000*SER_hh_emi!Q5/SER_hh_num!Q5)</f>
        <v>22263.01552163775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24496.61613327056</v>
      </c>
      <c r="C7" s="100">
        <f>IF(SER_hh_emi!C7=0,0,1000000*SER_hh_emi!C7/SER_hh_num!C7)</f>
        <v>21836.442154407741</v>
      </c>
      <c r="D7" s="100">
        <f>IF(SER_hh_emi!D7=0,0,1000000*SER_hh_emi!D7/SER_hh_num!D7)</f>
        <v>25541.230983547128</v>
      </c>
      <c r="E7" s="100">
        <f>IF(SER_hh_emi!E7=0,0,1000000*SER_hh_emi!E7/SER_hh_num!E7)</f>
        <v>22976.305942481489</v>
      </c>
      <c r="F7" s="100">
        <f>IF(SER_hh_emi!F7=0,0,1000000*SER_hh_emi!F7/SER_hh_num!F7)</f>
        <v>22208.172028479297</v>
      </c>
      <c r="G7" s="100">
        <f>IF(SER_hh_emi!G7=0,0,1000000*SER_hh_emi!G7/SER_hh_num!G7)</f>
        <v>21219.382472462632</v>
      </c>
      <c r="H7" s="100">
        <f>IF(SER_hh_emi!H7=0,0,1000000*SER_hh_emi!H7/SER_hh_num!H7)</f>
        <v>16734.438437569523</v>
      </c>
      <c r="I7" s="100">
        <f>IF(SER_hh_emi!I7=0,0,1000000*SER_hh_emi!I7/SER_hh_num!I7)</f>
        <v>20666.960184062144</v>
      </c>
      <c r="J7" s="100">
        <f>IF(SER_hh_emi!J7=0,0,1000000*SER_hh_emi!J7/SER_hh_num!J7)</f>
        <v>38258.15997146572</v>
      </c>
      <c r="K7" s="100">
        <f>IF(SER_hh_emi!K7=0,0,1000000*SER_hh_emi!K7/SER_hh_num!K7)</f>
        <v>11814.695564146796</v>
      </c>
      <c r="L7" s="100">
        <f>IF(SER_hh_emi!L7=0,0,1000000*SER_hh_emi!L7/SER_hh_num!L7)</f>
        <v>17429.979524988699</v>
      </c>
      <c r="M7" s="100">
        <f>IF(SER_hh_emi!M7=0,0,1000000*SER_hh_emi!M7/SER_hh_num!M7)</f>
        <v>20135.928646156837</v>
      </c>
      <c r="N7" s="100">
        <f>IF(SER_hh_emi!N7=0,0,1000000*SER_hh_emi!N7/SER_hh_num!N7)</f>
        <v>11400.988012146938</v>
      </c>
      <c r="O7" s="100">
        <f>IF(SER_hh_emi!O7=0,0,1000000*SER_hh_emi!O7/SER_hh_num!O7)</f>
        <v>12288.495781011847</v>
      </c>
      <c r="P7" s="100">
        <f>IF(SER_hh_emi!P7=0,0,1000000*SER_hh_emi!P7/SER_hh_num!P7)</f>
        <v>19330.261556024867</v>
      </c>
      <c r="Q7" s="100">
        <f>IF(SER_hh_emi!Q7=0,0,1000000*SER_hh_emi!Q7/SER_hh_num!Q7)</f>
        <v>14305.015183130268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17040.027554621742</v>
      </c>
      <c r="C9" s="100">
        <f>IF(SER_hh_emi!C9=0,0,1000000*SER_hh_emi!C9/SER_hh_num!C9)</f>
        <v>16514.687036028645</v>
      </c>
      <c r="D9" s="100">
        <f>IF(SER_hh_emi!D9=0,0,1000000*SER_hh_emi!D9/SER_hh_num!D9)</f>
        <v>15670.069085142177</v>
      </c>
      <c r="E9" s="100">
        <f>IF(SER_hh_emi!E9=0,0,1000000*SER_hh_emi!E9/SER_hh_num!E9)</f>
        <v>15550.411356748778</v>
      </c>
      <c r="F9" s="100">
        <f>IF(SER_hh_emi!F9=0,0,1000000*SER_hh_emi!F9/SER_hh_num!F9)</f>
        <v>15460.619348335706</v>
      </c>
      <c r="G9" s="100">
        <f>IF(SER_hh_emi!G9=0,0,1000000*SER_hh_emi!G9/SER_hh_num!G9)</f>
        <v>14649.320080663379</v>
      </c>
      <c r="H9" s="100">
        <f>IF(SER_hh_emi!H9=0,0,1000000*SER_hh_emi!H9/SER_hh_num!H9)</f>
        <v>15474.8008830652</v>
      </c>
      <c r="I9" s="100">
        <f>IF(SER_hh_emi!I9=0,0,1000000*SER_hh_emi!I9/SER_hh_num!I9)</f>
        <v>14262.951243133506</v>
      </c>
      <c r="J9" s="100">
        <f>IF(SER_hh_emi!J9=0,0,1000000*SER_hh_emi!J9/SER_hh_num!J9)</f>
        <v>12378.416504801153</v>
      </c>
      <c r="K9" s="100">
        <f>IF(SER_hh_emi!K9=0,0,1000000*SER_hh_emi!K9/SER_hh_num!K9)</f>
        <v>11823.514919148412</v>
      </c>
      <c r="L9" s="100">
        <f>IF(SER_hh_emi!L9=0,0,1000000*SER_hh_emi!L9/SER_hh_num!L9)</f>
        <v>12181.212465453491</v>
      </c>
      <c r="M9" s="100">
        <f>IF(SER_hh_emi!M9=0,0,1000000*SER_hh_emi!M9/SER_hh_num!M9)</f>
        <v>10519.122783841774</v>
      </c>
      <c r="N9" s="100">
        <f>IF(SER_hh_emi!N9=0,0,1000000*SER_hh_emi!N9/SER_hh_num!N9)</f>
        <v>11810.654283396885</v>
      </c>
      <c r="O9" s="100">
        <f>IF(SER_hh_emi!O9=0,0,1000000*SER_hh_emi!O9/SER_hh_num!O9)</f>
        <v>10801.458344529992</v>
      </c>
      <c r="P9" s="100">
        <f>IF(SER_hh_emi!P9=0,0,1000000*SER_hh_emi!P9/SER_hh_num!P9)</f>
        <v>9978.1009205928513</v>
      </c>
      <c r="Q9" s="100">
        <f>IF(SER_hh_emi!Q9=0,0,1000000*SER_hh_emi!Q9/SER_hh_num!Q9)</f>
        <v>9508.5525027357271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224.00234048160132</v>
      </c>
      <c r="C19" s="101">
        <f>IF(SER_hh_emi!C19=0,0,1000000*SER_hh_emi!C19/SER_hh_num!C19)</f>
        <v>151.30571426267008</v>
      </c>
      <c r="D19" s="101">
        <f>IF(SER_hh_emi!D19=0,0,1000000*SER_hh_emi!D19/SER_hh_num!D19)</f>
        <v>148.6373861139827</v>
      </c>
      <c r="E19" s="101">
        <f>IF(SER_hh_emi!E19=0,0,1000000*SER_hh_emi!E19/SER_hh_num!E19)</f>
        <v>141.11898129859409</v>
      </c>
      <c r="F19" s="101">
        <f>IF(SER_hh_emi!F19=0,0,1000000*SER_hh_emi!F19/SER_hh_num!F19)</f>
        <v>151.18993748234811</v>
      </c>
      <c r="G19" s="101">
        <f>IF(SER_hh_emi!G19=0,0,1000000*SER_hh_emi!G19/SER_hh_num!G19)</f>
        <v>145.77046579699609</v>
      </c>
      <c r="H19" s="101">
        <f>IF(SER_hh_emi!H19=0,0,1000000*SER_hh_emi!H19/SER_hh_num!H19)</f>
        <v>164.37726710148021</v>
      </c>
      <c r="I19" s="101">
        <f>IF(SER_hh_emi!I19=0,0,1000000*SER_hh_emi!I19/SER_hh_num!I19)</f>
        <v>193.00457163507158</v>
      </c>
      <c r="J19" s="101">
        <f>IF(SER_hh_emi!J19=0,0,1000000*SER_hh_emi!J19/SER_hh_num!J19)</f>
        <v>202.49878460311345</v>
      </c>
      <c r="K19" s="101">
        <f>IF(SER_hh_emi!K19=0,0,1000000*SER_hh_emi!K19/SER_hh_num!K19)</f>
        <v>199.06760065548991</v>
      </c>
      <c r="L19" s="101">
        <f>IF(SER_hh_emi!L19=0,0,1000000*SER_hh_emi!L19/SER_hh_num!L19)</f>
        <v>195.88742076980421</v>
      </c>
      <c r="M19" s="101">
        <f>IF(SER_hh_emi!M19=0,0,1000000*SER_hh_emi!M19/SER_hh_num!M19)</f>
        <v>190.52424112032747</v>
      </c>
      <c r="N19" s="101">
        <f>IF(SER_hh_emi!N19=0,0,1000000*SER_hh_emi!N19/SER_hh_num!N19)</f>
        <v>184.22498091320111</v>
      </c>
      <c r="O19" s="101">
        <f>IF(SER_hh_emi!O19=0,0,1000000*SER_hh_emi!O19/SER_hh_num!O19)</f>
        <v>184.45712620986089</v>
      </c>
      <c r="P19" s="101">
        <f>IF(SER_hh_emi!P19=0,0,1000000*SER_hh_emi!P19/SER_hh_num!P19)</f>
        <v>177.38355828432881</v>
      </c>
      <c r="Q19" s="101">
        <f>IF(SER_hh_emi!Q19=0,0,1000000*SER_hh_emi!Q19/SER_hh_num!Q19)</f>
        <v>176.95795709330429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3116.5962100212241</v>
      </c>
      <c r="C22" s="100">
        <f>IF(SER_hh_emi!C22=0,0,1000000*SER_hh_emi!C22/SER_hh_num!C22)</f>
        <v>3034.8914548167313</v>
      </c>
      <c r="D22" s="100">
        <f>IF(SER_hh_emi!D22=0,0,1000000*SER_hh_emi!D22/SER_hh_num!D22)</f>
        <v>3057.3431257145539</v>
      </c>
      <c r="E22" s="100">
        <f>IF(SER_hh_emi!E22=0,0,1000000*SER_hh_emi!E22/SER_hh_num!E22)</f>
        <v>3117.7763971694321</v>
      </c>
      <c r="F22" s="100">
        <f>IF(SER_hh_emi!F22=0,0,1000000*SER_hh_emi!F22/SER_hh_num!F22)</f>
        <v>3123.3825860910715</v>
      </c>
      <c r="G22" s="100">
        <f>IF(SER_hh_emi!G22=0,0,1000000*SER_hh_emi!G22/SER_hh_num!G22)</f>
        <v>3146.0712406988619</v>
      </c>
      <c r="H22" s="100">
        <f>IF(SER_hh_emi!H22=0,0,1000000*SER_hh_emi!H22/SER_hh_num!H22)</f>
        <v>3352.8301031852452</v>
      </c>
      <c r="I22" s="100">
        <f>IF(SER_hh_emi!I22=0,0,1000000*SER_hh_emi!I22/SER_hh_num!I22)</f>
        <v>3227.2123494478628</v>
      </c>
      <c r="J22" s="100">
        <f>IF(SER_hh_emi!J22=0,0,1000000*SER_hh_emi!J22/SER_hh_num!J22)</f>
        <v>3223.9789857910982</v>
      </c>
      <c r="K22" s="100">
        <f>IF(SER_hh_emi!K22=0,0,1000000*SER_hh_emi!K22/SER_hh_num!K22)</f>
        <v>3194.3477543402087</v>
      </c>
      <c r="L22" s="100">
        <f>IF(SER_hh_emi!L22=0,0,1000000*SER_hh_emi!L22/SER_hh_num!L22)</f>
        <v>3196.5992650557628</v>
      </c>
      <c r="M22" s="100">
        <f>IF(SER_hh_emi!M22=0,0,1000000*SER_hh_emi!M22/SER_hh_num!M22)</f>
        <v>3194.3627600420218</v>
      </c>
      <c r="N22" s="100">
        <f>IF(SER_hh_emi!N22=0,0,1000000*SER_hh_emi!N22/SER_hh_num!N22)</f>
        <v>3129.1327040364376</v>
      </c>
      <c r="O22" s="100">
        <f>IF(SER_hh_emi!O22=0,0,1000000*SER_hh_emi!O22/SER_hh_num!O22)</f>
        <v>3133.2359310137713</v>
      </c>
      <c r="P22" s="100">
        <f>IF(SER_hh_emi!P22=0,0,1000000*SER_hh_emi!P22/SER_hh_num!P22)</f>
        <v>3118.974128800684</v>
      </c>
      <c r="Q22" s="100">
        <f>IF(SER_hh_emi!Q22=0,0,1000000*SER_hh_emi!Q22/SER_hh_num!Q22)</f>
        <v>3094.3317513222787</v>
      </c>
    </row>
    <row r="23" spans="1:17" ht="12" customHeight="1" x14ac:dyDescent="0.25">
      <c r="A23" s="88" t="s">
        <v>98</v>
      </c>
      <c r="B23" s="100">
        <f>IF(SER_hh_emi!B23=0,0,1000000*SER_hh_emi!B23/SER_hh_num!B23)</f>
        <v>2161.716667657096</v>
      </c>
      <c r="C23" s="100">
        <f>IF(SER_hh_emi!C23=0,0,1000000*SER_hh_emi!C23/SER_hh_num!C23)</f>
        <v>2112.7230292520403</v>
      </c>
      <c r="D23" s="100">
        <f>IF(SER_hh_emi!D23=0,0,1000000*SER_hh_emi!D23/SER_hh_num!D23)</f>
        <v>2096.3601393129038</v>
      </c>
      <c r="E23" s="100">
        <f>IF(SER_hh_emi!E23=0,0,1000000*SER_hh_emi!E23/SER_hh_num!E23)</f>
        <v>2104.0723943799339</v>
      </c>
      <c r="F23" s="100">
        <f>IF(SER_hh_emi!F23=0,0,1000000*SER_hh_emi!F23/SER_hh_num!F23)</f>
        <v>2168.1698271968094</v>
      </c>
      <c r="G23" s="100">
        <f>IF(SER_hh_emi!G23=0,0,1000000*SER_hh_emi!G23/SER_hh_num!G23)</f>
        <v>2183.8550511632989</v>
      </c>
      <c r="H23" s="100">
        <f>IF(SER_hh_emi!H23=0,0,1000000*SER_hh_emi!H23/SER_hh_num!H23)</f>
        <v>2320.7196700252175</v>
      </c>
      <c r="I23" s="100">
        <f>IF(SER_hh_emi!I23=0,0,1000000*SER_hh_emi!I23/SER_hh_num!I23)</f>
        <v>2220.8251887158021</v>
      </c>
      <c r="J23" s="100">
        <f>IF(SER_hh_emi!J23=0,0,1000000*SER_hh_emi!J23/SER_hh_num!J23)</f>
        <v>2222.9527619963674</v>
      </c>
      <c r="K23" s="100">
        <f>IF(SER_hh_emi!K23=0,0,1000000*SER_hh_emi!K23/SER_hh_num!K23)</f>
        <v>2181.6587129955215</v>
      </c>
      <c r="L23" s="100">
        <f>IF(SER_hh_emi!L23=0,0,1000000*SER_hh_emi!L23/SER_hh_num!L23)</f>
        <v>2180.3058323290416</v>
      </c>
      <c r="M23" s="100">
        <f>IF(SER_hh_emi!M23=0,0,1000000*SER_hh_emi!M23/SER_hh_num!M23)</f>
        <v>2169.9405304604988</v>
      </c>
      <c r="N23" s="100">
        <f>IF(SER_hh_emi!N23=0,0,1000000*SER_hh_emi!N23/SER_hh_num!N23)</f>
        <v>2151.5584049761706</v>
      </c>
      <c r="O23" s="100">
        <f>IF(SER_hh_emi!O23=0,0,1000000*SER_hh_emi!O23/SER_hh_num!O23)</f>
        <v>2151.7215360505852</v>
      </c>
      <c r="P23" s="100">
        <f>IF(SER_hh_emi!P23=0,0,1000000*SER_hh_emi!P23/SER_hh_num!P23)</f>
        <v>2060.0070058899419</v>
      </c>
      <c r="Q23" s="100">
        <f>IF(SER_hh_emi!Q23=0,0,1000000*SER_hh_emi!Q23/SER_hh_num!Q23)</f>
        <v>2053.8984634122125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549.97589002804807</v>
      </c>
      <c r="C29" s="101">
        <f>IF(SER_hh_emi!C29=0,0,1000000*SER_hh_emi!C29/SER_hh_num!C29)</f>
        <v>559.21211179454883</v>
      </c>
      <c r="D29" s="101">
        <f>IF(SER_hh_emi!D29=0,0,1000000*SER_hh_emi!D29/SER_hh_num!D29)</f>
        <v>585.18716070744904</v>
      </c>
      <c r="E29" s="101">
        <f>IF(SER_hh_emi!E29=0,0,1000000*SER_hh_emi!E29/SER_hh_num!E29)</f>
        <v>561.91516530368096</v>
      </c>
      <c r="F29" s="101">
        <f>IF(SER_hh_emi!F29=0,0,1000000*SER_hh_emi!F29/SER_hh_num!F29)</f>
        <v>443.79058203883488</v>
      </c>
      <c r="G29" s="101">
        <f>IF(SER_hh_emi!G29=0,0,1000000*SER_hh_emi!G29/SER_hh_num!G29)</f>
        <v>498.46532506814606</v>
      </c>
      <c r="H29" s="101">
        <f>IF(SER_hh_emi!H29=0,0,1000000*SER_hh_emi!H29/SER_hh_num!H29)</f>
        <v>499.9415356672331</v>
      </c>
      <c r="I29" s="101">
        <f>IF(SER_hh_emi!I29=0,0,1000000*SER_hh_emi!I29/SER_hh_num!I29)</f>
        <v>575.91224349296203</v>
      </c>
      <c r="J29" s="101">
        <f>IF(SER_hh_emi!J29=0,0,1000000*SER_hh_emi!J29/SER_hh_num!J29)</f>
        <v>542.86504518553409</v>
      </c>
      <c r="K29" s="101">
        <f>IF(SER_hh_emi!K29=0,0,1000000*SER_hh_emi!K29/SER_hh_num!K29)</f>
        <v>528.30294639319857</v>
      </c>
      <c r="L29" s="101">
        <f>IF(SER_hh_emi!L29=0,0,1000000*SER_hh_emi!L29/SER_hh_num!L29)</f>
        <v>480.64923009727198</v>
      </c>
      <c r="M29" s="101">
        <f>IF(SER_hh_emi!M29=0,0,1000000*SER_hh_emi!M29/SER_hh_num!M29)</f>
        <v>487.78701908143364</v>
      </c>
      <c r="N29" s="101">
        <f>IF(SER_hh_emi!N29=0,0,1000000*SER_hh_emi!N29/SER_hh_num!N29)</f>
        <v>387.1122313371647</v>
      </c>
      <c r="O29" s="101">
        <f>IF(SER_hh_emi!O29=0,0,1000000*SER_hh_emi!O29/SER_hh_num!O29)</f>
        <v>357.61557595995293</v>
      </c>
      <c r="P29" s="101">
        <f>IF(SER_hh_emi!P29=0,0,1000000*SER_hh_emi!P29/SER_hh_num!P29)</f>
        <v>327.47100189445683</v>
      </c>
      <c r="Q29" s="101">
        <f>IF(SER_hh_emi!Q29=0,0,1000000*SER_hh_emi!Q29/SER_hh_num!Q29)</f>
        <v>231.32711831529673</v>
      </c>
    </row>
    <row r="30" spans="1:17" ht="12" customHeight="1" x14ac:dyDescent="0.25">
      <c r="A30" s="88" t="s">
        <v>66</v>
      </c>
      <c r="B30" s="100">
        <f>IF(SER_hh_emi!B30=0,0,1000000*SER_hh_emi!B30/SER_hh_num!B30)</f>
        <v>2456.340311740938</v>
      </c>
      <c r="C30" s="100">
        <f>IF(SER_hh_emi!C30=0,0,1000000*SER_hh_emi!C30/SER_hh_num!C30)</f>
        <v>2499.0046906316761</v>
      </c>
      <c r="D30" s="100">
        <f>IF(SER_hh_emi!D30=0,0,1000000*SER_hh_emi!D30/SER_hh_num!D30)</f>
        <v>2547.7698921950778</v>
      </c>
      <c r="E30" s="100">
        <f>IF(SER_hh_emi!E30=0,0,1000000*SER_hh_emi!E30/SER_hh_num!E30)</f>
        <v>2570.5916356340053</v>
      </c>
      <c r="F30" s="100">
        <f>IF(SER_hh_emi!F30=0,0,1000000*SER_hh_emi!F30/SER_hh_num!F30)</f>
        <v>0</v>
      </c>
      <c r="G30" s="100">
        <f>IF(SER_hh_emi!G30=0,0,1000000*SER_hh_emi!G30/SER_hh_num!G30)</f>
        <v>2740.0582554492958</v>
      </c>
      <c r="H30" s="100">
        <f>IF(SER_hh_emi!H30=0,0,1000000*SER_hh_emi!H30/SER_hh_num!H30)</f>
        <v>2740.6444317956757</v>
      </c>
      <c r="I30" s="100">
        <f>IF(SER_hh_emi!I30=0,0,1000000*SER_hh_emi!I30/SER_hh_num!I30)</f>
        <v>2855.5402087199054</v>
      </c>
      <c r="J30" s="100">
        <f>IF(SER_hh_emi!J30=0,0,1000000*SER_hh_emi!J30/SER_hh_num!J30)</f>
        <v>0</v>
      </c>
      <c r="K30" s="100">
        <f>IF(SER_hh_emi!K30=0,0,1000000*SER_hh_emi!K30/SER_hh_num!K30)</f>
        <v>0</v>
      </c>
      <c r="L30" s="100">
        <f>IF(SER_hh_emi!L30=0,0,1000000*SER_hh_emi!L30/SER_hh_num!L30)</f>
        <v>0</v>
      </c>
      <c r="M30" s="100">
        <f>IF(SER_hh_emi!M30=0,0,1000000*SER_hh_emi!M30/SER_hh_num!M30)</f>
        <v>2729.4403594822111</v>
      </c>
      <c r="N30" s="100">
        <f>IF(SER_hh_emi!N30=0,0,1000000*SER_hh_emi!N30/SER_hh_num!N30)</f>
        <v>0</v>
      </c>
      <c r="O30" s="100">
        <f>IF(SER_hh_emi!O30=0,0,1000000*SER_hh_emi!O30/SER_hh_num!O30)</f>
        <v>2808.3603352066002</v>
      </c>
      <c r="P30" s="100">
        <f>IF(SER_hh_emi!P30=0,0,1000000*SER_hh_emi!P30/SER_hh_num!P30)</f>
        <v>2818.1154393420734</v>
      </c>
      <c r="Q30" s="100">
        <f>IF(SER_hh_emi!Q30=0,0,1000000*SER_hh_emi!Q30/SER_hh_num!Q30)</f>
        <v>0</v>
      </c>
    </row>
    <row r="31" spans="1:17" ht="12" customHeight="1" x14ac:dyDescent="0.25">
      <c r="A31" s="88" t="s">
        <v>98</v>
      </c>
      <c r="B31" s="100">
        <f>IF(SER_hh_emi!B31=0,0,1000000*SER_hh_emi!B31/SER_hh_num!B31)</f>
        <v>2027.8571308044677</v>
      </c>
      <c r="C31" s="100">
        <f>IF(SER_hh_emi!C31=0,0,1000000*SER_hh_emi!C31/SER_hh_num!C31)</f>
        <v>2063.0791497370183</v>
      </c>
      <c r="D31" s="100">
        <f>IF(SER_hh_emi!D31=0,0,1000000*SER_hh_emi!D31/SER_hh_num!D31)</f>
        <v>2060.5298151734137</v>
      </c>
      <c r="E31" s="100">
        <f>IF(SER_hh_emi!E31=0,0,1000000*SER_hh_emi!E31/SER_hh_num!E31)</f>
        <v>2075.4788988779478</v>
      </c>
      <c r="F31" s="100">
        <f>IF(SER_hh_emi!F31=0,0,1000000*SER_hh_emi!F31/SER_hh_num!F31)</f>
        <v>2253.3375594540257</v>
      </c>
      <c r="G31" s="100">
        <f>IF(SER_hh_emi!G31=0,0,1000000*SER_hh_emi!G31/SER_hh_num!G31)</f>
        <v>2237.7816649266074</v>
      </c>
      <c r="H31" s="100">
        <f>IF(SER_hh_emi!H31=0,0,1000000*SER_hh_emi!H31/SER_hh_num!H31)</f>
        <v>2234.887532088926</v>
      </c>
      <c r="I31" s="100">
        <f>IF(SER_hh_emi!I31=0,0,1000000*SER_hh_emi!I31/SER_hh_num!I31)</f>
        <v>2334.7222881038788</v>
      </c>
      <c r="J31" s="100">
        <f>IF(SER_hh_emi!J31=0,0,1000000*SER_hh_emi!J31/SER_hh_num!J31)</f>
        <v>2311.6055397305581</v>
      </c>
      <c r="K31" s="100">
        <f>IF(SER_hh_emi!K31=0,0,1000000*SER_hh_emi!K31/SER_hh_num!K31)</f>
        <v>2316.2226678725515</v>
      </c>
      <c r="L31" s="100">
        <f>IF(SER_hh_emi!L31=0,0,1000000*SER_hh_emi!L31/SER_hh_num!L31)</f>
        <v>2365.9258626608121</v>
      </c>
      <c r="M31" s="100">
        <f>IF(SER_hh_emi!M31=0,0,1000000*SER_hh_emi!M31/SER_hh_num!M31)</f>
        <v>2336.9172982532809</v>
      </c>
      <c r="N31" s="100">
        <f>IF(SER_hh_emi!N31=0,0,1000000*SER_hh_emi!N31/SER_hh_num!N31)</f>
        <v>2380.9016643054315</v>
      </c>
      <c r="O31" s="100">
        <f>IF(SER_hh_emi!O31=0,0,1000000*SER_hh_emi!O31/SER_hh_num!O31)</f>
        <v>2378.8953267617253</v>
      </c>
      <c r="P31" s="100">
        <f>IF(SER_hh_emi!P31=0,0,1000000*SER_hh_emi!P31/SER_hh_num!P31)</f>
        <v>2278.6640661343113</v>
      </c>
      <c r="Q31" s="100">
        <f>IF(SER_hh_emi!Q31=0,0,1000000*SER_hh_emi!Q31/SER_hh_num!Q31)</f>
        <v>2315.3463881144721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222.91339289690654</v>
      </c>
      <c r="C3" s="106">
        <f>IF(SER_hh_fech!C3=0,0,SER_hh_fech!C3/SER_summary!C$26)</f>
        <v>214.61032982274148</v>
      </c>
      <c r="D3" s="106">
        <f>IF(SER_hh_fech!D3=0,0,SER_hh_fech!D3/SER_summary!D$26)</f>
        <v>210.92663276552381</v>
      </c>
      <c r="E3" s="106">
        <f>IF(SER_hh_fech!E3=0,0,SER_hh_fech!E3/SER_summary!E$26)</f>
        <v>207.91238707159391</v>
      </c>
      <c r="F3" s="106">
        <f>IF(SER_hh_fech!F3=0,0,SER_hh_fech!F3/SER_summary!F$26)</f>
        <v>204.77755950437242</v>
      </c>
      <c r="G3" s="106">
        <f>IF(SER_hh_fech!G3=0,0,SER_hh_fech!G3/SER_summary!G$26)</f>
        <v>199.06007708862819</v>
      </c>
      <c r="H3" s="106">
        <f>IF(SER_hh_fech!H3=0,0,SER_hh_fech!H3/SER_summary!H$26)</f>
        <v>208.94829817570673</v>
      </c>
      <c r="I3" s="106">
        <f>IF(SER_hh_fech!I3=0,0,SER_hh_fech!I3/SER_summary!I$26)</f>
        <v>193.68704964108881</v>
      </c>
      <c r="J3" s="106">
        <f>IF(SER_hh_fech!J3=0,0,SER_hh_fech!J3/SER_summary!J$26)</f>
        <v>173.99141555043983</v>
      </c>
      <c r="K3" s="106">
        <f>IF(SER_hh_fech!K3=0,0,SER_hh_fech!K3/SER_summary!K$26)</f>
        <v>169.1988363001168</v>
      </c>
      <c r="L3" s="106">
        <f>IF(SER_hh_fech!L3=0,0,SER_hh_fech!L3/SER_summary!L$26)</f>
        <v>171.22435823398763</v>
      </c>
      <c r="M3" s="106">
        <f>IF(SER_hh_fech!M3=0,0,SER_hh_fech!M3/SER_summary!M$26)</f>
        <v>161.33725294193025</v>
      </c>
      <c r="N3" s="106">
        <f>IF(SER_hh_fech!N3=0,0,SER_hh_fech!N3/SER_summary!N$26)</f>
        <v>169.67910704557494</v>
      </c>
      <c r="O3" s="106">
        <f>IF(SER_hh_fech!O3=0,0,SER_hh_fech!O3/SER_summary!O$26)</f>
        <v>159.07693476038102</v>
      </c>
      <c r="P3" s="106">
        <f>IF(SER_hh_fech!P3=0,0,SER_hh_fech!P3/SER_summary!P$26)</f>
        <v>154.41853226008922</v>
      </c>
      <c r="Q3" s="106">
        <f>IF(SER_hh_fech!Q3=0,0,SER_hh_fech!Q3/SER_summary!Q$26)</f>
        <v>146.62410599970923</v>
      </c>
    </row>
    <row r="4" spans="1:17" ht="12.95" customHeight="1" x14ac:dyDescent="0.25">
      <c r="A4" s="90" t="s">
        <v>44</v>
      </c>
      <c r="B4" s="101">
        <f>IF(SER_hh_fech!B4=0,0,SER_hh_fech!B4/SER_summary!B$26)</f>
        <v>182.27309159041823</v>
      </c>
      <c r="C4" s="101">
        <f>IF(SER_hh_fech!C4=0,0,SER_hh_fech!C4/SER_summary!C$26)</f>
        <v>174.26038320615169</v>
      </c>
      <c r="D4" s="101">
        <f>IF(SER_hh_fech!D4=0,0,SER_hh_fech!D4/SER_summary!D$26)</f>
        <v>169.86960028883919</v>
      </c>
      <c r="E4" s="101">
        <f>IF(SER_hh_fech!E4=0,0,SER_hh_fech!E4/SER_summary!E$26)</f>
        <v>166.86218617420789</v>
      </c>
      <c r="F4" s="101">
        <f>IF(SER_hh_fech!F4=0,0,SER_hh_fech!F4/SER_summary!F$26)</f>
        <v>162.84176205467847</v>
      </c>
      <c r="G4" s="101">
        <f>IF(SER_hh_fech!G4=0,0,SER_hh_fech!G4/SER_summary!G$26)</f>
        <v>156.84390753401502</v>
      </c>
      <c r="H4" s="101">
        <f>IF(SER_hh_fech!H4=0,0,SER_hh_fech!H4/SER_summary!H$26)</f>
        <v>165.57713689437384</v>
      </c>
      <c r="I4" s="101">
        <f>IF(SER_hh_fech!I4=0,0,SER_hh_fech!I4/SER_summary!I$26)</f>
        <v>150.6064549397658</v>
      </c>
      <c r="J4" s="101">
        <f>IF(SER_hh_fech!J4=0,0,SER_hh_fech!J4/SER_summary!J$26)</f>
        <v>130.98841047321045</v>
      </c>
      <c r="K4" s="101">
        <f>IF(SER_hh_fech!K4=0,0,SER_hh_fech!K4/SER_summary!K$26)</f>
        <v>126.48665304938596</v>
      </c>
      <c r="L4" s="101">
        <f>IF(SER_hh_fech!L4=0,0,SER_hh_fech!L4/SER_summary!L$26)</f>
        <v>128.07641873828388</v>
      </c>
      <c r="M4" s="101">
        <f>IF(SER_hh_fech!M4=0,0,SER_hh_fech!M4/SER_summary!M$26)</f>
        <v>118.08853590991218</v>
      </c>
      <c r="N4" s="101">
        <f>IF(SER_hh_fech!N4=0,0,SER_hh_fech!N4/SER_summary!N$26)</f>
        <v>126.27652224460989</v>
      </c>
      <c r="O4" s="101">
        <f>IF(SER_hh_fech!O4=0,0,SER_hh_fech!O4/SER_summary!O$26)</f>
        <v>117.17442505334633</v>
      </c>
      <c r="P4" s="101">
        <f>IF(SER_hh_fech!P4=0,0,SER_hh_fech!P4/SER_summary!P$26)</f>
        <v>112.28092772790542</v>
      </c>
      <c r="Q4" s="101">
        <f>IF(SER_hh_fech!Q4=0,0,SER_hh_fech!Q4/SER_summary!Q$26)</f>
        <v>104.47225460308019</v>
      </c>
    </row>
    <row r="5" spans="1:17" ht="12" customHeight="1" x14ac:dyDescent="0.25">
      <c r="A5" s="88" t="s">
        <v>38</v>
      </c>
      <c r="B5" s="100">
        <f>IF(SER_hh_fech!B5=0,0,SER_hh_fech!B5/SER_summary!B$26)</f>
        <v>255.51459882773614</v>
      </c>
      <c r="C5" s="100">
        <f>IF(SER_hh_fech!C5=0,0,SER_hh_fech!C5/SER_summary!C$26)</f>
        <v>202.29058472960878</v>
      </c>
      <c r="D5" s="100">
        <f>IF(SER_hh_fech!D5=0,0,SER_hh_fech!D5/SER_summary!D$26)</f>
        <v>219.07304827545394</v>
      </c>
      <c r="E5" s="100">
        <f>IF(SER_hh_fech!E5=0,0,SER_hh_fech!E5/SER_summary!E$26)</f>
        <v>217.76766360959576</v>
      </c>
      <c r="F5" s="100">
        <f>IF(SER_hh_fech!F5=0,0,SER_hh_fech!F5/SER_summary!F$26)</f>
        <v>212.9701840881232</v>
      </c>
      <c r="G5" s="100">
        <f>IF(SER_hh_fech!G5=0,0,SER_hh_fech!G5/SER_summary!G$26)</f>
        <v>204.5091708227655</v>
      </c>
      <c r="H5" s="100">
        <f>IF(SER_hh_fech!H5=0,0,SER_hh_fech!H5/SER_summary!H$26)</f>
        <v>214.56497638449002</v>
      </c>
      <c r="I5" s="100">
        <f>IF(SER_hh_fech!I5=0,0,SER_hh_fech!I5/SER_summary!I$26)</f>
        <v>197.24190580065675</v>
      </c>
      <c r="J5" s="100">
        <f>IF(SER_hh_fech!J5=0,0,SER_hh_fech!J5/SER_summary!J$26)</f>
        <v>171.68371930823102</v>
      </c>
      <c r="K5" s="100">
        <f>IF(SER_hh_fech!K5=0,0,SER_hh_fech!K5/SER_summary!K$26)</f>
        <v>167.31719461216835</v>
      </c>
      <c r="L5" s="100">
        <f>IF(SER_hh_fech!L5=0,0,SER_hh_fech!L5/SER_summary!L$26)</f>
        <v>167.40175270552947</v>
      </c>
      <c r="M5" s="100">
        <f>IF(SER_hh_fech!M5=0,0,SER_hh_fech!M5/SER_summary!M$26)</f>
        <v>187.75071854761521</v>
      </c>
      <c r="N5" s="100">
        <f>IF(SER_hh_fech!N5=0,0,SER_hh_fech!N5/SER_summary!N$26)</f>
        <v>129.63603032203758</v>
      </c>
      <c r="O5" s="100">
        <f>IF(SER_hh_fech!O5=0,0,SER_hh_fech!O5/SER_summary!O$26)</f>
        <v>158.96835853156816</v>
      </c>
      <c r="P5" s="100">
        <f>IF(SER_hh_fech!P5=0,0,SER_hh_fech!P5/SER_summary!P$26)</f>
        <v>150.1845082414068</v>
      </c>
      <c r="Q5" s="100">
        <f>IF(SER_hh_fech!Q5=0,0,SER_hh_fech!Q5/SER_summary!Q$26)</f>
        <v>141.36033069518371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200.27720011713677</v>
      </c>
      <c r="C7" s="100">
        <f>IF(SER_hh_fech!C7=0,0,SER_hh_fech!C7/SER_summary!C$26)</f>
        <v>179.17955949913136</v>
      </c>
      <c r="D7" s="100">
        <f>IF(SER_hh_fech!D7=0,0,SER_hh_fech!D7/SER_summary!D$26)</f>
        <v>210.7176110730156</v>
      </c>
      <c r="E7" s="100">
        <f>IF(SER_hh_fech!E7=0,0,SER_hh_fech!E7/SER_summary!E$26)</f>
        <v>186.88166164666637</v>
      </c>
      <c r="F7" s="100">
        <f>IF(SER_hh_fech!F7=0,0,SER_hh_fech!F7/SER_summary!F$26)</f>
        <v>182.76460895928457</v>
      </c>
      <c r="G7" s="100">
        <f>IF(SER_hh_fech!G7=0,0,SER_hh_fech!G7/SER_summary!G$26)</f>
        <v>175.50362175835758</v>
      </c>
      <c r="H7" s="100">
        <f>IF(SER_hh_fech!H7=0,0,SER_hh_fech!H7/SER_summary!H$26)</f>
        <v>138.22140436411149</v>
      </c>
      <c r="I7" s="100">
        <f>IF(SER_hh_fech!I7=0,0,SER_hh_fech!I7/SER_summary!I$26)</f>
        <v>169.26707340932373</v>
      </c>
      <c r="J7" s="100">
        <f>IF(SER_hh_fech!J7=0,0,SER_hh_fech!J7/SER_summary!J$26)</f>
        <v>314.88022728128567</v>
      </c>
      <c r="K7" s="100">
        <f>IF(SER_hh_fech!K7=0,0,SER_hh_fech!K7/SER_summary!K$26)</f>
        <v>97.040838134587759</v>
      </c>
      <c r="L7" s="100">
        <f>IF(SER_hh_fech!L7=0,0,SER_hh_fech!L7/SER_summary!L$26)</f>
        <v>143.6591511780106</v>
      </c>
      <c r="M7" s="100">
        <f>IF(SER_hh_fech!M7=0,0,SER_hh_fech!M7/SER_summary!M$26)</f>
        <v>166.31415591878991</v>
      </c>
      <c r="N7" s="100">
        <f>IF(SER_hh_fech!N7=0,0,SER_hh_fech!N7/SER_summary!N$26)</f>
        <v>94.957899765334474</v>
      </c>
      <c r="O7" s="100">
        <f>IF(SER_hh_fech!O7=0,0,SER_hh_fech!O7/SER_summary!O$26)</f>
        <v>102.34987962418884</v>
      </c>
      <c r="P7" s="100">
        <f>IF(SER_hh_fech!P7=0,0,SER_hh_fech!P7/SER_summary!P$26)</f>
        <v>161.00017273231484</v>
      </c>
      <c r="Q7" s="100">
        <f>IF(SER_hh_fech!Q7=0,0,SER_hh_fech!Q7/SER_summary!Q$26)</f>
        <v>119.14530534143373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187.46243372350344</v>
      </c>
      <c r="C9" s="100">
        <f>IF(SER_hh_fech!C9=0,0,SER_hh_fech!C9/SER_summary!C$26)</f>
        <v>181.68300573646835</v>
      </c>
      <c r="D9" s="100">
        <f>IF(SER_hh_fech!D9=0,0,SER_hh_fech!D9/SER_summary!D$26)</f>
        <v>175.97257380224218</v>
      </c>
      <c r="E9" s="100">
        <f>IF(SER_hh_fech!E9=0,0,SER_hh_fech!E9/SER_summary!E$26)</f>
        <v>174.92401077150183</v>
      </c>
      <c r="F9" s="100">
        <f>IF(SER_hh_fech!F9=0,0,SER_hh_fech!F9/SER_summary!F$26)</f>
        <v>171.07038831176607</v>
      </c>
      <c r="G9" s="100">
        <f>IF(SER_hh_fech!G9=0,0,SER_hh_fech!G9/SER_summary!G$26)</f>
        <v>162.91172049236772</v>
      </c>
      <c r="H9" s="100">
        <f>IF(SER_hh_fech!H9=0,0,SER_hh_fech!H9/SER_summary!H$26)</f>
        <v>172.35142085904133</v>
      </c>
      <c r="I9" s="100">
        <f>IF(SER_hh_fech!I9=0,0,SER_hh_fech!I9/SER_summary!I$26)</f>
        <v>158.43649457855199</v>
      </c>
      <c r="J9" s="100">
        <f>IF(SER_hh_fech!J9=0,0,SER_hh_fech!J9/SER_summary!J$26)</f>
        <v>137.90663070805533</v>
      </c>
      <c r="K9" s="100">
        <f>IF(SER_hh_fech!K9=0,0,SER_hh_fech!K9/SER_summary!K$26)</f>
        <v>132.71217443802189</v>
      </c>
      <c r="L9" s="100">
        <f>IF(SER_hh_fech!L9=0,0,SER_hh_fech!L9/SER_summary!L$26)</f>
        <v>137.38347354960459</v>
      </c>
      <c r="M9" s="100">
        <f>IF(SER_hh_fech!M9=0,0,SER_hh_fech!M9/SER_summary!M$26)</f>
        <v>119.44710287409792</v>
      </c>
      <c r="N9" s="100">
        <f>IF(SER_hh_fech!N9=0,0,SER_hh_fech!N9/SER_summary!N$26)</f>
        <v>133.80765499914781</v>
      </c>
      <c r="O9" s="100">
        <f>IF(SER_hh_fech!O9=0,0,SER_hh_fech!O9/SER_summary!O$26)</f>
        <v>122.78221232039213</v>
      </c>
      <c r="P9" s="100">
        <f>IF(SER_hh_fech!P9=0,0,SER_hh_fech!P9/SER_summary!P$26)</f>
        <v>118.17096799207771</v>
      </c>
      <c r="Q9" s="100">
        <f>IF(SER_hh_fech!Q9=0,0,SER_hh_fech!Q9/SER_summary!Q$26)</f>
        <v>112.36586483122296</v>
      </c>
    </row>
    <row r="10" spans="1:17" ht="12" customHeight="1" x14ac:dyDescent="0.25">
      <c r="A10" s="88" t="s">
        <v>34</v>
      </c>
      <c r="B10" s="100">
        <f>IF(SER_hh_fech!B10=0,0,SER_hh_fech!B10/SER_summary!B$26)</f>
        <v>244.66952745067101</v>
      </c>
      <c r="C10" s="100">
        <f>IF(SER_hh_fech!C10=0,0,SER_hh_fech!C10/SER_summary!C$26)</f>
        <v>237.1264166180826</v>
      </c>
      <c r="D10" s="100">
        <f>IF(SER_hh_fech!D10=0,0,SER_hh_fech!D10/SER_summary!D$26)</f>
        <v>229.67335706297604</v>
      </c>
      <c r="E10" s="100">
        <f>IF(SER_hh_fech!E10=0,0,SER_hh_fech!E10/SER_summary!E$26)</f>
        <v>228.30480862296326</v>
      </c>
      <c r="F10" s="100">
        <f>IF(SER_hh_fech!F10=0,0,SER_hh_fech!F10/SER_summary!F$26)</f>
        <v>220.00435436193308</v>
      </c>
      <c r="G10" s="100">
        <f>IF(SER_hh_fech!G10=0,0,SER_hh_fech!G10/SER_summary!G$26)</f>
        <v>217.57058446362456</v>
      </c>
      <c r="H10" s="100">
        <f>IF(SER_hh_fech!H10=0,0,SER_hh_fech!H10/SER_summary!H$26)</f>
        <v>224.94715266115878</v>
      </c>
      <c r="I10" s="100">
        <f>IF(SER_hh_fech!I10=0,0,SER_hh_fech!I10/SER_summary!I$26)</f>
        <v>206.78586898455956</v>
      </c>
      <c r="J10" s="100">
        <f>IF(SER_hh_fech!J10=0,0,SER_hh_fech!J10/SER_summary!J$26)</f>
        <v>179.9909960489519</v>
      </c>
      <c r="K10" s="100">
        <f>IF(SER_hh_fech!K10=0,0,SER_hh_fech!K10/SER_summary!K$26)</f>
        <v>175.42228552771553</v>
      </c>
      <c r="L10" s="100">
        <f>IF(SER_hh_fech!L10=0,0,SER_hh_fech!L10/SER_summary!L$26)</f>
        <v>173.2764163315002</v>
      </c>
      <c r="M10" s="100">
        <f>IF(SER_hh_fech!M10=0,0,SER_hh_fech!M10/SER_summary!M$26)</f>
        <v>162.6155645813686</v>
      </c>
      <c r="N10" s="100">
        <f>IF(SER_hh_fech!N10=0,0,SER_hh_fech!N10/SER_summary!N$26)</f>
        <v>168.72722380763722</v>
      </c>
      <c r="O10" s="100">
        <f>IF(SER_hh_fech!O10=0,0,SER_hh_fech!O10/SER_summary!O$26)</f>
        <v>157.69494374901524</v>
      </c>
      <c r="P10" s="100">
        <f>IF(SER_hh_fech!P10=0,0,SER_hh_fech!P10/SER_summary!P$26)</f>
        <v>151.50014397994826</v>
      </c>
      <c r="Q10" s="100">
        <f>IF(SER_hh_fech!Q10=0,0,SER_hh_fech!Q10/SER_summary!Q$26)</f>
        <v>141.65061908157693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157.3176282508488</v>
      </c>
      <c r="C12" s="100">
        <f>IF(SER_hh_fech!C12=0,0,SER_hh_fech!C12/SER_summary!C$26)</f>
        <v>158.63977189962267</v>
      </c>
      <c r="D12" s="100">
        <f>IF(SER_hh_fech!D12=0,0,SER_hh_fech!D12/SER_summary!D$26)</f>
        <v>149.46704918504975</v>
      </c>
      <c r="E12" s="100">
        <f>IF(SER_hh_fech!E12=0,0,SER_hh_fech!E12/SER_summary!E$26)</f>
        <v>149.3658653907309</v>
      </c>
      <c r="F12" s="100">
        <f>IF(SER_hh_fech!F12=0,0,SER_hh_fech!F12/SER_summary!F$26)</f>
        <v>146.31712141569392</v>
      </c>
      <c r="G12" s="100">
        <f>IF(SER_hh_fech!G12=0,0,SER_hh_fech!G12/SER_summary!G$26)</f>
        <v>140.27192455462966</v>
      </c>
      <c r="H12" s="100">
        <f>IF(SER_hh_fech!H12=0,0,SER_hh_fech!H12/SER_summary!H$26)</f>
        <v>148.08973924486003</v>
      </c>
      <c r="I12" s="100">
        <f>IF(SER_hh_fech!I12=0,0,SER_hh_fech!I12/SER_summary!I$26)</f>
        <v>135.28734001595797</v>
      </c>
      <c r="J12" s="100">
        <f>IF(SER_hh_fech!J12=0,0,SER_hh_fech!J12/SER_summary!J$26)</f>
        <v>115.74164891527272</v>
      </c>
      <c r="K12" s="100">
        <f>IF(SER_hh_fech!K12=0,0,SER_hh_fech!K12/SER_summary!K$26)</f>
        <v>113.46752168826181</v>
      </c>
      <c r="L12" s="100">
        <f>IF(SER_hh_fech!L12=0,0,SER_hh_fech!L12/SER_summary!L$26)</f>
        <v>114.40367316750304</v>
      </c>
      <c r="M12" s="100">
        <f>IF(SER_hh_fech!M12=0,0,SER_hh_fech!M12/SER_summary!M$26)</f>
        <v>98.574742289754866</v>
      </c>
      <c r="N12" s="100">
        <f>IF(SER_hh_fech!N12=0,0,SER_hh_fech!N12/SER_summary!N$26)</f>
        <v>122.57306546118022</v>
      </c>
      <c r="O12" s="100">
        <f>IF(SER_hh_fech!O12=0,0,SER_hh_fech!O12/SER_summary!O$26)</f>
        <v>105.41179694669069</v>
      </c>
      <c r="P12" s="100">
        <f>IF(SER_hh_fech!P12=0,0,SER_hh_fech!P12/SER_summary!P$26)</f>
        <v>103.88869153342768</v>
      </c>
      <c r="Q12" s="100">
        <f>IF(SER_hh_fech!Q12=0,0,SER_hh_fech!Q12/SER_summary!Q$26)</f>
        <v>98.031682134274021</v>
      </c>
    </row>
    <row r="13" spans="1:17" ht="12" customHeight="1" x14ac:dyDescent="0.25">
      <c r="A13" s="88" t="s">
        <v>105</v>
      </c>
      <c r="B13" s="100">
        <f>IF(SER_hh_fech!B13=0,0,SER_hh_fech!B13/SER_summary!B$26)</f>
        <v>102.1829777069631</v>
      </c>
      <c r="C13" s="100">
        <f>IF(SER_hh_fech!C13=0,0,SER_hh_fech!C13/SER_summary!C$26)</f>
        <v>99.028403179561209</v>
      </c>
      <c r="D13" s="100">
        <f>IF(SER_hh_fech!D13=0,0,SER_hh_fech!D13/SER_summary!D$26)</f>
        <v>95.916946435115378</v>
      </c>
      <c r="E13" s="100">
        <f>IF(SER_hh_fech!E13=0,0,SER_hh_fech!E13/SER_summary!E$26)</f>
        <v>95.338688933356963</v>
      </c>
      <c r="F13" s="100">
        <f>IF(SER_hh_fech!F13=0,0,SER_hh_fech!F13/SER_summary!F$26)</f>
        <v>93.238418557506492</v>
      </c>
      <c r="G13" s="100">
        <f>IF(SER_hh_fech!G13=0,0,SER_hh_fech!G13/SER_summary!G$26)</f>
        <v>89.533028907999395</v>
      </c>
      <c r="H13" s="100">
        <f>IF(SER_hh_fech!H13=0,0,SER_hh_fech!H13/SER_summary!H$26)</f>
        <v>93.936375902255975</v>
      </c>
      <c r="I13" s="100">
        <f>IF(SER_hh_fech!I13=0,0,SER_hh_fech!I13/SER_summary!I$26)</f>
        <v>86.353686682300065</v>
      </c>
      <c r="J13" s="100">
        <f>IF(SER_hh_fech!J13=0,0,SER_hh_fech!J13/SER_summary!J$26)</f>
        <v>75.15871919223423</v>
      </c>
      <c r="K13" s="100">
        <f>IF(SER_hh_fech!K13=0,0,SER_hh_fech!K13/SER_summary!K$26)</f>
        <v>72.332394843054956</v>
      </c>
      <c r="L13" s="100">
        <f>IF(SER_hh_fech!L13=0,0,SER_hh_fech!L13/SER_summary!L$26)</f>
        <v>73.294290112276556</v>
      </c>
      <c r="M13" s="100">
        <f>IF(SER_hh_fech!M13=0,0,SER_hh_fech!M13/SER_summary!M$26)</f>
        <v>58.367017722276707</v>
      </c>
      <c r="N13" s="100">
        <f>IF(SER_hh_fech!N13=0,0,SER_hh_fech!N13/SER_summary!N$26)</f>
        <v>55.789641793100479</v>
      </c>
      <c r="O13" s="100">
        <f>IF(SER_hh_fech!O13=0,0,SER_hh_fech!O13/SER_summary!O$26)</f>
        <v>47.159905508272118</v>
      </c>
      <c r="P13" s="100">
        <f>IF(SER_hh_fech!P13=0,0,SER_hh_fech!P13/SER_summary!P$26)</f>
        <v>41.44218012558337</v>
      </c>
      <c r="Q13" s="100">
        <f>IF(SER_hh_fech!Q13=0,0,SER_hh_fech!Q13/SER_summary!Q$26)</f>
        <v>38.509711067028995</v>
      </c>
    </row>
    <row r="14" spans="1:17" ht="12" customHeight="1" x14ac:dyDescent="0.25">
      <c r="A14" s="51" t="s">
        <v>104</v>
      </c>
      <c r="B14" s="22">
        <f>IF(SER_hh_fech!B14=0,0,SER_hh_fech!B14/SER_summary!B$26)</f>
        <v>169.40862093522827</v>
      </c>
      <c r="C14" s="22">
        <f>IF(SER_hh_fech!C14=0,0,SER_hh_fech!C14/SER_summary!C$26)</f>
        <v>164.38493786943604</v>
      </c>
      <c r="D14" s="22">
        <f>IF(SER_hh_fech!D14=0,0,SER_hh_fech!D14/SER_summary!D$26)</f>
        <v>158.82399827391194</v>
      </c>
      <c r="E14" s="22">
        <f>IF(SER_hh_fech!E14=0,0,SER_hh_fech!E14/SER_summary!E$26)</f>
        <v>158.06151060003913</v>
      </c>
      <c r="F14" s="22">
        <f>IF(SER_hh_fech!F14=0,0,SER_hh_fech!F14/SER_summary!F$26)</f>
        <v>154.57948339797127</v>
      </c>
      <c r="G14" s="22">
        <f>IF(SER_hh_fech!G14=0,0,SER_hh_fech!G14/SER_summary!G$26)</f>
        <v>148.43633740010435</v>
      </c>
      <c r="H14" s="22">
        <f>IF(SER_hh_fech!H14=0,0,SER_hh_fech!H14/SER_summary!H$26)</f>
        <v>155.73662320637175</v>
      </c>
      <c r="I14" s="22">
        <f>IF(SER_hh_fech!I14=0,0,SER_hh_fech!I14/SER_summary!I$26)</f>
        <v>143.16532265749743</v>
      </c>
      <c r="J14" s="22">
        <f>IF(SER_hh_fech!J14=0,0,SER_hh_fech!J14/SER_summary!J$26)</f>
        <v>124.6052449765989</v>
      </c>
      <c r="K14" s="22">
        <f>IF(SER_hh_fech!K14=0,0,SER_hh_fech!K14/SER_summary!K$26)</f>
        <v>119.91949671348578</v>
      </c>
      <c r="L14" s="22">
        <f>IF(SER_hh_fech!L14=0,0,SER_hh_fech!L14/SER_summary!L$26)</f>
        <v>121.51421781772169</v>
      </c>
      <c r="M14" s="22">
        <f>IF(SER_hh_fech!M14=0,0,SER_hh_fech!M14/SER_summary!M$26)</f>
        <v>110.16117995733615</v>
      </c>
      <c r="N14" s="22">
        <f>IF(SER_hh_fech!N14=0,0,SER_hh_fech!N14/SER_summary!N$26)</f>
        <v>121.32585056933272</v>
      </c>
      <c r="O14" s="22">
        <f>IF(SER_hh_fech!O14=0,0,SER_hh_fech!O14/SER_summary!O$26)</f>
        <v>111.19253326958993</v>
      </c>
      <c r="P14" s="22">
        <f>IF(SER_hh_fech!P14=0,0,SER_hh_fech!P14/SER_summary!P$26)</f>
        <v>108.64663484567615</v>
      </c>
      <c r="Q14" s="22">
        <f>IF(SER_hh_fech!Q14=0,0,SER_hh_fech!Q14/SER_summary!Q$26)</f>
        <v>102.15015121444939</v>
      </c>
    </row>
    <row r="15" spans="1:17" ht="12" customHeight="1" x14ac:dyDescent="0.25">
      <c r="A15" s="105" t="s">
        <v>108</v>
      </c>
      <c r="B15" s="104">
        <f>IF(SER_hh_fech!B15=0,0,SER_hh_fech!B15/SER_summary!B$26)</f>
        <v>0.87473945853449064</v>
      </c>
      <c r="C15" s="104">
        <f>IF(SER_hh_fech!C15=0,0,SER_hh_fech!C15/SER_summary!C$26)</f>
        <v>0.82515391421651396</v>
      </c>
      <c r="D15" s="104">
        <f>IF(SER_hh_fech!D15=0,0,SER_hh_fech!D15/SER_summary!D$26)</f>
        <v>0.84051571349083665</v>
      </c>
      <c r="E15" s="104">
        <f>IF(SER_hh_fech!E15=0,0,SER_hh_fech!E15/SER_summary!E$26)</f>
        <v>0.83175042041180014</v>
      </c>
      <c r="F15" s="104">
        <f>IF(SER_hh_fech!F15=0,0,SER_hh_fech!F15/SER_summary!F$26)</f>
        <v>0.86333698695836336</v>
      </c>
      <c r="G15" s="104">
        <f>IF(SER_hh_fech!G15=0,0,SER_hh_fech!G15/SER_summary!G$26)</f>
        <v>0.83440071810006033</v>
      </c>
      <c r="H15" s="104">
        <f>IF(SER_hh_fech!H15=0,0,SER_hh_fech!H15/SER_summary!H$26)</f>
        <v>0.88841268768657167</v>
      </c>
      <c r="I15" s="104">
        <f>IF(SER_hh_fech!I15=0,0,SER_hh_fech!I15/SER_summary!I$26)</f>
        <v>0.86423214058924935</v>
      </c>
      <c r="J15" s="104">
        <f>IF(SER_hh_fech!J15=0,0,SER_hh_fech!J15/SER_summary!J$26)</f>
        <v>0.78639794081154046</v>
      </c>
      <c r="K15" s="104">
        <f>IF(SER_hh_fech!K15=0,0,SER_hh_fech!K15/SER_summary!K$26)</f>
        <v>0.71742251900998177</v>
      </c>
      <c r="L15" s="104">
        <f>IF(SER_hh_fech!L15=0,0,SER_hh_fech!L15/SER_summary!L$26)</f>
        <v>0.74052588071313508</v>
      </c>
      <c r="M15" s="104">
        <f>IF(SER_hh_fech!M15=0,0,SER_hh_fech!M15/SER_summary!M$26)</f>
        <v>0.70151456454112804</v>
      </c>
      <c r="N15" s="104">
        <f>IF(SER_hh_fech!N15=0,0,SER_hh_fech!N15/SER_summary!N$26)</f>
        <v>0.74688181478939719</v>
      </c>
      <c r="O15" s="104">
        <f>IF(SER_hh_fech!O15=0,0,SER_hh_fech!O15/SER_summary!O$26)</f>
        <v>0.73174274228844927</v>
      </c>
      <c r="P15" s="104">
        <f>IF(SER_hh_fech!P15=0,0,SER_hh_fech!P15/SER_summary!P$26)</f>
        <v>0.71740288225324644</v>
      </c>
      <c r="Q15" s="104">
        <f>IF(SER_hh_fech!Q15=0,0,SER_hh_fech!Q15/SER_summary!Q$26)</f>
        <v>0.68088878621965765</v>
      </c>
    </row>
    <row r="16" spans="1:17" ht="12.95" customHeight="1" x14ac:dyDescent="0.25">
      <c r="A16" s="90" t="s">
        <v>102</v>
      </c>
      <c r="B16" s="101">
        <f>IF(SER_hh_fech!B16=0,0,SER_hh_fech!B16/SER_summary!B$26)</f>
        <v>10.224393796787178</v>
      </c>
      <c r="C16" s="101">
        <f>IF(SER_hh_fech!C16=0,0,SER_hh_fech!C16/SER_summary!C$26)</f>
        <v>9.9634664241258069</v>
      </c>
      <c r="D16" s="101">
        <f>IF(SER_hh_fech!D16=0,0,SER_hh_fech!D16/SER_summary!D$26)</f>
        <v>9.7251276979590635</v>
      </c>
      <c r="E16" s="101">
        <f>IF(SER_hh_fech!E16=0,0,SER_hh_fech!E16/SER_summary!E$26)</f>
        <v>9.5473337485785006</v>
      </c>
      <c r="F16" s="101">
        <f>IF(SER_hh_fech!F16=0,0,SER_hh_fech!F16/SER_summary!F$26)</f>
        <v>9.4042599498273436</v>
      </c>
      <c r="G16" s="101">
        <f>IF(SER_hh_fech!G16=0,0,SER_hh_fech!G16/SER_summary!G$26)</f>
        <v>9.2855612934539238</v>
      </c>
      <c r="H16" s="101">
        <f>IF(SER_hh_fech!H16=0,0,SER_hh_fech!H16/SER_summary!H$26)</f>
        <v>9.1773638457148774</v>
      </c>
      <c r="I16" s="101">
        <f>IF(SER_hh_fech!I16=0,0,SER_hh_fech!I16/SER_summary!I$26)</f>
        <v>9.08260680373178</v>
      </c>
      <c r="J16" s="101">
        <f>IF(SER_hh_fech!J16=0,0,SER_hh_fech!J16/SER_summary!J$26)</f>
        <v>9.0212798591798151</v>
      </c>
      <c r="K16" s="101">
        <f>IF(SER_hh_fech!K16=0,0,SER_hh_fech!K16/SER_summary!K$26)</f>
        <v>8.8293011248654505</v>
      </c>
      <c r="L16" s="101">
        <f>IF(SER_hh_fech!L16=0,0,SER_hh_fech!L16/SER_summary!L$26)</f>
        <v>8.7190423240663701</v>
      </c>
      <c r="M16" s="101">
        <f>IF(SER_hh_fech!M16=0,0,SER_hh_fech!M16/SER_summary!M$26)</f>
        <v>8.6101201818982886</v>
      </c>
      <c r="N16" s="101">
        <f>IF(SER_hh_fech!N16=0,0,SER_hh_fech!N16/SER_summary!N$26)</f>
        <v>8.4401305456121349</v>
      </c>
      <c r="O16" s="101">
        <f>IF(SER_hh_fech!O16=0,0,SER_hh_fech!O16/SER_summary!O$26)</f>
        <v>8.263917720795817</v>
      </c>
      <c r="P16" s="101">
        <f>IF(SER_hh_fech!P16=0,0,SER_hh_fech!P16/SER_summary!P$26)</f>
        <v>8.0149806278435172</v>
      </c>
      <c r="Q16" s="101">
        <f>IF(SER_hh_fech!Q16=0,0,SER_hh_fech!Q16/SER_summary!Q$26)</f>
        <v>7.6737733356082973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10.224393796787178</v>
      </c>
      <c r="C18" s="103">
        <f>IF(SER_hh_fech!C18=0,0,SER_hh_fech!C18/SER_summary!C$26)</f>
        <v>9.9634664241258069</v>
      </c>
      <c r="D18" s="103">
        <f>IF(SER_hh_fech!D18=0,0,SER_hh_fech!D18/SER_summary!D$26)</f>
        <v>9.7251276979590635</v>
      </c>
      <c r="E18" s="103">
        <f>IF(SER_hh_fech!E18=0,0,SER_hh_fech!E18/SER_summary!E$26)</f>
        <v>9.5473337485785006</v>
      </c>
      <c r="F18" s="103">
        <f>IF(SER_hh_fech!F18=0,0,SER_hh_fech!F18/SER_summary!F$26)</f>
        <v>9.4042599498273436</v>
      </c>
      <c r="G18" s="103">
        <f>IF(SER_hh_fech!G18=0,0,SER_hh_fech!G18/SER_summary!G$26)</f>
        <v>9.2855612934539238</v>
      </c>
      <c r="H18" s="103">
        <f>IF(SER_hh_fech!H18=0,0,SER_hh_fech!H18/SER_summary!H$26)</f>
        <v>9.1773638457148774</v>
      </c>
      <c r="I18" s="103">
        <f>IF(SER_hh_fech!I18=0,0,SER_hh_fech!I18/SER_summary!I$26)</f>
        <v>9.08260680373178</v>
      </c>
      <c r="J18" s="103">
        <f>IF(SER_hh_fech!J18=0,0,SER_hh_fech!J18/SER_summary!J$26)</f>
        <v>9.0212798591798151</v>
      </c>
      <c r="K18" s="103">
        <f>IF(SER_hh_fech!K18=0,0,SER_hh_fech!K18/SER_summary!K$26)</f>
        <v>8.8293011248654505</v>
      </c>
      <c r="L18" s="103">
        <f>IF(SER_hh_fech!L18=0,0,SER_hh_fech!L18/SER_summary!L$26)</f>
        <v>8.7190423240663701</v>
      </c>
      <c r="M18" s="103">
        <f>IF(SER_hh_fech!M18=0,0,SER_hh_fech!M18/SER_summary!M$26)</f>
        <v>8.6101201818982886</v>
      </c>
      <c r="N18" s="103">
        <f>IF(SER_hh_fech!N18=0,0,SER_hh_fech!N18/SER_summary!N$26)</f>
        <v>8.4401305456121349</v>
      </c>
      <c r="O18" s="103">
        <f>IF(SER_hh_fech!O18=0,0,SER_hh_fech!O18/SER_summary!O$26)</f>
        <v>8.263917720795817</v>
      </c>
      <c r="P18" s="103">
        <f>IF(SER_hh_fech!P18=0,0,SER_hh_fech!P18/SER_summary!P$26)</f>
        <v>8.0149806278435172</v>
      </c>
      <c r="Q18" s="103">
        <f>IF(SER_hh_fech!Q18=0,0,SER_hh_fech!Q18/SER_summary!Q$26)</f>
        <v>7.6737733356082973</v>
      </c>
    </row>
    <row r="19" spans="1:17" ht="12.95" customHeight="1" x14ac:dyDescent="0.25">
      <c r="A19" s="90" t="s">
        <v>47</v>
      </c>
      <c r="B19" s="101">
        <f>IF(SER_hh_fech!B19=0,0,SER_hh_fech!B19/SER_summary!B$26)</f>
        <v>19.869584426567627</v>
      </c>
      <c r="C19" s="101">
        <f>IF(SER_hh_fech!C19=0,0,SER_hh_fech!C19/SER_summary!C$26)</f>
        <v>19.283207337289454</v>
      </c>
      <c r="D19" s="101">
        <f>IF(SER_hh_fech!D19=0,0,SER_hh_fech!D19/SER_summary!D$26)</f>
        <v>19.526748169248574</v>
      </c>
      <c r="E19" s="101">
        <f>IF(SER_hh_fech!E19=0,0,SER_hh_fech!E19/SER_summary!E$26)</f>
        <v>19.599086998410716</v>
      </c>
      <c r="F19" s="101">
        <f>IF(SER_hh_fech!F19=0,0,SER_hh_fech!F19/SER_summary!F$26)</f>
        <v>19.875603122075951</v>
      </c>
      <c r="G19" s="101">
        <f>IF(SER_hh_fech!G19=0,0,SER_hh_fech!G19/SER_summary!G$26)</f>
        <v>20.103442468979427</v>
      </c>
      <c r="H19" s="101">
        <f>IF(SER_hh_fech!H19=0,0,SER_hh_fech!H19/SER_summary!H$26)</f>
        <v>21.412099585897778</v>
      </c>
      <c r="I19" s="101">
        <f>IF(SER_hh_fech!I19=0,0,SER_hh_fech!I19/SER_summary!I$26)</f>
        <v>20.50323887924278</v>
      </c>
      <c r="J19" s="101">
        <f>IF(SER_hh_fech!J19=0,0,SER_hh_fech!J19/SER_summary!J$26)</f>
        <v>20.592074572983883</v>
      </c>
      <c r="K19" s="101">
        <f>IF(SER_hh_fech!K19=0,0,SER_hh_fech!K19/SER_summary!K$26)</f>
        <v>20.361847589835822</v>
      </c>
      <c r="L19" s="101">
        <f>IF(SER_hh_fech!L19=0,0,SER_hh_fech!L19/SER_summary!L$26)</f>
        <v>20.438385468513573</v>
      </c>
      <c r="M19" s="101">
        <f>IF(SER_hh_fech!M19=0,0,SER_hh_fech!M19/SER_summary!M$26)</f>
        <v>20.541035939404654</v>
      </c>
      <c r="N19" s="101">
        <f>IF(SER_hh_fech!N19=0,0,SER_hh_fech!N19/SER_summary!N$26)</f>
        <v>20.426667930202242</v>
      </c>
      <c r="O19" s="101">
        <f>IF(SER_hh_fech!O19=0,0,SER_hh_fech!O19/SER_summary!O$26)</f>
        <v>20.566654798154374</v>
      </c>
      <c r="P19" s="101">
        <f>IF(SER_hh_fech!P19=0,0,SER_hh_fech!P19/SER_summary!P$26)</f>
        <v>20.688219834593827</v>
      </c>
      <c r="Q19" s="101">
        <f>IF(SER_hh_fech!Q19=0,0,SER_hh_fech!Q19/SER_summary!Q$26)</f>
        <v>20.54951630505909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25.480383063642172</v>
      </c>
      <c r="C22" s="100">
        <f>IF(SER_hh_fech!C22=0,0,SER_hh_fech!C22/SER_summary!C$26)</f>
        <v>24.902889864408344</v>
      </c>
      <c r="D22" s="100">
        <f>IF(SER_hh_fech!D22=0,0,SER_hh_fech!D22/SER_summary!D$26)</f>
        <v>25.223374711112161</v>
      </c>
      <c r="E22" s="100">
        <f>IF(SER_hh_fech!E22=0,0,SER_hh_fech!E22/SER_summary!E$26)</f>
        <v>25.358960452754669</v>
      </c>
      <c r="F22" s="100">
        <f>IF(SER_hh_fech!F22=0,0,SER_hh_fech!F22/SER_summary!F$26)</f>
        <v>25.7042225828013</v>
      </c>
      <c r="G22" s="100">
        <f>IF(SER_hh_fech!G22=0,0,SER_hh_fech!G22/SER_summary!G$26)</f>
        <v>26.020874913254723</v>
      </c>
      <c r="H22" s="100">
        <f>IF(SER_hh_fech!H22=0,0,SER_hh_fech!H22/SER_summary!H$26)</f>
        <v>27.693363430475621</v>
      </c>
      <c r="I22" s="100">
        <f>IF(SER_hh_fech!I22=0,0,SER_hh_fech!I22/SER_summary!I$26)</f>
        <v>26.431598299721433</v>
      </c>
      <c r="J22" s="100">
        <f>IF(SER_hh_fech!J22=0,0,SER_hh_fech!J22/SER_summary!J$26)</f>
        <v>26.534659182593654</v>
      </c>
      <c r="K22" s="100">
        <f>IF(SER_hh_fech!K22=0,0,SER_hh_fech!K22/SER_summary!K$26)</f>
        <v>26.23700134222609</v>
      </c>
      <c r="L22" s="100">
        <f>IF(SER_hh_fech!L22=0,0,SER_hh_fech!L22/SER_summary!L$26)</f>
        <v>26.346602210048268</v>
      </c>
      <c r="M22" s="100">
        <f>IF(SER_hh_fech!M22=0,0,SER_hh_fech!M22/SER_summary!M$26)</f>
        <v>26.384069762593402</v>
      </c>
      <c r="N22" s="100">
        <f>IF(SER_hh_fech!N22=0,0,SER_hh_fech!N22/SER_summary!N$26)</f>
        <v>26.062291210704288</v>
      </c>
      <c r="O22" s="100">
        <f>IF(SER_hh_fech!O22=0,0,SER_hh_fech!O22/SER_summary!O$26)</f>
        <v>26.096466653710898</v>
      </c>
      <c r="P22" s="100">
        <f>IF(SER_hh_fech!P22=0,0,SER_hh_fech!P22/SER_summary!P$26)</f>
        <v>25.977681265674299</v>
      </c>
      <c r="Q22" s="100">
        <f>IF(SER_hh_fech!Q22=0,0,SER_hh_fech!Q22/SER_summary!Q$26)</f>
        <v>25.772436912458524</v>
      </c>
    </row>
    <row r="23" spans="1:17" ht="12" customHeight="1" x14ac:dyDescent="0.25">
      <c r="A23" s="88" t="s">
        <v>98</v>
      </c>
      <c r="B23" s="100">
        <f>IF(SER_hh_fech!B23=0,0,SER_hh_fech!B23/SER_summary!B$26)</f>
        <v>23.781690859399355</v>
      </c>
      <c r="C23" s="100">
        <f>IF(SER_hh_fech!C23=0,0,SER_hh_fech!C23/SER_summary!C$26)</f>
        <v>23.242697206781109</v>
      </c>
      <c r="D23" s="100">
        <f>IF(SER_hh_fech!D23=0,0,SER_hh_fech!D23/SER_summary!D$26)</f>
        <v>23.541816397038016</v>
      </c>
      <c r="E23" s="100">
        <f>IF(SER_hh_fech!E23=0,0,SER_hh_fech!E23/SER_summary!E$26)</f>
        <v>23.66836308923768</v>
      </c>
      <c r="F23" s="100">
        <f>IF(SER_hh_fech!F23=0,0,SER_hh_fech!F23/SER_summary!F$26)</f>
        <v>23.990607743947876</v>
      </c>
      <c r="G23" s="100">
        <f>IF(SER_hh_fech!G23=0,0,SER_hh_fech!G23/SER_summary!G$26)</f>
        <v>24.286149919037722</v>
      </c>
      <c r="H23" s="100">
        <f>IF(SER_hh_fech!H23=0,0,SER_hh_fech!H23/SER_summary!H$26)</f>
        <v>25.847139201777257</v>
      </c>
      <c r="I23" s="100">
        <f>IF(SER_hh_fech!I23=0,0,SER_hh_fech!I23/SER_summary!I$26)</f>
        <v>24.669491746406674</v>
      </c>
      <c r="J23" s="100">
        <f>IF(SER_hh_fech!J23=0,0,SER_hh_fech!J23/SER_summary!J$26)</f>
        <v>24.765681903754086</v>
      </c>
      <c r="K23" s="100">
        <f>IF(SER_hh_fech!K23=0,0,SER_hh_fech!K23/SER_summary!K$26)</f>
        <v>24.487867919411013</v>
      </c>
      <c r="L23" s="100">
        <f>IF(SER_hh_fech!L23=0,0,SER_hh_fech!L23/SER_summary!L$26)</f>
        <v>24.590162062711716</v>
      </c>
      <c r="M23" s="100">
        <f>IF(SER_hh_fech!M23=0,0,SER_hh_fech!M23/SER_summary!M$26)</f>
        <v>24.640182940989298</v>
      </c>
      <c r="N23" s="100">
        <f>IF(SER_hh_fech!N23=0,0,SER_hh_fech!N23/SER_summary!N$26)</f>
        <v>24.375870959857281</v>
      </c>
      <c r="O23" s="100">
        <f>IF(SER_hh_fech!O23=0,0,SER_hh_fech!O23/SER_summary!O$26)</f>
        <v>24.459024149041351</v>
      </c>
      <c r="P23" s="100">
        <f>IF(SER_hh_fech!P23=0,0,SER_hh_fech!P23/SER_summary!P$26)</f>
        <v>24.396728785742983</v>
      </c>
      <c r="Q23" s="100">
        <f>IF(SER_hh_fech!Q23=0,0,SER_hh_fech!Q23/SER_summary!Q$26)</f>
        <v>24.271630939665386</v>
      </c>
    </row>
    <row r="24" spans="1:17" ht="12" customHeight="1" x14ac:dyDescent="0.25">
      <c r="A24" s="88" t="s">
        <v>34</v>
      </c>
      <c r="B24" s="100">
        <f>IF(SER_hh_fech!B24=0,0,SER_hh_fech!B24/SER_summary!B$26)</f>
        <v>29.727113574249202</v>
      </c>
      <c r="C24" s="100">
        <f>IF(SER_hh_fech!C24=0,0,SER_hh_fech!C24/SER_summary!C$26)</f>
        <v>29.053371508476399</v>
      </c>
      <c r="D24" s="100">
        <f>IF(SER_hh_fech!D24=0,0,SER_hh_fech!D24/SER_summary!D$26)</f>
        <v>29.42727049629752</v>
      </c>
      <c r="E24" s="100">
        <f>IF(SER_hh_fech!E24=0,0,SER_hh_fech!E24/SER_summary!E$26)</f>
        <v>29.585453861547101</v>
      </c>
      <c r="F24" s="100">
        <f>IF(SER_hh_fech!F24=0,0,SER_hh_fech!F24/SER_summary!F$26)</f>
        <v>29.988259679934849</v>
      </c>
      <c r="G24" s="100">
        <f>IF(SER_hh_fech!G24=0,0,SER_hh_fech!G24/SER_summary!G$26)</f>
        <v>30.357687398797175</v>
      </c>
      <c r="H24" s="100">
        <f>IF(SER_hh_fech!H24=0,0,SER_hh_fech!H24/SER_summary!H$26)</f>
        <v>32.308924002221573</v>
      </c>
      <c r="I24" s="100">
        <f>IF(SER_hh_fech!I24=0,0,SER_hh_fech!I24/SER_summary!I$26)</f>
        <v>30.836864683008347</v>
      </c>
      <c r="J24" s="100">
        <f>IF(SER_hh_fech!J24=0,0,SER_hh_fech!J24/SER_summary!J$26)</f>
        <v>30.957102379692586</v>
      </c>
      <c r="K24" s="100">
        <f>IF(SER_hh_fech!K24=0,0,SER_hh_fech!K24/SER_summary!K$26)</f>
        <v>30.60983489926377</v>
      </c>
      <c r="L24" s="100">
        <f>IF(SER_hh_fech!L24=0,0,SER_hh_fech!L24/SER_summary!L$26)</f>
        <v>30.737702578389641</v>
      </c>
      <c r="M24" s="100">
        <f>IF(SER_hh_fech!M24=0,0,SER_hh_fech!M24/SER_summary!M$26)</f>
        <v>30.723957504683874</v>
      </c>
      <c r="N24" s="100">
        <f>IF(SER_hh_fech!N24=0,0,SER_hh_fech!N24/SER_summary!N$26)</f>
        <v>30.252638449424165</v>
      </c>
      <c r="O24" s="100">
        <f>IF(SER_hh_fech!O24=0,0,SER_hh_fech!O24/SER_summary!O$26)</f>
        <v>30.188160788537139</v>
      </c>
      <c r="P24" s="100">
        <f>IF(SER_hh_fech!P24=0,0,SER_hh_fech!P24/SER_summary!P$26)</f>
        <v>29.960627766384743</v>
      </c>
      <c r="Q24" s="100">
        <f>IF(SER_hh_fech!Q24=0,0,SER_hh_fech!Q24/SER_summary!Q$26)</f>
        <v>29.667873794508417</v>
      </c>
    </row>
    <row r="25" spans="1:17" ht="12" customHeight="1" x14ac:dyDescent="0.25">
      <c r="A25" s="88" t="s">
        <v>42</v>
      </c>
      <c r="B25" s="100">
        <f>IF(SER_hh_fech!B25=0,0,SER_hh_fech!B25/SER_summary!B$26)</f>
        <v>18.728081551776999</v>
      </c>
      <c r="C25" s="100">
        <f>IF(SER_hh_fech!C25=0,0,SER_hh_fech!C25/SER_summary!C$26)</f>
        <v>18.303624050340137</v>
      </c>
      <c r="D25" s="100">
        <f>IF(SER_hh_fech!D25=0,0,SER_hh_fech!D25/SER_summary!D$26)</f>
        <v>18.539180412667438</v>
      </c>
      <c r="E25" s="100">
        <f>IF(SER_hh_fech!E25=0,0,SER_hh_fech!E25/SER_summary!E$26)</f>
        <v>18.638835932774683</v>
      </c>
      <c r="F25" s="100">
        <f>IF(SER_hh_fech!F25=0,0,SER_hh_fech!F25/SER_summary!F$26)</f>
        <v>18.892603598358956</v>
      </c>
      <c r="G25" s="100">
        <f>IF(SER_hh_fech!G25=0,0,SER_hh_fech!G25/SER_summary!G$26)</f>
        <v>19.125343061242209</v>
      </c>
      <c r="H25" s="100">
        <f>IF(SER_hh_fech!H25=0,0,SER_hh_fech!H25/SER_summary!H$26)</f>
        <v>20.354622121399593</v>
      </c>
      <c r="I25" s="100">
        <f>IF(SER_hh_fech!I25=0,0,SER_hh_fech!I25/SER_summary!I$26)</f>
        <v>19.42722475029526</v>
      </c>
      <c r="J25" s="100">
        <f>IF(SER_hh_fech!J25=0,0,SER_hh_fech!J25/SER_summary!J$26)</f>
        <v>19.502974499206346</v>
      </c>
      <c r="K25" s="100">
        <f>IF(SER_hh_fech!K25=0,0,SER_hh_fech!K25/SER_summary!K$26)</f>
        <v>19.284195986536172</v>
      </c>
      <c r="L25" s="100">
        <f>IF(SER_hh_fech!L25=0,0,SER_hh_fech!L25/SER_summary!L$26)</f>
        <v>19.364752624385478</v>
      </c>
      <c r="M25" s="100">
        <f>IF(SER_hh_fech!M25=0,0,SER_hh_fech!M25/SER_summary!M$26)</f>
        <v>19.44007426793862</v>
      </c>
      <c r="N25" s="100">
        <f>IF(SER_hh_fech!N25=0,0,SER_hh_fech!N25/SER_summary!N$26)</f>
        <v>19.286697230938561</v>
      </c>
      <c r="O25" s="100">
        <f>IF(SER_hh_fech!O25=0,0,SER_hh_fech!O25/SER_summary!O$26)</f>
        <v>19.426590665115466</v>
      </c>
      <c r="P25" s="100">
        <f>IF(SER_hh_fech!P25=0,0,SER_hh_fech!P25/SER_summary!P$26)</f>
        <v>19.448653186241682</v>
      </c>
      <c r="Q25" s="100">
        <f>IF(SER_hh_fech!Q25=0,0,SER_hh_fech!Q25/SER_summary!Q$26)</f>
        <v>19.419239057157757</v>
      </c>
    </row>
    <row r="26" spans="1:17" ht="12" customHeight="1" x14ac:dyDescent="0.25">
      <c r="A26" s="88" t="s">
        <v>30</v>
      </c>
      <c r="B26" s="22">
        <f>IF(SER_hh_fech!B26=0,0,SER_hh_fech!B26/SER_summary!B$26)</f>
        <v>19.395145067256745</v>
      </c>
      <c r="C26" s="22">
        <f>IF(SER_hh_fech!C26=0,0,SER_hh_fech!C26/SER_summary!C$26)</f>
        <v>18.954747088726123</v>
      </c>
      <c r="D26" s="22">
        <f>IF(SER_hh_fech!D26=0,0,SER_hh_fech!D26/SER_summary!D$26)</f>
        <v>19.198899095012738</v>
      </c>
      <c r="E26" s="22">
        <f>IF(SER_hh_fech!E26=0,0,SER_hh_fech!E26/SER_summary!E$26)</f>
        <v>19.300740488634705</v>
      </c>
      <c r="F26" s="22">
        <f>IF(SER_hh_fech!F26=0,0,SER_hh_fech!F26/SER_summary!F$26)</f>
        <v>19.563533890124031</v>
      </c>
      <c r="G26" s="22">
        <f>IF(SER_hh_fech!G26=0,0,SER_hh_fech!G26/SER_summary!G$26)</f>
        <v>19.804283074796768</v>
      </c>
      <c r="H26" s="22">
        <f>IF(SER_hh_fech!H26=0,0,SER_hh_fech!H26/SER_summary!H$26)</f>
        <v>21.077418282003972</v>
      </c>
      <c r="I26" s="22">
        <f>IF(SER_hh_fech!I26=0,0,SER_hh_fech!I26/SER_summary!I$26)</f>
        <v>20.117400412672179</v>
      </c>
      <c r="J26" s="22">
        <f>IF(SER_hh_fech!J26=0,0,SER_hh_fech!J26/SER_summary!J$26)</f>
        <v>20.194379456335518</v>
      </c>
      <c r="K26" s="22">
        <f>IF(SER_hh_fech!K26=0,0,SER_hh_fech!K26/SER_summary!K$26)</f>
        <v>19.969125805930165</v>
      </c>
      <c r="L26" s="22">
        <f>IF(SER_hh_fech!L26=0,0,SER_hh_fech!L26/SER_summary!L$26)</f>
        <v>20.054022494859652</v>
      </c>
      <c r="M26" s="22">
        <f>IF(SER_hh_fech!M26=0,0,SER_hh_fech!M26/SER_summary!M$26)</f>
        <v>20.215825734274464</v>
      </c>
      <c r="N26" s="22">
        <f>IF(SER_hh_fech!N26=0,0,SER_hh_fech!N26/SER_summary!N$26)</f>
        <v>20.207943748691267</v>
      </c>
      <c r="O26" s="22">
        <f>IF(SER_hh_fech!O26=0,0,SER_hh_fech!O26/SER_summary!O$26)</f>
        <v>20.386195662163885</v>
      </c>
      <c r="P26" s="22">
        <f>IF(SER_hh_fech!P26=0,0,SER_hh_fech!P26/SER_summary!P$26)</f>
        <v>20.666728973703137</v>
      </c>
      <c r="Q26" s="22">
        <f>IF(SER_hh_fech!Q26=0,0,SER_hh_fech!Q26/SER_summary!Q$26)</f>
        <v>20.458614710323239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20.297254965739395</v>
      </c>
      <c r="C29" s="101">
        <f>IF(SER_hh_fech!C29=0,0,SER_hh_fech!C29/SER_summary!C$26)</f>
        <v>20.568701099419854</v>
      </c>
      <c r="D29" s="101">
        <f>IF(SER_hh_fech!D29=0,0,SER_hh_fech!D29/SER_summary!D$26)</f>
        <v>21.004048328792958</v>
      </c>
      <c r="E29" s="101">
        <f>IF(SER_hh_fech!E29=0,0,SER_hh_fech!E29/SER_summary!E$26)</f>
        <v>20.90901246392928</v>
      </c>
      <c r="F29" s="101">
        <f>IF(SER_hh_fech!F29=0,0,SER_hh_fech!F29/SER_summary!F$26)</f>
        <v>21.493148764438232</v>
      </c>
      <c r="G29" s="101">
        <f>IF(SER_hh_fech!G29=0,0,SER_hh_fech!G29/SER_summary!G$26)</f>
        <v>21.522544521358562</v>
      </c>
      <c r="H29" s="101">
        <f>IF(SER_hh_fech!H29=0,0,SER_hh_fech!H29/SER_summary!H$26)</f>
        <v>21.334681166804145</v>
      </c>
      <c r="I29" s="101">
        <f>IF(SER_hh_fech!I29=0,0,SER_hh_fech!I29/SER_summary!I$26)</f>
        <v>21.949570427410585</v>
      </c>
      <c r="J29" s="101">
        <f>IF(SER_hh_fech!J29=0,0,SER_hh_fech!J29/SER_summary!J$26)</f>
        <v>21.756352707046005</v>
      </c>
      <c r="K29" s="101">
        <f>IF(SER_hh_fech!K29=0,0,SER_hh_fech!K29/SER_summary!K$26)</f>
        <v>21.66985728244568</v>
      </c>
      <c r="L29" s="101">
        <f>IF(SER_hh_fech!L29=0,0,SER_hh_fech!L29/SER_summary!L$26)</f>
        <v>22.017187870184102</v>
      </c>
      <c r="M29" s="101">
        <f>IF(SER_hh_fech!M29=0,0,SER_hh_fech!M29/SER_summary!M$26)</f>
        <v>22.0084159981681</v>
      </c>
      <c r="N29" s="101">
        <f>IF(SER_hh_fech!N29=0,0,SER_hh_fech!N29/SER_summary!N$26)</f>
        <v>22.276927459048633</v>
      </c>
      <c r="O29" s="101">
        <f>IF(SER_hh_fech!O29=0,0,SER_hh_fech!O29/SER_summary!O$26)</f>
        <v>20.635752769810111</v>
      </c>
      <c r="P29" s="101">
        <f>IF(SER_hh_fech!P29=0,0,SER_hh_fech!P29/SER_summary!P$26)</f>
        <v>20.751803719366009</v>
      </c>
      <c r="Q29" s="101">
        <f>IF(SER_hh_fech!Q29=0,0,SER_hh_fech!Q29/SER_summary!Q$26)</f>
        <v>20.903613673204571</v>
      </c>
    </row>
    <row r="30" spans="1:17" ht="12" customHeight="1" x14ac:dyDescent="0.25">
      <c r="A30" s="88" t="s">
        <v>66</v>
      </c>
      <c r="B30" s="100">
        <f>IF(SER_hh_fech!B30=0,0,SER_hh_fech!B30/SER_summary!B$26)</f>
        <v>24.025143805207559</v>
      </c>
      <c r="C30" s="100">
        <f>IF(SER_hh_fech!C30=0,0,SER_hh_fech!C30/SER_summary!C$26)</f>
        <v>24.442438523415134</v>
      </c>
      <c r="D30" s="100">
        <f>IF(SER_hh_fech!D30=0,0,SER_hh_fech!D30/SER_summary!D$26)</f>
        <v>24.919404591451649</v>
      </c>
      <c r="E30" s="100">
        <f>IF(SER_hh_fech!E30=0,0,SER_hh_fech!E30/SER_summary!E$26)</f>
        <v>25.142621083639241</v>
      </c>
      <c r="F30" s="100">
        <f>IF(SER_hh_fech!F30=0,0,SER_hh_fech!F30/SER_summary!F$26)</f>
        <v>0</v>
      </c>
      <c r="G30" s="100">
        <f>IF(SER_hh_fech!G30=0,0,SER_hh_fech!G30/SER_summary!G$26)</f>
        <v>26.800151960685806</v>
      </c>
      <c r="H30" s="100">
        <f>IF(SER_hh_fech!H30=0,0,SER_hh_fech!H30/SER_summary!H$26)</f>
        <v>26.805885274978479</v>
      </c>
      <c r="I30" s="100">
        <f>IF(SER_hh_fech!I30=0,0,SER_hh_fech!I30/SER_summary!I$26)</f>
        <v>27.929665864346109</v>
      </c>
      <c r="J30" s="100">
        <f>IF(SER_hh_fech!J30=0,0,SER_hh_fech!J30/SER_summary!J$26)</f>
        <v>0</v>
      </c>
      <c r="K30" s="100">
        <f>IF(SER_hh_fech!K30=0,0,SER_hh_fech!K30/SER_summary!K$26)</f>
        <v>0</v>
      </c>
      <c r="L30" s="100">
        <f>IF(SER_hh_fech!L30=0,0,SER_hh_fech!L30/SER_summary!L$26)</f>
        <v>0</v>
      </c>
      <c r="M30" s="100">
        <f>IF(SER_hh_fech!M30=0,0,SER_hh_fech!M30/SER_summary!M$26)</f>
        <v>26.696299706867954</v>
      </c>
      <c r="N30" s="100">
        <f>IF(SER_hh_fech!N30=0,0,SER_hh_fech!N30/SER_summary!N$26)</f>
        <v>0</v>
      </c>
      <c r="O30" s="100">
        <f>IF(SER_hh_fech!O30=0,0,SER_hh_fech!O30/SER_summary!O$26)</f>
        <v>27.468205682932854</v>
      </c>
      <c r="P30" s="100">
        <f>IF(SER_hh_fech!P30=0,0,SER_hh_fech!P30/SER_summary!P$26)</f>
        <v>27.56361908252136</v>
      </c>
      <c r="Q30" s="100">
        <f>IF(SER_hh_fech!Q30=0,0,SER_hh_fech!Q30/SER_summary!Q$26)</f>
        <v>0</v>
      </c>
    </row>
    <row r="31" spans="1:17" ht="12" customHeight="1" x14ac:dyDescent="0.25">
      <c r="A31" s="88" t="s">
        <v>98</v>
      </c>
      <c r="B31" s="100">
        <f>IF(SER_hh_fech!B31=0,0,SER_hh_fech!B31/SER_summary!B$26)</f>
        <v>22.309062104835601</v>
      </c>
      <c r="C31" s="100">
        <f>IF(SER_hh_fech!C31=0,0,SER_hh_fech!C31/SER_summary!C$26)</f>
        <v>22.696550057456921</v>
      </c>
      <c r="D31" s="100">
        <f>IF(SER_hh_fech!D31=0,0,SER_hh_fech!D31/SER_summary!D$26)</f>
        <v>23.13944712063368</v>
      </c>
      <c r="E31" s="100">
        <f>IF(SER_hh_fech!E31=0,0,SER_hh_fech!E31/SER_summary!E$26)</f>
        <v>23.346719577665006</v>
      </c>
      <c r="F31" s="100">
        <f>IF(SER_hh_fech!F31=0,0,SER_hh_fech!F31/SER_summary!F$26)</f>
        <v>24.932981183239807</v>
      </c>
      <c r="G31" s="100">
        <f>IF(SER_hh_fech!G31=0,0,SER_hh_fech!G31/SER_summary!G$26)</f>
        <v>24.885855392065398</v>
      </c>
      <c r="H31" s="100">
        <f>IF(SER_hh_fech!H31=0,0,SER_hh_fech!H31/SER_summary!H$26)</f>
        <v>24.891179183908594</v>
      </c>
      <c r="I31" s="100">
        <f>IF(SER_hh_fech!I31=0,0,SER_hh_fech!I31/SER_summary!I$26)</f>
        <v>25.934689731178533</v>
      </c>
      <c r="J31" s="100">
        <f>IF(SER_hh_fech!J31=0,0,SER_hh_fech!J31/SER_summary!J$26)</f>
        <v>25.753353135812752</v>
      </c>
      <c r="K31" s="100">
        <f>IF(SER_hh_fech!K31=0,0,SER_hh_fech!K31/SER_summary!K$26)</f>
        <v>25.998271143395513</v>
      </c>
      <c r="L31" s="100">
        <f>IF(SER_hh_fech!L31=0,0,SER_hh_fech!L31/SER_summary!L$26)</f>
        <v>26.683642050823249</v>
      </c>
      <c r="M31" s="100">
        <f>IF(SER_hh_fech!M31=0,0,SER_hh_fech!M31/SER_summary!M$26)</f>
        <v>26.536243246584899</v>
      </c>
      <c r="N31" s="100">
        <f>IF(SER_hh_fech!N31=0,0,SER_hh_fech!N31/SER_summary!N$26)</f>
        <v>26.974193032822377</v>
      </c>
      <c r="O31" s="100">
        <f>IF(SER_hh_fech!O31=0,0,SER_hh_fech!O31/SER_summary!O$26)</f>
        <v>27.041351434398049</v>
      </c>
      <c r="P31" s="100">
        <f>IF(SER_hh_fech!P31=0,0,SER_hh_fech!P31/SER_summary!P$26)</f>
        <v>26.986291336072846</v>
      </c>
      <c r="Q31" s="100">
        <f>IF(SER_hh_fech!Q31=0,0,SER_hh_fech!Q31/SER_summary!Q$26)</f>
        <v>27.361251800363735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34.840197548891567</v>
      </c>
      <c r="H32" s="100">
        <f>IF(SER_hh_fech!H32=0,0,SER_hh_fech!H32/SER_summary!H$26)</f>
        <v>34.847650857472019</v>
      </c>
      <c r="I32" s="100">
        <f>IF(SER_hh_fech!I32=0,0,SER_hh_fech!I32/SER_summary!I$26)</f>
        <v>36.308565623649962</v>
      </c>
      <c r="J32" s="100">
        <f>IF(SER_hh_fech!J32=0,0,SER_hh_fech!J32/SER_summary!J$26)</f>
        <v>36.054694390137868</v>
      </c>
      <c r="K32" s="100">
        <f>IF(SER_hh_fech!K32=0,0,SER_hh_fech!K32/SER_summary!K$26)</f>
        <v>36.39757960075373</v>
      </c>
      <c r="L32" s="100">
        <f>IF(SER_hh_fech!L32=0,0,SER_hh_fech!L32/SER_summary!L$26)</f>
        <v>37.35709887115253</v>
      </c>
      <c r="M32" s="100">
        <f>IF(SER_hh_fech!M32=0,0,SER_hh_fech!M32/SER_summary!M$26)</f>
        <v>37.222318555796001</v>
      </c>
      <c r="N32" s="100">
        <f>IF(SER_hh_fech!N32=0,0,SER_hh_fech!N32/SER_summary!N$26)</f>
        <v>37.957622175971558</v>
      </c>
      <c r="O32" s="100">
        <f>IF(SER_hh_fech!O32=0,0,SER_hh_fech!O32/SER_summary!O$26)</f>
        <v>38.206186384931698</v>
      </c>
      <c r="P32" s="100">
        <f>IF(SER_hh_fech!P32=0,0,SER_hh_fech!P32/SER_summary!P$26)</f>
        <v>38.294148333161772</v>
      </c>
      <c r="Q32" s="100">
        <f>IF(SER_hh_fech!Q32=0,0,SER_hh_fech!Q32/SER_summary!Q$26)</f>
        <v>38.999972192331597</v>
      </c>
    </row>
    <row r="33" spans="1:17" ht="12" customHeight="1" x14ac:dyDescent="0.25">
      <c r="A33" s="49" t="s">
        <v>30</v>
      </c>
      <c r="B33" s="18">
        <f>IF(SER_hh_fech!B33=0,0,SER_hh_fech!B33/SER_summary!B$26)</f>
        <v>19.505121266480863</v>
      </c>
      <c r="C33" s="18">
        <f>IF(SER_hh_fech!C33=0,0,SER_hh_fech!C33/SER_summary!C$26)</f>
        <v>19.736682877718838</v>
      </c>
      <c r="D33" s="18">
        <f>IF(SER_hh_fech!D33=0,0,SER_hh_fech!D33/SER_summary!D$26)</f>
        <v>20.119846411874288</v>
      </c>
      <c r="E33" s="18">
        <f>IF(SER_hh_fech!E33=0,0,SER_hh_fech!E33/SER_summary!E$26)</f>
        <v>19.972923244940322</v>
      </c>
      <c r="F33" s="18">
        <f>IF(SER_hh_fech!F33=0,0,SER_hh_fech!F33/SER_summary!F$26)</f>
        <v>20.649531411416209</v>
      </c>
      <c r="G33" s="18">
        <f>IF(SER_hh_fech!G33=0,0,SER_hh_fech!G33/SER_summary!G$26)</f>
        <v>20.3760558749678</v>
      </c>
      <c r="H33" s="18">
        <f>IF(SER_hh_fech!H33=0,0,SER_hh_fech!H33/SER_summary!H$26)</f>
        <v>20.119431001650256</v>
      </c>
      <c r="I33" s="18">
        <f>IF(SER_hh_fech!I33=0,0,SER_hh_fech!I33/SER_summary!I$26)</f>
        <v>20.463770169800508</v>
      </c>
      <c r="J33" s="18">
        <f>IF(SER_hh_fech!J33=0,0,SER_hh_fech!J33/SER_summary!J$26)</f>
        <v>20.194562882697635</v>
      </c>
      <c r="K33" s="18">
        <f>IF(SER_hh_fech!K33=0,0,SER_hh_fech!K33/SER_summary!K$26)</f>
        <v>20.234115887668491</v>
      </c>
      <c r="L33" s="18">
        <f>IF(SER_hh_fech!L33=0,0,SER_hh_fech!L33/SER_summary!L$26)</f>
        <v>20.504060590553429</v>
      </c>
      <c r="M33" s="18">
        <f>IF(SER_hh_fech!M33=0,0,SER_hh_fech!M33/SER_summary!M$26)</f>
        <v>20.51327744080805</v>
      </c>
      <c r="N33" s="18">
        <f>IF(SER_hh_fech!N33=0,0,SER_hh_fech!N33/SER_summary!N$26)</f>
        <v>21.21896038633113</v>
      </c>
      <c r="O33" s="18">
        <f>IF(SER_hh_fech!O33=0,0,SER_hh_fech!O33/SER_summary!O$26)</f>
        <v>19.360331076695683</v>
      </c>
      <c r="P33" s="18">
        <f>IF(SER_hh_fech!P33=0,0,SER_hh_fech!P33/SER_summary!P$26)</f>
        <v>19.571824143455224</v>
      </c>
      <c r="Q33" s="18">
        <f>IF(SER_hh_fech!Q33=0,0,SER_hh_fech!Q33/SER_summary!Q$26)</f>
        <v>19.896131670331457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135.59094138046609</v>
      </c>
      <c r="C3" s="106">
        <f>IF(SER_hh_tesh!C3=0,0,SER_hh_tesh!C3/SER_summary!C$26)</f>
        <v>133.18066269542842</v>
      </c>
      <c r="D3" s="106">
        <f>IF(SER_hh_tesh!D3=0,0,SER_hh_tesh!D3/SER_summary!D$26)</f>
        <v>131.29294495565549</v>
      </c>
      <c r="E3" s="106">
        <f>IF(SER_hh_tesh!E3=0,0,SER_hh_tesh!E3/SER_summary!E$26)</f>
        <v>132.23009748671907</v>
      </c>
      <c r="F3" s="106">
        <f>IF(SER_hh_tesh!F3=0,0,SER_hh_tesh!F3/SER_summary!F$26)</f>
        <v>132.06616887807633</v>
      </c>
      <c r="G3" s="106">
        <f>IF(SER_hh_tesh!G3=0,0,SER_hh_tesh!G3/SER_summary!G$26)</f>
        <v>129.20070496261218</v>
      </c>
      <c r="H3" s="106">
        <f>IF(SER_hh_tesh!H3=0,0,SER_hh_tesh!H3/SER_summary!H$26)</f>
        <v>136.28745974349874</v>
      </c>
      <c r="I3" s="106">
        <f>IF(SER_hh_tesh!I3=0,0,SER_hh_tesh!I3/SER_summary!I$26)</f>
        <v>129.12368649441984</v>
      </c>
      <c r="J3" s="106">
        <f>IF(SER_hh_tesh!J3=0,0,SER_hh_tesh!J3/SER_summary!J$26)</f>
        <v>117.2818030093199</v>
      </c>
      <c r="K3" s="106">
        <f>IF(SER_hh_tesh!K3=0,0,SER_hh_tesh!K3/SER_summary!K$26)</f>
        <v>115.05229877943195</v>
      </c>
      <c r="L3" s="106">
        <f>IF(SER_hh_tesh!L3=0,0,SER_hh_tesh!L3/SER_summary!L$26)</f>
        <v>117.29171901923591</v>
      </c>
      <c r="M3" s="106">
        <f>IF(SER_hh_tesh!M3=0,0,SER_hh_tesh!M3/SER_summary!M$26)</f>
        <v>110.77441812094746</v>
      </c>
      <c r="N3" s="106">
        <f>IF(SER_hh_tesh!N3=0,0,SER_hh_tesh!N3/SER_summary!N$26)</f>
        <v>120.24156673826585</v>
      </c>
      <c r="O3" s="106">
        <f>IF(SER_hh_tesh!O3=0,0,SER_hh_tesh!O3/SER_summary!O$26)</f>
        <v>112.95145007529875</v>
      </c>
      <c r="P3" s="106">
        <f>IF(SER_hh_tesh!P3=0,0,SER_hh_tesh!P3/SER_summary!P$26)</f>
        <v>112.19691772344839</v>
      </c>
      <c r="Q3" s="106">
        <f>IF(SER_hh_tesh!Q3=0,0,SER_hh_tesh!Q3/SER_summary!Q$26)</f>
        <v>107.95530843987339</v>
      </c>
    </row>
    <row r="4" spans="1:17" ht="12.95" customHeight="1" x14ac:dyDescent="0.25">
      <c r="A4" s="90" t="s">
        <v>44</v>
      </c>
      <c r="B4" s="101">
        <f>IF(SER_hh_tesh!B4=0,0,SER_hh_tesh!B4/SER_summary!B$26)</f>
        <v>111.56974148009427</v>
      </c>
      <c r="C4" s="101">
        <f>IF(SER_hh_tesh!C4=0,0,SER_hh_tesh!C4/SER_summary!C$26)</f>
        <v>109.00440172759731</v>
      </c>
      <c r="D4" s="101">
        <f>IF(SER_hh_tesh!D4=0,0,SER_hh_tesh!D4/SER_summary!D$26)</f>
        <v>106.45608268900037</v>
      </c>
      <c r="E4" s="101">
        <f>IF(SER_hh_tesh!E4=0,0,SER_hh_tesh!E4/SER_summary!E$26)</f>
        <v>107.02681444304393</v>
      </c>
      <c r="F4" s="101">
        <f>IF(SER_hh_tesh!F4=0,0,SER_hh_tesh!F4/SER_summary!F$26)</f>
        <v>105.74201319517637</v>
      </c>
      <c r="G4" s="101">
        <f>IF(SER_hh_tesh!G4=0,0,SER_hh_tesh!G4/SER_summary!G$26)</f>
        <v>102.55059138772924</v>
      </c>
      <c r="H4" s="101">
        <f>IF(SER_hh_tesh!H4=0,0,SER_hh_tesh!H4/SER_summary!H$26)</f>
        <v>108.57212683839617</v>
      </c>
      <c r="I4" s="101">
        <f>IF(SER_hh_tesh!I4=0,0,SER_hh_tesh!I4/SER_summary!I$26)</f>
        <v>101.35714542105218</v>
      </c>
      <c r="J4" s="101">
        <f>IF(SER_hh_tesh!J4=0,0,SER_hh_tesh!J4/SER_summary!J$26)</f>
        <v>89.281935337811618</v>
      </c>
      <c r="K4" s="101">
        <f>IF(SER_hh_tesh!K4=0,0,SER_hh_tesh!K4/SER_summary!K$26)</f>
        <v>86.864422792853972</v>
      </c>
      <c r="L4" s="101">
        <f>IF(SER_hh_tesh!L4=0,0,SER_hh_tesh!L4/SER_summary!L$26)</f>
        <v>88.519030873621745</v>
      </c>
      <c r="M4" s="101">
        <f>IF(SER_hh_tesh!M4=0,0,SER_hh_tesh!M4/SER_summary!M$26)</f>
        <v>81.609657991025017</v>
      </c>
      <c r="N4" s="101">
        <f>IF(SER_hh_tesh!N4=0,0,SER_hh_tesh!N4/SER_summary!N$26)</f>
        <v>90.450230486252025</v>
      </c>
      <c r="O4" s="101">
        <f>IF(SER_hh_tesh!O4=0,0,SER_hh_tesh!O4/SER_summary!O$26)</f>
        <v>83.843122016848781</v>
      </c>
      <c r="P4" s="101">
        <f>IF(SER_hh_tesh!P4=0,0,SER_hh_tesh!P4/SER_summary!P$26)</f>
        <v>82.624094664852535</v>
      </c>
      <c r="Q4" s="101">
        <f>IF(SER_hh_tesh!Q4=0,0,SER_hh_tesh!Q4/SER_summary!Q$26)</f>
        <v>77.951507743811973</v>
      </c>
    </row>
    <row r="5" spans="1:17" ht="12" customHeight="1" x14ac:dyDescent="0.25">
      <c r="A5" s="88" t="s">
        <v>38</v>
      </c>
      <c r="B5" s="100">
        <f>IF(SER_hh_tesh!B5=0,0,SER_hh_tesh!B5/SER_summary!B$26)</f>
        <v>120.95400327532109</v>
      </c>
      <c r="C5" s="100">
        <f>IF(SER_hh_tesh!C5=0,0,SER_hh_tesh!C5/SER_summary!C$26)</f>
        <v>96.620941561534508</v>
      </c>
      <c r="D5" s="100">
        <f>IF(SER_hh_tesh!D5=0,0,SER_hh_tesh!D5/SER_summary!D$26)</f>
        <v>105.90916928579877</v>
      </c>
      <c r="E5" s="100">
        <f>IF(SER_hh_tesh!E5=0,0,SER_hh_tesh!E5/SER_summary!E$26)</f>
        <v>106.08157973621877</v>
      </c>
      <c r="F5" s="100">
        <f>IF(SER_hh_tesh!F5=0,0,SER_hh_tesh!F5/SER_summary!F$26)</f>
        <v>104.58841300031303</v>
      </c>
      <c r="G5" s="100">
        <f>IF(SER_hh_tesh!G5=0,0,SER_hh_tesh!G5/SER_summary!G$26)</f>
        <v>102.72639838364906</v>
      </c>
      <c r="H5" s="100">
        <f>IF(SER_hh_tesh!H5=0,0,SER_hh_tesh!H5/SER_summary!H$26)</f>
        <v>110.28014196308828</v>
      </c>
      <c r="I5" s="100">
        <f>IF(SER_hh_tesh!I5=0,0,SER_hh_tesh!I5/SER_summary!I$26)</f>
        <v>102.81064628344768</v>
      </c>
      <c r="J5" s="100">
        <f>IF(SER_hh_tesh!J5=0,0,SER_hh_tesh!J5/SER_summary!J$26)</f>
        <v>90.502486005788597</v>
      </c>
      <c r="K5" s="100">
        <f>IF(SER_hh_tesh!K5=0,0,SER_hh_tesh!K5/SER_summary!K$26)</f>
        <v>89.779731106168541</v>
      </c>
      <c r="L5" s="100">
        <f>IF(SER_hh_tesh!L5=0,0,SER_hh_tesh!L5/SER_summary!L$26)</f>
        <v>90.386361691689643</v>
      </c>
      <c r="M5" s="100">
        <f>IF(SER_hh_tesh!M5=0,0,SER_hh_tesh!M5/SER_summary!M$26)</f>
        <v>102.09768656434998</v>
      </c>
      <c r="N5" s="100">
        <f>IF(SER_hh_tesh!N5=0,0,SER_hh_tesh!N5/SER_summary!N$26)</f>
        <v>70.604531784624314</v>
      </c>
      <c r="O5" s="100">
        <f>IF(SER_hh_tesh!O5=0,0,SER_hh_tesh!O5/SER_summary!O$26)</f>
        <v>86.832562456565611</v>
      </c>
      <c r="P5" s="100">
        <f>IF(SER_hh_tesh!P5=0,0,SER_hh_tesh!P5/SER_summary!P$26)</f>
        <v>82.32034667765106</v>
      </c>
      <c r="Q5" s="100">
        <f>IF(SER_hh_tesh!Q5=0,0,SER_hh_tesh!Q5/SER_summary!Q$26)</f>
        <v>78.083782310248694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109.39159293296142</v>
      </c>
      <c r="C7" s="100">
        <f>IF(SER_hh_tesh!C7=0,0,SER_hh_tesh!C7/SER_summary!C$26)</f>
        <v>97.868042009636483</v>
      </c>
      <c r="D7" s="100">
        <f>IF(SER_hh_tesh!D7=0,0,SER_hh_tesh!D7/SER_summary!D$26)</f>
        <v>115.74779435775703</v>
      </c>
      <c r="E7" s="100">
        <f>IF(SER_hh_tesh!E7=0,0,SER_hh_tesh!E7/SER_summary!E$26)</f>
        <v>102.71906587595986</v>
      </c>
      <c r="F7" s="100">
        <f>IF(SER_hh_tesh!F7=0,0,SER_hh_tesh!F7/SER_summary!F$26)</f>
        <v>100.62304912663014</v>
      </c>
      <c r="G7" s="100">
        <f>IF(SER_hh_tesh!G7=0,0,SER_hh_tesh!G7/SER_summary!G$26)</f>
        <v>97.092052023355535</v>
      </c>
      <c r="H7" s="100">
        <f>IF(SER_hh_tesh!H7=0,0,SER_hh_tesh!H7/SER_summary!H$26)</f>
        <v>78.648307919126708</v>
      </c>
      <c r="I7" s="100">
        <f>IF(SER_hh_tesh!I7=0,0,SER_hh_tesh!I7/SER_summary!I$26)</f>
        <v>97.153219748108995</v>
      </c>
      <c r="J7" s="100">
        <f>IF(SER_hh_tesh!J7=0,0,SER_hh_tesh!J7/SER_summary!J$26)</f>
        <v>182.90295666489479</v>
      </c>
      <c r="K7" s="100">
        <f>IF(SER_hh_tesh!K7=0,0,SER_hh_tesh!K7/SER_summary!K$26)</f>
        <v>59.504403947675208</v>
      </c>
      <c r="L7" s="100">
        <f>IF(SER_hh_tesh!L7=0,0,SER_hh_tesh!L7/SER_summary!L$26)</f>
        <v>91.067428098640789</v>
      </c>
      <c r="M7" s="100">
        <f>IF(SER_hh_tesh!M7=0,0,SER_hh_tesh!M7/SER_summary!M$26)</f>
        <v>107.55251640909057</v>
      </c>
      <c r="N7" s="100">
        <f>IF(SER_hh_tesh!N7=0,0,SER_hh_tesh!N7/SER_summary!N$26)</f>
        <v>61.450224442738175</v>
      </c>
      <c r="O7" s="100">
        <f>IF(SER_hh_tesh!O7=0,0,SER_hh_tesh!O7/SER_summary!O$26)</f>
        <v>66.527101119012414</v>
      </c>
      <c r="P7" s="100">
        <f>IF(SER_hh_tesh!P7=0,0,SER_hh_tesh!P7/SER_summary!P$26)</f>
        <v>105.07641569988414</v>
      </c>
      <c r="Q7" s="100">
        <f>IF(SER_hh_tesh!Q7=0,0,SER_hh_tesh!Q7/SER_summary!Q$26)</f>
        <v>78.192005524073622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109.3915929329616</v>
      </c>
      <c r="C9" s="100">
        <f>IF(SER_hh_tesh!C9=0,0,SER_hh_tesh!C9/SER_summary!C$26)</f>
        <v>107.9314857640388</v>
      </c>
      <c r="D9" s="100">
        <f>IF(SER_hh_tesh!D9=0,0,SER_hh_tesh!D9/SER_summary!D$26)</f>
        <v>106.78968514976951</v>
      </c>
      <c r="E9" s="100">
        <f>IF(SER_hh_tesh!E9=0,0,SER_hh_tesh!E9/SER_summary!E$26)</f>
        <v>107.13237770379533</v>
      </c>
      <c r="F9" s="100">
        <f>IF(SER_hh_tesh!F9=0,0,SER_hh_tesh!F9/SER_summary!F$26)</f>
        <v>107.99597548524586</v>
      </c>
      <c r="G9" s="100">
        <f>IF(SER_hh_tesh!G9=0,0,SER_hh_tesh!G9/SER_summary!G$26)</f>
        <v>103.28381890332497</v>
      </c>
      <c r="H9" s="100">
        <f>IF(SER_hh_tesh!H9=0,0,SER_hh_tesh!H9/SER_summary!H$26)</f>
        <v>109.76768249404209</v>
      </c>
      <c r="I9" s="100">
        <f>IF(SER_hh_tesh!I9=0,0,SER_hh_tesh!I9/SER_summary!I$26)</f>
        <v>103.83175321895797</v>
      </c>
      <c r="J9" s="100">
        <f>IF(SER_hh_tesh!J9=0,0,SER_hh_tesh!J9/SER_summary!J$26)</f>
        <v>90.909809864119467</v>
      </c>
      <c r="K9" s="100">
        <f>IF(SER_hh_tesh!K9=0,0,SER_hh_tesh!K9/SER_summary!K$26)</f>
        <v>88.39626151175608</v>
      </c>
      <c r="L9" s="100">
        <f>IF(SER_hh_tesh!L9=0,0,SER_hh_tesh!L9/SER_summary!L$26)</f>
        <v>92.233526453101533</v>
      </c>
      <c r="M9" s="100">
        <f>IF(SER_hh_tesh!M9=0,0,SER_hh_tesh!M9/SER_summary!M$26)</f>
        <v>80.549910119511424</v>
      </c>
      <c r="N9" s="100">
        <f>IF(SER_hh_tesh!N9=0,0,SER_hh_tesh!N9/SER_summary!N$26)</f>
        <v>90.507738002043254</v>
      </c>
      <c r="O9" s="100">
        <f>IF(SER_hh_tesh!O9=0,0,SER_hh_tesh!O9/SER_summary!O$26)</f>
        <v>83.746243843945777</v>
      </c>
      <c r="P9" s="100">
        <f>IF(SER_hh_tesh!P9=0,0,SER_hh_tesh!P9/SER_summary!P$26)</f>
        <v>80.626166749880781</v>
      </c>
      <c r="Q9" s="100">
        <f>IF(SER_hh_tesh!Q9=0,0,SER_hh_tesh!Q9/SER_summary!Q$26)</f>
        <v>77.199142863177968</v>
      </c>
    </row>
    <row r="10" spans="1:17" ht="12" customHeight="1" x14ac:dyDescent="0.25">
      <c r="A10" s="88" t="s">
        <v>34</v>
      </c>
      <c r="B10" s="100">
        <f>IF(SER_hh_tesh!B10=0,0,SER_hh_tesh!B10/SER_summary!B$26)</f>
        <v>110.47467801150597</v>
      </c>
      <c r="C10" s="100">
        <f>IF(SER_hh_tesh!C10=0,0,SER_hh_tesh!C10/SER_summary!C$26)</f>
        <v>107.82389854606058</v>
      </c>
      <c r="D10" s="100">
        <f>IF(SER_hh_tesh!D10=0,0,SER_hh_tesh!D10/SER_summary!D$26)</f>
        <v>105.26717907576887</v>
      </c>
      <c r="E10" s="100">
        <f>IF(SER_hh_tesh!E10=0,0,SER_hh_tesh!E10/SER_summary!E$26)</f>
        <v>104.89858870043756</v>
      </c>
      <c r="F10" s="100">
        <f>IF(SER_hh_tesh!F10=0,0,SER_hh_tesh!F10/SER_summary!F$26)</f>
        <v>101.53939167568298</v>
      </c>
      <c r="G10" s="100">
        <f>IF(SER_hh_tesh!G10=0,0,SER_hh_tesh!G10/SER_summary!G$26)</f>
        <v>101.45405482433614</v>
      </c>
      <c r="H10" s="100">
        <f>IF(SER_hh_tesh!H10=0,0,SER_hh_tesh!H10/SER_summary!H$26)</f>
        <v>105.44743725079415</v>
      </c>
      <c r="I10" s="100">
        <f>IF(SER_hh_tesh!I10=0,0,SER_hh_tesh!I10/SER_summary!I$26)</f>
        <v>98.621789299698847</v>
      </c>
      <c r="J10" s="100">
        <f>IF(SER_hh_tesh!J10=0,0,SER_hh_tesh!J10/SER_summary!J$26)</f>
        <v>88.529049826252404</v>
      </c>
      <c r="K10" s="100">
        <f>IF(SER_hh_tesh!K10=0,0,SER_hh_tesh!K10/SER_summary!K$26)</f>
        <v>87.355178249064465</v>
      </c>
      <c r="L10" s="100">
        <f>IF(SER_hh_tesh!L10=0,0,SER_hh_tesh!L10/SER_summary!L$26)</f>
        <v>87.355786426382338</v>
      </c>
      <c r="M10" s="100">
        <f>IF(SER_hh_tesh!M10=0,0,SER_hh_tesh!M10/SER_summary!M$26)</f>
        <v>83.730155800217545</v>
      </c>
      <c r="N10" s="100">
        <f>IF(SER_hh_tesh!N10=0,0,SER_hh_tesh!N10/SER_summary!N$26)</f>
        <v>87.846554714336051</v>
      </c>
      <c r="O10" s="100">
        <f>IF(SER_hh_tesh!O10=0,0,SER_hh_tesh!O10/SER_summary!O$26)</f>
        <v>83.303433146059589</v>
      </c>
      <c r="P10" s="100">
        <f>IF(SER_hh_tesh!P10=0,0,SER_hh_tesh!P10/SER_summary!P$26)</f>
        <v>80.719221370100968</v>
      </c>
      <c r="Q10" s="100">
        <f>IF(SER_hh_tesh!Q10=0,0,SER_hh_tesh!Q10/SER_summary!Q$26)</f>
        <v>75.993417608887555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109.11369502650648</v>
      </c>
      <c r="C12" s="100">
        <f>IF(SER_hh_tesh!C12=0,0,SER_hh_tesh!C12/SER_summary!C$26)</f>
        <v>110.65059407604498</v>
      </c>
      <c r="D12" s="100">
        <f>IF(SER_hh_tesh!D12=0,0,SER_hh_tesh!D12/SER_summary!D$26)</f>
        <v>104.84131095633221</v>
      </c>
      <c r="E12" s="100">
        <f>IF(SER_hh_tesh!E12=0,0,SER_hh_tesh!E12/SER_summary!E$26)</f>
        <v>105.57645751472761</v>
      </c>
      <c r="F12" s="100">
        <f>IF(SER_hh_tesh!F12=0,0,SER_hh_tesh!F12/SER_summary!F$26)</f>
        <v>104.10471920617935</v>
      </c>
      <c r="G12" s="100">
        <f>IF(SER_hh_tesh!G12=0,0,SER_hh_tesh!G12/SER_summary!G$26)</f>
        <v>100.58132214087692</v>
      </c>
      <c r="H12" s="100">
        <f>IF(SER_hh_tesh!H12=0,0,SER_hh_tesh!H12/SER_summary!H$26)</f>
        <v>106.84223791408674</v>
      </c>
      <c r="I12" s="100">
        <f>IF(SER_hh_tesh!I12=0,0,SER_hh_tesh!I12/SER_summary!I$26)</f>
        <v>99.058446145301858</v>
      </c>
      <c r="J12" s="100">
        <f>IF(SER_hh_tesh!J12=0,0,SER_hh_tesh!J12/SER_summary!J$26)</f>
        <v>84.999534037478298</v>
      </c>
      <c r="K12" s="100">
        <f>IF(SER_hh_tesh!K12=0,0,SER_hh_tesh!K12/SER_summary!K$26)</f>
        <v>84.37292906433197</v>
      </c>
      <c r="L12" s="100">
        <f>IF(SER_hh_tesh!L12=0,0,SER_hh_tesh!L12/SER_summary!L$26)</f>
        <v>85.84244534301213</v>
      </c>
      <c r="M12" s="100">
        <f>IF(SER_hh_tesh!M12=0,0,SER_hh_tesh!M12/SER_summary!M$26)</f>
        <v>74.595732682087245</v>
      </c>
      <c r="N12" s="100">
        <f>IF(SER_hh_tesh!N12=0,0,SER_hh_tesh!N12/SER_summary!N$26)</f>
        <v>93.499323876825073</v>
      </c>
      <c r="O12" s="100">
        <f>IF(SER_hh_tesh!O12=0,0,SER_hh_tesh!O12/SER_summary!O$26)</f>
        <v>81.079375078018643</v>
      </c>
      <c r="P12" s="100">
        <f>IF(SER_hh_tesh!P12=0,0,SER_hh_tesh!P12/SER_summary!P$26)</f>
        <v>80.472045946840268</v>
      </c>
      <c r="Q12" s="100">
        <f>IF(SER_hh_tesh!Q12=0,0,SER_hh_tesh!Q12/SER_summary!Q$26)</f>
        <v>76.151329705924852</v>
      </c>
    </row>
    <row r="13" spans="1:17" ht="12" customHeight="1" x14ac:dyDescent="0.25">
      <c r="A13" s="88" t="s">
        <v>105</v>
      </c>
      <c r="B13" s="100">
        <f>IF(SER_hh_tesh!B13=0,0,SER_hh_tesh!B13/SER_summary!B$26)</f>
        <v>111.62487487802191</v>
      </c>
      <c r="C13" s="100">
        <f>IF(SER_hh_tesh!C13=0,0,SER_hh_tesh!C13/SER_summary!C$26)</f>
        <v>110.4698597879827</v>
      </c>
      <c r="D13" s="100">
        <f>IF(SER_hh_tesh!D13=0,0,SER_hh_tesh!D13/SER_summary!D$26)</f>
        <v>108.00960224690355</v>
      </c>
      <c r="E13" s="100">
        <f>IF(SER_hh_tesh!E13=0,0,SER_hh_tesh!E13/SER_summary!E$26)</f>
        <v>108.39809815604282</v>
      </c>
      <c r="F13" s="100">
        <f>IF(SER_hh_tesh!F13=0,0,SER_hh_tesh!F13/SER_summary!F$26)</f>
        <v>106.2902496309282</v>
      </c>
      <c r="G13" s="100">
        <f>IF(SER_hh_tesh!G13=0,0,SER_hh_tesh!G13/SER_summary!G$26)</f>
        <v>102.27204214979066</v>
      </c>
      <c r="H13" s="100">
        <f>IF(SER_hh_tesh!H13=0,0,SER_hh_tesh!H13/SER_summary!H$26)</f>
        <v>107.41074597681744</v>
      </c>
      <c r="I13" s="100">
        <f>IF(SER_hh_tesh!I13=0,0,SER_hh_tesh!I13/SER_summary!I$26)</f>
        <v>98.812168029001811</v>
      </c>
      <c r="J13" s="100">
        <f>IF(SER_hh_tesh!J13=0,0,SER_hh_tesh!J13/SER_summary!J$26)</f>
        <v>86.096785971204241</v>
      </c>
      <c r="K13" s="100">
        <f>IF(SER_hh_tesh!K13=0,0,SER_hh_tesh!K13/SER_summary!K$26)</f>
        <v>82.87762097952502</v>
      </c>
      <c r="L13" s="100">
        <f>IF(SER_hh_tesh!L13=0,0,SER_hh_tesh!L13/SER_summary!L$26)</f>
        <v>85.886872048473876</v>
      </c>
      <c r="M13" s="100">
        <f>IF(SER_hh_tesh!M13=0,0,SER_hh_tesh!M13/SER_summary!M$26)</f>
        <v>89.312530753710078</v>
      </c>
      <c r="N13" s="100">
        <f>IF(SER_hh_tesh!N13=0,0,SER_hh_tesh!N13/SER_summary!N$26)</f>
        <v>98.942616264269731</v>
      </c>
      <c r="O13" s="100">
        <f>IF(SER_hh_tesh!O13=0,0,SER_hh_tesh!O13/SER_summary!O$26)</f>
        <v>91.789226528454932</v>
      </c>
      <c r="P13" s="100">
        <f>IF(SER_hh_tesh!P13=0,0,SER_hh_tesh!P13/SER_summary!P$26)</f>
        <v>90.369123336348082</v>
      </c>
      <c r="Q13" s="100">
        <f>IF(SER_hh_tesh!Q13=0,0,SER_hh_tesh!Q13/SER_summary!Q$26)</f>
        <v>85.362605436149124</v>
      </c>
    </row>
    <row r="14" spans="1:17" ht="12" customHeight="1" x14ac:dyDescent="0.25">
      <c r="A14" s="51" t="s">
        <v>104</v>
      </c>
      <c r="B14" s="22">
        <f>IF(SER_hh_tesh!B14=0,0,SER_hh_tesh!B14/SER_summary!B$26)</f>
        <v>111.62487487802198</v>
      </c>
      <c r="C14" s="22">
        <f>IF(SER_hh_tesh!C14=0,0,SER_hh_tesh!C14/SER_summary!C$26)</f>
        <v>110.30356857264289</v>
      </c>
      <c r="D14" s="22">
        <f>IF(SER_hh_tesh!D14=0,0,SER_hh_tesh!D14/SER_summary!D$26)</f>
        <v>107.39415720969085</v>
      </c>
      <c r="E14" s="22">
        <f>IF(SER_hh_tesh!E14=0,0,SER_hh_tesh!E14/SER_summary!E$26)</f>
        <v>110.84171437613179</v>
      </c>
      <c r="F14" s="22">
        <f>IF(SER_hh_tesh!F14=0,0,SER_hh_tesh!F14/SER_summary!F$26)</f>
        <v>109.14031293200665</v>
      </c>
      <c r="G14" s="22">
        <f>IF(SER_hh_tesh!G14=0,0,SER_hh_tesh!G14/SER_summary!G$26)</f>
        <v>106.08162167973123</v>
      </c>
      <c r="H14" s="22">
        <f>IF(SER_hh_tesh!H14=0,0,SER_hh_tesh!H14/SER_summary!H$26)</f>
        <v>111.95715063885777</v>
      </c>
      <c r="I14" s="22">
        <f>IF(SER_hh_tesh!I14=0,0,SER_hh_tesh!I14/SER_summary!I$26)</f>
        <v>103.60640545154106</v>
      </c>
      <c r="J14" s="22">
        <f>IF(SER_hh_tesh!J14=0,0,SER_hh_tesh!J14/SER_summary!J$26)</f>
        <v>93.015221823161085</v>
      </c>
      <c r="K14" s="22">
        <f>IF(SER_hh_tesh!K14=0,0,SER_hh_tesh!K14/SER_summary!K$26)</f>
        <v>93.126852713134298</v>
      </c>
      <c r="L14" s="22">
        <f>IF(SER_hh_tesh!L14=0,0,SER_hh_tesh!L14/SER_summary!L$26)</f>
        <v>95.236192956147534</v>
      </c>
      <c r="M14" s="22">
        <f>IF(SER_hh_tesh!M14=0,0,SER_hh_tesh!M14/SER_summary!M$26)</f>
        <v>86.77118886426419</v>
      </c>
      <c r="N14" s="22">
        <f>IF(SER_hh_tesh!N14=0,0,SER_hh_tesh!N14/SER_summary!N$26)</f>
        <v>95.772756909979165</v>
      </c>
      <c r="O14" s="22">
        <f>IF(SER_hh_tesh!O14=0,0,SER_hh_tesh!O14/SER_summary!O$26)</f>
        <v>87.782112088156509</v>
      </c>
      <c r="P14" s="22">
        <f>IF(SER_hh_tesh!P14=0,0,SER_hh_tesh!P14/SER_summary!P$26)</f>
        <v>85.861386891992595</v>
      </c>
      <c r="Q14" s="22">
        <f>IF(SER_hh_tesh!Q14=0,0,SER_hh_tesh!Q14/SER_summary!Q$26)</f>
        <v>81.280662060190295</v>
      </c>
    </row>
    <row r="15" spans="1:17" ht="12" customHeight="1" x14ac:dyDescent="0.25">
      <c r="A15" s="105" t="s">
        <v>108</v>
      </c>
      <c r="B15" s="104">
        <f>IF(SER_hh_tesh!B15=0,0,SER_hh_tesh!B15/SER_summary!B$26)</f>
        <v>0.87473945853449064</v>
      </c>
      <c r="C15" s="104">
        <f>IF(SER_hh_tesh!C15=0,0,SER_hh_tesh!C15/SER_summary!C$26)</f>
        <v>0.82515391421651407</v>
      </c>
      <c r="D15" s="104">
        <f>IF(SER_hh_tesh!D15=0,0,SER_hh_tesh!D15/SER_summary!D$26)</f>
        <v>0.84051571349083665</v>
      </c>
      <c r="E15" s="104">
        <f>IF(SER_hh_tesh!E15=0,0,SER_hh_tesh!E15/SER_summary!E$26)</f>
        <v>0.83175042041180014</v>
      </c>
      <c r="F15" s="104">
        <f>IF(SER_hh_tesh!F15=0,0,SER_hh_tesh!F15/SER_summary!F$26)</f>
        <v>0.86333698695836303</v>
      </c>
      <c r="G15" s="104">
        <f>IF(SER_hh_tesh!G15=0,0,SER_hh_tesh!G15/SER_summary!G$26)</f>
        <v>0.83440071810006033</v>
      </c>
      <c r="H15" s="104">
        <f>IF(SER_hh_tesh!H15=0,0,SER_hh_tesh!H15/SER_summary!H$26)</f>
        <v>0.88841268768657133</v>
      </c>
      <c r="I15" s="104">
        <f>IF(SER_hh_tesh!I15=0,0,SER_hh_tesh!I15/SER_summary!I$26)</f>
        <v>0.8642321405892498</v>
      </c>
      <c r="J15" s="104">
        <f>IF(SER_hh_tesh!J15=0,0,SER_hh_tesh!J15/SER_summary!J$26)</f>
        <v>0.78639794081154035</v>
      </c>
      <c r="K15" s="104">
        <f>IF(SER_hh_tesh!K15=0,0,SER_hh_tesh!K15/SER_summary!K$26)</f>
        <v>0.71742251900998144</v>
      </c>
      <c r="L15" s="104">
        <f>IF(SER_hh_tesh!L15=0,0,SER_hh_tesh!L15/SER_summary!L$26)</f>
        <v>0.74052588071313508</v>
      </c>
      <c r="M15" s="104">
        <f>IF(SER_hh_tesh!M15=0,0,SER_hh_tesh!M15/SER_summary!M$26)</f>
        <v>0.70151456454112793</v>
      </c>
      <c r="N15" s="104">
        <f>IF(SER_hh_tesh!N15=0,0,SER_hh_tesh!N15/SER_summary!N$26)</f>
        <v>0.74688181478939719</v>
      </c>
      <c r="O15" s="104">
        <f>IF(SER_hh_tesh!O15=0,0,SER_hh_tesh!O15/SER_summary!O$26)</f>
        <v>0.73174274228844949</v>
      </c>
      <c r="P15" s="104">
        <f>IF(SER_hh_tesh!P15=0,0,SER_hh_tesh!P15/SER_summary!P$26)</f>
        <v>0.71740288225324644</v>
      </c>
      <c r="Q15" s="104">
        <f>IF(SER_hh_tesh!Q15=0,0,SER_hh_tesh!Q15/SER_summary!Q$26)</f>
        <v>0.68088878621965776</v>
      </c>
    </row>
    <row r="16" spans="1:17" ht="12.95" customHeight="1" x14ac:dyDescent="0.25">
      <c r="A16" s="90" t="s">
        <v>102</v>
      </c>
      <c r="B16" s="101">
        <f>IF(SER_hh_tesh!B16=0,0,SER_hh_tesh!B16/SER_summary!B$26)</f>
        <v>16.697560045491777</v>
      </c>
      <c r="C16" s="101">
        <f>IF(SER_hh_tesh!C16=0,0,SER_hh_tesh!C16/SER_summary!C$26)</f>
        <v>16.788936431987576</v>
      </c>
      <c r="D16" s="101">
        <f>IF(SER_hh_tesh!D16=0,0,SER_hh_tesh!D16/SER_summary!D$26)</f>
        <v>16.853145768313958</v>
      </c>
      <c r="E16" s="101">
        <f>IF(SER_hh_tesh!E16=0,0,SER_hh_tesh!E16/SER_summary!E$26)</f>
        <v>16.940555187484158</v>
      </c>
      <c r="F16" s="101">
        <f>IF(SER_hh_tesh!F16=0,0,SER_hh_tesh!F16/SER_summary!F$26)</f>
        <v>17.042769133771085</v>
      </c>
      <c r="G16" s="101">
        <f>IF(SER_hh_tesh!G16=0,0,SER_hh_tesh!G16/SER_summary!G$26)</f>
        <v>17.155896571945949</v>
      </c>
      <c r="H16" s="101">
        <f>IF(SER_hh_tesh!H16=0,0,SER_hh_tesh!H16/SER_summary!H$26)</f>
        <v>17.268072832061865</v>
      </c>
      <c r="I16" s="101">
        <f>IF(SER_hh_tesh!I16=0,0,SER_hh_tesh!I16/SER_summary!I$26)</f>
        <v>17.408294138257862</v>
      </c>
      <c r="J16" s="101">
        <f>IF(SER_hh_tesh!J16=0,0,SER_hh_tesh!J16/SER_summary!J$26)</f>
        <v>17.58788653971007</v>
      </c>
      <c r="K16" s="101">
        <f>IF(SER_hh_tesh!K16=0,0,SER_hh_tesh!K16/SER_summary!K$26)</f>
        <v>17.478324801339546</v>
      </c>
      <c r="L16" s="101">
        <f>IF(SER_hh_tesh!L16=0,0,SER_hh_tesh!L16/SER_summary!L$26)</f>
        <v>17.517114465525886</v>
      </c>
      <c r="M16" s="101">
        <f>IF(SER_hh_tesh!M16=0,0,SER_hh_tesh!M16/SER_summary!M$26)</f>
        <v>17.825850033870793</v>
      </c>
      <c r="N16" s="101">
        <f>IF(SER_hh_tesh!N16=0,0,SER_hh_tesh!N16/SER_summary!N$26)</f>
        <v>18.139327720114885</v>
      </c>
      <c r="O16" s="101">
        <f>IF(SER_hh_tesh!O16=0,0,SER_hh_tesh!O16/SER_summary!O$26)</f>
        <v>18.599083044320015</v>
      </c>
      <c r="P16" s="101">
        <f>IF(SER_hh_tesh!P16=0,0,SER_hh_tesh!P16/SER_summary!P$26)</f>
        <v>19.163840930009016</v>
      </c>
      <c r="Q16" s="101">
        <f>IF(SER_hh_tesh!Q16=0,0,SER_hh_tesh!Q16/SER_summary!Q$26)</f>
        <v>19.845265022369833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16.697560045491777</v>
      </c>
      <c r="C18" s="103">
        <f>IF(SER_hh_tesh!C18=0,0,SER_hh_tesh!C18/SER_summary!C$26)</f>
        <v>16.788936431987576</v>
      </c>
      <c r="D18" s="103">
        <f>IF(SER_hh_tesh!D18=0,0,SER_hh_tesh!D18/SER_summary!D$26)</f>
        <v>16.853145768313958</v>
      </c>
      <c r="E18" s="103">
        <f>IF(SER_hh_tesh!E18=0,0,SER_hh_tesh!E18/SER_summary!E$26)</f>
        <v>16.940555187484158</v>
      </c>
      <c r="F18" s="103">
        <f>IF(SER_hh_tesh!F18=0,0,SER_hh_tesh!F18/SER_summary!F$26)</f>
        <v>17.042769133771085</v>
      </c>
      <c r="G18" s="103">
        <f>IF(SER_hh_tesh!G18=0,0,SER_hh_tesh!G18/SER_summary!G$26)</f>
        <v>17.155896571945949</v>
      </c>
      <c r="H18" s="103">
        <f>IF(SER_hh_tesh!H18=0,0,SER_hh_tesh!H18/SER_summary!H$26)</f>
        <v>17.268072832061865</v>
      </c>
      <c r="I18" s="103">
        <f>IF(SER_hh_tesh!I18=0,0,SER_hh_tesh!I18/SER_summary!I$26)</f>
        <v>17.408294138257862</v>
      </c>
      <c r="J18" s="103">
        <f>IF(SER_hh_tesh!J18=0,0,SER_hh_tesh!J18/SER_summary!J$26)</f>
        <v>17.58788653971007</v>
      </c>
      <c r="K18" s="103">
        <f>IF(SER_hh_tesh!K18=0,0,SER_hh_tesh!K18/SER_summary!K$26)</f>
        <v>17.478324801339546</v>
      </c>
      <c r="L18" s="103">
        <f>IF(SER_hh_tesh!L18=0,0,SER_hh_tesh!L18/SER_summary!L$26)</f>
        <v>17.517114465525886</v>
      </c>
      <c r="M18" s="103">
        <f>IF(SER_hh_tesh!M18=0,0,SER_hh_tesh!M18/SER_summary!M$26)</f>
        <v>17.825850033870793</v>
      </c>
      <c r="N18" s="103">
        <f>IF(SER_hh_tesh!N18=0,0,SER_hh_tesh!N18/SER_summary!N$26)</f>
        <v>18.139327720114885</v>
      </c>
      <c r="O18" s="103">
        <f>IF(SER_hh_tesh!O18=0,0,SER_hh_tesh!O18/SER_summary!O$26)</f>
        <v>18.599083044320015</v>
      </c>
      <c r="P18" s="103">
        <f>IF(SER_hh_tesh!P18=0,0,SER_hh_tesh!P18/SER_summary!P$26)</f>
        <v>19.163840930009016</v>
      </c>
      <c r="Q18" s="103">
        <f>IF(SER_hh_tesh!Q18=0,0,SER_hh_tesh!Q18/SER_summary!Q$26)</f>
        <v>19.845265022369833</v>
      </c>
    </row>
    <row r="19" spans="1:17" ht="12.95" customHeight="1" x14ac:dyDescent="0.25">
      <c r="A19" s="90" t="s">
        <v>47</v>
      </c>
      <c r="B19" s="101">
        <f>IF(SER_hh_tesh!B19=0,0,SER_hh_tesh!B19/SER_summary!B$26)</f>
        <v>12.194270306810855</v>
      </c>
      <c r="C19" s="101">
        <f>IF(SER_hh_tesh!C19=0,0,SER_hh_tesh!C19/SER_summary!C$26)</f>
        <v>12.037834413538608</v>
      </c>
      <c r="D19" s="101">
        <f>IF(SER_hh_tesh!D19=0,0,SER_hh_tesh!D19/SER_summary!D$26)</f>
        <v>12.311696306949795</v>
      </c>
      <c r="E19" s="101">
        <f>IF(SER_hh_tesh!E19=0,0,SER_hh_tesh!E19/SER_summary!E$26)</f>
        <v>12.508032402110187</v>
      </c>
      <c r="F19" s="101">
        <f>IF(SER_hh_tesh!F19=0,0,SER_hh_tesh!F19/SER_summary!F$26)</f>
        <v>12.808544325190159</v>
      </c>
      <c r="G19" s="101">
        <f>IF(SER_hh_tesh!G19=0,0,SER_hh_tesh!G19/SER_summary!G$26)</f>
        <v>13.107043286410605</v>
      </c>
      <c r="H19" s="101">
        <f>IF(SER_hh_tesh!H19=0,0,SER_hh_tesh!H19/SER_summary!H$26)</f>
        <v>14.08558399810043</v>
      </c>
      <c r="I19" s="101">
        <f>IF(SER_hh_tesh!I19=0,0,SER_hh_tesh!I19/SER_summary!I$26)</f>
        <v>13.653827653538654</v>
      </c>
      <c r="J19" s="101">
        <f>IF(SER_hh_tesh!J19=0,0,SER_hh_tesh!J19/SER_summary!J$26)</f>
        <v>13.830823164499794</v>
      </c>
      <c r="K19" s="101">
        <f>IF(SER_hh_tesh!K19=0,0,SER_hh_tesh!K19/SER_summary!K$26)</f>
        <v>13.789632912496797</v>
      </c>
      <c r="L19" s="101">
        <f>IF(SER_hh_tesh!L19=0,0,SER_hh_tesh!L19/SER_summary!L$26)</f>
        <v>13.970911243194651</v>
      </c>
      <c r="M19" s="101">
        <f>IF(SER_hh_tesh!M19=0,0,SER_hh_tesh!M19/SER_summary!M$26)</f>
        <v>14.201727957928524</v>
      </c>
      <c r="N19" s="101">
        <f>IF(SER_hh_tesh!N19=0,0,SER_hh_tesh!N19/SER_summary!N$26)</f>
        <v>14.226088649353272</v>
      </c>
      <c r="O19" s="101">
        <f>IF(SER_hh_tesh!O19=0,0,SER_hh_tesh!O19/SER_summary!O$26)</f>
        <v>14.425179921816994</v>
      </c>
      <c r="P19" s="101">
        <f>IF(SER_hh_tesh!P19=0,0,SER_hh_tesh!P19/SER_summary!P$26)</f>
        <v>14.612450795355006</v>
      </c>
      <c r="Q19" s="101">
        <f>IF(SER_hh_tesh!Q19=0,0,SER_hh_tesh!Q19/SER_summary!Q$26)</f>
        <v>14.590375730225146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12.192493695396259</v>
      </c>
      <c r="C22" s="100">
        <f>IF(SER_hh_tesh!C22=0,0,SER_hh_tesh!C22/SER_summary!C$26)</f>
        <v>11.916160244160217</v>
      </c>
      <c r="D22" s="100">
        <f>IF(SER_hh_tesh!D22=0,0,SER_hh_tesh!D22/SER_summary!D$26)</f>
        <v>12.184320211178203</v>
      </c>
      <c r="E22" s="100">
        <f>IF(SER_hh_tesh!E22=0,0,SER_hh_tesh!E22/SER_summary!E$26)</f>
        <v>12.414170366708348</v>
      </c>
      <c r="F22" s="100">
        <f>IF(SER_hh_tesh!F22=0,0,SER_hh_tesh!F22/SER_summary!F$26)</f>
        <v>12.696264761208004</v>
      </c>
      <c r="G22" s="100">
        <f>IF(SER_hh_tesh!G22=0,0,SER_hh_tesh!G22/SER_summary!G$26)</f>
        <v>13.120995203541096</v>
      </c>
      <c r="H22" s="100">
        <f>IF(SER_hh_tesh!H22=0,0,SER_hh_tesh!H22/SER_summary!H$26)</f>
        <v>14.225328096202391</v>
      </c>
      <c r="I22" s="100">
        <f>IF(SER_hh_tesh!I22=0,0,SER_hh_tesh!I22/SER_summary!I$26)</f>
        <v>13.885758720913266</v>
      </c>
      <c r="J22" s="100">
        <f>IF(SER_hh_tesh!J22=0,0,SER_hh_tesh!J22/SER_summary!J$26)</f>
        <v>14.299290862422868</v>
      </c>
      <c r="K22" s="100">
        <f>IF(SER_hh_tesh!K22=0,0,SER_hh_tesh!K22/SER_summary!K$26)</f>
        <v>14.545740984617598</v>
      </c>
      <c r="L22" s="100">
        <f>IF(SER_hh_tesh!L22=0,0,SER_hh_tesh!L22/SER_summary!L$26)</f>
        <v>14.771336520365328</v>
      </c>
      <c r="M22" s="100">
        <f>IF(SER_hh_tesh!M22=0,0,SER_hh_tesh!M22/SER_summary!M$26)</f>
        <v>14.919760469342899</v>
      </c>
      <c r="N22" s="100">
        <f>IF(SER_hh_tesh!N22=0,0,SER_hh_tesh!N22/SER_summary!N$26)</f>
        <v>14.850079743607315</v>
      </c>
      <c r="O22" s="100">
        <f>IF(SER_hh_tesh!O22=0,0,SER_hh_tesh!O22/SER_summary!O$26)</f>
        <v>14.975849497606898</v>
      </c>
      <c r="P22" s="100">
        <f>IF(SER_hh_tesh!P22=0,0,SER_hh_tesh!P22/SER_summary!P$26)</f>
        <v>14.959221890242485</v>
      </c>
      <c r="Q22" s="100">
        <f>IF(SER_hh_tesh!Q22=0,0,SER_hh_tesh!Q22/SER_summary!Q$26)</f>
        <v>14.858925953784473</v>
      </c>
    </row>
    <row r="23" spans="1:17" ht="12" customHeight="1" x14ac:dyDescent="0.25">
      <c r="A23" s="88" t="s">
        <v>98</v>
      </c>
      <c r="B23" s="100">
        <f>IF(SER_hh_tesh!B23=0,0,SER_hh_tesh!B23/SER_summary!B$26)</f>
        <v>12.19249369539626</v>
      </c>
      <c r="C23" s="100">
        <f>IF(SER_hh_tesh!C23=0,0,SER_hh_tesh!C23/SER_summary!C$26)</f>
        <v>12.062350917197962</v>
      </c>
      <c r="D23" s="100">
        <f>IF(SER_hh_tesh!D23=0,0,SER_hh_tesh!D23/SER_summary!D$26)</f>
        <v>12.394598367557714</v>
      </c>
      <c r="E23" s="100">
        <f>IF(SER_hh_tesh!E23=0,0,SER_hh_tesh!E23/SER_summary!E$26)</f>
        <v>12.583526612704199</v>
      </c>
      <c r="F23" s="100">
        <f>IF(SER_hh_tesh!F23=0,0,SER_hh_tesh!F23/SER_summary!F$26)</f>
        <v>13.063628239349342</v>
      </c>
      <c r="G23" s="100">
        <f>IF(SER_hh_tesh!G23=0,0,SER_hh_tesh!G23/SER_summary!G$26)</f>
        <v>13.333290870915702</v>
      </c>
      <c r="H23" s="100">
        <f>IF(SER_hh_tesh!H23=0,0,SER_hh_tesh!H23/SER_summary!H$26)</f>
        <v>14.450156902594655</v>
      </c>
      <c r="I23" s="100">
        <f>IF(SER_hh_tesh!I23=0,0,SER_hh_tesh!I23/SER_summary!I$26)</f>
        <v>14.220970898014338</v>
      </c>
      <c r="J23" s="100">
        <f>IF(SER_hh_tesh!J23=0,0,SER_hh_tesh!J23/SER_summary!J$26)</f>
        <v>14.420837363309621</v>
      </c>
      <c r="K23" s="100">
        <f>IF(SER_hh_tesh!K23=0,0,SER_hh_tesh!K23/SER_summary!K$26)</f>
        <v>14.316964732703521</v>
      </c>
      <c r="L23" s="100">
        <f>IF(SER_hh_tesh!L23=0,0,SER_hh_tesh!L23/SER_summary!L$26)</f>
        <v>14.434322334307488</v>
      </c>
      <c r="M23" s="100">
        <f>IF(SER_hh_tesh!M23=0,0,SER_hh_tesh!M23/SER_summary!M$26)</f>
        <v>14.530173843980744</v>
      </c>
      <c r="N23" s="100">
        <f>IF(SER_hh_tesh!N23=0,0,SER_hh_tesh!N23/SER_summary!N$26)</f>
        <v>14.431864041468206</v>
      </c>
      <c r="O23" s="100">
        <f>IF(SER_hh_tesh!O23=0,0,SER_hh_tesh!O23/SER_summary!O$26)</f>
        <v>14.539948829528013</v>
      </c>
      <c r="P23" s="100">
        <f>IF(SER_hh_tesh!P23=0,0,SER_hh_tesh!P23/SER_summary!P$26)</f>
        <v>14.562653701016115</v>
      </c>
      <c r="Q23" s="100">
        <f>IF(SER_hh_tesh!Q23=0,0,SER_hh_tesh!Q23/SER_summary!Q$26)</f>
        <v>14.541328726270923</v>
      </c>
    </row>
    <row r="24" spans="1:17" ht="12" customHeight="1" x14ac:dyDescent="0.25">
      <c r="A24" s="88" t="s">
        <v>34</v>
      </c>
      <c r="B24" s="100">
        <f>IF(SER_hh_tesh!B24=0,0,SER_hh_tesh!B24/SER_summary!B$26)</f>
        <v>12.192493695396262</v>
      </c>
      <c r="C24" s="100">
        <f>IF(SER_hh_tesh!C24=0,0,SER_hh_tesh!C24/SER_summary!C$26)</f>
        <v>12.012474509758823</v>
      </c>
      <c r="D24" s="100">
        <f>IF(SER_hh_tesh!D24=0,0,SER_hh_tesh!D24/SER_summary!D$26)</f>
        <v>12.261176397576842</v>
      </c>
      <c r="E24" s="100">
        <f>IF(SER_hh_tesh!E24=0,0,SER_hh_tesh!E24/SER_summary!E$26)</f>
        <v>12.46612400647396</v>
      </c>
      <c r="F24" s="100">
        <f>IF(SER_hh_tesh!F24=0,0,SER_hh_tesh!F24/SER_summary!F$26)</f>
        <v>12.764963244626069</v>
      </c>
      <c r="G24" s="100">
        <f>IF(SER_hh_tesh!G24=0,0,SER_hh_tesh!G24/SER_summary!G$26)</f>
        <v>13.067001471797584</v>
      </c>
      <c r="H24" s="100">
        <f>IF(SER_hh_tesh!H24=0,0,SER_hh_tesh!H24/SER_summary!H$26)</f>
        <v>14.036303399966414</v>
      </c>
      <c r="I24" s="100">
        <f>IF(SER_hh_tesh!I24=0,0,SER_hh_tesh!I24/SER_summary!I$26)</f>
        <v>13.537031797397235</v>
      </c>
      <c r="J24" s="100">
        <f>IF(SER_hh_tesh!J24=0,0,SER_hh_tesh!J24/SER_summary!J$26)</f>
        <v>13.743023514771902</v>
      </c>
      <c r="K24" s="100">
        <f>IF(SER_hh_tesh!K24=0,0,SER_hh_tesh!K24/SER_summary!K$26)</f>
        <v>13.7321391199643</v>
      </c>
      <c r="L24" s="100">
        <f>IF(SER_hh_tesh!L24=0,0,SER_hh_tesh!L24/SER_summary!L$26)</f>
        <v>13.931955796332499</v>
      </c>
      <c r="M24" s="100">
        <f>IF(SER_hh_tesh!M24=0,0,SER_hh_tesh!M24/SER_summary!M$26)</f>
        <v>14.087789070859587</v>
      </c>
      <c r="N24" s="100">
        <f>IF(SER_hh_tesh!N24=0,0,SER_hh_tesh!N24/SER_summary!N$26)</f>
        <v>14.018078332065063</v>
      </c>
      <c r="O24" s="100">
        <f>IF(SER_hh_tesh!O24=0,0,SER_hh_tesh!O24/SER_summary!O$26)</f>
        <v>14.134169402137584</v>
      </c>
      <c r="P24" s="100">
        <f>IF(SER_hh_tesh!P24=0,0,SER_hh_tesh!P24/SER_summary!P$26)</f>
        <v>14.170295096259588</v>
      </c>
      <c r="Q24" s="100">
        <f>IF(SER_hh_tesh!Q24=0,0,SER_hh_tesh!Q24/SER_summary!Q$26)</f>
        <v>14.162408318412108</v>
      </c>
    </row>
    <row r="25" spans="1:17" ht="12" customHeight="1" x14ac:dyDescent="0.25">
      <c r="A25" s="88" t="s">
        <v>42</v>
      </c>
      <c r="B25" s="100">
        <f>IF(SER_hh_tesh!B25=0,0,SER_hh_tesh!B25/SER_summary!B$26)</f>
        <v>12.19249369539626</v>
      </c>
      <c r="C25" s="100">
        <f>IF(SER_hh_tesh!C25=0,0,SER_hh_tesh!C25/SER_summary!C$26)</f>
        <v>11.969398844888335</v>
      </c>
      <c r="D25" s="100">
        <f>IF(SER_hh_tesh!D25=0,0,SER_hh_tesh!D25/SER_summary!D$26)</f>
        <v>12.171871315446683</v>
      </c>
      <c r="E25" s="100">
        <f>IF(SER_hh_tesh!E25=0,0,SER_hh_tesh!E25/SER_summary!E$26)</f>
        <v>12.347469936618852</v>
      </c>
      <c r="F25" s="100">
        <f>IF(SER_hh_tesh!F25=0,0,SER_hh_tesh!F25/SER_summary!F$26)</f>
        <v>12.604415870993696</v>
      </c>
      <c r="G25" s="100">
        <f>IF(SER_hh_tesh!G25=0,0,SER_hh_tesh!G25/SER_summary!G$26)</f>
        <v>12.857346916735722</v>
      </c>
      <c r="H25" s="100">
        <f>IF(SER_hh_tesh!H25=0,0,SER_hh_tesh!H25/SER_summary!H$26)</f>
        <v>13.772607061507705</v>
      </c>
      <c r="I25" s="100">
        <f>IF(SER_hh_tesh!I25=0,0,SER_hh_tesh!I25/SER_summary!I$26)</f>
        <v>13.257014965456916</v>
      </c>
      <c r="J25" s="100">
        <f>IF(SER_hh_tesh!J25=0,0,SER_hh_tesh!J25/SER_summary!J$26)</f>
        <v>13.4402611059603</v>
      </c>
      <c r="K25" s="100">
        <f>IF(SER_hh_tesh!K25=0,0,SER_hh_tesh!K25/SER_summary!K$26)</f>
        <v>13.42003728310188</v>
      </c>
      <c r="L25" s="100">
        <f>IF(SER_hh_tesh!L25=0,0,SER_hh_tesh!L25/SER_summary!L$26)</f>
        <v>13.610179174498681</v>
      </c>
      <c r="M25" s="100">
        <f>IF(SER_hh_tesh!M25=0,0,SER_hh_tesh!M25/SER_summary!M$26)</f>
        <v>13.821053820135676</v>
      </c>
      <c r="N25" s="100">
        <f>IF(SER_hh_tesh!N25=0,0,SER_hh_tesh!N25/SER_summary!N$26)</f>
        <v>13.808886747088817</v>
      </c>
      <c r="O25" s="100">
        <f>IF(SER_hh_tesh!O25=0,0,SER_hh_tesh!O25/SER_summary!O$26)</f>
        <v>14.02131550687297</v>
      </c>
      <c r="P25" s="100">
        <f>IF(SER_hh_tesh!P25=0,0,SER_hh_tesh!P25/SER_summary!P$26)</f>
        <v>14.142803426743539</v>
      </c>
      <c r="Q25" s="100">
        <f>IF(SER_hh_tesh!Q25=0,0,SER_hh_tesh!Q25/SER_summary!Q$26)</f>
        <v>14.199345031339057</v>
      </c>
    </row>
    <row r="26" spans="1:17" ht="12" customHeight="1" x14ac:dyDescent="0.25">
      <c r="A26" s="88" t="s">
        <v>30</v>
      </c>
      <c r="B26" s="22">
        <f>IF(SER_hh_tesh!B26=0,0,SER_hh_tesh!B26/SER_summary!B$26)</f>
        <v>12.197460111856406</v>
      </c>
      <c r="C26" s="22">
        <f>IF(SER_hh_tesh!C26=0,0,SER_hh_tesh!C26/SER_summary!C$26)</f>
        <v>12.134269812074773</v>
      </c>
      <c r="D26" s="22">
        <f>IF(SER_hh_tesh!D26=0,0,SER_hh_tesh!D26/SER_summary!D$26)</f>
        <v>12.479135567333902</v>
      </c>
      <c r="E26" s="22">
        <f>IF(SER_hh_tesh!E26=0,0,SER_hh_tesh!E26/SER_summary!E$26)</f>
        <v>12.698904307612658</v>
      </c>
      <c r="F26" s="22">
        <f>IF(SER_hh_tesh!F26=0,0,SER_hh_tesh!F26/SER_summary!F$26)</f>
        <v>13.022127803447878</v>
      </c>
      <c r="G26" s="22">
        <f>IF(SER_hh_tesh!G26=0,0,SER_hh_tesh!G26/SER_summary!G$26)</f>
        <v>13.358745056337666</v>
      </c>
      <c r="H26" s="22">
        <f>IF(SER_hh_tesh!H26=0,0,SER_hh_tesh!H26/SER_summary!H$26)</f>
        <v>14.369300704458642</v>
      </c>
      <c r="I26" s="22">
        <f>IF(SER_hh_tesh!I26=0,0,SER_hh_tesh!I26/SER_summary!I$26)</f>
        <v>13.942085263377944</v>
      </c>
      <c r="J26" s="22">
        <f>IF(SER_hh_tesh!J26=0,0,SER_hh_tesh!J26/SER_summary!J$26)</f>
        <v>14.102117032255594</v>
      </c>
      <c r="K26" s="22">
        <f>IF(SER_hh_tesh!K26=0,0,SER_hh_tesh!K26/SER_summary!K$26)</f>
        <v>14.050003071009026</v>
      </c>
      <c r="L26" s="22">
        <f>IF(SER_hh_tesh!L26=0,0,SER_hh_tesh!L26/SER_summary!L$26)</f>
        <v>14.236856281389246</v>
      </c>
      <c r="M26" s="22">
        <f>IF(SER_hh_tesh!M26=0,0,SER_hh_tesh!M26/SER_summary!M$26)</f>
        <v>14.515489560126156</v>
      </c>
      <c r="N26" s="22">
        <f>IF(SER_hh_tesh!N26=0,0,SER_hh_tesh!N26/SER_summary!N$26)</f>
        <v>14.606832586549375</v>
      </c>
      <c r="O26" s="22">
        <f>IF(SER_hh_tesh!O26=0,0,SER_hh_tesh!O26/SER_summary!O$26)</f>
        <v>14.831188387313475</v>
      </c>
      <c r="P26" s="22">
        <f>IF(SER_hh_tesh!P26=0,0,SER_hh_tesh!P26/SER_summary!P$26)</f>
        <v>15.130618060258424</v>
      </c>
      <c r="Q26" s="22">
        <f>IF(SER_hh_tesh!Q26=0,0,SER_hh_tesh!Q26/SER_summary!Q$26)</f>
        <v>15.060283648145967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11.053714193369688</v>
      </c>
      <c r="C29" s="101">
        <f>IF(SER_hh_tesh!C29=0,0,SER_hh_tesh!C29/SER_summary!C$26)</f>
        <v>11.29920745254805</v>
      </c>
      <c r="D29" s="101">
        <f>IF(SER_hh_tesh!D29=0,0,SER_hh_tesh!D29/SER_summary!D$26)</f>
        <v>11.613226092996419</v>
      </c>
      <c r="E29" s="101">
        <f>IF(SER_hh_tesh!E29=0,0,SER_hh_tesh!E29/SER_summary!E$26)</f>
        <v>11.73335913138505</v>
      </c>
      <c r="F29" s="101">
        <f>IF(SER_hh_tesh!F29=0,0,SER_hh_tesh!F29/SER_summary!F$26)</f>
        <v>12.487989123407491</v>
      </c>
      <c r="G29" s="101">
        <f>IF(SER_hh_tesh!G29=0,0,SER_hh_tesh!G29/SER_summary!G$26)</f>
        <v>12.452655750106395</v>
      </c>
      <c r="H29" s="101">
        <f>IF(SER_hh_tesh!H29=0,0,SER_hh_tesh!H29/SER_summary!H$26)</f>
        <v>12.454918244888429</v>
      </c>
      <c r="I29" s="101">
        <f>IF(SER_hh_tesh!I29=0,0,SER_hh_tesh!I29/SER_summary!I$26)</f>
        <v>12.909460538550354</v>
      </c>
      <c r="J29" s="101">
        <f>IF(SER_hh_tesh!J29=0,0,SER_hh_tesh!J29/SER_summary!J$26)</f>
        <v>12.892879682474954</v>
      </c>
      <c r="K29" s="101">
        <f>IF(SER_hh_tesh!K29=0,0,SER_hh_tesh!K29/SER_summary!K$26)</f>
        <v>13.051180384676394</v>
      </c>
      <c r="L29" s="101">
        <f>IF(SER_hh_tesh!L29=0,0,SER_hh_tesh!L29/SER_summary!L$26)</f>
        <v>13.41076894838587</v>
      </c>
      <c r="M29" s="101">
        <f>IF(SER_hh_tesh!M29=0,0,SER_hh_tesh!M29/SER_summary!M$26)</f>
        <v>13.515317802836988</v>
      </c>
      <c r="N29" s="101">
        <f>IF(SER_hh_tesh!N29=0,0,SER_hh_tesh!N29/SER_summary!N$26)</f>
        <v>14.062996192750125</v>
      </c>
      <c r="O29" s="101">
        <f>IF(SER_hh_tesh!O29=0,0,SER_hh_tesh!O29/SER_summary!O$26)</f>
        <v>13.107472014966648</v>
      </c>
      <c r="P29" s="101">
        <f>IF(SER_hh_tesh!P29=0,0,SER_hh_tesh!P29/SER_summary!P$26)</f>
        <v>13.292454207887939</v>
      </c>
      <c r="Q29" s="101">
        <f>IF(SER_hh_tesh!Q29=0,0,SER_hh_tesh!Q29/SER_summary!Q$26)</f>
        <v>13.606450597708555</v>
      </c>
    </row>
    <row r="30" spans="1:17" ht="12" customHeight="1" x14ac:dyDescent="0.25">
      <c r="A30" s="88" t="s">
        <v>66</v>
      </c>
      <c r="B30" s="100">
        <f>IF(SER_hh_tesh!B30=0,0,SER_hh_tesh!B30/SER_summary!B$26)</f>
        <v>9.7024897584563572</v>
      </c>
      <c r="C30" s="100">
        <f>IF(SER_hh_tesh!C30=0,0,SER_hh_tesh!C30/SER_summary!C$26)</f>
        <v>9.9308046073607237</v>
      </c>
      <c r="D30" s="100">
        <f>IF(SER_hh_tesh!D30=0,0,SER_hh_tesh!D30/SER_summary!D$26)</f>
        <v>10.201923897843653</v>
      </c>
      <c r="E30" s="100">
        <f>IF(SER_hh_tesh!E30=0,0,SER_hh_tesh!E30/SER_summary!E$26)</f>
        <v>10.3762583584152</v>
      </c>
      <c r="F30" s="100">
        <f>IF(SER_hh_tesh!F30=0,0,SER_hh_tesh!F30/SER_summary!F$26)</f>
        <v>0</v>
      </c>
      <c r="G30" s="100">
        <f>IF(SER_hh_tesh!G30=0,0,SER_hh_tesh!G30/SER_summary!G$26)</f>
        <v>12.404602693745716</v>
      </c>
      <c r="H30" s="100">
        <f>IF(SER_hh_tesh!H30=0,0,SER_hh_tesh!H30/SER_summary!H$26)</f>
        <v>12.420160280692736</v>
      </c>
      <c r="I30" s="100">
        <f>IF(SER_hh_tesh!I30=0,0,SER_hh_tesh!I30/SER_summary!I$26)</f>
        <v>12.958286358780668</v>
      </c>
      <c r="J30" s="100">
        <f>IF(SER_hh_tesh!J30=0,0,SER_hh_tesh!J30/SER_summary!J$26)</f>
        <v>0</v>
      </c>
      <c r="K30" s="100">
        <f>IF(SER_hh_tesh!K30=0,0,SER_hh_tesh!K30/SER_summary!K$26)</f>
        <v>0</v>
      </c>
      <c r="L30" s="100">
        <f>IF(SER_hh_tesh!L30=0,0,SER_hh_tesh!L30/SER_summary!L$26)</f>
        <v>0</v>
      </c>
      <c r="M30" s="100">
        <f>IF(SER_hh_tesh!M30=0,0,SER_hh_tesh!M30/SER_summary!M$26)</f>
        <v>12.973966708277603</v>
      </c>
      <c r="N30" s="100">
        <f>IF(SER_hh_tesh!N30=0,0,SER_hh_tesh!N30/SER_summary!N$26)</f>
        <v>0</v>
      </c>
      <c r="O30" s="100">
        <f>IF(SER_hh_tesh!O30=0,0,SER_hh_tesh!O30/SER_summary!O$26)</f>
        <v>13.377330308879046</v>
      </c>
      <c r="P30" s="100">
        <f>IF(SER_hh_tesh!P30=0,0,SER_hh_tesh!P30/SER_summary!P$26)</f>
        <v>13.423797725678016</v>
      </c>
      <c r="Q30" s="100">
        <f>IF(SER_hh_tesh!Q30=0,0,SER_hh_tesh!Q30/SER_summary!Q$26)</f>
        <v>0</v>
      </c>
    </row>
    <row r="31" spans="1:17" ht="12" customHeight="1" x14ac:dyDescent="0.25">
      <c r="A31" s="88" t="s">
        <v>98</v>
      </c>
      <c r="B31" s="100">
        <f>IF(SER_hh_tesh!B31=0,0,SER_hh_tesh!B31/SER_summary!B$26)</f>
        <v>9.7024897584563607</v>
      </c>
      <c r="C31" s="100">
        <f>IF(SER_hh_tesh!C31=0,0,SER_hh_tesh!C31/SER_summary!C$26)</f>
        <v>10.002404474452478</v>
      </c>
      <c r="D31" s="100">
        <f>IF(SER_hh_tesh!D31=0,0,SER_hh_tesh!D31/SER_summary!D$26)</f>
        <v>10.382498389308463</v>
      </c>
      <c r="E31" s="100">
        <f>IF(SER_hh_tesh!E31=0,0,SER_hh_tesh!E31/SER_summary!E$26)</f>
        <v>10.59215577022878</v>
      </c>
      <c r="F31" s="100">
        <f>IF(SER_hh_tesh!F31=0,0,SER_hh_tesh!F31/SER_summary!F$26)</f>
        <v>11.388647003026675</v>
      </c>
      <c r="G31" s="100">
        <f>IF(SER_hh_tesh!G31=0,0,SER_hh_tesh!G31/SER_summary!G$26)</f>
        <v>11.567470447929995</v>
      </c>
      <c r="H31" s="100">
        <f>IF(SER_hh_tesh!H31=0,0,SER_hh_tesh!H31/SER_summary!H$26)</f>
        <v>11.747815759784086</v>
      </c>
      <c r="I31" s="100">
        <f>IF(SER_hh_tesh!I31=0,0,SER_hh_tesh!I31/SER_summary!I$26)</f>
        <v>12.570277246517858</v>
      </c>
      <c r="J31" s="100">
        <f>IF(SER_hh_tesh!J31=0,0,SER_hh_tesh!J31/SER_summary!J$26)</f>
        <v>12.656891028725347</v>
      </c>
      <c r="K31" s="100">
        <f>IF(SER_hh_tesh!K31=0,0,SER_hh_tesh!K31/SER_summary!K$26)</f>
        <v>12.874723693222334</v>
      </c>
      <c r="L31" s="100">
        <f>IF(SER_hh_tesh!L31=0,0,SER_hh_tesh!L31/SER_summary!L$26)</f>
        <v>13.395378338284223</v>
      </c>
      <c r="M31" s="100">
        <f>IF(SER_hh_tesh!M31=0,0,SER_hh_tesh!M31/SER_summary!M$26)</f>
        <v>13.378108933246377</v>
      </c>
      <c r="N31" s="100">
        <f>IF(SER_hh_tesh!N31=0,0,SER_hh_tesh!N31/SER_summary!N$26)</f>
        <v>13.6908620955437</v>
      </c>
      <c r="O31" s="100">
        <f>IF(SER_hh_tesh!O31=0,0,SER_hh_tesh!O31/SER_summary!O$26)</f>
        <v>13.835822652533492</v>
      </c>
      <c r="P31" s="100">
        <f>IF(SER_hh_tesh!P31=0,0,SER_hh_tesh!P31/SER_summary!P$26)</f>
        <v>13.837876142872693</v>
      </c>
      <c r="Q31" s="100">
        <f>IF(SER_hh_tesh!Q31=0,0,SER_hh_tesh!Q31/SER_summary!Q$26)</f>
        <v>14.091224199058248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12.030373938093767</v>
      </c>
      <c r="H32" s="100">
        <f>IF(SER_hh_tesh!H32=0,0,SER_hh_tesh!H32/SER_summary!H$26)</f>
        <v>12.043447284999882</v>
      </c>
      <c r="I32" s="100">
        <f>IF(SER_hh_tesh!I32=0,0,SER_hh_tesh!I32/SER_summary!I$26)</f>
        <v>12.548802216604649</v>
      </c>
      <c r="J32" s="100">
        <f>IF(SER_hh_tesh!J32=0,0,SER_hh_tesh!J32/SER_summary!J$26)</f>
        <v>12.666330983727178</v>
      </c>
      <c r="K32" s="100">
        <f>IF(SER_hh_tesh!K32=0,0,SER_hh_tesh!K32/SER_summary!K$26)</f>
        <v>12.965751256300655</v>
      </c>
      <c r="L32" s="100">
        <f>IF(SER_hh_tesh!L32=0,0,SER_hh_tesh!L32/SER_summary!L$26)</f>
        <v>13.368272426384429</v>
      </c>
      <c r="M32" s="100">
        <f>IF(SER_hh_tesh!M32=0,0,SER_hh_tesh!M32/SER_summary!M$26)</f>
        <v>13.320353391993402</v>
      </c>
      <c r="N32" s="100">
        <f>IF(SER_hh_tesh!N32=0,0,SER_hh_tesh!N32/SER_summary!N$26)</f>
        <v>13.641527717783404</v>
      </c>
      <c r="O32" s="100">
        <f>IF(SER_hh_tesh!O32=0,0,SER_hh_tesh!O32/SER_summary!O$26)</f>
        <v>13.730860258935886</v>
      </c>
      <c r="P32" s="100">
        <f>IF(SER_hh_tesh!P32=0,0,SER_hh_tesh!P32/SER_summary!P$26)</f>
        <v>13.762473279658934</v>
      </c>
      <c r="Q32" s="100">
        <f>IF(SER_hh_tesh!Q32=0,0,SER_hh_tesh!Q32/SER_summary!Q$26)</f>
        <v>14.045364622058056</v>
      </c>
    </row>
    <row r="33" spans="1:17" ht="12" customHeight="1" x14ac:dyDescent="0.25">
      <c r="A33" s="49" t="s">
        <v>30</v>
      </c>
      <c r="B33" s="18">
        <f>IF(SER_hh_tesh!B33=0,0,SER_hh_tesh!B33/SER_summary!B$26)</f>
        <v>11.541524987100702</v>
      </c>
      <c r="C33" s="18">
        <f>IF(SER_hh_tesh!C33=0,0,SER_hh_tesh!C33/SER_summary!C$26)</f>
        <v>11.770432505571826</v>
      </c>
      <c r="D33" s="18">
        <f>IF(SER_hh_tesh!D33=0,0,SER_hh_tesh!D33/SER_summary!D$26)</f>
        <v>12.093568072794074</v>
      </c>
      <c r="E33" s="18">
        <f>IF(SER_hh_tesh!E33=0,0,SER_hh_tesh!E33/SER_summary!E$26)</f>
        <v>12.152134178910186</v>
      </c>
      <c r="F33" s="18">
        <f>IF(SER_hh_tesh!F33=0,0,SER_hh_tesh!F33/SER_summary!F$26)</f>
        <v>12.757602283802205</v>
      </c>
      <c r="G33" s="18">
        <f>IF(SER_hh_tesh!G33=0,0,SER_hh_tesh!G33/SER_summary!G$26)</f>
        <v>12.686876073651387</v>
      </c>
      <c r="H33" s="18">
        <f>IF(SER_hh_tesh!H33=0,0,SER_hh_tesh!H33/SER_summary!H$26)</f>
        <v>12.64492990064281</v>
      </c>
      <c r="I33" s="18">
        <f>IF(SER_hh_tesh!I33=0,0,SER_hh_tesh!I33/SER_summary!I$26)</f>
        <v>13.015042755514809</v>
      </c>
      <c r="J33" s="18">
        <f>IF(SER_hh_tesh!J33=0,0,SER_hh_tesh!J33/SER_summary!J$26)</f>
        <v>12.971761543989382</v>
      </c>
      <c r="K33" s="18">
        <f>IF(SER_hh_tesh!K33=0,0,SER_hh_tesh!K33/SER_summary!K$26)</f>
        <v>13.104667922104834</v>
      </c>
      <c r="L33" s="18">
        <f>IF(SER_hh_tesh!L33=0,0,SER_hh_tesh!L33/SER_summary!L$26)</f>
        <v>13.415601031878536</v>
      </c>
      <c r="M33" s="18">
        <f>IF(SER_hh_tesh!M33=0,0,SER_hh_tesh!M33/SER_summary!M$26)</f>
        <v>13.563498750051457</v>
      </c>
      <c r="N33" s="18">
        <f>IF(SER_hh_tesh!N33=0,0,SER_hh_tesh!N33/SER_summary!N$26)</f>
        <v>14.139592196420763</v>
      </c>
      <c r="O33" s="18">
        <f>IF(SER_hh_tesh!O33=0,0,SER_hh_tesh!O33/SER_summary!O$26)</f>
        <v>12.983029407157083</v>
      </c>
      <c r="P33" s="18">
        <f>IF(SER_hh_tesh!P33=0,0,SER_hh_tesh!P33/SER_summary!P$26)</f>
        <v>13.205932821479632</v>
      </c>
      <c r="Q33" s="18">
        <f>IF(SER_hh_tesh!Q33=0,0,SER_hh_tesh!Q33/SER_summary!Q$26)</f>
        <v>13.545027445654435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16.382989097001104</v>
      </c>
      <c r="C3" s="106">
        <f>IF(SER_hh_emih!C3=0,0,SER_hh_emih!C3/SER_summary!C$26)</f>
        <v>13.32400880887471</v>
      </c>
      <c r="D3" s="106">
        <f>IF(SER_hh_emih!D3=0,0,SER_hh_emih!D3/SER_summary!D$26)</f>
        <v>14.578103067319548</v>
      </c>
      <c r="E3" s="106">
        <f>IF(SER_hh_emih!E3=0,0,SER_hh_emih!E3/SER_summary!E$26)</f>
        <v>13.562836400503672</v>
      </c>
      <c r="F3" s="106">
        <f>IF(SER_hh_emih!F3=0,0,SER_hh_emih!F3/SER_summary!F$26)</f>
        <v>13.616977029946437</v>
      </c>
      <c r="G3" s="106">
        <f>IF(SER_hh_emih!G3=0,0,SER_hh_emih!G3/SER_summary!G$26)</f>
        <v>13.887951309392987</v>
      </c>
      <c r="H3" s="106">
        <f>IF(SER_hh_emih!H3=0,0,SER_hh_emih!H3/SER_summary!H$26)</f>
        <v>16.24118955220916</v>
      </c>
      <c r="I3" s="106">
        <f>IF(SER_hh_emih!I3=0,0,SER_hh_emih!I3/SER_summary!I$26)</f>
        <v>14.117562017890535</v>
      </c>
      <c r="J3" s="106">
        <f>IF(SER_hh_emih!J3=0,0,SER_hh_emih!J3/SER_summary!J$26)</f>
        <v>11.770046377246912</v>
      </c>
      <c r="K3" s="106">
        <f>IF(SER_hh_emih!K3=0,0,SER_hh_emih!K3/SER_summary!K$26)</f>
        <v>12.129714612918953</v>
      </c>
      <c r="L3" s="106">
        <f>IF(SER_hh_emih!L3=0,0,SER_hh_emih!L3/SER_summary!L$26)</f>
        <v>12.563924861527365</v>
      </c>
      <c r="M3" s="106">
        <f>IF(SER_hh_emih!M3=0,0,SER_hh_emih!M3/SER_summary!M$26)</f>
        <v>13.286943520954056</v>
      </c>
      <c r="N3" s="106">
        <f>IF(SER_hh_emih!N3=0,0,SER_hh_emih!N3/SER_summary!N$26)</f>
        <v>10.970357282878709</v>
      </c>
      <c r="O3" s="106">
        <f>IF(SER_hh_emih!O3=0,0,SER_hh_emih!O3/SER_summary!O$26)</f>
        <v>11.852659534992808</v>
      </c>
      <c r="P3" s="106">
        <f>IF(SER_hh_emih!P3=0,0,SER_hh_emih!P3/SER_summary!P$26)</f>
        <v>10.623712109492176</v>
      </c>
      <c r="Q3" s="106">
        <f>IF(SER_hh_emih!Q3=0,0,SER_hh_emih!Q3/SER_summary!Q$26)</f>
        <v>8.8966010889153218</v>
      </c>
    </row>
    <row r="4" spans="1:17" ht="12.95" customHeight="1" x14ac:dyDescent="0.25">
      <c r="A4" s="90" t="s">
        <v>44</v>
      </c>
      <c r="B4" s="101">
        <f>IF(SER_hh_emih!B4=0,0,SER_hh_emih!B4/SER_summary!B$26)</f>
        <v>14.663037473646328</v>
      </c>
      <c r="C4" s="101">
        <f>IF(SER_hh_emih!C4=0,0,SER_hh_emih!C4/SER_summary!C$26)</f>
        <v>11.745080306525335</v>
      </c>
      <c r="D4" s="101">
        <f>IF(SER_hh_emih!D4=0,0,SER_hh_emih!D4/SER_summary!D$26)</f>
        <v>12.94738185216081</v>
      </c>
      <c r="E4" s="101">
        <f>IF(SER_hh_emih!E4=0,0,SER_hh_emih!E4/SER_summary!E$26)</f>
        <v>12.000538296943063</v>
      </c>
      <c r="F4" s="101">
        <f>IF(SER_hh_emih!F4=0,0,SER_hh_emih!F4/SER_summary!F$26)</f>
        <v>12.294798097677139</v>
      </c>
      <c r="G4" s="101">
        <f>IF(SER_hh_emih!G4=0,0,SER_hh_emih!G4/SER_summary!G$26)</f>
        <v>12.456316218581556</v>
      </c>
      <c r="H4" s="101">
        <f>IF(SER_hh_emih!H4=0,0,SER_hh_emih!H4/SER_summary!H$26)</f>
        <v>14.764925546056462</v>
      </c>
      <c r="I4" s="101">
        <f>IF(SER_hh_emih!I4=0,0,SER_hh_emih!I4/SER_summary!I$26)</f>
        <v>12.408857984272682</v>
      </c>
      <c r="J4" s="101">
        <f>IF(SER_hh_emih!J4=0,0,SER_hh_emih!J4/SER_summary!J$26)</f>
        <v>10.113682311049919</v>
      </c>
      <c r="K4" s="101">
        <f>IF(SER_hh_emih!K4=0,0,SER_hh_emih!K4/SER_summary!K$26)</f>
        <v>10.513335619477425</v>
      </c>
      <c r="L4" s="101">
        <f>IF(SER_hh_emih!L4=0,0,SER_hh_emih!L4/SER_summary!L$26)</f>
        <v>11.060510081822752</v>
      </c>
      <c r="M4" s="101">
        <f>IF(SER_hh_emih!M4=0,0,SER_hh_emih!M4/SER_summary!M$26)</f>
        <v>11.779585164950143</v>
      </c>
      <c r="N4" s="101">
        <f>IF(SER_hh_emih!N4=0,0,SER_hh_emih!N4/SER_summary!N$26)</f>
        <v>9.700719033433451</v>
      </c>
      <c r="O4" s="101">
        <f>IF(SER_hh_emih!O4=0,0,SER_hh_emih!O4/SER_summary!O$26)</f>
        <v>10.648053530171</v>
      </c>
      <c r="P4" s="101">
        <f>IF(SER_hh_emih!P4=0,0,SER_hh_emih!P4/SER_summary!P$26)</f>
        <v>9.5018130868726534</v>
      </c>
      <c r="Q4" s="101">
        <f>IF(SER_hh_emih!Q4=0,0,SER_hh_emih!Q4/SER_summary!Q$26)</f>
        <v>7.9893009213406527</v>
      </c>
    </row>
    <row r="5" spans="1:17" ht="12" customHeight="1" x14ac:dyDescent="0.25">
      <c r="A5" s="88" t="s">
        <v>38</v>
      </c>
      <c r="B5" s="100">
        <f>IF(SER_hh_emih!B5=0,0,SER_hh_emih!B5/SER_summary!B$26)</f>
        <v>88.449773272229962</v>
      </c>
      <c r="C5" s="100">
        <f>IF(SER_hh_emih!C5=0,0,SER_hh_emih!C5/SER_summary!C$26)</f>
        <v>70.064564714557946</v>
      </c>
      <c r="D5" s="100">
        <f>IF(SER_hh_emih!D5=0,0,SER_hh_emih!D5/SER_summary!D$26)</f>
        <v>75.804154073496704</v>
      </c>
      <c r="E5" s="100">
        <f>IF(SER_hh_emih!E5=0,0,SER_hh_emih!E5/SER_summary!E$26)</f>
        <v>75.352461904538174</v>
      </c>
      <c r="F5" s="100">
        <f>IF(SER_hh_emih!F5=0,0,SER_hh_emih!F5/SER_summary!F$26)</f>
        <v>73.935512852016871</v>
      </c>
      <c r="G5" s="100">
        <f>IF(SER_hh_emih!G5=0,0,SER_hh_emih!G5/SER_summary!G$26)</f>
        <v>71.029111503898605</v>
      </c>
      <c r="H5" s="100">
        <f>IF(SER_hh_emih!H5=0,0,SER_hh_emih!H5/SER_summary!H$26)</f>
        <v>74.473451734296233</v>
      </c>
      <c r="I5" s="100">
        <f>IF(SER_hh_emih!I5=0,0,SER_hh_emih!I5/SER_summary!I$26)</f>
        <v>68.855127914335725</v>
      </c>
      <c r="J5" s="100">
        <f>IF(SER_hh_emih!J5=0,0,SER_hh_emih!J5/SER_summary!J$26)</f>
        <v>60.239502783373197</v>
      </c>
      <c r="K5" s="100">
        <f>IF(SER_hh_emih!K5=0,0,SER_hh_emih!K5/SER_summary!K$26)</f>
        <v>58.504821883666303</v>
      </c>
      <c r="L5" s="100">
        <f>IF(SER_hh_emih!L5=0,0,SER_hh_emih!L5/SER_summary!L$26)</f>
        <v>58.71547728032423</v>
      </c>
      <c r="M5" s="100">
        <f>IF(SER_hh_emih!M5=0,0,SER_hh_emih!M5/SER_summary!M$26)</f>
        <v>65.28361074985574</v>
      </c>
      <c r="N5" s="100">
        <f>IF(SER_hh_emih!N5=0,0,SER_hh_emih!N5/SER_summary!N$26)</f>
        <v>45.747503404185032</v>
      </c>
      <c r="O5" s="100">
        <f>IF(SER_hh_emih!O5=0,0,SER_hh_emih!O5/SER_summary!O$26)</f>
        <v>55.909825588160473</v>
      </c>
      <c r="P5" s="100">
        <f>IF(SER_hh_emih!P5=0,0,SER_hh_emih!P5/SER_summary!P$26)</f>
        <v>52.943719733851552</v>
      </c>
      <c r="Q5" s="100">
        <f>IF(SER_hh_emih!Q5=0,0,SER_hh_emih!Q5/SER_summary!Q$26)</f>
        <v>49.473367825861665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54.436924740601242</v>
      </c>
      <c r="C7" s="100">
        <f>IF(SER_hh_emih!C7=0,0,SER_hh_emih!C7/SER_summary!C$26)</f>
        <v>48.525427009794974</v>
      </c>
      <c r="D7" s="100">
        <f>IF(SER_hh_emih!D7=0,0,SER_hh_emih!D7/SER_summary!D$26)</f>
        <v>56.758291074549163</v>
      </c>
      <c r="E7" s="100">
        <f>IF(SER_hh_emih!E7=0,0,SER_hh_emih!E7/SER_summary!E$26)</f>
        <v>51.058457649958868</v>
      </c>
      <c r="F7" s="100">
        <f>IF(SER_hh_emih!F7=0,0,SER_hh_emih!F7/SER_summary!F$26)</f>
        <v>49.351493396620654</v>
      </c>
      <c r="G7" s="100">
        <f>IF(SER_hh_emih!G7=0,0,SER_hh_emih!G7/SER_summary!G$26)</f>
        <v>47.154183272139186</v>
      </c>
      <c r="H7" s="100">
        <f>IF(SER_hh_emih!H7=0,0,SER_hh_emih!H7/SER_summary!H$26)</f>
        <v>37.18764097237672</v>
      </c>
      <c r="I7" s="100">
        <f>IF(SER_hh_emih!I7=0,0,SER_hh_emih!I7/SER_summary!I$26)</f>
        <v>45.926578186804768</v>
      </c>
      <c r="J7" s="100">
        <f>IF(SER_hh_emih!J7=0,0,SER_hh_emih!J7/SER_summary!J$26)</f>
        <v>85.018133269923823</v>
      </c>
      <c r="K7" s="100">
        <f>IF(SER_hh_emih!K7=0,0,SER_hh_emih!K7/SER_summary!K$26)</f>
        <v>26.254879031437323</v>
      </c>
      <c r="L7" s="100">
        <f>IF(SER_hh_emih!L7=0,0,SER_hh_emih!L7/SER_summary!L$26)</f>
        <v>38.733287833308218</v>
      </c>
      <c r="M7" s="100">
        <f>IF(SER_hh_emih!M7=0,0,SER_hh_emih!M7/SER_summary!M$26)</f>
        <v>44.746508102570751</v>
      </c>
      <c r="N7" s="100">
        <f>IF(SER_hh_emih!N7=0,0,SER_hh_emih!N7/SER_summary!N$26)</f>
        <v>25.33552891588208</v>
      </c>
      <c r="O7" s="100">
        <f>IF(SER_hh_emih!O7=0,0,SER_hh_emih!O7/SER_summary!O$26)</f>
        <v>27.307768402248552</v>
      </c>
      <c r="P7" s="100">
        <f>IF(SER_hh_emih!P7=0,0,SER_hh_emih!P7/SER_summary!P$26)</f>
        <v>42.956136791166365</v>
      </c>
      <c r="Q7" s="100">
        <f>IF(SER_hh_emih!Q7=0,0,SER_hh_emih!Q7/SER_summary!Q$26)</f>
        <v>31.788922629178373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37.866727899159429</v>
      </c>
      <c r="C9" s="100">
        <f>IF(SER_hh_emih!C9=0,0,SER_hh_emih!C9/SER_summary!C$26)</f>
        <v>36.699304524508094</v>
      </c>
      <c r="D9" s="100">
        <f>IF(SER_hh_emih!D9=0,0,SER_hh_emih!D9/SER_summary!D$26)</f>
        <v>34.822375744760386</v>
      </c>
      <c r="E9" s="100">
        <f>IF(SER_hh_emih!E9=0,0,SER_hh_emih!E9/SER_summary!E$26)</f>
        <v>34.556469681663955</v>
      </c>
      <c r="F9" s="100">
        <f>IF(SER_hh_emih!F9=0,0,SER_hh_emih!F9/SER_summary!F$26)</f>
        <v>34.356931885190455</v>
      </c>
      <c r="G9" s="100">
        <f>IF(SER_hh_emih!G9=0,0,SER_hh_emih!G9/SER_summary!G$26)</f>
        <v>32.554044623696399</v>
      </c>
      <c r="H9" s="100">
        <f>IF(SER_hh_emih!H9=0,0,SER_hh_emih!H9/SER_summary!H$26)</f>
        <v>34.388446406811553</v>
      </c>
      <c r="I9" s="100">
        <f>IF(SER_hh_emih!I9=0,0,SER_hh_emih!I9/SER_summary!I$26)</f>
        <v>31.695447206963351</v>
      </c>
      <c r="J9" s="100">
        <f>IF(SER_hh_emih!J9=0,0,SER_hh_emih!J9/SER_summary!J$26)</f>
        <v>27.507592232891451</v>
      </c>
      <c r="K9" s="100">
        <f>IF(SER_hh_emih!K9=0,0,SER_hh_emih!K9/SER_summary!K$26)</f>
        <v>26.274477598107584</v>
      </c>
      <c r="L9" s="100">
        <f>IF(SER_hh_emih!L9=0,0,SER_hh_emih!L9/SER_summary!L$26)</f>
        <v>27.069361034341092</v>
      </c>
      <c r="M9" s="100">
        <f>IF(SER_hh_emih!M9=0,0,SER_hh_emih!M9/SER_summary!M$26)</f>
        <v>23.375828408537277</v>
      </c>
      <c r="N9" s="100">
        <f>IF(SER_hh_emih!N9=0,0,SER_hh_emih!N9/SER_summary!N$26)</f>
        <v>26.24589840754863</v>
      </c>
      <c r="O9" s="100">
        <f>IF(SER_hh_emih!O9=0,0,SER_hh_emih!O9/SER_summary!O$26)</f>
        <v>24.003240765622209</v>
      </c>
      <c r="P9" s="100">
        <f>IF(SER_hh_emih!P9=0,0,SER_hh_emih!P9/SER_summary!P$26)</f>
        <v>22.173557601317444</v>
      </c>
      <c r="Q9" s="100">
        <f>IF(SER_hh_emih!Q9=0,0,SER_hh_emih!Q9/SER_summary!Q$26)</f>
        <v>21.130116672746059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0.49778297884800293</v>
      </c>
      <c r="C19" s="101">
        <f>IF(SER_hh_emih!C19=0,0,SER_hh_emih!C19/SER_summary!C$26)</f>
        <v>0.33623492058371124</v>
      </c>
      <c r="D19" s="101">
        <f>IF(SER_hh_emih!D19=0,0,SER_hh_emih!D19/SER_summary!D$26)</f>
        <v>0.33030530247551709</v>
      </c>
      <c r="E19" s="101">
        <f>IF(SER_hh_emih!E19=0,0,SER_hh_emih!E19/SER_summary!E$26)</f>
        <v>0.31359773621909798</v>
      </c>
      <c r="F19" s="101">
        <f>IF(SER_hh_emih!F19=0,0,SER_hh_emih!F19/SER_summary!F$26)</f>
        <v>0.33597763884966242</v>
      </c>
      <c r="G19" s="101">
        <f>IF(SER_hh_emih!G19=0,0,SER_hh_emih!G19/SER_summary!G$26)</f>
        <v>0.32393436843776907</v>
      </c>
      <c r="H19" s="101">
        <f>IF(SER_hh_emih!H19=0,0,SER_hh_emih!H19/SER_summary!H$26)</f>
        <v>0.36528281578106714</v>
      </c>
      <c r="I19" s="101">
        <f>IF(SER_hh_emih!I19=0,0,SER_hh_emih!I19/SER_summary!I$26)</f>
        <v>0.42889904807793688</v>
      </c>
      <c r="J19" s="101">
        <f>IF(SER_hh_emih!J19=0,0,SER_hh_emih!J19/SER_summary!J$26)</f>
        <v>0.44999729911802988</v>
      </c>
      <c r="K19" s="101">
        <f>IF(SER_hh_emih!K19=0,0,SER_hh_emih!K19/SER_summary!K$26)</f>
        <v>0.44237244590108871</v>
      </c>
      <c r="L19" s="101">
        <f>IF(SER_hh_emih!L19=0,0,SER_hh_emih!L19/SER_summary!L$26)</f>
        <v>0.43530537948845377</v>
      </c>
      <c r="M19" s="101">
        <f>IF(SER_hh_emih!M19=0,0,SER_hh_emih!M19/SER_summary!M$26)</f>
        <v>0.42338720248961659</v>
      </c>
      <c r="N19" s="101">
        <f>IF(SER_hh_emih!N19=0,0,SER_hh_emih!N19/SER_summary!N$26)</f>
        <v>0.40938884647378021</v>
      </c>
      <c r="O19" s="101">
        <f>IF(SER_hh_emih!O19=0,0,SER_hh_emih!O19/SER_summary!O$26)</f>
        <v>0.40990472491080204</v>
      </c>
      <c r="P19" s="101">
        <f>IF(SER_hh_emih!P19=0,0,SER_hh_emih!P19/SER_summary!P$26)</f>
        <v>0.39418568507628621</v>
      </c>
      <c r="Q19" s="101">
        <f>IF(SER_hh_emih!Q19=0,0,SER_hh_emih!Q19/SER_summary!Q$26)</f>
        <v>0.39323990465178732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6.9257693556027204</v>
      </c>
      <c r="C22" s="100">
        <f>IF(SER_hh_emih!C22=0,0,SER_hh_emih!C22/SER_summary!C$26)</f>
        <v>6.7442032329260684</v>
      </c>
      <c r="D22" s="100">
        <f>IF(SER_hh_emih!D22=0,0,SER_hh_emih!D22/SER_summary!D$26)</f>
        <v>6.7940958349212304</v>
      </c>
      <c r="E22" s="100">
        <f>IF(SER_hh_emih!E22=0,0,SER_hh_emih!E22/SER_summary!E$26)</f>
        <v>6.928391993709849</v>
      </c>
      <c r="F22" s="100">
        <f>IF(SER_hh_emih!F22=0,0,SER_hh_emih!F22/SER_summary!F$26)</f>
        <v>6.9408501913134915</v>
      </c>
      <c r="G22" s="100">
        <f>IF(SER_hh_emih!G22=0,0,SER_hh_emih!G22/SER_summary!G$26)</f>
        <v>6.9912694237752486</v>
      </c>
      <c r="H22" s="100">
        <f>IF(SER_hh_emih!H22=0,0,SER_hh_emih!H22/SER_summary!H$26)</f>
        <v>7.4507335626338786</v>
      </c>
      <c r="I22" s="100">
        <f>IF(SER_hh_emih!I22=0,0,SER_hh_emih!I22/SER_summary!I$26)</f>
        <v>7.1715829987730295</v>
      </c>
      <c r="J22" s="100">
        <f>IF(SER_hh_emih!J22=0,0,SER_hh_emih!J22/SER_summary!J$26)</f>
        <v>7.1643977462024404</v>
      </c>
      <c r="K22" s="100">
        <f>IF(SER_hh_emih!K22=0,0,SER_hh_emih!K22/SER_summary!K$26)</f>
        <v>7.0985505652004637</v>
      </c>
      <c r="L22" s="100">
        <f>IF(SER_hh_emih!L22=0,0,SER_hh_emih!L22/SER_summary!L$26)</f>
        <v>7.1035539223461397</v>
      </c>
      <c r="M22" s="100">
        <f>IF(SER_hh_emih!M22=0,0,SER_hh_emih!M22/SER_summary!M$26)</f>
        <v>7.0985839112044928</v>
      </c>
      <c r="N22" s="100">
        <f>IF(SER_hh_emih!N22=0,0,SER_hh_emih!N22/SER_summary!N$26)</f>
        <v>6.9536282311920825</v>
      </c>
      <c r="O22" s="100">
        <f>IF(SER_hh_emih!O22=0,0,SER_hh_emih!O22/SER_summary!O$26)</f>
        <v>6.9627465133639372</v>
      </c>
      <c r="P22" s="100">
        <f>IF(SER_hh_emih!P22=0,0,SER_hh_emih!P22/SER_summary!P$26)</f>
        <v>6.9310536195570744</v>
      </c>
      <c r="Q22" s="100">
        <f>IF(SER_hh_emih!Q22=0,0,SER_hh_emih!Q22/SER_summary!Q$26)</f>
        <v>6.8762927807161747</v>
      </c>
    </row>
    <row r="23" spans="1:17" ht="12" customHeight="1" x14ac:dyDescent="0.25">
      <c r="A23" s="88" t="s">
        <v>98</v>
      </c>
      <c r="B23" s="100">
        <f>IF(SER_hh_emih!B23=0,0,SER_hh_emih!B23/SER_summary!B$26)</f>
        <v>4.8038148170157688</v>
      </c>
      <c r="C23" s="100">
        <f>IF(SER_hh_emih!C23=0,0,SER_hh_emih!C23/SER_summary!C$26)</f>
        <v>4.6949400650045332</v>
      </c>
      <c r="D23" s="100">
        <f>IF(SER_hh_emih!D23=0,0,SER_hh_emih!D23/SER_summary!D$26)</f>
        <v>4.6585780873620077</v>
      </c>
      <c r="E23" s="100">
        <f>IF(SER_hh_emih!E23=0,0,SER_hh_emih!E23/SER_summary!E$26)</f>
        <v>4.6757164319554088</v>
      </c>
      <c r="F23" s="100">
        <f>IF(SER_hh_emih!F23=0,0,SER_hh_emih!F23/SER_summary!F$26)</f>
        <v>4.8181551715484643</v>
      </c>
      <c r="G23" s="100">
        <f>IF(SER_hh_emih!G23=0,0,SER_hh_emih!G23/SER_summary!G$26)</f>
        <v>4.8530112248073305</v>
      </c>
      <c r="H23" s="100">
        <f>IF(SER_hh_emih!H23=0,0,SER_hh_emih!H23/SER_summary!H$26)</f>
        <v>5.1571548222782608</v>
      </c>
      <c r="I23" s="100">
        <f>IF(SER_hh_emih!I23=0,0,SER_hh_emih!I23/SER_summary!I$26)</f>
        <v>4.9351670860351167</v>
      </c>
      <c r="J23" s="100">
        <f>IF(SER_hh_emih!J23=0,0,SER_hh_emih!J23/SER_summary!J$26)</f>
        <v>4.9398950266585944</v>
      </c>
      <c r="K23" s="100">
        <f>IF(SER_hh_emih!K23=0,0,SER_hh_emih!K23/SER_summary!K$26)</f>
        <v>4.8481304733233808</v>
      </c>
      <c r="L23" s="100">
        <f>IF(SER_hh_emih!L23=0,0,SER_hh_emih!L23/SER_summary!L$26)</f>
        <v>4.8451240718423145</v>
      </c>
      <c r="M23" s="100">
        <f>IF(SER_hh_emih!M23=0,0,SER_hh_emih!M23/SER_summary!M$26)</f>
        <v>4.8220900676899978</v>
      </c>
      <c r="N23" s="100">
        <f>IF(SER_hh_emih!N23=0,0,SER_hh_emih!N23/SER_summary!N$26)</f>
        <v>4.7812408999470453</v>
      </c>
      <c r="O23" s="100">
        <f>IF(SER_hh_emih!O23=0,0,SER_hh_emih!O23/SER_summary!O$26)</f>
        <v>4.7816034134457457</v>
      </c>
      <c r="P23" s="100">
        <f>IF(SER_hh_emih!P23=0,0,SER_hh_emih!P23/SER_summary!P$26)</f>
        <v>4.5777933464220926</v>
      </c>
      <c r="Q23" s="100">
        <f>IF(SER_hh_emih!Q23=0,0,SER_hh_emih!Q23/SER_summary!Q$26)</f>
        <v>4.5642188075826944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1.2221686445067734</v>
      </c>
      <c r="C29" s="101">
        <f>IF(SER_hh_emih!C29=0,0,SER_hh_emih!C29/SER_summary!C$26)</f>
        <v>1.2426935817656639</v>
      </c>
      <c r="D29" s="101">
        <f>IF(SER_hh_emih!D29=0,0,SER_hh_emih!D29/SER_summary!D$26)</f>
        <v>1.30041591268322</v>
      </c>
      <c r="E29" s="101">
        <f>IF(SER_hh_emih!E29=0,0,SER_hh_emih!E29/SER_summary!E$26)</f>
        <v>1.2487003673415134</v>
      </c>
      <c r="F29" s="101">
        <f>IF(SER_hh_emih!F29=0,0,SER_hh_emih!F29/SER_summary!F$26)</f>
        <v>0.98620129341963292</v>
      </c>
      <c r="G29" s="101">
        <f>IF(SER_hh_emih!G29=0,0,SER_hh_emih!G29/SER_summary!G$26)</f>
        <v>1.1077007223736579</v>
      </c>
      <c r="H29" s="101">
        <f>IF(SER_hh_emih!H29=0,0,SER_hh_emih!H29/SER_summary!H$26)</f>
        <v>1.1109811903716291</v>
      </c>
      <c r="I29" s="101">
        <f>IF(SER_hh_emih!I29=0,0,SER_hh_emih!I29/SER_summary!I$26)</f>
        <v>1.2798049855399158</v>
      </c>
      <c r="J29" s="101">
        <f>IF(SER_hh_emih!J29=0,0,SER_hh_emih!J29/SER_summary!J$26)</f>
        <v>1.2063667670789646</v>
      </c>
      <c r="K29" s="101">
        <f>IF(SER_hh_emih!K29=0,0,SER_hh_emih!K29/SER_summary!K$26)</f>
        <v>1.1740065475404413</v>
      </c>
      <c r="L29" s="101">
        <f>IF(SER_hh_emih!L29=0,0,SER_hh_emih!L29/SER_summary!L$26)</f>
        <v>1.06810940021616</v>
      </c>
      <c r="M29" s="101">
        <f>IF(SER_hh_emih!M29=0,0,SER_hh_emih!M29/SER_summary!M$26)</f>
        <v>1.0839711535142971</v>
      </c>
      <c r="N29" s="101">
        <f>IF(SER_hh_emih!N29=0,0,SER_hh_emih!N29/SER_summary!N$26)</f>
        <v>0.86024940297147701</v>
      </c>
      <c r="O29" s="101">
        <f>IF(SER_hh_emih!O29=0,0,SER_hh_emih!O29/SER_summary!O$26)</f>
        <v>0.79470127991100659</v>
      </c>
      <c r="P29" s="101">
        <f>IF(SER_hh_emih!P29=0,0,SER_hh_emih!P29/SER_summary!P$26)</f>
        <v>0.7277133375432373</v>
      </c>
      <c r="Q29" s="101">
        <f>IF(SER_hh_emih!Q29=0,0,SER_hh_emih!Q29/SER_summary!Q$26)</f>
        <v>0.51406026292288165</v>
      </c>
    </row>
    <row r="30" spans="1:17" ht="12" customHeight="1" x14ac:dyDescent="0.25">
      <c r="A30" s="88" t="s">
        <v>66</v>
      </c>
      <c r="B30" s="100">
        <f>IF(SER_hh_emih!B30=0,0,SER_hh_emih!B30/SER_summary!B$26)</f>
        <v>5.4585340260909732</v>
      </c>
      <c r="C30" s="100">
        <f>IF(SER_hh_emih!C30=0,0,SER_hh_emih!C30/SER_summary!C$26)</f>
        <v>5.5533437569592792</v>
      </c>
      <c r="D30" s="100">
        <f>IF(SER_hh_emih!D30=0,0,SER_hh_emih!D30/SER_summary!D$26)</f>
        <v>5.6617108715446163</v>
      </c>
      <c r="E30" s="100">
        <f>IF(SER_hh_emih!E30=0,0,SER_hh_emih!E30/SER_summary!E$26)</f>
        <v>5.7124258569644564</v>
      </c>
      <c r="F30" s="100">
        <f>IF(SER_hh_emih!F30=0,0,SER_hh_emih!F30/SER_summary!F$26)</f>
        <v>0</v>
      </c>
      <c r="G30" s="100">
        <f>IF(SER_hh_emih!G30=0,0,SER_hh_emih!G30/SER_summary!G$26)</f>
        <v>6.0890183454428799</v>
      </c>
      <c r="H30" s="100">
        <f>IF(SER_hh_emih!H30=0,0,SER_hh_emih!H30/SER_summary!H$26)</f>
        <v>6.090320959545946</v>
      </c>
      <c r="I30" s="100">
        <f>IF(SER_hh_emih!I30=0,0,SER_hh_emih!I30/SER_summary!I$26)</f>
        <v>6.3456449082664577</v>
      </c>
      <c r="J30" s="100">
        <f>IF(SER_hh_emih!J30=0,0,SER_hh_emih!J30/SER_summary!J$26)</f>
        <v>0</v>
      </c>
      <c r="K30" s="100">
        <f>IF(SER_hh_emih!K30=0,0,SER_hh_emih!K30/SER_summary!K$26)</f>
        <v>0</v>
      </c>
      <c r="L30" s="100">
        <f>IF(SER_hh_emih!L30=0,0,SER_hh_emih!L30/SER_summary!L$26)</f>
        <v>0</v>
      </c>
      <c r="M30" s="100">
        <f>IF(SER_hh_emih!M30=0,0,SER_hh_emih!M30/SER_summary!M$26)</f>
        <v>6.06542302107158</v>
      </c>
      <c r="N30" s="100">
        <f>IF(SER_hh_emih!N30=0,0,SER_hh_emih!N30/SER_summary!N$26)</f>
        <v>0</v>
      </c>
      <c r="O30" s="100">
        <f>IF(SER_hh_emih!O30=0,0,SER_hh_emih!O30/SER_summary!O$26)</f>
        <v>6.2408007449035567</v>
      </c>
      <c r="P30" s="100">
        <f>IF(SER_hh_emih!P30=0,0,SER_hh_emih!P30/SER_summary!P$26)</f>
        <v>6.2624787540934959</v>
      </c>
      <c r="Q30" s="100">
        <f>IF(SER_hh_emih!Q30=0,0,SER_hh_emih!Q30/SER_summary!Q$26)</f>
        <v>0</v>
      </c>
    </row>
    <row r="31" spans="1:17" ht="12" customHeight="1" x14ac:dyDescent="0.25">
      <c r="A31" s="88" t="s">
        <v>98</v>
      </c>
      <c r="B31" s="100">
        <f>IF(SER_hh_emih!B31=0,0,SER_hh_emih!B31/SER_summary!B$26)</f>
        <v>4.5063491795654835</v>
      </c>
      <c r="C31" s="100">
        <f>IF(SER_hh_emih!C31=0,0,SER_hh_emih!C31/SER_summary!C$26)</f>
        <v>4.584620332748929</v>
      </c>
      <c r="D31" s="100">
        <f>IF(SER_hh_emih!D31=0,0,SER_hh_emih!D31/SER_summary!D$26)</f>
        <v>4.5789551448298074</v>
      </c>
      <c r="E31" s="100">
        <f>IF(SER_hh_emih!E31=0,0,SER_hh_emih!E31/SER_summary!E$26)</f>
        <v>4.6121753308398841</v>
      </c>
      <c r="F31" s="100">
        <f>IF(SER_hh_emih!F31=0,0,SER_hh_emih!F31/SER_summary!F$26)</f>
        <v>5.0074167987867231</v>
      </c>
      <c r="G31" s="100">
        <f>IF(SER_hh_emih!G31=0,0,SER_hh_emih!G31/SER_summary!G$26)</f>
        <v>4.9728481442813495</v>
      </c>
      <c r="H31" s="100">
        <f>IF(SER_hh_emih!H31=0,0,SER_hh_emih!H31/SER_summary!H$26)</f>
        <v>4.9664167379753916</v>
      </c>
      <c r="I31" s="100">
        <f>IF(SER_hh_emih!I31=0,0,SER_hh_emih!I31/SER_summary!I$26)</f>
        <v>5.1882717513419534</v>
      </c>
      <c r="J31" s="100">
        <f>IF(SER_hh_emih!J31=0,0,SER_hh_emih!J31/SER_summary!J$26)</f>
        <v>5.1369011994012403</v>
      </c>
      <c r="K31" s="100">
        <f>IF(SER_hh_emih!K31=0,0,SER_hh_emih!K31/SER_summary!K$26)</f>
        <v>5.1471614841612254</v>
      </c>
      <c r="L31" s="100">
        <f>IF(SER_hh_emih!L31=0,0,SER_hh_emih!L31/SER_summary!L$26)</f>
        <v>5.2576130281351379</v>
      </c>
      <c r="M31" s="100">
        <f>IF(SER_hh_emih!M31=0,0,SER_hh_emih!M31/SER_summary!M$26)</f>
        <v>5.1931495516739572</v>
      </c>
      <c r="N31" s="100">
        <f>IF(SER_hh_emih!N31=0,0,SER_hh_emih!N31/SER_summary!N$26)</f>
        <v>5.2908925873454029</v>
      </c>
      <c r="O31" s="100">
        <f>IF(SER_hh_emih!O31=0,0,SER_hh_emih!O31/SER_summary!O$26)</f>
        <v>5.2864340594705013</v>
      </c>
      <c r="P31" s="100">
        <f>IF(SER_hh_emih!P31=0,0,SER_hh_emih!P31/SER_summary!P$26)</f>
        <v>5.0636979247429137</v>
      </c>
      <c r="Q31" s="100">
        <f>IF(SER_hh_emih!Q31=0,0,SER_hh_emih!Q31/SER_summary!Q$26)</f>
        <v>5.1452141958099382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2947.7085291922549</v>
      </c>
      <c r="D3" s="98">
        <f t="shared" si="0"/>
        <v>3362.9910162467227</v>
      </c>
      <c r="E3" s="98">
        <f t="shared" si="0"/>
        <v>4562.6237627229166</v>
      </c>
      <c r="F3" s="98">
        <f t="shared" si="0"/>
        <v>4105.228078065421</v>
      </c>
      <c r="G3" s="98">
        <f t="shared" si="0"/>
        <v>4509.06876553866</v>
      </c>
      <c r="H3" s="98">
        <f t="shared" si="0"/>
        <v>3652.3156611183113</v>
      </c>
      <c r="I3" s="98">
        <f t="shared" si="0"/>
        <v>6392.5442541620487</v>
      </c>
      <c r="J3" s="98">
        <f t="shared" si="0"/>
        <v>4876.2696756306777</v>
      </c>
      <c r="K3" s="98">
        <f t="shared" si="0"/>
        <v>3665.5270655270651</v>
      </c>
      <c r="L3" s="98">
        <f t="shared" si="0"/>
        <v>4317.4566141341902</v>
      </c>
      <c r="M3" s="98">
        <f t="shared" si="0"/>
        <v>5695.3757763188314</v>
      </c>
      <c r="N3" s="98">
        <f t="shared" si="0"/>
        <v>3504.5891449740793</v>
      </c>
      <c r="O3" s="98">
        <f t="shared" si="0"/>
        <v>3928.5094906238382</v>
      </c>
      <c r="P3" s="98">
        <f t="shared" si="0"/>
        <v>4503.6355177485675</v>
      </c>
      <c r="Q3" s="98">
        <f t="shared" si="0"/>
        <v>4432.5358841965062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2947.7085291922549</v>
      </c>
      <c r="D4" s="89">
        <f t="shared" ref="D4:Q4" si="2">SUM(D5:D14)</f>
        <v>3362.9910162467227</v>
      </c>
      <c r="E4" s="89">
        <f t="shared" si="2"/>
        <v>4562.6237627229166</v>
      </c>
      <c r="F4" s="89">
        <f t="shared" si="2"/>
        <v>4105.228078065421</v>
      </c>
      <c r="G4" s="89">
        <f t="shared" si="2"/>
        <v>4509.06876553866</v>
      </c>
      <c r="H4" s="89">
        <f t="shared" si="2"/>
        <v>3652.3156611183113</v>
      </c>
      <c r="I4" s="89">
        <f t="shared" si="2"/>
        <v>6392.5442541620487</v>
      </c>
      <c r="J4" s="89">
        <f t="shared" si="2"/>
        <v>4876.2696756306777</v>
      </c>
      <c r="K4" s="89">
        <f t="shared" si="2"/>
        <v>3665.5270655270651</v>
      </c>
      <c r="L4" s="89">
        <f t="shared" si="2"/>
        <v>4317.4566141341902</v>
      </c>
      <c r="M4" s="89">
        <f t="shared" si="2"/>
        <v>5695.3757763188314</v>
      </c>
      <c r="N4" s="89">
        <f t="shared" si="2"/>
        <v>3504.5891449740793</v>
      </c>
      <c r="O4" s="89">
        <f t="shared" si="2"/>
        <v>3928.5094906238382</v>
      </c>
      <c r="P4" s="89">
        <f t="shared" si="2"/>
        <v>4503.6355177485675</v>
      </c>
      <c r="Q4" s="89">
        <f t="shared" si="2"/>
        <v>4432.5358841965062</v>
      </c>
    </row>
    <row r="5" spans="1:17" ht="12" customHeight="1" x14ac:dyDescent="0.25">
      <c r="A5" s="88" t="s">
        <v>38</v>
      </c>
      <c r="B5" s="87"/>
      <c r="C5" s="87">
        <v>284.5999277452604</v>
      </c>
      <c r="D5" s="87">
        <v>462.90322922375299</v>
      </c>
      <c r="E5" s="87">
        <v>271.65621214593153</v>
      </c>
      <c r="F5" s="87">
        <v>278.28208456078465</v>
      </c>
      <c r="G5" s="87">
        <v>1106.4380109975857</v>
      </c>
      <c r="H5" s="87">
        <v>1574.6658270802247</v>
      </c>
      <c r="I5" s="87">
        <v>0</v>
      </c>
      <c r="J5" s="87">
        <v>0</v>
      </c>
      <c r="K5" s="87">
        <v>899.57527853723434</v>
      </c>
      <c r="L5" s="87">
        <v>269.35310443892985</v>
      </c>
      <c r="M5" s="87">
        <v>757.66150415018308</v>
      </c>
      <c r="N5" s="87">
        <v>367.20633260343402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0</v>
      </c>
      <c r="D7" s="87">
        <v>42.744632755163337</v>
      </c>
      <c r="E7" s="87">
        <v>0</v>
      </c>
      <c r="F7" s="87">
        <v>0</v>
      </c>
      <c r="G7" s="87">
        <v>15.244992942321346</v>
      </c>
      <c r="H7" s="87">
        <v>106.38290506343388</v>
      </c>
      <c r="I7" s="87">
        <v>0</v>
      </c>
      <c r="J7" s="87">
        <v>0</v>
      </c>
      <c r="K7" s="87">
        <v>106.59628292808519</v>
      </c>
      <c r="L7" s="87">
        <v>85.657527578292303</v>
      </c>
      <c r="M7" s="87">
        <v>152.50942719398375</v>
      </c>
      <c r="N7" s="87">
        <v>22.040633660637237</v>
      </c>
      <c r="O7" s="87">
        <v>0</v>
      </c>
      <c r="P7" s="87">
        <v>0</v>
      </c>
      <c r="Q7" s="87">
        <v>0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337.82431553010372</v>
      </c>
      <c r="D9" s="87">
        <v>603.02992979424243</v>
      </c>
      <c r="E9" s="87">
        <v>266.66235371209706</v>
      </c>
      <c r="F9" s="87">
        <v>1507.4358684831261</v>
      </c>
      <c r="G9" s="87">
        <v>142.86613128010737</v>
      </c>
      <c r="H9" s="87">
        <v>136.12064182404904</v>
      </c>
      <c r="I9" s="87">
        <v>1944.7939284258146</v>
      </c>
      <c r="J9" s="87">
        <v>477.02295202914081</v>
      </c>
      <c r="K9" s="87">
        <v>0</v>
      </c>
      <c r="L9" s="87">
        <v>725.55459110653908</v>
      </c>
      <c r="M9" s="87">
        <v>388.32438385021283</v>
      </c>
      <c r="N9" s="87">
        <v>76.527822975898104</v>
      </c>
      <c r="O9" s="87">
        <v>1259.5751089869736</v>
      </c>
      <c r="P9" s="87">
        <v>0</v>
      </c>
      <c r="Q9" s="87">
        <v>1349.2919780835582</v>
      </c>
    </row>
    <row r="10" spans="1:17" ht="12" customHeight="1" x14ac:dyDescent="0.25">
      <c r="A10" s="88" t="s">
        <v>34</v>
      </c>
      <c r="B10" s="87"/>
      <c r="C10" s="87">
        <v>166.68380911736807</v>
      </c>
      <c r="D10" s="87">
        <v>204.82669551674232</v>
      </c>
      <c r="E10" s="87">
        <v>0</v>
      </c>
      <c r="F10" s="87">
        <v>66.654092348051748</v>
      </c>
      <c r="G10" s="87">
        <v>179.04444123258452</v>
      </c>
      <c r="H10" s="87">
        <v>51.021953031631128</v>
      </c>
      <c r="I10" s="87">
        <v>231.54747881642209</v>
      </c>
      <c r="J10" s="87">
        <v>704.31243778929479</v>
      </c>
      <c r="K10" s="87">
        <v>134.13184001757858</v>
      </c>
      <c r="L10" s="87">
        <v>207.13491727369484</v>
      </c>
      <c r="M10" s="87">
        <v>905.59345440047252</v>
      </c>
      <c r="N10" s="87">
        <v>317.53620351120946</v>
      </c>
      <c r="O10" s="87">
        <v>781.69826119657932</v>
      </c>
      <c r="P10" s="87">
        <v>213.04056440560316</v>
      </c>
      <c r="Q10" s="87">
        <v>309.83049022272996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1723.5576288405548</v>
      </c>
      <c r="D12" s="87">
        <v>1827.0142766794108</v>
      </c>
      <c r="E12" s="87">
        <v>2377.2200087513083</v>
      </c>
      <c r="F12" s="87">
        <v>1903.7388900551009</v>
      </c>
      <c r="G12" s="87">
        <v>2276.3388162269448</v>
      </c>
      <c r="H12" s="87">
        <v>1482.4127718544917</v>
      </c>
      <c r="I12" s="87">
        <v>3927.0973030677424</v>
      </c>
      <c r="J12" s="87">
        <v>248.10544904742017</v>
      </c>
      <c r="K12" s="87">
        <v>2503.1009782148581</v>
      </c>
      <c r="L12" s="87">
        <v>2996.0067288286509</v>
      </c>
      <c r="M12" s="87">
        <v>999.49723978265774</v>
      </c>
      <c r="N12" s="87">
        <v>1134.5434649829974</v>
      </c>
      <c r="O12" s="87">
        <v>1274.745695395213</v>
      </c>
      <c r="P12" s="87">
        <v>2417.5395877894193</v>
      </c>
      <c r="Q12" s="87">
        <v>2505.7126750659636</v>
      </c>
    </row>
    <row r="13" spans="1:17" ht="12" customHeight="1" x14ac:dyDescent="0.25">
      <c r="A13" s="88" t="s">
        <v>105</v>
      </c>
      <c r="B13" s="87"/>
      <c r="C13" s="87">
        <v>17.464699884344704</v>
      </c>
      <c r="D13" s="87">
        <v>21.38711258154639</v>
      </c>
      <c r="E13" s="87">
        <v>68.148407885289373</v>
      </c>
      <c r="F13" s="87">
        <v>46.453166552214995</v>
      </c>
      <c r="G13" s="87">
        <v>72.666423126668349</v>
      </c>
      <c r="H13" s="87">
        <v>54.249094391012541</v>
      </c>
      <c r="I13" s="87">
        <v>48.819229773969795</v>
      </c>
      <c r="J13" s="87">
        <v>256.12471470224619</v>
      </c>
      <c r="K13" s="87">
        <v>22.122685829308978</v>
      </c>
      <c r="L13" s="87">
        <v>33.749744908082988</v>
      </c>
      <c r="M13" s="87">
        <v>627.44174965795571</v>
      </c>
      <c r="N13" s="87">
        <v>616.79522186821987</v>
      </c>
      <c r="O13" s="87">
        <v>612.49042504507202</v>
      </c>
      <c r="P13" s="87">
        <v>1507.3763762308126</v>
      </c>
      <c r="Q13" s="87">
        <v>267.70074082425458</v>
      </c>
    </row>
    <row r="14" spans="1:17" ht="12" customHeight="1" x14ac:dyDescent="0.25">
      <c r="A14" s="51" t="s">
        <v>104</v>
      </c>
      <c r="B14" s="94"/>
      <c r="C14" s="94">
        <v>417.57814807462353</v>
      </c>
      <c r="D14" s="94">
        <v>201.0851396958642</v>
      </c>
      <c r="E14" s="94">
        <v>1578.9367802282895</v>
      </c>
      <c r="F14" s="94">
        <v>302.66397606614248</v>
      </c>
      <c r="G14" s="94">
        <v>716.4699497324483</v>
      </c>
      <c r="H14" s="94">
        <v>247.46246787346871</v>
      </c>
      <c r="I14" s="94">
        <v>240.28631407810047</v>
      </c>
      <c r="J14" s="94">
        <v>3190.7041220625756</v>
      </c>
      <c r="K14" s="94">
        <v>0</v>
      </c>
      <c r="L14" s="94">
        <v>0</v>
      </c>
      <c r="M14" s="94">
        <v>1864.3480172833658</v>
      </c>
      <c r="N14" s="94">
        <v>969.9394653716829</v>
      </c>
      <c r="O14" s="94">
        <v>0</v>
      </c>
      <c r="P14" s="94">
        <v>365.67898932273204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2512.6656812332867</v>
      </c>
      <c r="D15" s="96">
        <f t="shared" ref="D15:Q15" si="4">SUM(D5:D12)</f>
        <v>3140.5187639693122</v>
      </c>
      <c r="E15" s="96">
        <f t="shared" si="4"/>
        <v>2915.538574609337</v>
      </c>
      <c r="F15" s="96">
        <f t="shared" si="4"/>
        <v>3756.1109354470636</v>
      </c>
      <c r="G15" s="96">
        <f t="shared" si="4"/>
        <v>3719.9323926795437</v>
      </c>
      <c r="H15" s="96">
        <f t="shared" si="4"/>
        <v>3350.6040988538302</v>
      </c>
      <c r="I15" s="96">
        <f t="shared" si="4"/>
        <v>6103.4387103099789</v>
      </c>
      <c r="J15" s="96">
        <f t="shared" si="4"/>
        <v>1429.4408388658558</v>
      </c>
      <c r="K15" s="96">
        <f t="shared" si="4"/>
        <v>3643.4043796977562</v>
      </c>
      <c r="L15" s="96">
        <f t="shared" si="4"/>
        <v>4283.7068692261073</v>
      </c>
      <c r="M15" s="96">
        <f t="shared" si="4"/>
        <v>3203.58600937751</v>
      </c>
      <c r="N15" s="96">
        <f t="shared" si="4"/>
        <v>1917.8544577341763</v>
      </c>
      <c r="O15" s="96">
        <f t="shared" si="4"/>
        <v>3316.019065578766</v>
      </c>
      <c r="P15" s="96">
        <f t="shared" si="4"/>
        <v>2630.5801521950225</v>
      </c>
      <c r="Q15" s="96">
        <f t="shared" si="4"/>
        <v>4164.8351433722519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248.00000000000023</v>
      </c>
      <c r="D16" s="89">
        <f t="shared" ref="D16:Q16" si="6">SUM(D17:D18)</f>
        <v>302.00000000000011</v>
      </c>
      <c r="E16" s="89">
        <f t="shared" si="6"/>
        <v>314.99999999999989</v>
      </c>
      <c r="F16" s="89">
        <f t="shared" si="6"/>
        <v>344.9999999999996</v>
      </c>
      <c r="G16" s="89">
        <f t="shared" si="6"/>
        <v>371.99999999999966</v>
      </c>
      <c r="H16" s="89">
        <f t="shared" si="6"/>
        <v>400.00000000000023</v>
      </c>
      <c r="I16" s="89">
        <f t="shared" si="6"/>
        <v>476.99999999999932</v>
      </c>
      <c r="J16" s="89">
        <f t="shared" si="6"/>
        <v>423.00000000000023</v>
      </c>
      <c r="K16" s="89">
        <f t="shared" si="6"/>
        <v>290.00000000000006</v>
      </c>
      <c r="L16" s="89">
        <f t="shared" si="6"/>
        <v>203.00000000000028</v>
      </c>
      <c r="M16" s="89">
        <f t="shared" si="6"/>
        <v>232.99999999999963</v>
      </c>
      <c r="N16" s="89">
        <f t="shared" si="6"/>
        <v>165</v>
      </c>
      <c r="O16" s="89">
        <f t="shared" si="6"/>
        <v>204.00000000000063</v>
      </c>
      <c r="P16" s="89">
        <f t="shared" si="6"/>
        <v>265.99999999999989</v>
      </c>
      <c r="Q16" s="89">
        <f t="shared" si="6"/>
        <v>335.99999999999937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248.00000000000023</v>
      </c>
      <c r="D18" s="87">
        <v>302.00000000000011</v>
      </c>
      <c r="E18" s="87">
        <v>314.99999999999989</v>
      </c>
      <c r="F18" s="87">
        <v>344.9999999999996</v>
      </c>
      <c r="G18" s="87">
        <v>371.99999999999966</v>
      </c>
      <c r="H18" s="87">
        <v>400.00000000000023</v>
      </c>
      <c r="I18" s="87">
        <v>476.99999999999932</v>
      </c>
      <c r="J18" s="87">
        <v>423.00000000000023</v>
      </c>
      <c r="K18" s="87">
        <v>290.00000000000006</v>
      </c>
      <c r="L18" s="87">
        <v>203.00000000000028</v>
      </c>
      <c r="M18" s="87">
        <v>232.99999999999963</v>
      </c>
      <c r="N18" s="87">
        <v>165</v>
      </c>
      <c r="O18" s="87">
        <v>204.00000000000063</v>
      </c>
      <c r="P18" s="87">
        <v>265.99999999999989</v>
      </c>
      <c r="Q18" s="87">
        <v>335.99999999999937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2947.7085291922549</v>
      </c>
      <c r="D19" s="89">
        <f t="shared" ref="D19:Q19" si="8">SUM(D20:D26)</f>
        <v>3362.9910162467218</v>
      </c>
      <c r="E19" s="89">
        <f t="shared" si="8"/>
        <v>4562.6237627229166</v>
      </c>
      <c r="F19" s="89">
        <f t="shared" si="8"/>
        <v>4105.2280780654228</v>
      </c>
      <c r="G19" s="89">
        <f t="shared" si="8"/>
        <v>4509.0687655386619</v>
      </c>
      <c r="H19" s="89">
        <f t="shared" si="8"/>
        <v>3652.3156611183113</v>
      </c>
      <c r="I19" s="89">
        <f t="shared" si="8"/>
        <v>6392.5442541620487</v>
      </c>
      <c r="J19" s="89">
        <f t="shared" si="8"/>
        <v>4876.269675630675</v>
      </c>
      <c r="K19" s="89">
        <f t="shared" si="8"/>
        <v>3665.5270655270651</v>
      </c>
      <c r="L19" s="89">
        <f t="shared" si="8"/>
        <v>4317.4566141341884</v>
      </c>
      <c r="M19" s="89">
        <f t="shared" si="8"/>
        <v>5695.3757763188314</v>
      </c>
      <c r="N19" s="89">
        <f t="shared" si="8"/>
        <v>3504.5891449740784</v>
      </c>
      <c r="O19" s="89">
        <f t="shared" si="8"/>
        <v>3928.5094906238382</v>
      </c>
      <c r="P19" s="89">
        <f t="shared" si="8"/>
        <v>4503.6355177485666</v>
      </c>
      <c r="Q19" s="89">
        <f t="shared" si="8"/>
        <v>4432.5358841965062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0</v>
      </c>
      <c r="D22" s="87">
        <v>49.767677071813992</v>
      </c>
      <c r="E22" s="87">
        <v>65.604841218941317</v>
      </c>
      <c r="F22" s="87">
        <v>27.976678473235339</v>
      </c>
      <c r="G22" s="87">
        <v>80.479838548744553</v>
      </c>
      <c r="H22" s="87">
        <v>52.220183704873989</v>
      </c>
      <c r="I22" s="87">
        <v>54.405814447969504</v>
      </c>
      <c r="J22" s="87">
        <v>63.535492752747267</v>
      </c>
      <c r="K22" s="87">
        <v>71.648219974191974</v>
      </c>
      <c r="L22" s="87">
        <v>59.513514597956643</v>
      </c>
      <c r="M22" s="87">
        <v>26.867155097053715</v>
      </c>
      <c r="N22" s="87">
        <v>19.425393821194103</v>
      </c>
      <c r="O22" s="87">
        <v>118.80838538805197</v>
      </c>
      <c r="P22" s="87">
        <v>120.21104147208338</v>
      </c>
      <c r="Q22" s="87">
        <v>108.54330516702161</v>
      </c>
    </row>
    <row r="23" spans="1:17" ht="12" customHeight="1" x14ac:dyDescent="0.25">
      <c r="A23" s="88" t="s">
        <v>98</v>
      </c>
      <c r="B23" s="87"/>
      <c r="C23" s="87">
        <v>122.13621673948474</v>
      </c>
      <c r="D23" s="87">
        <v>191.18436526782804</v>
      </c>
      <c r="E23" s="87">
        <v>135.5602815905421</v>
      </c>
      <c r="F23" s="87">
        <v>437.62538420891678</v>
      </c>
      <c r="G23" s="87">
        <v>138.77737680354682</v>
      </c>
      <c r="H23" s="87">
        <v>416.28955698964421</v>
      </c>
      <c r="I23" s="87">
        <v>1193.6142934608229</v>
      </c>
      <c r="J23" s="87">
        <v>623.53110943939578</v>
      </c>
      <c r="K23" s="87">
        <v>157.09049404377774</v>
      </c>
      <c r="L23" s="87">
        <v>146.84201333044058</v>
      </c>
      <c r="M23" s="87">
        <v>216.60108451663015</v>
      </c>
      <c r="N23" s="87">
        <v>160.84543935074305</v>
      </c>
      <c r="O23" s="87">
        <v>180.14982836404693</v>
      </c>
      <c r="P23" s="87">
        <v>206.1163442903966</v>
      </c>
      <c r="Q23" s="87">
        <v>143.69686558692629</v>
      </c>
    </row>
    <row r="24" spans="1:17" ht="12" customHeight="1" x14ac:dyDescent="0.25">
      <c r="A24" s="88" t="s">
        <v>34</v>
      </c>
      <c r="B24" s="87"/>
      <c r="C24" s="87">
        <v>68.278685164857237</v>
      </c>
      <c r="D24" s="87">
        <v>75.057222895025347</v>
      </c>
      <c r="E24" s="87">
        <v>116.28100086259172</v>
      </c>
      <c r="F24" s="87">
        <v>99.068890936343664</v>
      </c>
      <c r="G24" s="87">
        <v>110.13838250440887</v>
      </c>
      <c r="H24" s="87">
        <v>78.008065524667927</v>
      </c>
      <c r="I24" s="87">
        <v>82.833359819613904</v>
      </c>
      <c r="J24" s="87">
        <v>109.35353214386318</v>
      </c>
      <c r="K24" s="87">
        <v>109.24866074705875</v>
      </c>
      <c r="L24" s="87">
        <v>105.03810680818444</v>
      </c>
      <c r="M24" s="87">
        <v>137.33650420063307</v>
      </c>
      <c r="N24" s="87">
        <v>122.45281767427274</v>
      </c>
      <c r="O24" s="87">
        <v>131.0234628678368</v>
      </c>
      <c r="P24" s="87">
        <v>139.18590192705881</v>
      </c>
      <c r="Q24" s="87">
        <v>112.19882163764777</v>
      </c>
    </row>
    <row r="25" spans="1:17" ht="12" customHeight="1" x14ac:dyDescent="0.25">
      <c r="A25" s="88" t="s">
        <v>42</v>
      </c>
      <c r="B25" s="87"/>
      <c r="C25" s="87">
        <v>1104.0556344982831</v>
      </c>
      <c r="D25" s="87">
        <v>1030.6895286368865</v>
      </c>
      <c r="E25" s="87">
        <v>2414.2939665871177</v>
      </c>
      <c r="F25" s="87">
        <v>1744.150047808241</v>
      </c>
      <c r="G25" s="87">
        <v>1829.984236983006</v>
      </c>
      <c r="H25" s="87">
        <v>1299.7591845486995</v>
      </c>
      <c r="I25" s="87">
        <v>1651.5155134019305</v>
      </c>
      <c r="J25" s="87">
        <v>2476.8772596697586</v>
      </c>
      <c r="K25" s="87">
        <v>2277.7114466121793</v>
      </c>
      <c r="L25" s="87">
        <v>2419.0553004002327</v>
      </c>
      <c r="M25" s="87">
        <v>2836.0612931542623</v>
      </c>
      <c r="N25" s="87">
        <v>1821.9722310956088</v>
      </c>
      <c r="O25" s="87">
        <v>2578.0722354463705</v>
      </c>
      <c r="P25" s="87">
        <v>2345.4110014629609</v>
      </c>
      <c r="Q25" s="87">
        <v>2868.8564683930599</v>
      </c>
    </row>
    <row r="26" spans="1:17" ht="12" customHeight="1" x14ac:dyDescent="0.25">
      <c r="A26" s="88" t="s">
        <v>30</v>
      </c>
      <c r="B26" s="94"/>
      <c r="C26" s="94">
        <v>1653.23799278963</v>
      </c>
      <c r="D26" s="94">
        <v>2016.292222375168</v>
      </c>
      <c r="E26" s="94">
        <v>1830.8836724637235</v>
      </c>
      <c r="F26" s="94">
        <v>1796.407076638686</v>
      </c>
      <c r="G26" s="94">
        <v>2349.6889306989556</v>
      </c>
      <c r="H26" s="94">
        <v>1806.0386703504257</v>
      </c>
      <c r="I26" s="94">
        <v>3410.1752730317116</v>
      </c>
      <c r="J26" s="94">
        <v>1602.9722816249107</v>
      </c>
      <c r="K26" s="94">
        <v>1049.8282441498573</v>
      </c>
      <c r="L26" s="94">
        <v>1587.0076789973741</v>
      </c>
      <c r="M26" s="94">
        <v>2478.5097393502515</v>
      </c>
      <c r="N26" s="94">
        <v>1379.8932630322599</v>
      </c>
      <c r="O26" s="94">
        <v>920.45557855753236</v>
      </c>
      <c r="P26" s="94">
        <v>1692.711228596067</v>
      </c>
      <c r="Q26" s="94">
        <v>1199.2404234118512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2947.7085291922549</v>
      </c>
      <c r="D29" s="89">
        <f t="shared" ref="D29:Q29" si="10">SUM(D30:D33)</f>
        <v>3362.9910162467213</v>
      </c>
      <c r="E29" s="89">
        <f t="shared" si="10"/>
        <v>4562.6237627229166</v>
      </c>
      <c r="F29" s="89">
        <f t="shared" si="10"/>
        <v>4105.2280780654237</v>
      </c>
      <c r="G29" s="89">
        <f t="shared" si="10"/>
        <v>4509.0687655386619</v>
      </c>
      <c r="H29" s="89">
        <f t="shared" si="10"/>
        <v>3652.3156611183126</v>
      </c>
      <c r="I29" s="89">
        <f t="shared" si="10"/>
        <v>6392.5442541620523</v>
      </c>
      <c r="J29" s="89">
        <f t="shared" si="10"/>
        <v>4876.2696756306768</v>
      </c>
      <c r="K29" s="89">
        <f t="shared" si="10"/>
        <v>3665.5270655270642</v>
      </c>
      <c r="L29" s="89">
        <f t="shared" si="10"/>
        <v>4317.4566141341893</v>
      </c>
      <c r="M29" s="89">
        <f t="shared" si="10"/>
        <v>5695.3757763188332</v>
      </c>
      <c r="N29" s="89">
        <f t="shared" si="10"/>
        <v>3504.5891449740789</v>
      </c>
      <c r="O29" s="89">
        <f t="shared" si="10"/>
        <v>3928.5094906238382</v>
      </c>
      <c r="P29" s="89">
        <f t="shared" si="10"/>
        <v>4503.6355177485666</v>
      </c>
      <c r="Q29" s="89">
        <f t="shared" si="10"/>
        <v>4432.5358841965062</v>
      </c>
    </row>
    <row r="30" spans="1:17" s="28" customFormat="1" ht="12" customHeight="1" x14ac:dyDescent="0.25">
      <c r="A30" s="88" t="s">
        <v>66</v>
      </c>
      <c r="B30" s="87"/>
      <c r="C30" s="87">
        <v>43.096679840204828</v>
      </c>
      <c r="D30" s="87">
        <v>51.09950422901521</v>
      </c>
      <c r="E30" s="87">
        <v>51.873861572683943</v>
      </c>
      <c r="F30" s="87">
        <v>0</v>
      </c>
      <c r="G30" s="87">
        <v>727.4361915972728</v>
      </c>
      <c r="H30" s="87">
        <v>63.277182928427194</v>
      </c>
      <c r="I30" s="87">
        <v>36.992278270725656</v>
      </c>
      <c r="J30" s="87">
        <v>0</v>
      </c>
      <c r="K30" s="87">
        <v>0</v>
      </c>
      <c r="L30" s="87">
        <v>0</v>
      </c>
      <c r="M30" s="87">
        <v>1052.6139571655508</v>
      </c>
      <c r="N30" s="87">
        <v>0</v>
      </c>
      <c r="O30" s="87">
        <v>618.11404242286426</v>
      </c>
      <c r="P30" s="87">
        <v>0</v>
      </c>
      <c r="Q30" s="87">
        <v>0</v>
      </c>
    </row>
    <row r="31" spans="1:17" ht="12" customHeight="1" x14ac:dyDescent="0.25">
      <c r="A31" s="88" t="s">
        <v>98</v>
      </c>
      <c r="B31" s="87"/>
      <c r="C31" s="87">
        <v>743.55484309049143</v>
      </c>
      <c r="D31" s="87">
        <v>1182.6383267924014</v>
      </c>
      <c r="E31" s="87">
        <v>767.01168733406621</v>
      </c>
      <c r="F31" s="87">
        <v>0</v>
      </c>
      <c r="G31" s="87">
        <v>1089.7505456669774</v>
      </c>
      <c r="H31" s="87">
        <v>878.66112917355463</v>
      </c>
      <c r="I31" s="87">
        <v>2479.6062591133268</v>
      </c>
      <c r="J31" s="87">
        <v>1335.4559533314325</v>
      </c>
      <c r="K31" s="87">
        <v>333.75329948016787</v>
      </c>
      <c r="L31" s="87">
        <v>0</v>
      </c>
      <c r="M31" s="87">
        <v>239.7267608262855</v>
      </c>
      <c r="N31" s="87">
        <v>0</v>
      </c>
      <c r="O31" s="87">
        <v>0</v>
      </c>
      <c r="P31" s="87">
        <v>182.85825998020951</v>
      </c>
      <c r="Q31" s="87">
        <v>0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328.37511567134788</v>
      </c>
      <c r="H32" s="87">
        <v>25.992757968184677</v>
      </c>
      <c r="I32" s="87">
        <v>0</v>
      </c>
      <c r="J32" s="87">
        <v>389.25361923742111</v>
      </c>
      <c r="K32" s="87">
        <v>0</v>
      </c>
      <c r="L32" s="87">
        <v>437.40790580014419</v>
      </c>
      <c r="M32" s="87">
        <v>3.6598101313825833</v>
      </c>
      <c r="N32" s="87">
        <v>0</v>
      </c>
      <c r="O32" s="87">
        <v>0</v>
      </c>
      <c r="P32" s="87">
        <v>0</v>
      </c>
      <c r="Q32" s="87">
        <v>176.61759564842484</v>
      </c>
    </row>
    <row r="33" spans="1:17" ht="12" customHeight="1" x14ac:dyDescent="0.25">
      <c r="A33" s="49" t="s">
        <v>30</v>
      </c>
      <c r="B33" s="86"/>
      <c r="C33" s="86">
        <v>2161.0570062615589</v>
      </c>
      <c r="D33" s="86">
        <v>2129.2531852253051</v>
      </c>
      <c r="E33" s="86">
        <v>3743.7382138161665</v>
      </c>
      <c r="F33" s="86">
        <v>4105.2280780654237</v>
      </c>
      <c r="G33" s="86">
        <v>2363.5069126030639</v>
      </c>
      <c r="H33" s="86">
        <v>2684.3845910481459</v>
      </c>
      <c r="I33" s="86">
        <v>3875.9457167779992</v>
      </c>
      <c r="J33" s="86">
        <v>3151.5601030618232</v>
      </c>
      <c r="K33" s="86">
        <v>3331.7737660468965</v>
      </c>
      <c r="L33" s="86">
        <v>3880.0487083340454</v>
      </c>
      <c r="M33" s="86">
        <v>4399.3752481956144</v>
      </c>
      <c r="N33" s="86">
        <v>3504.5891449740789</v>
      </c>
      <c r="O33" s="86">
        <v>3310.395448200974</v>
      </c>
      <c r="P33" s="86">
        <v>4320.7772577683572</v>
      </c>
      <c r="Q33" s="86">
        <v>4255.9182885480814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22.724104092794711</v>
      </c>
      <c r="D3" s="106">
        <f t="shared" si="0"/>
        <v>25.919758220793014</v>
      </c>
      <c r="E3" s="106">
        <f t="shared" si="0"/>
        <v>32.903128200690347</v>
      </c>
      <c r="F3" s="106">
        <f t="shared" si="0"/>
        <v>30.416802650567931</v>
      </c>
      <c r="G3" s="106">
        <f t="shared" si="0"/>
        <v>33.50107941175159</v>
      </c>
      <c r="H3" s="106">
        <f t="shared" si="0"/>
        <v>29.475133054991627</v>
      </c>
      <c r="I3" s="106">
        <f t="shared" si="0"/>
        <v>43.937419405967589</v>
      </c>
      <c r="J3" s="106">
        <f t="shared" si="0"/>
        <v>31.114217433189413</v>
      </c>
      <c r="K3" s="106">
        <f t="shared" si="0"/>
        <v>22.746838024091922</v>
      </c>
      <c r="L3" s="106">
        <f t="shared" si="0"/>
        <v>26.531867229474976</v>
      </c>
      <c r="M3" s="106">
        <f t="shared" si="0"/>
        <v>34.880711022896065</v>
      </c>
      <c r="N3" s="106">
        <f t="shared" si="0"/>
        <v>20.244391227657559</v>
      </c>
      <c r="O3" s="106">
        <f t="shared" si="0"/>
        <v>22.324689283505744</v>
      </c>
      <c r="P3" s="106">
        <f t="shared" si="0"/>
        <v>20.921186083250277</v>
      </c>
      <c r="Q3" s="106">
        <f t="shared" si="0"/>
        <v>23.857464682347825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18.409778434211312</v>
      </c>
      <c r="D4" s="101">
        <f t="shared" si="1"/>
        <v>20.878743342967766</v>
      </c>
      <c r="E4" s="101">
        <f t="shared" si="1"/>
        <v>26.233136847448364</v>
      </c>
      <c r="F4" s="101">
        <f t="shared" si="1"/>
        <v>24.285615119896665</v>
      </c>
      <c r="G4" s="101">
        <f t="shared" si="1"/>
        <v>26.263969747010169</v>
      </c>
      <c r="H4" s="101">
        <f t="shared" si="1"/>
        <v>23.700479246383718</v>
      </c>
      <c r="I4" s="101">
        <f t="shared" si="1"/>
        <v>33.813856723273922</v>
      </c>
      <c r="J4" s="101">
        <f t="shared" si="1"/>
        <v>23.294056837551942</v>
      </c>
      <c r="K4" s="101">
        <f t="shared" si="1"/>
        <v>17.240244547549327</v>
      </c>
      <c r="L4" s="101">
        <f t="shared" si="1"/>
        <v>19.782270909836623</v>
      </c>
      <c r="M4" s="101">
        <f t="shared" si="1"/>
        <v>25.929493957194758</v>
      </c>
      <c r="N4" s="101">
        <f t="shared" si="1"/>
        <v>14.802293520466602</v>
      </c>
      <c r="O4" s="101">
        <f t="shared" si="1"/>
        <v>16.20467492247414</v>
      </c>
      <c r="P4" s="101">
        <f t="shared" si="1"/>
        <v>13.960109697118638</v>
      </c>
      <c r="Q4" s="101">
        <f t="shared" si="1"/>
        <v>16.835442664203885</v>
      </c>
    </row>
    <row r="5" spans="1:17" ht="12" customHeight="1" x14ac:dyDescent="0.25">
      <c r="A5" s="88" t="s">
        <v>38</v>
      </c>
      <c r="B5" s="100"/>
      <c r="C5" s="100">
        <v>2.0741869972842619</v>
      </c>
      <c r="D5" s="100">
        <v>3.6554979169011355</v>
      </c>
      <c r="E5" s="100">
        <v>2.1197437749270178</v>
      </c>
      <c r="F5" s="100">
        <v>2.115808095917695</v>
      </c>
      <c r="G5" s="100">
        <v>8.1560873550724224</v>
      </c>
      <c r="H5" s="100">
        <v>12.310493490682019</v>
      </c>
      <c r="I5" s="100">
        <v>0</v>
      </c>
      <c r="J5" s="100">
        <v>0</v>
      </c>
      <c r="K5" s="100">
        <v>5.5834562157226353</v>
      </c>
      <c r="L5" s="100">
        <v>1.6756475667221813</v>
      </c>
      <c r="M5" s="100">
        <v>5.3127727316832738</v>
      </c>
      <c r="N5" s="100">
        <v>1.7781697551057436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0.31703916563138895</v>
      </c>
      <c r="E7" s="100">
        <v>0</v>
      </c>
      <c r="F7" s="100">
        <v>0</v>
      </c>
      <c r="G7" s="100">
        <v>9.1443038480997135E-2</v>
      </c>
      <c r="H7" s="100">
        <v>0.5090566402500083</v>
      </c>
      <c r="I7" s="100">
        <v>0</v>
      </c>
      <c r="J7" s="100">
        <v>0</v>
      </c>
      <c r="K7" s="100">
        <v>0.37435825580586979</v>
      </c>
      <c r="L7" s="100">
        <v>0.45891365068566708</v>
      </c>
      <c r="M7" s="100">
        <v>0.96268009977740443</v>
      </c>
      <c r="N7" s="100">
        <v>7.9181166132759939E-2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2.2039971178439339</v>
      </c>
      <c r="D9" s="100">
        <v>3.8433176767926538</v>
      </c>
      <c r="E9" s="100">
        <v>1.681758200476968</v>
      </c>
      <c r="F9" s="100">
        <v>9.4599005870521964</v>
      </c>
      <c r="G9" s="100">
        <v>0.84751211300951135</v>
      </c>
      <c r="H9" s="100">
        <v>0.8483199029624866</v>
      </c>
      <c r="I9" s="100">
        <v>11.305769041218044</v>
      </c>
      <c r="J9" s="100">
        <v>2.4093354343544697</v>
      </c>
      <c r="K9" s="100">
        <v>0</v>
      </c>
      <c r="L9" s="100">
        <v>3.6843556264846695</v>
      </c>
      <c r="M9" s="100">
        <v>1.7140014013932978</v>
      </c>
      <c r="N9" s="100">
        <v>0.37776051193513288</v>
      </c>
      <c r="O9" s="100">
        <v>5.7266020554874881</v>
      </c>
      <c r="P9" s="100">
        <v>0</v>
      </c>
      <c r="Q9" s="100">
        <v>5.5965492173362241</v>
      </c>
    </row>
    <row r="10" spans="1:17" ht="12" customHeight="1" x14ac:dyDescent="0.25">
      <c r="A10" s="88" t="s">
        <v>34</v>
      </c>
      <c r="B10" s="100"/>
      <c r="C10" s="100">
        <v>1.4026317961607413</v>
      </c>
      <c r="D10" s="100">
        <v>1.6639630788986339</v>
      </c>
      <c r="E10" s="100">
        <v>0</v>
      </c>
      <c r="F10" s="100">
        <v>0.50954162059398989</v>
      </c>
      <c r="G10" s="100">
        <v>1.3503889509792988</v>
      </c>
      <c r="H10" s="100">
        <v>0.39521342543452603</v>
      </c>
      <c r="I10" s="100">
        <v>1.652308794267616</v>
      </c>
      <c r="J10" s="100">
        <v>4.4687504643128699</v>
      </c>
      <c r="K10" s="100">
        <v>0.83535533145855434</v>
      </c>
      <c r="L10" s="100">
        <v>1.2838571112971777</v>
      </c>
      <c r="M10" s="100">
        <v>5.3627425765866521</v>
      </c>
      <c r="N10" s="100">
        <v>1.9682458168427459</v>
      </c>
      <c r="O10" s="100">
        <v>4.5890584457334347</v>
      </c>
      <c r="P10" s="100">
        <v>1.2105039904135437</v>
      </c>
      <c r="Q10" s="100">
        <v>1.6556988549116347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10.137937212438109</v>
      </c>
      <c r="D12" s="100">
        <v>10.075189205479807</v>
      </c>
      <c r="E12" s="100">
        <v>13.027357819618635</v>
      </c>
      <c r="F12" s="100">
        <v>10.1708028377742</v>
      </c>
      <c r="G12" s="100">
        <v>11.612012615407954</v>
      </c>
      <c r="H12" s="100">
        <v>7.9399066521077755</v>
      </c>
      <c r="I12" s="100">
        <v>19.232713705782608</v>
      </c>
      <c r="J12" s="100">
        <v>1.0345176652315859</v>
      </c>
      <c r="K12" s="100">
        <v>10.307725918223598</v>
      </c>
      <c r="L12" s="100">
        <v>12.493464096862215</v>
      </c>
      <c r="M12" s="100">
        <v>3.6089373527257207</v>
      </c>
      <c r="N12" s="100">
        <v>5.1212171106240376</v>
      </c>
      <c r="O12" s="100">
        <v>4.9798592124102248</v>
      </c>
      <c r="P12" s="100">
        <v>9.3575943195876139</v>
      </c>
      <c r="Q12" s="100">
        <v>9.1614562047599151</v>
      </c>
    </row>
    <row r="13" spans="1:17" ht="12" customHeight="1" x14ac:dyDescent="0.25">
      <c r="A13" s="88" t="s">
        <v>105</v>
      </c>
      <c r="B13" s="100"/>
      <c r="C13" s="100">
        <v>6.5052288347827877E-2</v>
      </c>
      <c r="D13" s="100">
        <v>7.7880731781075879E-2</v>
      </c>
      <c r="E13" s="100">
        <v>0.24908426509048731</v>
      </c>
      <c r="F13" s="100">
        <v>0.16646828331252464</v>
      </c>
      <c r="G13" s="100">
        <v>0.25053747467782433</v>
      </c>
      <c r="H13" s="100">
        <v>0.19640553815563391</v>
      </c>
      <c r="I13" s="100">
        <v>0.16251688964985614</v>
      </c>
      <c r="J13" s="100">
        <v>0.74313181364081227</v>
      </c>
      <c r="K13" s="100">
        <v>6.1752156864680309E-2</v>
      </c>
      <c r="L13" s="100">
        <v>6.787290209877167E-2</v>
      </c>
      <c r="M13" s="100">
        <v>0.98736784109607523</v>
      </c>
      <c r="N13" s="100">
        <v>0.92830004545225331</v>
      </c>
      <c r="O13" s="100">
        <v>0.78848100888088823</v>
      </c>
      <c r="P13" s="100">
        <v>1.8396749563917583</v>
      </c>
      <c r="Q13" s="100">
        <v>0.30074738531792455</v>
      </c>
    </row>
    <row r="14" spans="1:17" ht="12" customHeight="1" x14ac:dyDescent="0.25">
      <c r="A14" s="51" t="s">
        <v>104</v>
      </c>
      <c r="B14" s="22"/>
      <c r="C14" s="22">
        <v>2.4490624623384534</v>
      </c>
      <c r="D14" s="22">
        <v>1.136021340952166</v>
      </c>
      <c r="E14" s="22">
        <v>9.0780636237972967</v>
      </c>
      <c r="F14" s="22">
        <v>1.6945690889419898</v>
      </c>
      <c r="G14" s="22">
        <v>3.8545242483136257</v>
      </c>
      <c r="H14" s="22">
        <v>1.3892298868804682</v>
      </c>
      <c r="I14" s="22">
        <v>1.231701492132486</v>
      </c>
      <c r="J14" s="22">
        <v>14.580014959634145</v>
      </c>
      <c r="K14" s="22">
        <v>0</v>
      </c>
      <c r="L14" s="22">
        <v>0</v>
      </c>
      <c r="M14" s="22">
        <v>7.8757612269049302</v>
      </c>
      <c r="N14" s="22">
        <v>4.5039425303606375</v>
      </c>
      <c r="O14" s="22">
        <v>0</v>
      </c>
      <c r="P14" s="22">
        <v>1.5098305622233059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7.6910559797987985E-2</v>
      </c>
      <c r="D15" s="104">
        <v>0.10983422653090751</v>
      </c>
      <c r="E15" s="104">
        <v>7.712916353796205E-2</v>
      </c>
      <c r="F15" s="104">
        <v>0.16852460630406985</v>
      </c>
      <c r="G15" s="104">
        <v>0.10146395106853449</v>
      </c>
      <c r="H15" s="104">
        <v>0.11185370991079997</v>
      </c>
      <c r="I15" s="104">
        <v>0.22884680022331072</v>
      </c>
      <c r="J15" s="104">
        <v>5.8306500378060545E-2</v>
      </c>
      <c r="K15" s="104">
        <v>7.7596669473985497E-2</v>
      </c>
      <c r="L15" s="104">
        <v>0.11815995568594102</v>
      </c>
      <c r="M15" s="104">
        <v>0.10523072702740517</v>
      </c>
      <c r="N15" s="104">
        <v>4.5476584013291764E-2</v>
      </c>
      <c r="O15" s="104">
        <v>0.12067419996210479</v>
      </c>
      <c r="P15" s="104">
        <v>4.2505868502417749E-2</v>
      </c>
      <c r="Q15" s="104">
        <v>0.12099100187818321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9.274484506596592E-2</v>
      </c>
      <c r="D16" s="101">
        <f t="shared" si="2"/>
        <v>0.11119139645685534</v>
      </c>
      <c r="E16" s="101">
        <f t="shared" si="2"/>
        <v>0.11470110371316108</v>
      </c>
      <c r="F16" s="101">
        <f t="shared" si="2"/>
        <v>0.12456286565716142</v>
      </c>
      <c r="G16" s="101">
        <f t="shared" si="2"/>
        <v>0.13342313796913788</v>
      </c>
      <c r="H16" s="101">
        <f t="shared" si="2"/>
        <v>0.14261514251148222</v>
      </c>
      <c r="I16" s="101">
        <f t="shared" si="2"/>
        <v>0.16926568117846211</v>
      </c>
      <c r="J16" s="101">
        <f t="shared" si="2"/>
        <v>0.14998672041747799</v>
      </c>
      <c r="K16" s="101">
        <f t="shared" si="2"/>
        <v>0.10135045425543586</v>
      </c>
      <c r="L16" s="101">
        <f t="shared" si="2"/>
        <v>7.0652004104365188E-2</v>
      </c>
      <c r="M16" s="101">
        <f t="shared" si="2"/>
        <v>8.0517841393072803E-2</v>
      </c>
      <c r="N16" s="101">
        <f t="shared" si="2"/>
        <v>5.6414631309151558E-2</v>
      </c>
      <c r="O16" s="101">
        <f t="shared" si="2"/>
        <v>6.9341347246093671E-2</v>
      </c>
      <c r="P16" s="101">
        <f t="shared" si="2"/>
        <v>8.9702233292796682E-2</v>
      </c>
      <c r="Q16" s="101">
        <f t="shared" si="2"/>
        <v>0.11219290201371414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9.274484506596592E-2</v>
      </c>
      <c r="D18" s="103">
        <v>0.11119139645685534</v>
      </c>
      <c r="E18" s="103">
        <v>0.11470110371316108</v>
      </c>
      <c r="F18" s="103">
        <v>0.12456286565716142</v>
      </c>
      <c r="G18" s="103">
        <v>0.13342313796913788</v>
      </c>
      <c r="H18" s="103">
        <v>0.14261514251148222</v>
      </c>
      <c r="I18" s="103">
        <v>0.16926568117846211</v>
      </c>
      <c r="J18" s="103">
        <v>0.14998672041747799</v>
      </c>
      <c r="K18" s="103">
        <v>0.10135045425543586</v>
      </c>
      <c r="L18" s="103">
        <v>7.0652004104365188E-2</v>
      </c>
      <c r="M18" s="103">
        <v>8.0517841393072803E-2</v>
      </c>
      <c r="N18" s="103">
        <v>5.6414631309151558E-2</v>
      </c>
      <c r="O18" s="103">
        <v>6.9341347246093671E-2</v>
      </c>
      <c r="P18" s="103">
        <v>8.9702233292796682E-2</v>
      </c>
      <c r="Q18" s="103">
        <v>0.11219290201371414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2.0317328914548205</v>
      </c>
      <c r="D19" s="101">
        <f t="shared" si="3"/>
        <v>2.3620825528722609</v>
      </c>
      <c r="E19" s="101">
        <f t="shared" si="3"/>
        <v>3.1854485323981825</v>
      </c>
      <c r="F19" s="101">
        <f t="shared" si="3"/>
        <v>2.9453986140688269</v>
      </c>
      <c r="G19" s="101">
        <f t="shared" si="3"/>
        <v>3.2261415832757319</v>
      </c>
      <c r="H19" s="101">
        <f t="shared" si="3"/>
        <v>2.8255316776435251</v>
      </c>
      <c r="I19" s="101">
        <f t="shared" si="3"/>
        <v>4.7957409128693778</v>
      </c>
      <c r="J19" s="101">
        <f t="shared" si="3"/>
        <v>3.6200941441890278</v>
      </c>
      <c r="K19" s="101">
        <f t="shared" si="3"/>
        <v>2.6570668327786815</v>
      </c>
      <c r="L19" s="101">
        <f t="shared" si="3"/>
        <v>3.1475685176029811</v>
      </c>
      <c r="M19" s="101">
        <f t="shared" si="3"/>
        <v>4.2150250295713185</v>
      </c>
      <c r="N19" s="101">
        <f t="shared" si="3"/>
        <v>2.6151307208538719</v>
      </c>
      <c r="O19" s="101">
        <f t="shared" si="3"/>
        <v>2.9834279572019771</v>
      </c>
      <c r="P19" s="101">
        <f t="shared" si="3"/>
        <v>3.4765227921771422</v>
      </c>
      <c r="Q19" s="101">
        <f t="shared" si="3"/>
        <v>3.3885989685098368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4.3792829046983013E-2</v>
      </c>
      <c r="E22" s="100">
        <v>5.7880168369789965E-2</v>
      </c>
      <c r="F22" s="100">
        <v>2.4924302659506511E-2</v>
      </c>
      <c r="G22" s="100">
        <v>7.3158328296341932E-2</v>
      </c>
      <c r="H22" s="100">
        <v>5.0891977557646913E-2</v>
      </c>
      <c r="I22" s="100">
        <v>5.0991943151402624E-2</v>
      </c>
      <c r="J22" s="100">
        <v>6.1069527723498676E-2</v>
      </c>
      <c r="K22" s="100">
        <v>7.0201063636142411E-2</v>
      </c>
      <c r="L22" s="100">
        <v>5.910455282211656E-2</v>
      </c>
      <c r="M22" s="100">
        <v>2.6922881331503896E-2</v>
      </c>
      <c r="N22" s="100">
        <v>1.9383483563233668E-2</v>
      </c>
      <c r="O22" s="100">
        <v>0.11952388064934165</v>
      </c>
      <c r="P22" s="100">
        <v>0.12074531408965648</v>
      </c>
      <c r="Q22" s="100">
        <v>0.10829691994841227</v>
      </c>
    </row>
    <row r="23" spans="1:17" ht="12" customHeight="1" x14ac:dyDescent="0.25">
      <c r="A23" s="88" t="s">
        <v>98</v>
      </c>
      <c r="B23" s="100"/>
      <c r="C23" s="100">
        <v>0.10050765162157926</v>
      </c>
      <c r="D23" s="100">
        <v>0.15962636860268267</v>
      </c>
      <c r="E23" s="100">
        <v>0.11312356182562053</v>
      </c>
      <c r="F23" s="100">
        <v>0.37466307022314838</v>
      </c>
      <c r="G23" s="100">
        <v>0.1197505378829062</v>
      </c>
      <c r="H23" s="100">
        <v>0.38513710119890726</v>
      </c>
      <c r="I23" s="100">
        <v>1.0728193005305688</v>
      </c>
      <c r="J23" s="100">
        <v>0.56482320988598356</v>
      </c>
      <c r="K23" s="100">
        <v>0.14086573685361711</v>
      </c>
      <c r="L23" s="100">
        <v>0.1323313853602405</v>
      </c>
      <c r="M23" s="100">
        <v>0.19615774717540582</v>
      </c>
      <c r="N23" s="100">
        <v>0.14467315361292349</v>
      </c>
      <c r="O23" s="100">
        <v>0.16335004641901185</v>
      </c>
      <c r="P23" s="100">
        <v>0.1873440302412949</v>
      </c>
      <c r="Q23" s="100">
        <v>0.13058185396944119</v>
      </c>
    </row>
    <row r="24" spans="1:17" ht="12" customHeight="1" x14ac:dyDescent="0.25">
      <c r="A24" s="88" t="s">
        <v>34</v>
      </c>
      <c r="B24" s="100"/>
      <c r="C24" s="100">
        <v>6.9959514735932246E-2</v>
      </c>
      <c r="D24" s="100">
        <v>7.7515350467253677E-2</v>
      </c>
      <c r="E24" s="100">
        <v>0.12017221781552219</v>
      </c>
      <c r="F24" s="100">
        <v>0.10352171923690613</v>
      </c>
      <c r="G24" s="100">
        <v>0.11630369282913164</v>
      </c>
      <c r="H24" s="100">
        <v>8.7445593010511219E-2</v>
      </c>
      <c r="I24" s="100">
        <v>8.8088112734124521E-2</v>
      </c>
      <c r="J24" s="100">
        <v>0.11722800465327371</v>
      </c>
      <c r="K24" s="100">
        <v>0.11669042805635731</v>
      </c>
      <c r="L24" s="100">
        <v>0.11348469269984354</v>
      </c>
      <c r="M24" s="100">
        <v>0.14984938828047026</v>
      </c>
      <c r="N24" s="100">
        <v>0.13302550294776919</v>
      </c>
      <c r="O24" s="100">
        <v>0.14371734379429935</v>
      </c>
      <c r="P24" s="100">
        <v>0.15333613419373629</v>
      </c>
      <c r="Q24" s="100">
        <v>0.12382251381725673</v>
      </c>
    </row>
    <row r="25" spans="1:17" ht="12" customHeight="1" x14ac:dyDescent="0.25">
      <c r="A25" s="88" t="s">
        <v>42</v>
      </c>
      <c r="B25" s="100"/>
      <c r="C25" s="100">
        <v>0.74584903922879509</v>
      </c>
      <c r="D25" s="100">
        <v>0.6995208142454562</v>
      </c>
      <c r="E25" s="100">
        <v>1.6371834758896084</v>
      </c>
      <c r="F25" s="100">
        <v>1.1927936728914814</v>
      </c>
      <c r="G25" s="100">
        <v>1.2608077584137847</v>
      </c>
      <c r="H25" s="100">
        <v>0.94823061698717215</v>
      </c>
      <c r="I25" s="100">
        <v>1.1411882296624354</v>
      </c>
      <c r="J25" s="100">
        <v>1.7235372341037005</v>
      </c>
      <c r="K25" s="100">
        <v>1.5786349057346725</v>
      </c>
      <c r="L25" s="100">
        <v>1.6958147269913413</v>
      </c>
      <c r="M25" s="100">
        <v>2.0173317681663039</v>
      </c>
      <c r="N25" s="100">
        <v>1.2953342747396239</v>
      </c>
      <c r="O25" s="100">
        <v>1.8633542273090984</v>
      </c>
      <c r="P25" s="100">
        <v>1.7124171800529771</v>
      </c>
      <c r="Q25" s="100">
        <v>2.1058654145518618</v>
      </c>
    </row>
    <row r="26" spans="1:17" ht="12" customHeight="1" x14ac:dyDescent="0.25">
      <c r="A26" s="88" t="s">
        <v>30</v>
      </c>
      <c r="B26" s="22"/>
      <c r="C26" s="22">
        <v>1.1154166858685139</v>
      </c>
      <c r="D26" s="22">
        <v>1.3816271905098854</v>
      </c>
      <c r="E26" s="22">
        <v>1.2570891084976417</v>
      </c>
      <c r="F26" s="22">
        <v>1.2494958490577843</v>
      </c>
      <c r="G26" s="22">
        <v>1.6561212658535676</v>
      </c>
      <c r="H26" s="22">
        <v>1.3538263888892879</v>
      </c>
      <c r="I26" s="22">
        <v>2.4426533267908468</v>
      </c>
      <c r="J26" s="22">
        <v>1.1534361678225709</v>
      </c>
      <c r="K26" s="22">
        <v>0.75067469849789226</v>
      </c>
      <c r="L26" s="22">
        <v>1.146833159729439</v>
      </c>
      <c r="M26" s="22">
        <v>1.8247632446176345</v>
      </c>
      <c r="N26" s="22">
        <v>1.0227143059903216</v>
      </c>
      <c r="O26" s="22">
        <v>0.69348245903022587</v>
      </c>
      <c r="P26" s="22">
        <v>1.3026801335994773</v>
      </c>
      <c r="Q26" s="22">
        <v>0.92003226622286483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2.1898479220626164</v>
      </c>
      <c r="D29" s="101">
        <f t="shared" si="4"/>
        <v>2.5677409284961303</v>
      </c>
      <c r="E29" s="101">
        <f t="shared" si="4"/>
        <v>3.369841717130639</v>
      </c>
      <c r="F29" s="101">
        <f t="shared" si="4"/>
        <v>3.0612260509452778</v>
      </c>
      <c r="G29" s="101">
        <f t="shared" si="4"/>
        <v>3.8775449434965541</v>
      </c>
      <c r="H29" s="101">
        <f t="shared" si="4"/>
        <v>2.8065069884529015</v>
      </c>
      <c r="I29" s="101">
        <f t="shared" si="4"/>
        <v>5.1585560886458328</v>
      </c>
      <c r="J29" s="101">
        <f t="shared" si="4"/>
        <v>4.0500797310309657</v>
      </c>
      <c r="K29" s="101">
        <f t="shared" si="4"/>
        <v>2.7481761895084782</v>
      </c>
      <c r="L29" s="101">
        <f t="shared" si="4"/>
        <v>3.5313757979310108</v>
      </c>
      <c r="M29" s="101">
        <f t="shared" si="4"/>
        <v>4.655674194736914</v>
      </c>
      <c r="N29" s="101">
        <f t="shared" si="4"/>
        <v>2.7705523550279341</v>
      </c>
      <c r="O29" s="101">
        <f t="shared" si="4"/>
        <v>3.067245056583535</v>
      </c>
      <c r="P29" s="101">
        <f t="shared" si="4"/>
        <v>3.3948513606617001</v>
      </c>
      <c r="Q29" s="101">
        <f t="shared" si="4"/>
        <v>3.5212301476203889</v>
      </c>
    </row>
    <row r="30" spans="1:17" s="28" customFormat="1" ht="12" customHeight="1" x14ac:dyDescent="0.25">
      <c r="A30" s="88" t="s">
        <v>66</v>
      </c>
      <c r="B30" s="100"/>
      <c r="C30" s="100">
        <v>3.7445417011296479E-2</v>
      </c>
      <c r="D30" s="100">
        <v>4.4928676157815969E-2</v>
      </c>
      <c r="E30" s="100">
        <v>4.5513941283357368E-2</v>
      </c>
      <c r="F30" s="100">
        <v>0</v>
      </c>
      <c r="G30" s="100">
        <v>0.75447199844091617</v>
      </c>
      <c r="H30" s="100">
        <v>6.486930244255816E-2</v>
      </c>
      <c r="I30" s="100">
        <v>3.8745875018519789E-2</v>
      </c>
      <c r="J30" s="100">
        <v>0</v>
      </c>
      <c r="K30" s="100">
        <v>0</v>
      </c>
      <c r="L30" s="100">
        <v>0</v>
      </c>
      <c r="M30" s="100">
        <v>1.0875047400659914</v>
      </c>
      <c r="N30" s="100">
        <v>0</v>
      </c>
      <c r="O30" s="100">
        <v>0.65706731736259827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0.59679583245316636</v>
      </c>
      <c r="D31" s="100">
        <v>0.97080474726474897</v>
      </c>
      <c r="E31" s="100">
        <v>0.63047557883709204</v>
      </c>
      <c r="F31" s="100">
        <v>0</v>
      </c>
      <c r="G31" s="100">
        <v>0.95101647844248816</v>
      </c>
      <c r="H31" s="100">
        <v>0.77068810183871062</v>
      </c>
      <c r="I31" s="100">
        <v>2.2936981832544854</v>
      </c>
      <c r="J31" s="100">
        <v>1.2388695405813517</v>
      </c>
      <c r="K31" s="100">
        <v>0.31490099354408119</v>
      </c>
      <c r="L31" s="100">
        <v>0</v>
      </c>
      <c r="M31" s="100">
        <v>0.23527197236037636</v>
      </c>
      <c r="N31" s="100">
        <v>0</v>
      </c>
      <c r="O31" s="100">
        <v>0</v>
      </c>
      <c r="P31" s="100">
        <v>0.18748637588197795</v>
      </c>
      <c r="Q31" s="100">
        <v>0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0.44275330593502632</v>
      </c>
      <c r="H32" s="100">
        <v>3.463400379821778E-2</v>
      </c>
      <c r="I32" s="100">
        <v>0</v>
      </c>
      <c r="J32" s="100">
        <v>0.53266143982239877</v>
      </c>
      <c r="K32" s="100">
        <v>0</v>
      </c>
      <c r="L32" s="100">
        <v>0.63069786385126669</v>
      </c>
      <c r="M32" s="100">
        <v>5.2445616227655041E-3</v>
      </c>
      <c r="N32" s="100">
        <v>0</v>
      </c>
      <c r="O32" s="100">
        <v>0</v>
      </c>
      <c r="P32" s="100">
        <v>0</v>
      </c>
      <c r="Q32" s="100">
        <v>0.26691367115628473</v>
      </c>
    </row>
    <row r="33" spans="1:17" ht="12" customHeight="1" x14ac:dyDescent="0.25">
      <c r="A33" s="49" t="s">
        <v>30</v>
      </c>
      <c r="B33" s="18"/>
      <c r="C33" s="18">
        <v>1.5556066725981537</v>
      </c>
      <c r="D33" s="18">
        <v>1.5520075050735656</v>
      </c>
      <c r="E33" s="18">
        <v>2.6938521970101896</v>
      </c>
      <c r="F33" s="18">
        <v>3.0612260509452778</v>
      </c>
      <c r="G33" s="18">
        <v>1.7293031606781233</v>
      </c>
      <c r="H33" s="18">
        <v>1.9363155803734149</v>
      </c>
      <c r="I33" s="18">
        <v>2.8261120303728275</v>
      </c>
      <c r="J33" s="18">
        <v>2.2785487506272148</v>
      </c>
      <c r="K33" s="18">
        <v>2.4332751959643968</v>
      </c>
      <c r="L33" s="18">
        <v>2.9006779340797442</v>
      </c>
      <c r="M33" s="18">
        <v>3.3276529206877803</v>
      </c>
      <c r="N33" s="18">
        <v>2.7705523550279341</v>
      </c>
      <c r="O33" s="18">
        <v>2.4101777392209369</v>
      </c>
      <c r="P33" s="18">
        <v>3.2073649847797223</v>
      </c>
      <c r="Q33" s="18">
        <v>3.2543164764641039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15.307153153763682</v>
      </c>
      <c r="D3" s="106">
        <f t="shared" si="0"/>
        <v>17.147555946533753</v>
      </c>
      <c r="E3" s="106">
        <f t="shared" si="0"/>
        <v>23.534297338491577</v>
      </c>
      <c r="F3" s="106">
        <f t="shared" si="0"/>
        <v>21.245149757575735</v>
      </c>
      <c r="G3" s="106">
        <f t="shared" si="0"/>
        <v>22.554364616122928</v>
      </c>
      <c r="H3" s="106">
        <f t="shared" si="0"/>
        <v>19.33913465236736</v>
      </c>
      <c r="I3" s="106">
        <f t="shared" si="0"/>
        <v>31.92237388830879</v>
      </c>
      <c r="J3" s="106">
        <f t="shared" si="0"/>
        <v>22.534165513410358</v>
      </c>
      <c r="K3" s="106">
        <f t="shared" si="0"/>
        <v>16.070876677208819</v>
      </c>
      <c r="L3" s="106">
        <f t="shared" si="0"/>
        <v>19.347926388688734</v>
      </c>
      <c r="M3" s="106">
        <f t="shared" si="0"/>
        <v>25.365844517147103</v>
      </c>
      <c r="N3" s="106">
        <f t="shared" si="0"/>
        <v>16.420609868209684</v>
      </c>
      <c r="O3" s="106">
        <f t="shared" si="0"/>
        <v>17.156327830527516</v>
      </c>
      <c r="P3" s="106">
        <f t="shared" si="0"/>
        <v>19.72323494011551</v>
      </c>
      <c r="Q3" s="106">
        <f t="shared" si="0"/>
        <v>18.362210415847699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12.489077758620876</v>
      </c>
      <c r="D4" s="101">
        <f t="shared" si="1"/>
        <v>13.866794724749791</v>
      </c>
      <c r="E4" s="101">
        <f t="shared" si="1"/>
        <v>19.065323451572343</v>
      </c>
      <c r="F4" s="101">
        <f t="shared" si="1"/>
        <v>16.994130008854921</v>
      </c>
      <c r="G4" s="101">
        <f t="shared" si="1"/>
        <v>17.909648451905319</v>
      </c>
      <c r="H4" s="101">
        <f t="shared" si="1"/>
        <v>15.359009118492587</v>
      </c>
      <c r="I4" s="101">
        <f t="shared" si="1"/>
        <v>25.104335554332131</v>
      </c>
      <c r="J4" s="101">
        <f t="shared" si="1"/>
        <v>17.280918866981704</v>
      </c>
      <c r="K4" s="101">
        <f t="shared" si="1"/>
        <v>12.122410824905113</v>
      </c>
      <c r="L4" s="101">
        <f t="shared" si="1"/>
        <v>14.68565286972864</v>
      </c>
      <c r="M4" s="101">
        <f t="shared" si="1"/>
        <v>19.159350113966145</v>
      </c>
      <c r="N4" s="101">
        <f t="shared" si="1"/>
        <v>12.485746106731218</v>
      </c>
      <c r="O4" s="101">
        <f t="shared" si="1"/>
        <v>12.868133125410191</v>
      </c>
      <c r="P4" s="101">
        <f t="shared" si="1"/>
        <v>14.688333514849294</v>
      </c>
      <c r="Q4" s="101">
        <f t="shared" si="1"/>
        <v>13.289564314704913</v>
      </c>
    </row>
    <row r="5" spans="1:17" ht="12" customHeight="1" x14ac:dyDescent="0.25">
      <c r="A5" s="88" t="s">
        <v>38</v>
      </c>
      <c r="B5" s="100"/>
      <c r="C5" s="100">
        <v>1.0640755543543836</v>
      </c>
      <c r="D5" s="100">
        <v>1.8967985556209654</v>
      </c>
      <c r="E5" s="100">
        <v>1.1146223221996527</v>
      </c>
      <c r="F5" s="100">
        <v>1.1254156748300839</v>
      </c>
      <c r="G5" s="100">
        <v>4.3943696001247083</v>
      </c>
      <c r="H5" s="100">
        <v>6.7137124198781128</v>
      </c>
      <c r="I5" s="100">
        <v>0</v>
      </c>
      <c r="J5" s="100">
        <v>0</v>
      </c>
      <c r="K5" s="100">
        <v>3.1193112787132757</v>
      </c>
      <c r="L5" s="100">
        <v>0.93995875007368468</v>
      </c>
      <c r="M5" s="100">
        <v>2.985874713538462</v>
      </c>
      <c r="N5" s="100">
        <v>1.0004827995445986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0.19141503930944143</v>
      </c>
      <c r="E7" s="100">
        <v>0</v>
      </c>
      <c r="F7" s="100">
        <v>0</v>
      </c>
      <c r="G7" s="100">
        <v>5.72041435723828E-2</v>
      </c>
      <c r="H7" s="100">
        <v>0.32333230668536289</v>
      </c>
      <c r="I7" s="100">
        <v>0</v>
      </c>
      <c r="J7" s="100">
        <v>0</v>
      </c>
      <c r="K7" s="100">
        <v>0.24499593093226693</v>
      </c>
      <c r="L7" s="100">
        <v>0.30137851870585547</v>
      </c>
      <c r="M7" s="100">
        <v>0.63381898888082844</v>
      </c>
      <c r="N7" s="100">
        <v>5.2317837617181048E-2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1.4109417960429864</v>
      </c>
      <c r="D9" s="100">
        <v>2.4916107508133392</v>
      </c>
      <c r="E9" s="100">
        <v>1.1050161630468973</v>
      </c>
      <c r="F9" s="100">
        <v>6.2966371989507035</v>
      </c>
      <c r="G9" s="100">
        <v>0.57050842926880851</v>
      </c>
      <c r="H9" s="100">
        <v>0.57750511755419809</v>
      </c>
      <c r="I9" s="100">
        <v>7.8041204368866852</v>
      </c>
      <c r="J9" s="100">
        <v>1.6754147943204654</v>
      </c>
      <c r="K9" s="100">
        <v>0</v>
      </c>
      <c r="L9" s="100">
        <v>2.5833884046167133</v>
      </c>
      <c r="M9" s="100">
        <v>1.2070319695645817</v>
      </c>
      <c r="N9" s="100">
        <v>0.26719026995375011</v>
      </c>
      <c r="O9" s="100">
        <v>4.0692956893693033</v>
      </c>
      <c r="P9" s="100">
        <v>0</v>
      </c>
      <c r="Q9" s="100">
        <v>4.0159743558804326</v>
      </c>
    </row>
    <row r="10" spans="1:17" ht="12" customHeight="1" x14ac:dyDescent="0.25">
      <c r="A10" s="88" t="s">
        <v>34</v>
      </c>
      <c r="B10" s="100"/>
      <c r="C10" s="100">
        <v>0.69546165628473544</v>
      </c>
      <c r="D10" s="100">
        <v>0.83419489694438997</v>
      </c>
      <c r="E10" s="100">
        <v>0</v>
      </c>
      <c r="F10" s="100">
        <v>0.26167353051786363</v>
      </c>
      <c r="G10" s="100">
        <v>0.70208625844648631</v>
      </c>
      <c r="H10" s="100">
        <v>0.20787747035915236</v>
      </c>
      <c r="I10" s="100">
        <v>0.88186988761394047</v>
      </c>
      <c r="J10" s="100">
        <v>2.4082180334306691</v>
      </c>
      <c r="K10" s="100">
        <v>0.45235449213731882</v>
      </c>
      <c r="L10" s="100">
        <v>0.69838738910041631</v>
      </c>
      <c r="M10" s="100">
        <v>2.9271257073203731</v>
      </c>
      <c r="N10" s="100">
        <v>1.0767670387581483</v>
      </c>
      <c r="O10" s="100">
        <v>2.5140257850471381</v>
      </c>
      <c r="P10" s="100">
        <v>0.66374016727645258</v>
      </c>
      <c r="Q10" s="100">
        <v>0.90848986302285284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7.3798310421739224</v>
      </c>
      <c r="D12" s="100">
        <v>7.4108453089319299</v>
      </c>
      <c r="E12" s="100">
        <v>9.7075911491798301</v>
      </c>
      <c r="F12" s="100">
        <v>7.6636251335218484</v>
      </c>
      <c r="G12" s="100">
        <v>8.8508285404681928</v>
      </c>
      <c r="H12" s="100">
        <v>6.1209916814282082</v>
      </c>
      <c r="I12" s="100">
        <v>15.027760525426457</v>
      </c>
      <c r="J12" s="100">
        <v>0.81432727367784963</v>
      </c>
      <c r="K12" s="100">
        <v>8.1529387213152376</v>
      </c>
      <c r="L12" s="100">
        <v>9.926385060391139</v>
      </c>
      <c r="M12" s="100">
        <v>2.8767507422450151</v>
      </c>
      <c r="N12" s="100">
        <v>4.0923523732494136</v>
      </c>
      <c r="O12" s="100">
        <v>3.9865234198129986</v>
      </c>
      <c r="P12" s="100">
        <v>7.5029302710921595</v>
      </c>
      <c r="Q12" s="100">
        <v>7.3565148386271888</v>
      </c>
    </row>
    <row r="13" spans="1:17" ht="12" customHeight="1" x14ac:dyDescent="0.25">
      <c r="A13" s="88" t="s">
        <v>105</v>
      </c>
      <c r="B13" s="100"/>
      <c r="C13" s="100">
        <v>7.4659880668732456E-2</v>
      </c>
      <c r="D13" s="100">
        <v>8.9381419967149794E-2</v>
      </c>
      <c r="E13" s="100">
        <v>0.28580822973732511</v>
      </c>
      <c r="F13" s="100">
        <v>0.19099449011824821</v>
      </c>
      <c r="G13" s="100">
        <v>0.28742719076042639</v>
      </c>
      <c r="H13" s="100">
        <v>0.22531504352857629</v>
      </c>
      <c r="I13" s="100">
        <v>0.1864322329042932</v>
      </c>
      <c r="J13" s="100">
        <v>0.85244460354400942</v>
      </c>
      <c r="K13" s="100">
        <v>7.0834967839844637E-2</v>
      </c>
      <c r="L13" s="100">
        <v>0.11194024122222389</v>
      </c>
      <c r="M13" s="100">
        <v>2.1653125847896262</v>
      </c>
      <c r="N13" s="100">
        <v>2.3585922734261917</v>
      </c>
      <c r="O13" s="100">
        <v>2.1727021692230344</v>
      </c>
      <c r="P13" s="100">
        <v>5.2651727571529507</v>
      </c>
      <c r="Q13" s="100">
        <v>0.88278838248505698</v>
      </c>
    </row>
    <row r="14" spans="1:17" ht="12" customHeight="1" x14ac:dyDescent="0.25">
      <c r="A14" s="51" t="s">
        <v>104</v>
      </c>
      <c r="B14" s="22"/>
      <c r="C14" s="22">
        <v>1.7823685911963123</v>
      </c>
      <c r="D14" s="22">
        <v>0.83551461340567479</v>
      </c>
      <c r="E14" s="22">
        <v>6.7703282958457827</v>
      </c>
      <c r="F14" s="22">
        <v>1.2774931947930135</v>
      </c>
      <c r="G14" s="22">
        <v>2.9385853957733166</v>
      </c>
      <c r="H14" s="22">
        <v>1.0708486949837861</v>
      </c>
      <c r="I14" s="22">
        <v>0.96160116848143318</v>
      </c>
      <c r="J14" s="22">
        <v>11.468034610908575</v>
      </c>
      <c r="K14" s="22">
        <v>0</v>
      </c>
      <c r="L14" s="22">
        <v>0</v>
      </c>
      <c r="M14" s="22">
        <v>6.2536216950285537</v>
      </c>
      <c r="N14" s="22">
        <v>3.5905476767661981</v>
      </c>
      <c r="O14" s="22">
        <v>0</v>
      </c>
      <c r="P14" s="22">
        <v>1.2125302105446081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8.1739237899803474E-2</v>
      </c>
      <c r="D15" s="104">
        <v>0.11703413975690023</v>
      </c>
      <c r="E15" s="104">
        <v>8.1957291562854001E-2</v>
      </c>
      <c r="F15" s="104">
        <v>0.17829078612316054</v>
      </c>
      <c r="G15" s="104">
        <v>0.10863889349099601</v>
      </c>
      <c r="H15" s="104">
        <v>0.11942638407519014</v>
      </c>
      <c r="I15" s="104">
        <v>0.2425513030193206</v>
      </c>
      <c r="J15" s="104">
        <v>6.2479551100136449E-2</v>
      </c>
      <c r="K15" s="104">
        <v>8.1975433967167055E-2</v>
      </c>
      <c r="L15" s="104">
        <v>0.12421450561860793</v>
      </c>
      <c r="M15" s="104">
        <v>0.10981371259870353</v>
      </c>
      <c r="N15" s="104">
        <v>4.7495837415737527E-2</v>
      </c>
      <c r="O15" s="104">
        <v>0.12558606195771557</v>
      </c>
      <c r="P15" s="104">
        <v>4.3960108783123848E-2</v>
      </c>
      <c r="Q15" s="104">
        <v>0.12579687468938394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0.16115945248874011</v>
      </c>
      <c r="D16" s="101">
        <f t="shared" si="2"/>
        <v>0.19705072939299237</v>
      </c>
      <c r="E16" s="101">
        <f t="shared" si="2"/>
        <v>0.20665636020082412</v>
      </c>
      <c r="F16" s="101">
        <f t="shared" si="2"/>
        <v>0.2277691270328755</v>
      </c>
      <c r="G16" s="101">
        <f t="shared" si="2"/>
        <v>0.24729481537324693</v>
      </c>
      <c r="H16" s="101">
        <f t="shared" si="2"/>
        <v>0.2677202162720243</v>
      </c>
      <c r="I16" s="101">
        <f t="shared" si="2"/>
        <v>0.32193756416414016</v>
      </c>
      <c r="J16" s="101">
        <f t="shared" si="2"/>
        <v>0.28850296079248544</v>
      </c>
      <c r="K16" s="101">
        <f t="shared" si="2"/>
        <v>0.19659297255006752</v>
      </c>
      <c r="L16" s="101">
        <f t="shared" si="2"/>
        <v>0.1379400068189103</v>
      </c>
      <c r="M16" s="101">
        <f t="shared" si="2"/>
        <v>0.1611477300107314</v>
      </c>
      <c r="N16" s="101">
        <f t="shared" si="2"/>
        <v>0.11613533177432535</v>
      </c>
      <c r="O16" s="101">
        <f t="shared" si="2"/>
        <v>0.14723484979468621</v>
      </c>
      <c r="P16" s="101">
        <f t="shared" si="2"/>
        <v>0.19781733072317109</v>
      </c>
      <c r="Q16" s="101">
        <f t="shared" si="2"/>
        <v>0.25875745863517086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0.16115945248874011</v>
      </c>
      <c r="D18" s="103">
        <v>0.19705072939299237</v>
      </c>
      <c r="E18" s="103">
        <v>0.20665636020082412</v>
      </c>
      <c r="F18" s="103">
        <v>0.2277691270328755</v>
      </c>
      <c r="G18" s="103">
        <v>0.24729481537324693</v>
      </c>
      <c r="H18" s="103">
        <v>0.2677202162720243</v>
      </c>
      <c r="I18" s="103">
        <v>0.32193756416414016</v>
      </c>
      <c r="J18" s="103">
        <v>0.28850296079248544</v>
      </c>
      <c r="K18" s="103">
        <v>0.19659297255006752</v>
      </c>
      <c r="L18" s="103">
        <v>0.1379400068189103</v>
      </c>
      <c r="M18" s="103">
        <v>0.1611477300107314</v>
      </c>
      <c r="N18" s="103">
        <v>0.11613533177432535</v>
      </c>
      <c r="O18" s="103">
        <v>0.14723484979468621</v>
      </c>
      <c r="P18" s="103">
        <v>0.19781733072317109</v>
      </c>
      <c r="Q18" s="103">
        <v>0.25875745863517086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1.3736445447572367</v>
      </c>
      <c r="D19" s="101">
        <f t="shared" si="3"/>
        <v>1.6040011269347323</v>
      </c>
      <c r="E19" s="101">
        <f t="shared" si="3"/>
        <v>2.1935495367836673</v>
      </c>
      <c r="F19" s="101">
        <f t="shared" si="3"/>
        <v>2.0257219137254552</v>
      </c>
      <c r="G19" s="101">
        <f t="shared" si="3"/>
        <v>2.2753092741501098</v>
      </c>
      <c r="H19" s="101">
        <f t="shared" si="3"/>
        <v>1.9852245745241826</v>
      </c>
      <c r="I19" s="101">
        <f t="shared" si="3"/>
        <v>3.383564359180343</v>
      </c>
      <c r="J19" s="101">
        <f t="shared" si="3"/>
        <v>2.5794865944703265</v>
      </c>
      <c r="K19" s="101">
        <f t="shared" si="3"/>
        <v>1.9234019056936522</v>
      </c>
      <c r="L19" s="101">
        <f t="shared" si="3"/>
        <v>2.3057915397675841</v>
      </c>
      <c r="M19" s="101">
        <f t="shared" si="3"/>
        <v>3.1034033968881074</v>
      </c>
      <c r="N19" s="101">
        <f t="shared" si="3"/>
        <v>1.91200830894128</v>
      </c>
      <c r="O19" s="101">
        <f t="shared" si="3"/>
        <v>2.1617167047450994</v>
      </c>
      <c r="P19" s="101">
        <f t="shared" si="3"/>
        <v>2.5306448250013096</v>
      </c>
      <c r="Q19" s="101">
        <f t="shared" si="3"/>
        <v>2.4774988628052039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2.3367340358748049E-2</v>
      </c>
      <c r="E22" s="100">
        <v>3.131090951344434E-2</v>
      </c>
      <c r="F22" s="100">
        <v>1.3637961245171295E-2</v>
      </c>
      <c r="G22" s="100">
        <v>4.0530808644226049E-2</v>
      </c>
      <c r="H22" s="100">
        <v>2.8525391516763875E-2</v>
      </c>
      <c r="I22" s="100">
        <v>2.8949652558073594E-2</v>
      </c>
      <c r="J22" s="100">
        <v>3.4885925017545845E-2</v>
      </c>
      <c r="K22" s="100">
        <v>4.0159549478002911E-2</v>
      </c>
      <c r="L22" s="100">
        <v>3.3952770034986951E-2</v>
      </c>
      <c r="M22" s="100">
        <v>1.5496778292270202E-2</v>
      </c>
      <c r="N22" s="100">
        <v>1.1167702707328404E-2</v>
      </c>
      <c r="O22" s="100">
        <v>6.8896993825173003E-2</v>
      </c>
      <c r="P22" s="100">
        <v>6.9619100752166471E-2</v>
      </c>
      <c r="Q22" s="100">
        <v>6.2449980099244816E-2</v>
      </c>
    </row>
    <row r="23" spans="1:17" ht="12" customHeight="1" x14ac:dyDescent="0.25">
      <c r="A23" s="88" t="s">
        <v>98</v>
      </c>
      <c r="B23" s="100"/>
      <c r="C23" s="100">
        <v>5.6892830149035963E-2</v>
      </c>
      <c r="D23" s="100">
        <v>9.1362881402489229E-2</v>
      </c>
      <c r="E23" s="100">
        <v>6.5602954182104767E-2</v>
      </c>
      <c r="F23" s="100">
        <v>0.21986987160209479</v>
      </c>
      <c r="G23" s="100">
        <v>7.107306223387054E-2</v>
      </c>
      <c r="H23" s="100">
        <v>0.23121199458306935</v>
      </c>
      <c r="I23" s="100">
        <v>0.65229387159483732</v>
      </c>
      <c r="J23" s="100">
        <v>0.34581776014502835</v>
      </c>
      <c r="K23" s="100">
        <v>8.6601289078700294E-2</v>
      </c>
      <c r="L23" s="100">
        <v>8.1685025885131601E-2</v>
      </c>
      <c r="M23" s="100">
        <v>0.12130447896677063</v>
      </c>
      <c r="N23" s="100">
        <v>8.952910285993583E-2</v>
      </c>
      <c r="O23" s="100">
        <v>0.10109943383957645</v>
      </c>
      <c r="P23" s="100">
        <v>0.11592866696672008</v>
      </c>
      <c r="Q23" s="100">
        <v>8.0776743550553018E-2</v>
      </c>
    </row>
    <row r="24" spans="1:17" ht="12" customHeight="1" x14ac:dyDescent="0.25">
      <c r="A24" s="88" t="s">
        <v>34</v>
      </c>
      <c r="B24" s="100"/>
      <c r="C24" s="100">
        <v>3.1670569943704194E-2</v>
      </c>
      <c r="D24" s="100">
        <v>3.5468125053139253E-2</v>
      </c>
      <c r="E24" s="100">
        <v>5.5730107184230514E-2</v>
      </c>
      <c r="F24" s="100">
        <v>4.8562816836214939E-2</v>
      </c>
      <c r="G24" s="100">
        <v>5.5208042818984115E-2</v>
      </c>
      <c r="H24" s="100">
        <v>4.1992356849913794E-2</v>
      </c>
      <c r="I24" s="100">
        <v>4.2866974785784648E-2</v>
      </c>
      <c r="J24" s="100">
        <v>5.7493805476274466E-2</v>
      </c>
      <c r="K24" s="100">
        <v>5.7495826353794154E-2</v>
      </c>
      <c r="L24" s="100">
        <v>5.6162815364471104E-2</v>
      </c>
      <c r="M24" s="100">
        <v>7.4309189089891606E-2</v>
      </c>
      <c r="N24" s="100">
        <v>6.6009874526167203E-2</v>
      </c>
      <c r="O24" s="100">
        <v>7.1306952232709206E-2</v>
      </c>
      <c r="P24" s="100">
        <v>7.6033093311248884E-2</v>
      </c>
      <c r="Q24" s="100">
        <v>6.1341592906261462E-2</v>
      </c>
    </row>
    <row r="25" spans="1:17" ht="12" customHeight="1" x14ac:dyDescent="0.25">
      <c r="A25" s="88" t="s">
        <v>42</v>
      </c>
      <c r="B25" s="100"/>
      <c r="C25" s="100">
        <v>0.51028372875286976</v>
      </c>
      <c r="D25" s="100">
        <v>0.48350731042532058</v>
      </c>
      <c r="E25" s="100">
        <v>1.1463990736833771</v>
      </c>
      <c r="F25" s="100">
        <v>0.84452165445173666</v>
      </c>
      <c r="G25" s="100">
        <v>0.90294652538305098</v>
      </c>
      <c r="H25" s="100">
        <v>0.68682058884028785</v>
      </c>
      <c r="I25" s="100">
        <v>0.83750706217124649</v>
      </c>
      <c r="J25" s="100">
        <v>1.2746755217235157</v>
      </c>
      <c r="K25" s="100">
        <v>1.1728239059546501</v>
      </c>
      <c r="L25" s="100">
        <v>1.265374783045301</v>
      </c>
      <c r="M25" s="100">
        <v>1.5081327982192037</v>
      </c>
      <c r="N25" s="100">
        <v>0.96912334503700559</v>
      </c>
      <c r="O25" s="100">
        <v>1.394211193509389</v>
      </c>
      <c r="P25" s="100">
        <v>1.2808955184254123</v>
      </c>
      <c r="Q25" s="100">
        <v>1.575070548787683</v>
      </c>
    </row>
    <row r="26" spans="1:17" ht="12" customHeight="1" x14ac:dyDescent="0.25">
      <c r="A26" s="88" t="s">
        <v>30</v>
      </c>
      <c r="B26" s="22"/>
      <c r="C26" s="22">
        <v>0.77479741591162699</v>
      </c>
      <c r="D26" s="22">
        <v>0.97029546969503511</v>
      </c>
      <c r="E26" s="22">
        <v>0.89450649222051071</v>
      </c>
      <c r="F26" s="22">
        <v>0.89912960959023747</v>
      </c>
      <c r="G26" s="22">
        <v>1.2055508350699782</v>
      </c>
      <c r="H26" s="22">
        <v>0.99667424273414762</v>
      </c>
      <c r="I26" s="22">
        <v>1.8219467980704012</v>
      </c>
      <c r="J26" s="22">
        <v>0.86661358210796202</v>
      </c>
      <c r="K26" s="22">
        <v>0.56632133482850489</v>
      </c>
      <c r="L26" s="22">
        <v>0.86861614543769339</v>
      </c>
      <c r="M26" s="22">
        <v>1.3841601523199714</v>
      </c>
      <c r="N26" s="22">
        <v>0.77617828381084308</v>
      </c>
      <c r="O26" s="22">
        <v>0.52620213133825178</v>
      </c>
      <c r="P26" s="22">
        <v>0.98816844554576211</v>
      </c>
      <c r="Q26" s="22">
        <v>0.69785999746146166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1.28327139789683</v>
      </c>
      <c r="D29" s="101">
        <f t="shared" si="4"/>
        <v>1.4797093654562383</v>
      </c>
      <c r="E29" s="101">
        <f t="shared" si="4"/>
        <v>2.0687679899347433</v>
      </c>
      <c r="F29" s="101">
        <f t="shared" si="4"/>
        <v>1.9975287079624857</v>
      </c>
      <c r="G29" s="101">
        <f t="shared" si="4"/>
        <v>2.1221120746942517</v>
      </c>
      <c r="H29" s="101">
        <f t="shared" si="4"/>
        <v>1.7271807430785664</v>
      </c>
      <c r="I29" s="101">
        <f t="shared" si="4"/>
        <v>3.1125364106321722</v>
      </c>
      <c r="J29" s="101">
        <f t="shared" si="4"/>
        <v>2.3852570911658395</v>
      </c>
      <c r="K29" s="101">
        <f t="shared" si="4"/>
        <v>1.8284709740599858</v>
      </c>
      <c r="L29" s="101">
        <f t="shared" si="4"/>
        <v>2.2185419723736017</v>
      </c>
      <c r="M29" s="101">
        <f t="shared" si="4"/>
        <v>2.9419432762821169</v>
      </c>
      <c r="N29" s="101">
        <f t="shared" si="4"/>
        <v>1.9067201207628621</v>
      </c>
      <c r="O29" s="101">
        <f t="shared" si="4"/>
        <v>1.9792431505775403</v>
      </c>
      <c r="P29" s="101">
        <f t="shared" si="4"/>
        <v>2.3064392695417375</v>
      </c>
      <c r="Q29" s="101">
        <f t="shared" si="4"/>
        <v>2.336389779702408</v>
      </c>
    </row>
    <row r="30" spans="1:17" s="28" customFormat="1" ht="12" customHeight="1" x14ac:dyDescent="0.25">
      <c r="A30" s="88" t="s">
        <v>66</v>
      </c>
      <c r="B30" s="100"/>
      <c r="C30" s="100">
        <v>1.6487698238078462E-2</v>
      </c>
      <c r="D30" s="100">
        <v>1.9994533679324966E-2</v>
      </c>
      <c r="E30" s="100">
        <v>2.0523613095364563E-2</v>
      </c>
      <c r="F30" s="100">
        <v>0</v>
      </c>
      <c r="G30" s="100">
        <v>0.34921165364826584</v>
      </c>
      <c r="H30" s="100">
        <v>3.035907576560215E-2</v>
      </c>
      <c r="I30" s="100">
        <v>1.8366547630770249E-2</v>
      </c>
      <c r="J30" s="100">
        <v>0</v>
      </c>
      <c r="K30" s="100">
        <v>0</v>
      </c>
      <c r="L30" s="100">
        <v>0</v>
      </c>
      <c r="M30" s="100">
        <v>0.52850958550935356</v>
      </c>
      <c r="N30" s="100">
        <v>0</v>
      </c>
      <c r="O30" s="100">
        <v>0.31999929813362388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0.2866025694250286</v>
      </c>
      <c r="D31" s="100">
        <v>0.47151108111955742</v>
      </c>
      <c r="E31" s="100">
        <v>0.31027249765599968</v>
      </c>
      <c r="F31" s="100">
        <v>0</v>
      </c>
      <c r="G31" s="100">
        <v>0.47881052960666237</v>
      </c>
      <c r="H31" s="100">
        <v>0.39246938384600794</v>
      </c>
      <c r="I31" s="100">
        <v>1.1834016155794689</v>
      </c>
      <c r="J31" s="100">
        <v>0.64353592560802653</v>
      </c>
      <c r="K31" s="100">
        <v>0.16417276327424449</v>
      </c>
      <c r="L31" s="100">
        <v>0</v>
      </c>
      <c r="M31" s="100">
        <v>0.12317767709303419</v>
      </c>
      <c r="N31" s="100">
        <v>0</v>
      </c>
      <c r="O31" s="100">
        <v>0</v>
      </c>
      <c r="P31" s="100">
        <v>9.8268297672111954E-2</v>
      </c>
      <c r="Q31" s="100">
        <v>0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0.15288339927610595</v>
      </c>
      <c r="H32" s="100">
        <v>1.2092167426537391E-2</v>
      </c>
      <c r="I32" s="100">
        <v>0</v>
      </c>
      <c r="J32" s="100">
        <v>0.18980792438403754</v>
      </c>
      <c r="K32" s="100">
        <v>0</v>
      </c>
      <c r="L32" s="100">
        <v>0.22666452154885949</v>
      </c>
      <c r="M32" s="100">
        <v>1.8889715511171191E-3</v>
      </c>
      <c r="N32" s="100">
        <v>0</v>
      </c>
      <c r="O32" s="100">
        <v>0</v>
      </c>
      <c r="P32" s="100">
        <v>0</v>
      </c>
      <c r="Q32" s="100">
        <v>9.6332984023867987E-2</v>
      </c>
    </row>
    <row r="33" spans="1:17" ht="12" customHeight="1" x14ac:dyDescent="0.25">
      <c r="A33" s="49" t="s">
        <v>30</v>
      </c>
      <c r="B33" s="18"/>
      <c r="C33" s="18">
        <v>0.980181130233723</v>
      </c>
      <c r="D33" s="18">
        <v>0.98820375065735599</v>
      </c>
      <c r="E33" s="18">
        <v>1.7379718791833789</v>
      </c>
      <c r="F33" s="18">
        <v>1.9975287079624857</v>
      </c>
      <c r="G33" s="18">
        <v>1.1412064921632177</v>
      </c>
      <c r="H33" s="18">
        <v>1.292260116040419</v>
      </c>
      <c r="I33" s="18">
        <v>1.9107682474219332</v>
      </c>
      <c r="J33" s="18">
        <v>1.5519132411737753</v>
      </c>
      <c r="K33" s="18">
        <v>1.6642982107857414</v>
      </c>
      <c r="L33" s="18">
        <v>1.9918774508247421</v>
      </c>
      <c r="M33" s="18">
        <v>2.2883670421286122</v>
      </c>
      <c r="N33" s="18">
        <v>1.9067201207628621</v>
      </c>
      <c r="O33" s="18">
        <v>1.6592438524439164</v>
      </c>
      <c r="P33" s="18">
        <v>2.2081709718696256</v>
      </c>
      <c r="Q33" s="18">
        <v>2.24005679567854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0.67360865322814756</v>
      </c>
      <c r="D3" s="115">
        <f>IF(SER_hh_tes_in!D3=0,"",SER_hh_tes_in!D3/SER_hh_fec_in!D3)</f>
        <v>0.66156311337726381</v>
      </c>
      <c r="E3" s="115">
        <f>IF(SER_hh_tes_in!E3=0,"",SER_hh_tes_in!E3/SER_hh_fec_in!E3)</f>
        <v>0.71526017814919496</v>
      </c>
      <c r="F3" s="115">
        <f>IF(SER_hh_tes_in!F3=0,"",SER_hh_tes_in!F3/SER_hh_fec_in!F3)</f>
        <v>0.6984675543199822</v>
      </c>
      <c r="G3" s="115">
        <f>IF(SER_hh_tes_in!G3=0,"",SER_hh_tes_in!G3/SER_hh_fec_in!G3)</f>
        <v>0.67324292268061225</v>
      </c>
      <c r="H3" s="115">
        <f>IF(SER_hh_tes_in!H3=0,"",SER_hh_tes_in!H3/SER_hh_fec_in!H3)</f>
        <v>0.65611695853200802</v>
      </c>
      <c r="I3" s="115">
        <f>IF(SER_hh_tes_in!I3=0,"",SER_hh_tes_in!I3/SER_hh_fec_in!I3)</f>
        <v>0.7265418479259409</v>
      </c>
      <c r="J3" s="115">
        <f>IF(SER_hh_tes_in!J3=0,"",SER_hh_tes_in!J3/SER_hh_fec_in!J3)</f>
        <v>0.72424015040060918</v>
      </c>
      <c r="K3" s="115">
        <f>IF(SER_hh_tes_in!K3=0,"",SER_hh_tes_in!K3/SER_hh_fec_in!K3)</f>
        <v>0.70651035806328888</v>
      </c>
      <c r="L3" s="115">
        <f>IF(SER_hh_tes_in!L3=0,"",SER_hh_tes_in!L3/SER_hh_fec_in!L3)</f>
        <v>0.72923349952522731</v>
      </c>
      <c r="M3" s="115">
        <f>IF(SER_hh_tes_in!M3=0,"",SER_hh_tes_in!M3/SER_hh_fec_in!M3)</f>
        <v>0.72721695668694075</v>
      </c>
      <c r="N3" s="115">
        <f>IF(SER_hh_tes_in!N3=0,"",SER_hh_tes_in!N3/SER_hh_fec_in!N3)</f>
        <v>0.81111897530295274</v>
      </c>
      <c r="O3" s="115">
        <f>IF(SER_hh_tes_in!O3=0,"",SER_hh_tes_in!O3/SER_hh_fec_in!O3)</f>
        <v>0.76849122568542116</v>
      </c>
      <c r="P3" s="115">
        <f>IF(SER_hh_tes_in!P3=0,"",SER_hh_tes_in!P3/SER_hh_fec_in!P3)</f>
        <v>0.94273980746751929</v>
      </c>
      <c r="Q3" s="115">
        <f>IF(SER_hh_tes_in!Q3=0,"",SER_hh_tes_in!Q3/SER_hh_fec_in!Q3)</f>
        <v>0.76966310797617676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0.67839370274072053</v>
      </c>
      <c r="D4" s="110">
        <f>IF(SER_hh_tes_in!D4=0,"",SER_hh_tes_in!D4/SER_hh_fec_in!D4)</f>
        <v>0.66415849349574518</v>
      </c>
      <c r="E4" s="110">
        <f>IF(SER_hh_tes_in!E4=0,"",SER_hh_tes_in!E4/SER_hh_fec_in!E4)</f>
        <v>0.72676491425487999</v>
      </c>
      <c r="F4" s="110">
        <f>IF(SER_hh_tes_in!F4=0,"",SER_hh_tes_in!F4/SER_hh_fec_in!F4)</f>
        <v>0.69976115181583387</v>
      </c>
      <c r="G4" s="110">
        <f>IF(SER_hh_tes_in!G4=0,"",SER_hh_tes_in!G4/SER_hh_fec_in!G4)</f>
        <v>0.68190942284892453</v>
      </c>
      <c r="H4" s="110">
        <f>IF(SER_hh_tes_in!H4=0,"",SER_hh_tes_in!H4/SER_hh_fec_in!H4)</f>
        <v>0.6480463520937495</v>
      </c>
      <c r="I4" s="110">
        <f>IF(SER_hh_tes_in!I4=0,"",SER_hh_tes_in!I4/SER_hh_fec_in!I4)</f>
        <v>0.74242745392166198</v>
      </c>
      <c r="J4" s="110">
        <f>IF(SER_hh_tes_in!J4=0,"",SER_hh_tes_in!J4/SER_hh_fec_in!J4)</f>
        <v>0.74185956475917225</v>
      </c>
      <c r="K4" s="110">
        <f>IF(SER_hh_tes_in!K4=0,"",SER_hh_tes_in!K4/SER_hh_fec_in!K4)</f>
        <v>0.70314610627888652</v>
      </c>
      <c r="L4" s="110">
        <f>IF(SER_hh_tes_in!L4=0,"",SER_hh_tes_in!L4/SER_hh_fec_in!L4)</f>
        <v>0.74236435931257427</v>
      </c>
      <c r="M4" s="110">
        <f>IF(SER_hh_tes_in!M4=0,"",SER_hh_tes_in!M4/SER_hh_fec_in!M4)</f>
        <v>0.73890181372590669</v>
      </c>
      <c r="N4" s="110">
        <f>IF(SER_hh_tes_in!N4=0,"",SER_hh_tes_in!N4/SER_hh_fec_in!N4)</f>
        <v>0.84350077840759097</v>
      </c>
      <c r="O4" s="110">
        <f>IF(SER_hh_tes_in!O4=0,"",SER_hh_tes_in!O4/SER_hh_fec_in!O4)</f>
        <v>0.79410004748465979</v>
      </c>
      <c r="P4" s="110">
        <f>IF(SER_hh_tes_in!P4=0,"",SER_hh_tes_in!P4/SER_hh_fec_in!P4)</f>
        <v>1.0521646200159129</v>
      </c>
      <c r="Q4" s="110">
        <f>IF(SER_hh_tes_in!Q4=0,"",SER_hh_tes_in!Q4/SER_hh_fec_in!Q4)</f>
        <v>0.78938015351159463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0.51300849718351349</v>
      </c>
      <c r="D5" s="109">
        <f>IF(SER_hh_tes_in!D5=0,"",SER_hh_tes_in!D5/SER_hh_fec_in!D5)</f>
        <v>0.51888924538874659</v>
      </c>
      <c r="E5" s="109">
        <f>IF(SER_hh_tes_in!E5=0,"",SER_hh_tes_in!E5/SER_hh_fec_in!E5)</f>
        <v>0.52582879845373243</v>
      </c>
      <c r="F5" s="109">
        <f>IF(SER_hh_tes_in!F5=0,"",SER_hh_tes_in!F5/SER_hh_fec_in!F5)</f>
        <v>0.53190819952031343</v>
      </c>
      <c r="G5" s="109">
        <f>IF(SER_hh_tes_in!G5=0,"",SER_hh_tes_in!G5/SER_hh_fec_in!G5)</f>
        <v>0.53878402827450933</v>
      </c>
      <c r="H5" s="109">
        <f>IF(SER_hh_tes_in!H5=0,"",SER_hh_tes_in!H5/SER_hh_fec_in!H5)</f>
        <v>0.54536501115571145</v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>
        <f>IF(SER_hh_tes_in!K5=0,"",SER_hh_tes_in!K5/SER_hh_fec_in!K5)</f>
        <v>0.55867032142734563</v>
      </c>
      <c r="L5" s="109">
        <f>IF(SER_hh_tes_in!L5=0,"",SER_hh_tes_in!L5/SER_hh_fec_in!L5)</f>
        <v>0.56095253485336738</v>
      </c>
      <c r="M5" s="109">
        <f>IF(SER_hh_tes_in!M5=0,"",SER_hh_tes_in!M5/SER_hh_fec_in!M5)</f>
        <v>0.56201815216598427</v>
      </c>
      <c r="N5" s="109">
        <f>IF(SER_hh_tes_in!N5=0,"",SER_hh_tes_in!N5/SER_hh_fec_in!N5)</f>
        <v>0.56264751814154113</v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 t="str">
        <f>IF(SER_hh_tes_in!C7=0,"",SER_hh_tes_in!C7/SER_hh_fec_in!C7)</f>
        <v/>
      </c>
      <c r="D7" s="109">
        <f>IF(SER_hh_tes_in!D7=0,"",SER_hh_tes_in!D7/SER_hh_fec_in!D7)</f>
        <v>0.60375833669709256</v>
      </c>
      <c r="E7" s="109" t="str">
        <f>IF(SER_hh_tes_in!E7=0,"",SER_hh_tes_in!E7/SER_hh_fec_in!E7)</f>
        <v/>
      </c>
      <c r="F7" s="109" t="str">
        <f>IF(SER_hh_tes_in!F7=0,"",SER_hh_tes_in!F7/SER_hh_fec_in!F7)</f>
        <v/>
      </c>
      <c r="G7" s="109">
        <f>IF(SER_hh_tes_in!G7=0,"",SER_hh_tes_in!G7/SER_hh_fec_in!G7)</f>
        <v>0.62557133405262388</v>
      </c>
      <c r="H7" s="109">
        <f>IF(SER_hh_tes_in!H7=0,"",SER_hh_tes_in!H7/SER_hh_fec_in!H7)</f>
        <v>0.63515978600449585</v>
      </c>
      <c r="I7" s="109" t="str">
        <f>IF(SER_hh_tes_in!I7=0,"",SER_hh_tes_in!I7/SER_hh_fec_in!I7)</f>
        <v/>
      </c>
      <c r="J7" s="109" t="str">
        <f>IF(SER_hh_tes_in!J7=0,"",SER_hh_tes_in!J7/SER_hh_fec_in!J7)</f>
        <v/>
      </c>
      <c r="K7" s="109">
        <f>IF(SER_hh_tes_in!K7=0,"",SER_hh_tes_in!K7/SER_hh_fec_in!K7)</f>
        <v>0.65444244151867714</v>
      </c>
      <c r="L7" s="109">
        <f>IF(SER_hh_tes_in!L7=0,"",SER_hh_tes_in!L7/SER_hh_fec_in!L7)</f>
        <v>0.6567216256382068</v>
      </c>
      <c r="M7" s="109">
        <f>IF(SER_hh_tes_in!M7=0,"",SER_hh_tes_in!M7/SER_hh_fec_in!M7)</f>
        <v>0.65839003946106622</v>
      </c>
      <c r="N7" s="109">
        <f>IF(SER_hh_tes_in!N7=0,"",SER_hh_tes_in!N7/SER_hh_fec_in!N7)</f>
        <v>0.66073588168001707</v>
      </c>
      <c r="O7" s="109" t="str">
        <f>IF(SER_hh_tes_in!O7=0,"",SER_hh_tes_in!O7/SER_hh_fec_in!O7)</f>
        <v/>
      </c>
      <c r="P7" s="109" t="str">
        <f>IF(SER_hh_tes_in!P7=0,"",SER_hh_tes_in!P7/SER_hh_fec_in!P7)</f>
        <v/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0.64017406584598624</v>
      </c>
      <c r="D9" s="109">
        <f>IF(SER_hh_tes_in!D9=0,"",SER_hh_tes_in!D9/SER_hh_fec_in!D9)</f>
        <v>0.648296851925249</v>
      </c>
      <c r="E9" s="109">
        <f>IF(SER_hh_tes_in!E9=0,"",SER_hh_tes_in!E9/SER_hh_fec_in!E9)</f>
        <v>0.65706007125964994</v>
      </c>
      <c r="F9" s="109">
        <f>IF(SER_hh_tes_in!F9=0,"",SER_hh_tes_in!F9/SER_hh_fec_in!F9)</f>
        <v>0.66561346401133814</v>
      </c>
      <c r="G9" s="109">
        <f>IF(SER_hh_tes_in!G9=0,"",SER_hh_tes_in!G9/SER_hh_fec_in!G9)</f>
        <v>0.67315666703917176</v>
      </c>
      <c r="H9" s="109">
        <f>IF(SER_hh_tes_in!H9=0,"",SER_hh_tes_in!H9/SER_hh_fec_in!H9)</f>
        <v>0.68076337185706204</v>
      </c>
      <c r="I9" s="109">
        <f>IF(SER_hh_tes_in!I9=0,"",SER_hh_tes_in!I9/SER_hh_fec_in!I9)</f>
        <v>0.69027771648569758</v>
      </c>
      <c r="J9" s="109">
        <f>IF(SER_hh_tes_in!J9=0,"",SER_hh_tes_in!J9/SER_hh_fec_in!J9)</f>
        <v>0.695384615371897</v>
      </c>
      <c r="K9" s="109" t="str">
        <f>IF(SER_hh_tes_in!K9=0,"",SER_hh_tes_in!K9/SER_hh_fec_in!K9)</f>
        <v/>
      </c>
      <c r="L9" s="109">
        <f>IF(SER_hh_tes_in!L9=0,"",SER_hh_tes_in!L9/SER_hh_fec_in!L9)</f>
        <v>0.70117780869095558</v>
      </c>
      <c r="M9" s="109">
        <f>IF(SER_hh_tes_in!M9=0,"",SER_hh_tes_in!M9/SER_hh_fec_in!M9)</f>
        <v>0.70421877635770613</v>
      </c>
      <c r="N9" s="109">
        <f>IF(SER_hh_tes_in!N9=0,"",SER_hh_tes_in!N9/SER_hh_fec_in!N9)</f>
        <v>0.70730068790152067</v>
      </c>
      <c r="O9" s="109">
        <f>IF(SER_hh_tes_in!O9=0,"",SER_hh_tes_in!O9/SER_hh_fec_in!O9)</f>
        <v>0.71059515746688229</v>
      </c>
      <c r="P9" s="109" t="str">
        <f>IF(SER_hh_tes_in!P9=0,"",SER_hh_tes_in!P9/SER_hh_fec_in!P9)</f>
        <v/>
      </c>
      <c r="Q9" s="109">
        <f>IF(SER_hh_tes_in!Q9=0,"",SER_hh_tes_in!Q9/SER_hh_fec_in!Q9)</f>
        <v>0.71758045894428968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0.49582624476954013</v>
      </c>
      <c r="D10" s="109">
        <f>IF(SER_hh_tes_in!D10=0,"",SER_hh_tes_in!D10/SER_hh_fec_in!D10)</f>
        <v>0.5013301722394814</v>
      </c>
      <c r="E10" s="109" t="str">
        <f>IF(SER_hh_tes_in!E10=0,"",SER_hh_tes_in!E10/SER_hh_fec_in!E10)</f>
        <v/>
      </c>
      <c r="F10" s="109">
        <f>IF(SER_hh_tes_in!F10=0,"",SER_hh_tes_in!F10/SER_hh_fec_in!F10)</f>
        <v>0.51354692127567902</v>
      </c>
      <c r="G10" s="109">
        <f>IF(SER_hh_tes_in!G10=0,"",SER_hh_tes_in!G10/SER_hh_fec_in!G10)</f>
        <v>0.51991410173886199</v>
      </c>
      <c r="H10" s="109">
        <f>IF(SER_hh_tes_in!H10=0,"",SER_hh_tes_in!H10/SER_hh_fec_in!H10)</f>
        <v>0.5259878763748902</v>
      </c>
      <c r="I10" s="109">
        <f>IF(SER_hh_tes_in!I10=0,"",SER_hh_tes_in!I10/SER_hh_fec_in!I10)</f>
        <v>0.53371978087475369</v>
      </c>
      <c r="J10" s="109">
        <f>IF(SER_hh_tes_in!J10=0,"",SER_hh_tes_in!J10/SER_hh_fec_in!J10)</f>
        <v>0.53890188155783825</v>
      </c>
      <c r="K10" s="109">
        <f>IF(SER_hh_tes_in!K10=0,"",SER_hh_tes_in!K10/SER_hh_fec_in!K10)</f>
        <v>0.54151146835622022</v>
      </c>
      <c r="L10" s="109">
        <f>IF(SER_hh_tes_in!L10=0,"",SER_hh_tes_in!L10/SER_hh_fec_in!L10)</f>
        <v>0.5439759479111993</v>
      </c>
      <c r="M10" s="109">
        <f>IF(SER_hh_tes_in!M10=0,"",SER_hh_tes_in!M10/SER_hh_fec_in!M10)</f>
        <v>0.54582625690444164</v>
      </c>
      <c r="N10" s="109">
        <f>IF(SER_hh_tes_in!N10=0,"",SER_hh_tes_in!N10/SER_hh_fec_in!N10)</f>
        <v>0.54706939018693579</v>
      </c>
      <c r="O10" s="109">
        <f>IF(SER_hh_tes_in!O10=0,"",SER_hh_tes_in!O10/SER_hh_fec_in!O10)</f>
        <v>0.5478304133137577</v>
      </c>
      <c r="P10" s="109">
        <f>IF(SER_hh_tes_in!P10=0,"",SER_hh_tes_in!P10/SER_hh_fec_in!P10)</f>
        <v>0.54831720715740839</v>
      </c>
      <c r="Q10" s="109">
        <f>IF(SER_hh_tes_in!Q10=0,"",SER_hh_tes_in!Q10/SER_hh_fec_in!Q10)</f>
        <v>0.54870477220408498</v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0.72794207416472256</v>
      </c>
      <c r="D12" s="109">
        <f>IF(SER_hh_tes_in!D12=0,"",SER_hh_tes_in!D12/SER_hh_fec_in!D12)</f>
        <v>0.73555395911584831</v>
      </c>
      <c r="E12" s="109">
        <f>IF(SER_hh_tes_in!E12=0,"",SER_hh_tes_in!E12/SER_hh_fec_in!E12)</f>
        <v>0.74516961026130868</v>
      </c>
      <c r="F12" s="109">
        <f>IF(SER_hh_tes_in!F12=0,"",SER_hh_tes_in!F12/SER_hh_fec_in!F12)</f>
        <v>0.75349264514884373</v>
      </c>
      <c r="G12" s="109">
        <f>IF(SER_hh_tes_in!G12=0,"",SER_hh_tes_in!G12/SER_hh_fec_in!G12)</f>
        <v>0.76221313510493849</v>
      </c>
      <c r="H12" s="109">
        <f>IF(SER_hh_tes_in!H12=0,"",SER_hh_tes_in!H12/SER_hh_fec_in!H12)</f>
        <v>0.77091481671302686</v>
      </c>
      <c r="I12" s="109">
        <f>IF(SER_hh_tes_in!I12=0,"",SER_hh_tes_in!I12/SER_hh_fec_in!I12)</f>
        <v>0.7813645414431627</v>
      </c>
      <c r="J12" s="109">
        <f>IF(SER_hh_tes_in!J12=0,"",SER_hh_tes_in!J12/SER_hh_fec_in!J12)</f>
        <v>0.78715647015612367</v>
      </c>
      <c r="K12" s="109">
        <f>IF(SER_hh_tes_in!K12=0,"",SER_hh_tes_in!K12/SER_hh_fec_in!K12)</f>
        <v>0.79095416253755901</v>
      </c>
      <c r="L12" s="109">
        <f>IF(SER_hh_tes_in!L12=0,"",SER_hh_tes_in!L12/SER_hh_fec_in!L12)</f>
        <v>0.79452624055518684</v>
      </c>
      <c r="M12" s="109">
        <f>IF(SER_hh_tes_in!M12=0,"",SER_hh_tes_in!M12/SER_hh_fec_in!M12)</f>
        <v>0.79711850361500258</v>
      </c>
      <c r="N12" s="109">
        <f>IF(SER_hh_tes_in!N12=0,"",SER_hh_tes_in!N12/SER_hh_fec_in!N12)</f>
        <v>0.79909761387771872</v>
      </c>
      <c r="O12" s="109">
        <f>IF(SER_hh_tes_in!O12=0,"",SER_hh_tes_in!O12/SER_hh_fec_in!O12)</f>
        <v>0.80052934225093142</v>
      </c>
      <c r="P12" s="109">
        <f>IF(SER_hh_tes_in!P12=0,"",SER_hh_tes_in!P12/SER_hh_fec_in!P12)</f>
        <v>0.80180119108035997</v>
      </c>
      <c r="Q12" s="109">
        <f>IF(SER_hh_tes_in!Q12=0,"",SER_hh_tes_in!Q12/SER_hh_fec_in!Q12)</f>
        <v>0.80298531960509145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1.1476903052131506</v>
      </c>
      <c r="D13" s="109">
        <f>IF(SER_hh_tes_in!D13=0,"",SER_hh_tes_in!D13/SER_hh_fec_in!D13)</f>
        <v>1.1476705203336115</v>
      </c>
      <c r="E13" s="109">
        <f>IF(SER_hh_tes_in!E13=0,"",SER_hh_tes_in!E13/SER_hh_fec_in!E13)</f>
        <v>1.1474359074166998</v>
      </c>
      <c r="F13" s="109">
        <f>IF(SER_hh_tes_in!F13=0,"",SER_hh_tes_in!F13/SER_hh_fec_in!F13)</f>
        <v>1.1473326108594422</v>
      </c>
      <c r="G13" s="109">
        <f>IF(SER_hh_tes_in!G13=0,"",SER_hh_tes_in!G13/SER_hh_fec_in!G13)</f>
        <v>1.1472423082815852</v>
      </c>
      <c r="H13" s="109">
        <f>IF(SER_hh_tes_in!H13=0,"",SER_hh_tes_in!H13/SER_hh_fec_in!H13)</f>
        <v>1.1471929236029696</v>
      </c>
      <c r="I13" s="109">
        <f>IF(SER_hh_tes_in!I13=0,"",SER_hh_tes_in!I13/SER_hh_fec_in!I13)</f>
        <v>1.147156048248049</v>
      </c>
      <c r="J13" s="109">
        <f>IF(SER_hh_tes_in!J13=0,"",SER_hh_tes_in!J13/SER_hh_fec_in!J13)</f>
        <v>1.1470974434099961</v>
      </c>
      <c r="K13" s="109">
        <f>IF(SER_hh_tes_in!K13=0,"",SER_hh_tes_in!K13/SER_hh_fec_in!K13)</f>
        <v>1.1470849187513856</v>
      </c>
      <c r="L13" s="109">
        <f>IF(SER_hh_tes_in!L13=0,"",SER_hh_tes_in!L13/SER_hh_fec_in!L13)</f>
        <v>1.6492626329624667</v>
      </c>
      <c r="M13" s="109">
        <f>IF(SER_hh_tes_in!M13=0,"",SER_hh_tes_in!M13/SER_hh_fec_in!M13)</f>
        <v>2.1930151000116802</v>
      </c>
      <c r="N13" s="109">
        <f>IF(SER_hh_tes_in!N13=0,"",SER_hh_tes_in!N13/SER_hh_fec_in!N13)</f>
        <v>2.5407650090947937</v>
      </c>
      <c r="O13" s="109">
        <f>IF(SER_hh_tes_in!O13=0,"",SER_hh_tes_in!O13/SER_hh_fec_in!O13)</f>
        <v>2.7555542172243408</v>
      </c>
      <c r="P13" s="109">
        <f>IF(SER_hh_tes_in!P13=0,"",SER_hh_tes_in!P13/SER_hh_fec_in!P13)</f>
        <v>2.8620125195810591</v>
      </c>
      <c r="Q13" s="109">
        <f>IF(SER_hh_tes_in!Q13=0,"",SER_hh_tes_in!Q13/SER_hh_fec_in!Q13)</f>
        <v>2.9353152365791915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0.72777588101793134</v>
      </c>
      <c r="D14" s="112">
        <f>IF(SER_hh_tes_in!D14=0,"",SER_hh_tes_in!D14/SER_hh_fec_in!D14)</f>
        <v>0.73547439936769243</v>
      </c>
      <c r="E14" s="112">
        <f>IF(SER_hh_tes_in!E14=0,"",SER_hh_tes_in!E14/SER_hh_fec_in!E14)</f>
        <v>0.7457899147234438</v>
      </c>
      <c r="F14" s="112">
        <f>IF(SER_hh_tes_in!F14=0,"",SER_hh_tes_in!F14/SER_hh_fec_in!F14)</f>
        <v>0.75387495448215736</v>
      </c>
      <c r="G14" s="112">
        <f>IF(SER_hh_tes_in!G14=0,"",SER_hh_tes_in!G14/SER_hh_fec_in!G14)</f>
        <v>0.7623730469613631</v>
      </c>
      <c r="H14" s="112">
        <f>IF(SER_hh_tes_in!H14=0,"",SER_hh_tes_in!H14/SER_hh_fec_in!H14)</f>
        <v>0.77082180933235556</v>
      </c>
      <c r="I14" s="112">
        <f>IF(SER_hh_tes_in!I14=0,"",SER_hh_tes_in!I14/SER_hh_fec_in!I14)</f>
        <v>0.78070959126353001</v>
      </c>
      <c r="J14" s="112">
        <f>IF(SER_hh_tes_in!J14=0,"",SER_hh_tes_in!J14/SER_hh_fec_in!J14)</f>
        <v>0.78655849412080037</v>
      </c>
      <c r="K14" s="112" t="str">
        <f>IF(SER_hh_tes_in!K14=0,"",SER_hh_tes_in!K14/SER_hh_fec_in!K14)</f>
        <v/>
      </c>
      <c r="L14" s="112" t="str">
        <f>IF(SER_hh_tes_in!L14=0,"",SER_hh_tes_in!L14/SER_hh_fec_in!L14)</f>
        <v/>
      </c>
      <c r="M14" s="112">
        <f>IF(SER_hh_tes_in!M14=0,"",SER_hh_tes_in!M14/SER_hh_fec_in!M14)</f>
        <v>0.79403393714694215</v>
      </c>
      <c r="N14" s="112">
        <f>IF(SER_hh_tes_in!N14=0,"",SER_hh_tes_in!N14/SER_hh_fec_in!N14)</f>
        <v>0.79720104165687422</v>
      </c>
      <c r="O14" s="112" t="str">
        <f>IF(SER_hh_tes_in!O14=0,"",SER_hh_tes_in!O14/SER_hh_fec_in!O14)</f>
        <v/>
      </c>
      <c r="P14" s="112">
        <f>IF(SER_hh_tes_in!P14=0,"",SER_hh_tes_in!P14/SER_hh_fec_in!P14)</f>
        <v>0.80309025455087668</v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1.0627830315433722</v>
      </c>
      <c r="D15" s="114">
        <f>IF(SER_hh_tes_in!D15=0,"",SER_hh_tes_in!D15/SER_hh_fec_in!D15)</f>
        <v>1.0655525463546345</v>
      </c>
      <c r="E15" s="114">
        <f>IF(SER_hh_tes_in!E15=0,"",SER_hh_tes_in!E15/SER_hh_fec_in!E15)</f>
        <v>1.0625979565111658</v>
      </c>
      <c r="F15" s="114">
        <f>IF(SER_hh_tes_in!F15=0,"",SER_hh_tes_in!F15/SER_hh_fec_in!F15)</f>
        <v>1.0579510614697389</v>
      </c>
      <c r="G15" s="114">
        <f>IF(SER_hh_tes_in!G15=0,"",SER_hh_tes_in!G15/SER_hh_fec_in!G15)</f>
        <v>1.0707142028957177</v>
      </c>
      <c r="H15" s="114">
        <f>IF(SER_hh_tes_in!H15=0,"",SER_hh_tes_in!H15/SER_hh_fec_in!H15)</f>
        <v>1.0677015913949492</v>
      </c>
      <c r="I15" s="114">
        <f>IF(SER_hh_tes_in!I15=0,"",SER_hh_tes_in!I15/SER_hh_fec_in!I15)</f>
        <v>1.0598850531562465</v>
      </c>
      <c r="J15" s="114">
        <f>IF(SER_hh_tes_in!J15=0,"",SER_hh_tes_in!J15/SER_hh_fec_in!J15)</f>
        <v>1.0715709345444806</v>
      </c>
      <c r="K15" s="114">
        <f>IF(SER_hh_tes_in!K15=0,"",SER_hh_tes_in!K15/SER_hh_fec_in!K15)</f>
        <v>1.0564297994084597</v>
      </c>
      <c r="L15" s="114">
        <f>IF(SER_hh_tes_in!L15=0,"",SER_hh_tes_in!L15/SER_hh_fec_in!L15)</f>
        <v>1.0512402860810086</v>
      </c>
      <c r="M15" s="114">
        <f>IF(SER_hh_tes_in!M15=0,"",SER_hh_tes_in!M15/SER_hh_fec_in!M15)</f>
        <v>1.0435517809366157</v>
      </c>
      <c r="N15" s="114">
        <f>IF(SER_hh_tes_in!N15=0,"",SER_hh_tes_in!N15/SER_hh_fec_in!N15)</f>
        <v>1.0444020465973343</v>
      </c>
      <c r="O15" s="114">
        <f>IF(SER_hh_tes_in!O15=0,"",SER_hh_tes_in!O15/SER_hh_fec_in!O15)</f>
        <v>1.0407034974928631</v>
      </c>
      <c r="P15" s="114">
        <f>IF(SER_hh_tes_in!P15=0,"",SER_hh_tes_in!P15/SER_hh_fec_in!P15)</f>
        <v>1.0342126941982936</v>
      </c>
      <c r="Q15" s="114">
        <f>IF(SER_hh_tes_in!Q15=0,"",SER_hh_tes_in!Q15/SER_hh_fec_in!Q15)</f>
        <v>1.0397209109487282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1.7376647982334055</v>
      </c>
      <c r="D16" s="110">
        <f>IF(SER_hh_tes_in!D16=0,"",SER_hh_tes_in!D16/SER_hh_fec_in!D16)</f>
        <v>1.772176046637316</v>
      </c>
      <c r="E16" s="110">
        <f>IF(SER_hh_tes_in!E16=0,"",SER_hh_tes_in!E16/SER_hh_fec_in!E16)</f>
        <v>1.8016946089518044</v>
      </c>
      <c r="F16" s="110">
        <f>IF(SER_hh_tes_in!F16=0,"",SER_hh_tes_in!F16/SER_hh_fec_in!F16)</f>
        <v>1.8285475838342717</v>
      </c>
      <c r="G16" s="110">
        <f>IF(SER_hh_tes_in!G16=0,"",SER_hh_tes_in!G16/SER_hh_fec_in!G16)</f>
        <v>1.8534627436992879</v>
      </c>
      <c r="H16" s="110">
        <f>IF(SER_hh_tes_in!H16=0,"",SER_hh_tes_in!H16/SER_hh_fec_in!H16)</f>
        <v>1.8772215317210768</v>
      </c>
      <c r="I16" s="110">
        <f>IF(SER_hh_tes_in!I16=0,"",SER_hh_tes_in!I16/SER_hh_fec_in!I16)</f>
        <v>1.901965962165191</v>
      </c>
      <c r="J16" s="110">
        <f>IF(SER_hh_tes_in!J16=0,"",SER_hh_tes_in!J16/SER_hh_fec_in!J16)</f>
        <v>1.9235233625314079</v>
      </c>
      <c r="K16" s="110">
        <f>IF(SER_hh_tes_in!K16=0,"",SER_hh_tes_in!K16/SER_hh_fec_in!K16)</f>
        <v>1.9397344984225702</v>
      </c>
      <c r="L16" s="110">
        <f>IF(SER_hh_tes_in!L16=0,"",SER_hh_tes_in!L16/SER_hh_fec_in!L16)</f>
        <v>1.9523863274302755</v>
      </c>
      <c r="M16" s="110">
        <f>IF(SER_hh_tes_in!M16=0,"",SER_hh_tes_in!M16/SER_hh_fec_in!M16)</f>
        <v>2.0013915825691204</v>
      </c>
      <c r="N16" s="110">
        <f>IF(SER_hh_tes_in!N16=0,"",SER_hh_tes_in!N16/SER_hh_fec_in!N16)</f>
        <v>2.0586030446233887</v>
      </c>
      <c r="O16" s="110">
        <f>IF(SER_hh_tes_in!O16=0,"",SER_hh_tes_in!O16/SER_hh_fec_in!O16)</f>
        <v>2.1233341381751223</v>
      </c>
      <c r="P16" s="110">
        <f>IF(SER_hh_tes_in!P16=0,"",SER_hh_tes_in!P16/SER_hh_fec_in!P16)</f>
        <v>2.2052665074399695</v>
      </c>
      <c r="Q16" s="110">
        <f>IF(SER_hh_tes_in!Q16=0,"",SER_hh_tes_in!Q16/SER_hh_fec_in!Q16)</f>
        <v>2.3063621137417507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1.7376647982334055</v>
      </c>
      <c r="D18" s="113">
        <f>IF(SER_hh_tes_in!D18=0,"",SER_hh_tes_in!D18/SER_hh_fec_in!D18)</f>
        <v>1.772176046637316</v>
      </c>
      <c r="E18" s="113">
        <f>IF(SER_hh_tes_in!E18=0,"",SER_hh_tes_in!E18/SER_hh_fec_in!E18)</f>
        <v>1.8016946089518044</v>
      </c>
      <c r="F18" s="113">
        <f>IF(SER_hh_tes_in!F18=0,"",SER_hh_tes_in!F18/SER_hh_fec_in!F18)</f>
        <v>1.8285475838342717</v>
      </c>
      <c r="G18" s="113">
        <f>IF(SER_hh_tes_in!G18=0,"",SER_hh_tes_in!G18/SER_hh_fec_in!G18)</f>
        <v>1.8534627436992879</v>
      </c>
      <c r="H18" s="113">
        <f>IF(SER_hh_tes_in!H18=0,"",SER_hh_tes_in!H18/SER_hh_fec_in!H18)</f>
        <v>1.8772215317210768</v>
      </c>
      <c r="I18" s="113">
        <f>IF(SER_hh_tes_in!I18=0,"",SER_hh_tes_in!I18/SER_hh_fec_in!I18)</f>
        <v>1.901965962165191</v>
      </c>
      <c r="J18" s="113">
        <f>IF(SER_hh_tes_in!J18=0,"",SER_hh_tes_in!J18/SER_hh_fec_in!J18)</f>
        <v>1.9235233625314079</v>
      </c>
      <c r="K18" s="113">
        <f>IF(SER_hh_tes_in!K18=0,"",SER_hh_tes_in!K18/SER_hh_fec_in!K18)</f>
        <v>1.9397344984225702</v>
      </c>
      <c r="L18" s="113">
        <f>IF(SER_hh_tes_in!L18=0,"",SER_hh_tes_in!L18/SER_hh_fec_in!L18)</f>
        <v>1.9523863274302755</v>
      </c>
      <c r="M18" s="113">
        <f>IF(SER_hh_tes_in!M18=0,"",SER_hh_tes_in!M18/SER_hh_fec_in!M18)</f>
        <v>2.0013915825691204</v>
      </c>
      <c r="N18" s="113">
        <f>IF(SER_hh_tes_in!N18=0,"",SER_hh_tes_in!N18/SER_hh_fec_in!N18)</f>
        <v>2.0586030446233887</v>
      </c>
      <c r="O18" s="113">
        <f>IF(SER_hh_tes_in!O18=0,"",SER_hh_tes_in!O18/SER_hh_fec_in!O18)</f>
        <v>2.1233341381751223</v>
      </c>
      <c r="P18" s="113">
        <f>IF(SER_hh_tes_in!P18=0,"",SER_hh_tes_in!P18/SER_hh_fec_in!P18)</f>
        <v>2.2052665074399695</v>
      </c>
      <c r="Q18" s="113">
        <f>IF(SER_hh_tes_in!Q18=0,"",SER_hh_tes_in!Q18/SER_hh_fec_in!Q18)</f>
        <v>2.3063621137417507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0.67609504700868417</v>
      </c>
      <c r="D19" s="110">
        <f>IF(SER_hh_tes_in!D19=0,"",SER_hh_tes_in!D19/SER_hh_fec_in!D19)</f>
        <v>0.67906226434985872</v>
      </c>
      <c r="E19" s="110">
        <f>IF(SER_hh_tes_in!E19=0,"",SER_hh_tes_in!E19/SER_hh_fec_in!E19)</f>
        <v>0.68861559509556458</v>
      </c>
      <c r="F19" s="110">
        <f>IF(SER_hh_tes_in!F19=0,"",SER_hh_tes_in!F19/SER_hh_fec_in!F19)</f>
        <v>0.68775815404051077</v>
      </c>
      <c r="G19" s="110">
        <f>IF(SER_hh_tes_in!G19=0,"",SER_hh_tes_in!G19/SER_hh_fec_in!G19)</f>
        <v>0.70527260364060829</v>
      </c>
      <c r="H19" s="110">
        <f>IF(SER_hh_tes_in!H19=0,"",SER_hh_tes_in!H19/SER_hh_fec_in!H19)</f>
        <v>0.70260212979804448</v>
      </c>
      <c r="I19" s="110">
        <f>IF(SER_hh_tes_in!I19=0,"",SER_hh_tes_in!I19/SER_hh_fec_in!I19)</f>
        <v>0.70553526986842496</v>
      </c>
      <c r="J19" s="110">
        <f>IF(SER_hh_tes_in!J19=0,"",SER_hh_tes_in!J19/SER_hh_fec_in!J19)</f>
        <v>0.71254682660972124</v>
      </c>
      <c r="K19" s="110">
        <f>IF(SER_hh_tes_in!K19=0,"",SER_hh_tes_in!K19/SER_hh_fec_in!K19)</f>
        <v>0.72388164345953454</v>
      </c>
      <c r="L19" s="110">
        <f>IF(SER_hh_tes_in!L19=0,"",SER_hh_tes_in!L19/SER_hh_fec_in!L19)</f>
        <v>0.73256277881555087</v>
      </c>
      <c r="M19" s="110">
        <f>IF(SER_hh_tes_in!M19=0,"",SER_hh_tes_in!M19/SER_hh_fec_in!M19)</f>
        <v>0.73627164135813761</v>
      </c>
      <c r="N19" s="110">
        <f>IF(SER_hh_tes_in!N19=0,"",SER_hh_tes_in!N19/SER_hh_fec_in!N19)</f>
        <v>0.731132976907933</v>
      </c>
      <c r="O19" s="110">
        <f>IF(SER_hh_tes_in!O19=0,"",SER_hh_tes_in!O19/SER_hh_fec_in!O19)</f>
        <v>0.72457479642728706</v>
      </c>
      <c r="P19" s="110">
        <f>IF(SER_hh_tes_in!P19=0,"",SER_hh_tes_in!P19/SER_hh_fec_in!P19)</f>
        <v>0.72792412887260705</v>
      </c>
      <c r="Q19" s="110">
        <f>IF(SER_hh_tes_in!Q19=0,"",SER_hh_tes_in!Q19/SER_hh_fec_in!Q19)</f>
        <v>0.73112778638857456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 t="str">
        <f>IF(SER_hh_tes_in!C22=0,"",SER_hh_tes_in!C22/SER_hh_fec_in!C22)</f>
        <v/>
      </c>
      <c r="D22" s="109">
        <f>IF(SER_hh_tes_in!D22=0,"",SER_hh_tes_in!D22/SER_hh_fec_in!D22)</f>
        <v>0.53358828071322961</v>
      </c>
      <c r="E22" s="109">
        <f>IF(SER_hh_tes_in!E22=0,"",SER_hh_tes_in!E22/SER_hh_fec_in!E22)</f>
        <v>0.5409609266061981</v>
      </c>
      <c r="F22" s="109">
        <f>IF(SER_hh_tes_in!F22=0,"",SER_hh_tes_in!F22/SER_hh_fec_in!F22)</f>
        <v>0.54717523821953618</v>
      </c>
      <c r="G22" s="109">
        <f>IF(SER_hh_tes_in!G22=0,"",SER_hh_tes_in!G22/SER_hh_fec_in!G22)</f>
        <v>0.55401496436671138</v>
      </c>
      <c r="H22" s="109">
        <f>IF(SER_hh_tes_in!H22=0,"",SER_hh_tes_in!H22/SER_hh_fec_in!H22)</f>
        <v>0.5605086083450439</v>
      </c>
      <c r="I22" s="109">
        <f>IF(SER_hh_tes_in!I22=0,"",SER_hh_tes_in!I22/SER_hh_fec_in!I22)</f>
        <v>0.56772993474906008</v>
      </c>
      <c r="J22" s="109">
        <f>IF(SER_hh_tes_in!J22=0,"",SER_hh_tes_in!J22/SER_hh_fec_in!J22)</f>
        <v>0.57124930088696657</v>
      </c>
      <c r="K22" s="109">
        <f>IF(SER_hh_tes_in!K22=0,"",SER_hh_tes_in!K22/SER_hh_fec_in!K22)</f>
        <v>0.57206468674253985</v>
      </c>
      <c r="L22" s="109">
        <f>IF(SER_hh_tes_in!L22=0,"",SER_hh_tes_in!L22/SER_hh_fec_in!L22)</f>
        <v>0.57445270142170901</v>
      </c>
      <c r="M22" s="109">
        <f>IF(SER_hh_tes_in!M22=0,"",SER_hh_tes_in!M22/SER_hh_fec_in!M22)</f>
        <v>0.57559880391169715</v>
      </c>
      <c r="N22" s="109">
        <f>IF(SER_hh_tes_in!N22=0,"",SER_hh_tes_in!N22/SER_hh_fec_in!N22)</f>
        <v>0.57614528734716974</v>
      </c>
      <c r="O22" s="109">
        <f>IF(SER_hh_tes_in!O22=0,"",SER_hh_tes_in!O22/SER_hh_fec_in!O22)</f>
        <v>0.57642868898561395</v>
      </c>
      <c r="P22" s="109">
        <f>IF(SER_hh_tes_in!P22=0,"",SER_hh_tes_in!P22/SER_hh_fec_in!P22)</f>
        <v>0.57657807490957791</v>
      </c>
      <c r="Q22" s="109">
        <f>IF(SER_hh_tes_in!Q22=0,"",SER_hh_tes_in!Q22/SER_hh_fec_in!Q22)</f>
        <v>0.57665518215100808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0.56605471554785503</v>
      </c>
      <c r="D23" s="109">
        <f>IF(SER_hh_tes_in!D23=0,"",SER_hh_tes_in!D23/SER_hh_fec_in!D23)</f>
        <v>0.57235456899915838</v>
      </c>
      <c r="E23" s="109">
        <f>IF(SER_hh_tes_in!E23=0,"",SER_hh_tes_in!E23/SER_hh_fec_in!E23)</f>
        <v>0.57992298972367429</v>
      </c>
      <c r="F23" s="109">
        <f>IF(SER_hh_tes_in!F23=0,"",SER_hh_tes_in!F23/SER_hh_fec_in!F23)</f>
        <v>0.5868469274837812</v>
      </c>
      <c r="G23" s="109">
        <f>IF(SER_hh_tes_in!G23=0,"",SER_hh_tes_in!G23/SER_hh_fec_in!G23)</f>
        <v>0.59350933607802914</v>
      </c>
      <c r="H23" s="109">
        <f>IF(SER_hh_tes_in!H23=0,"",SER_hh_tes_in!H23/SER_hh_fec_in!H23)</f>
        <v>0.60033685111956536</v>
      </c>
      <c r="I23" s="109">
        <f>IF(SER_hh_tes_in!I23=0,"",SER_hh_tes_in!I23/SER_hh_fec_in!I23)</f>
        <v>0.60801839720094675</v>
      </c>
      <c r="J23" s="109">
        <f>IF(SER_hh_tes_in!J23=0,"",SER_hh_tes_in!J23/SER_hh_fec_in!J23)</f>
        <v>0.6122584095204513</v>
      </c>
      <c r="K23" s="109">
        <f>IF(SER_hh_tes_in!K23=0,"",SER_hh_tes_in!K23/SER_hh_fec_in!K23)</f>
        <v>0.61477894492323149</v>
      </c>
      <c r="L23" s="109">
        <f>IF(SER_hh_tes_in!L23=0,"",SER_hh_tes_in!L23/SER_hh_fec_in!L23)</f>
        <v>0.61727628455459516</v>
      </c>
      <c r="M23" s="109">
        <f>IF(SER_hh_tes_in!M23=0,"",SER_hh_tes_in!M23/SER_hh_fec_in!M23)</f>
        <v>0.61840269228978861</v>
      </c>
      <c r="N23" s="109">
        <f>IF(SER_hh_tes_in!N23=0,"",SER_hh_tes_in!N23/SER_hh_fec_in!N23)</f>
        <v>0.61883701726356988</v>
      </c>
      <c r="O23" s="109">
        <f>IF(SER_hh_tes_in!O23=0,"",SER_hh_tes_in!O23/SER_hh_fec_in!O23)</f>
        <v>0.61891279528776288</v>
      </c>
      <c r="P23" s="109">
        <f>IF(SER_hh_tes_in!P23=0,"",SER_hh_tes_in!P23/SER_hh_fec_in!P23)</f>
        <v>0.61880096642207694</v>
      </c>
      <c r="Q23" s="109">
        <f>IF(SER_hh_tes_in!Q23=0,"",SER_hh_tes_in!Q23/SER_hh_fec_in!Q23)</f>
        <v>0.61859087687219094</v>
      </c>
    </row>
    <row r="24" spans="1:17" ht="12" customHeight="1" x14ac:dyDescent="0.25">
      <c r="A24" s="88" t="s">
        <v>34</v>
      </c>
      <c r="B24" s="109"/>
      <c r="C24" s="109">
        <f>IF(SER_hh_tes_in!C24=0,"",SER_hh_tes_in!C24/SER_hh_fec_in!C24)</f>
        <v>0.45269853662146287</v>
      </c>
      <c r="D24" s="109">
        <f>IF(SER_hh_tes_in!D24=0,"",SER_hh_tes_in!D24/SER_hh_fec_in!D24)</f>
        <v>0.45756259681910033</v>
      </c>
      <c r="E24" s="109">
        <f>IF(SER_hh_tes_in!E24=0,"",SER_hh_tes_in!E24/SER_hh_fec_in!E24)</f>
        <v>0.46375200688883406</v>
      </c>
      <c r="F24" s="109">
        <f>IF(SER_hh_tes_in!F24=0,"",SER_hh_tes_in!F24/SER_hh_fec_in!F24)</f>
        <v>0.46910751863655287</v>
      </c>
      <c r="G24" s="109">
        <f>IF(SER_hh_tes_in!G24=0,"",SER_hh_tes_in!G24/SER_hh_fec_in!G24)</f>
        <v>0.47468864896743551</v>
      </c>
      <c r="H24" s="109">
        <f>IF(SER_hh_tes_in!H24=0,"",SER_hh_tes_in!H24/SER_hh_fec_in!H24)</f>
        <v>0.48021124226198786</v>
      </c>
      <c r="I24" s="109">
        <f>IF(SER_hh_tes_in!I24=0,"",SER_hh_tes_in!I24/SER_hh_fec_in!I24)</f>
        <v>0.48663745260577457</v>
      </c>
      <c r="J24" s="109">
        <f>IF(SER_hh_tes_in!J24=0,"",SER_hh_tes_in!J24/SER_hh_fec_in!J24)</f>
        <v>0.49044428970982146</v>
      </c>
      <c r="K24" s="109">
        <f>IF(SER_hh_tes_in!K24=0,"",SER_hh_tes_in!K24/SER_hh_fec_in!K24)</f>
        <v>0.49272101672320306</v>
      </c>
      <c r="L24" s="109">
        <f>IF(SER_hh_tes_in!L24=0,"",SER_hh_tes_in!L24/SER_hh_fec_in!L24)</f>
        <v>0.49489331140911247</v>
      </c>
      <c r="M24" s="109">
        <f>IF(SER_hh_tes_in!M24=0,"",SER_hh_tes_in!M24/SER_hh_fec_in!M24)</f>
        <v>0.49589250875558133</v>
      </c>
      <c r="N24" s="109">
        <f>IF(SER_hh_tes_in!N24=0,"",SER_hh_tes_in!N24/SER_hh_fec_in!N24)</f>
        <v>0.49621969519698161</v>
      </c>
      <c r="O24" s="109">
        <f>IF(SER_hh_tes_in!O24=0,"",SER_hh_tes_in!O24/SER_hh_fec_in!O24)</f>
        <v>0.49616107805867793</v>
      </c>
      <c r="P24" s="109">
        <f>IF(SER_hh_tes_in!P24=0,"",SER_hh_tes_in!P24/SER_hh_fec_in!P24)</f>
        <v>0.49585894225807864</v>
      </c>
      <c r="Q24" s="109">
        <f>IF(SER_hh_tes_in!Q24=0,"",SER_hh_tes_in!Q24/SER_hh_fec_in!Q24)</f>
        <v>0.49539935037009797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0.68416489385104129</v>
      </c>
      <c r="D25" s="109">
        <f>IF(SER_hh_tes_in!D25=0,"",SER_hh_tes_in!D25/SER_hh_fec_in!D25)</f>
        <v>0.69119788943930094</v>
      </c>
      <c r="E25" s="109">
        <f>IF(SER_hh_tes_in!E25=0,"",SER_hh_tes_in!E25/SER_hh_fec_in!E25)</f>
        <v>0.70022638914092983</v>
      </c>
      <c r="F25" s="109">
        <f>IF(SER_hh_tes_in!F25=0,"",SER_hh_tes_in!F25/SER_hh_fec_in!F25)</f>
        <v>0.70801989786256181</v>
      </c>
      <c r="G25" s="109">
        <f>IF(SER_hh_tes_in!G25=0,"",SER_hh_tes_in!G25/SER_hh_fec_in!G25)</f>
        <v>0.71616510872287387</v>
      </c>
      <c r="H25" s="109">
        <f>IF(SER_hh_tes_in!H25=0,"",SER_hh_tes_in!H25/SER_hh_fec_in!H25)</f>
        <v>0.72431808943538811</v>
      </c>
      <c r="I25" s="109">
        <f>IF(SER_hh_tes_in!I25=0,"",SER_hh_tes_in!I25/SER_hh_fec_in!I25)</f>
        <v>0.7338903788194362</v>
      </c>
      <c r="J25" s="109">
        <f>IF(SER_hh_tes_in!J25=0,"",SER_hh_tes_in!J25/SER_hh_fec_in!J25)</f>
        <v>0.73956947172446286</v>
      </c>
      <c r="K25" s="109">
        <f>IF(SER_hh_tes_in!K25=0,"",SER_hh_tes_in!K25/SER_hh_fec_in!K25)</f>
        <v>0.74293549553108096</v>
      </c>
      <c r="L25" s="109">
        <f>IF(SER_hh_tes_in!L25=0,"",SER_hh_tes_in!L25/SER_hh_fec_in!L25)</f>
        <v>0.74617513511649203</v>
      </c>
      <c r="M25" s="109">
        <f>IF(SER_hh_tes_in!M25=0,"",SER_hh_tes_in!M25/SER_hh_fec_in!M25)</f>
        <v>0.74758788912051521</v>
      </c>
      <c r="N25" s="109">
        <f>IF(SER_hh_tes_in!N25=0,"",SER_hh_tes_in!N25/SER_hh_fec_in!N25)</f>
        <v>0.74816467373397477</v>
      </c>
      <c r="O25" s="109">
        <f>IF(SER_hh_tes_in!O25=0,"",SER_hh_tes_in!O25/SER_hh_fec_in!O25)</f>
        <v>0.74822659753899456</v>
      </c>
      <c r="P25" s="109">
        <f>IF(SER_hh_tes_in!P25=0,"",SER_hh_tes_in!P25/SER_hh_fec_in!P25)</f>
        <v>0.74800436093836975</v>
      </c>
      <c r="Q25" s="109">
        <f>IF(SER_hh_tes_in!Q25=0,"",SER_hh_tes_in!Q25/SER_hh_fec_in!Q25)</f>
        <v>0.74794454474806293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0.69462598661802755</v>
      </c>
      <c r="D26" s="112">
        <f>IF(SER_hh_tes_in!D26=0,"",SER_hh_tes_in!D26/SER_hh_fec_in!D26)</f>
        <v>0.70228457890796903</v>
      </c>
      <c r="E26" s="112">
        <f>IF(SER_hh_tes_in!E26=0,"",SER_hh_tes_in!E26/SER_hh_fec_in!E26)</f>
        <v>0.71156967805531568</v>
      </c>
      <c r="F26" s="112">
        <f>IF(SER_hh_tes_in!F26=0,"",SER_hh_tes_in!F26/SER_hh_fec_in!F26)</f>
        <v>0.71959391483233026</v>
      </c>
      <c r="G26" s="112">
        <f>IF(SER_hh_tes_in!G26=0,"",SER_hh_tes_in!G26/SER_hh_fec_in!G26)</f>
        <v>0.72793632925704588</v>
      </c>
      <c r="H26" s="112">
        <f>IF(SER_hh_tes_in!H26=0,"",SER_hh_tes_in!H26/SER_hh_fec_in!H26)</f>
        <v>0.736190586114844</v>
      </c>
      <c r="I26" s="112">
        <f>IF(SER_hh_tes_in!I26=0,"",SER_hh_tes_in!I26/SER_hh_fec_in!I26)</f>
        <v>0.74588840671224976</v>
      </c>
      <c r="J26" s="112">
        <f>IF(SER_hh_tes_in!J26=0,"",SER_hh_tes_in!J26/SER_hh_fec_in!J26)</f>
        <v>0.75133206872117975</v>
      </c>
      <c r="K26" s="112">
        <f>IF(SER_hh_tes_in!K26=0,"",SER_hh_tes_in!K26/SER_hh_fec_in!K26)</f>
        <v>0.75441644158477661</v>
      </c>
      <c r="L26" s="112">
        <f>IF(SER_hh_tes_in!L26=0,"",SER_hh_tes_in!L26/SER_hh_fec_in!L26)</f>
        <v>0.75740410718732387</v>
      </c>
      <c r="M26" s="112">
        <f>IF(SER_hh_tes_in!M26=0,"",SER_hh_tes_in!M26/SER_hh_fec_in!M26)</f>
        <v>0.75854232399886579</v>
      </c>
      <c r="N26" s="112">
        <f>IF(SER_hh_tes_in!N26=0,"",SER_hh_tes_in!N26/SER_hh_fec_in!N26)</f>
        <v>0.75893949978459418</v>
      </c>
      <c r="O26" s="112">
        <f>IF(SER_hh_tes_in!O26=0,"",SER_hh_tes_in!O26/SER_hh_fec_in!O26)</f>
        <v>0.75878217896686107</v>
      </c>
      <c r="P26" s="112">
        <f>IF(SER_hh_tes_in!P26=0,"",SER_hh_tes_in!P26/SER_hh_fec_in!P26)</f>
        <v>0.7585656832082962</v>
      </c>
      <c r="Q26" s="112">
        <f>IF(SER_hh_tes_in!Q26=0,"",SER_hh_tes_in!Q26/SER_hh_fec_in!Q26)</f>
        <v>0.75851687281195301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0.58600936848989837</v>
      </c>
      <c r="D29" s="110">
        <f>IF(SER_hh_tes_in!D29=0,"",SER_hh_tes_in!D29/SER_hh_fec_in!D29)</f>
        <v>0.57626894872251455</v>
      </c>
      <c r="E29" s="110">
        <f>IF(SER_hh_tes_in!E29=0,"",SER_hh_tes_in!E29/SER_hh_fec_in!E29)</f>
        <v>0.61390657591367914</v>
      </c>
      <c r="F29" s="110">
        <f>IF(SER_hh_tes_in!F29=0,"",SER_hh_tes_in!F29/SER_hh_fec_in!F29)</f>
        <v>0.65252571182898034</v>
      </c>
      <c r="G29" s="110">
        <f>IF(SER_hh_tes_in!G29=0,"",SER_hh_tes_in!G29/SER_hh_fec_in!G29)</f>
        <v>0.54728239275562052</v>
      </c>
      <c r="H29" s="110">
        <f>IF(SER_hh_tes_in!H29=0,"",SER_hh_tes_in!H29/SER_hh_fec_in!H29)</f>
        <v>0.61542007562599443</v>
      </c>
      <c r="I29" s="110">
        <f>IF(SER_hh_tes_in!I29=0,"",SER_hh_tes_in!I29/SER_hh_fec_in!I29)</f>
        <v>0.60337357143076853</v>
      </c>
      <c r="J29" s="110">
        <f>IF(SER_hh_tes_in!J29=0,"",SER_hh_tes_in!J29/SER_hh_fec_in!J29)</f>
        <v>0.58894077390389099</v>
      </c>
      <c r="K29" s="110">
        <f>IF(SER_hh_tes_in!K29=0,"",SER_hh_tes_in!K29/SER_hh_fec_in!K29)</f>
        <v>0.66533979191014492</v>
      </c>
      <c r="L29" s="110">
        <f>IF(SER_hh_tes_in!L29=0,"",SER_hh_tes_in!L29/SER_hh_fec_in!L29)</f>
        <v>0.62823729314603616</v>
      </c>
      <c r="M29" s="110">
        <f>IF(SER_hh_tes_in!M29=0,"",SER_hh_tes_in!M29/SER_hh_fec_in!M29)</f>
        <v>0.63190488707476278</v>
      </c>
      <c r="N29" s="110">
        <f>IF(SER_hh_tes_in!N29=0,"",SER_hh_tes_in!N29/SER_hh_fec_in!N29)</f>
        <v>0.68820938081267102</v>
      </c>
      <c r="O29" s="110">
        <f>IF(SER_hh_tes_in!O29=0,"",SER_hh_tes_in!O29/SER_hh_fec_in!O29)</f>
        <v>0.64528367119845631</v>
      </c>
      <c r="P29" s="110">
        <f>IF(SER_hh_tes_in!P29=0,"",SER_hh_tes_in!P29/SER_hh_fec_in!P29)</f>
        <v>0.67939330018035982</v>
      </c>
      <c r="Q29" s="110">
        <f>IF(SER_hh_tes_in!Q29=0,"",SER_hh_tes_in!Q29/SER_hh_fec_in!Q29)</f>
        <v>0.66351521535203151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0.44031284878212135</v>
      </c>
      <c r="D30" s="109">
        <f>IF(SER_hh_tes_in!D30=0,"",SER_hh_tes_in!D30/SER_hh_fec_in!D30)</f>
        <v>0.4450283291030519</v>
      </c>
      <c r="E30" s="109">
        <f>IF(SER_hh_tes_in!E30=0,"",SER_hh_tes_in!E30/SER_hh_fec_in!E30)</f>
        <v>0.45093025382245305</v>
      </c>
      <c r="F30" s="109" t="str">
        <f>IF(SER_hh_tes_in!F30=0,"",SER_hh_tes_in!F30/SER_hh_fec_in!F30)</f>
        <v/>
      </c>
      <c r="G30" s="109">
        <f>IF(SER_hh_tes_in!G30=0,"",SER_hh_tes_in!G30/SER_hh_fec_in!G30)</f>
        <v>0.46285568499546259</v>
      </c>
      <c r="H30" s="109">
        <f>IF(SER_hh_tes_in!H30=0,"",SER_hh_tes_in!H30/SER_hh_fec_in!H30)</f>
        <v>0.46800373400785594</v>
      </c>
      <c r="I30" s="109">
        <f>IF(SER_hh_tes_in!I30=0,"",SER_hh_tes_in!I30/SER_hh_fec_in!I30)</f>
        <v>0.47402588332284118</v>
      </c>
      <c r="J30" s="109" t="str">
        <f>IF(SER_hh_tes_in!J30=0,"",SER_hh_tes_in!J30/SER_hh_fec_in!J30)</f>
        <v/>
      </c>
      <c r="K30" s="109" t="str">
        <f>IF(SER_hh_tes_in!K30=0,"",SER_hh_tes_in!K30/SER_hh_fec_in!K30)</f>
        <v/>
      </c>
      <c r="L30" s="109" t="str">
        <f>IF(SER_hh_tes_in!L30=0,"",SER_hh_tes_in!L30/SER_hh_fec_in!L30)</f>
        <v/>
      </c>
      <c r="M30" s="109">
        <f>IF(SER_hh_tes_in!M30=0,"",SER_hh_tes_in!M30/SER_hh_fec_in!M30)</f>
        <v>0.48598370750759468</v>
      </c>
      <c r="N30" s="109" t="str">
        <f>IF(SER_hh_tes_in!N30=0,"",SER_hh_tes_in!N30/SER_hh_fec_in!N30)</f>
        <v/>
      </c>
      <c r="O30" s="109">
        <f>IF(SER_hh_tes_in!O30=0,"",SER_hh_tes_in!O30/SER_hh_fec_in!O30)</f>
        <v>0.48701143654210149</v>
      </c>
      <c r="P30" s="109" t="str">
        <f>IF(SER_hh_tes_in!P30=0,"",SER_hh_tes_in!P30/SER_hh_fec_in!P30)</f>
        <v/>
      </c>
      <c r="Q30" s="109" t="str">
        <f>IF(SER_hh_tes_in!Q30=0,"",SER_hh_tes_in!Q30/SER_hh_fec_in!Q30)</f>
        <v/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0.48023554093353993</v>
      </c>
      <c r="D31" s="109">
        <f>IF(SER_hh_tes_in!D31=0,"",SER_hh_tes_in!D31/SER_hh_fec_in!D31)</f>
        <v>0.48569095119079719</v>
      </c>
      <c r="E31" s="109">
        <f>IF(SER_hh_tes_in!E31=0,"",SER_hh_tes_in!E31/SER_hh_fec_in!E31)</f>
        <v>0.4921245295944614</v>
      </c>
      <c r="F31" s="109" t="str">
        <f>IF(SER_hh_tes_in!F31=0,"",SER_hh_tes_in!F31/SER_hh_fec_in!F31)</f>
        <v/>
      </c>
      <c r="G31" s="109">
        <f>IF(SER_hh_tes_in!G31=0,"",SER_hh_tes_in!G31/SER_hh_fec_in!G31)</f>
        <v>0.50347237977498194</v>
      </c>
      <c r="H31" s="109">
        <f>IF(SER_hh_tes_in!H31=0,"",SER_hh_tes_in!H31/SER_hh_fec_in!H31)</f>
        <v>0.50924541706256132</v>
      </c>
      <c r="I31" s="109">
        <f>IF(SER_hh_tes_in!I31=0,"",SER_hh_tes_in!I31/SER_hh_fec_in!I31)</f>
        <v>0.51593606526747238</v>
      </c>
      <c r="J31" s="109">
        <f>IF(SER_hh_tes_in!J31=0,"",SER_hh_tes_in!J31/SER_hh_fec_in!J31)</f>
        <v>0.51945415116594196</v>
      </c>
      <c r="K31" s="109">
        <f>IF(SER_hh_tes_in!K31=0,"",SER_hh_tes_in!K31/SER_hh_fec_in!K31)</f>
        <v>0.52134723814792561</v>
      </c>
      <c r="L31" s="109" t="str">
        <f>IF(SER_hh_tes_in!L31=0,"",SER_hh_tes_in!L31/SER_hh_fec_in!L31)</f>
        <v/>
      </c>
      <c r="M31" s="109">
        <f>IF(SER_hh_tes_in!M31=0,"",SER_hh_tes_in!M31/SER_hh_fec_in!M31)</f>
        <v>0.52355440326040004</v>
      </c>
      <c r="N31" s="109" t="str">
        <f>IF(SER_hh_tes_in!N31=0,"",SER_hh_tes_in!N31/SER_hh_fec_in!N31)</f>
        <v/>
      </c>
      <c r="O31" s="109" t="str">
        <f>IF(SER_hh_tes_in!O31=0,"",SER_hh_tes_in!O31/SER_hh_fec_in!O31)</f>
        <v/>
      </c>
      <c r="P31" s="109">
        <f>IF(SER_hh_tes_in!P31=0,"",SER_hh_tes_in!P31/SER_hh_fec_in!P31)</f>
        <v>0.52413567231131253</v>
      </c>
      <c r="Q31" s="109" t="str">
        <f>IF(SER_hh_tes_in!Q31=0,"",SER_hh_tes_in!Q31/SER_hh_fec_in!Q31)</f>
        <v/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>
        <f>IF(SER_hh_tes_in!G32=0,"",SER_hh_tes_in!G32/SER_hh_fec_in!G32)</f>
        <v>0.34530154202516888</v>
      </c>
      <c r="H32" s="109">
        <f>IF(SER_hh_tes_in!H32=0,"",SER_hh_tes_in!H32/SER_hh_fec_in!H32)</f>
        <v>0.34914148237056086</v>
      </c>
      <c r="I32" s="109" t="str">
        <f>IF(SER_hh_tes_in!I32=0,"",SER_hh_tes_in!I32/SER_hh_fec_in!I32)</f>
        <v/>
      </c>
      <c r="J32" s="109">
        <f>IF(SER_hh_tes_in!J32=0,"",SER_hh_tes_in!J32/SER_hh_fec_in!J32)</f>
        <v>0.35633877392612417</v>
      </c>
      <c r="K32" s="109" t="str">
        <f>IF(SER_hh_tes_in!K32=0,"",SER_hh_tes_in!K32/SER_hh_fec_in!K32)</f>
        <v/>
      </c>
      <c r="L32" s="109">
        <f>IF(SER_hh_tes_in!L32=0,"",SER_hh_tes_in!L32/SER_hh_fec_in!L32)</f>
        <v>0.35938685468944648</v>
      </c>
      <c r="M32" s="109">
        <f>IF(SER_hh_tes_in!M32=0,"",SER_hh_tes_in!M32/SER_hh_fec_in!M32)</f>
        <v>0.36017720583499363</v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>
        <f>IF(SER_hh_tes_in!Q32=0,"",SER_hh_tes_in!Q32/SER_hh_fec_in!Q32)</f>
        <v>0.3609143870621096</v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0.63009573531633001</v>
      </c>
      <c r="D33" s="108">
        <f>IF(SER_hh_tes_in!D33=0,"",SER_hh_tes_in!D33/SER_hh_fec_in!D33)</f>
        <v>0.6367261417402198</v>
      </c>
      <c r="E33" s="108">
        <f>IF(SER_hh_tes_in!E33=0,"",SER_hh_tes_in!E33/SER_hh_fec_in!E33)</f>
        <v>0.64516229996296448</v>
      </c>
      <c r="F33" s="108">
        <f>IF(SER_hh_tes_in!F33=0,"",SER_hh_tes_in!F33/SER_hh_fec_in!F33)</f>
        <v>0.65252571182898034</v>
      </c>
      <c r="G33" s="108">
        <f>IF(SER_hh_tes_in!G33=0,"",SER_hh_tes_in!G33/SER_hh_fec_in!G33)</f>
        <v>0.65992274698422959</v>
      </c>
      <c r="H33" s="108">
        <f>IF(SER_hh_tes_in!H33=0,"",SER_hh_tes_in!H33/SER_hh_fec_in!H33)</f>
        <v>0.66738094200079157</v>
      </c>
      <c r="I33" s="108">
        <f>IF(SER_hh_tes_in!I33=0,"",SER_hh_tes_in!I33/SER_hh_fec_in!I33)</f>
        <v>0.67611199658276111</v>
      </c>
      <c r="J33" s="108">
        <f>IF(SER_hh_tes_in!J33=0,"",SER_hh_tes_in!J33/SER_hh_fec_in!J33)</f>
        <v>0.6810972294301717</v>
      </c>
      <c r="K33" s="108">
        <f>IF(SER_hh_tes_in!K33=0,"",SER_hh_tes_in!K33/SER_hh_fec_in!K33)</f>
        <v>0.68397451038254575</v>
      </c>
      <c r="L33" s="108">
        <f>IF(SER_hh_tes_in!L33=0,"",SER_hh_tes_in!L33/SER_hh_fec_in!L33)</f>
        <v>0.68669376473078736</v>
      </c>
      <c r="M33" s="108">
        <f>IF(SER_hh_tes_in!M33=0,"",SER_hh_tes_in!M33/SER_hh_fec_in!M33)</f>
        <v>0.6876820079107403</v>
      </c>
      <c r="N33" s="108">
        <f>IF(SER_hh_tes_in!N33=0,"",SER_hh_tes_in!N33/SER_hh_fec_in!N33)</f>
        <v>0.68820938081267102</v>
      </c>
      <c r="O33" s="108">
        <f>IF(SER_hh_tes_in!O33=0,"",SER_hh_tes_in!O33/SER_hh_fec_in!O33)</f>
        <v>0.68843215396232493</v>
      </c>
      <c r="P33" s="108">
        <f>IF(SER_hh_tes_in!P33=0,"",SER_hh_tes_in!P33/SER_hh_fec_in!P33)</f>
        <v>0.68846887783221211</v>
      </c>
      <c r="Q33" s="108">
        <f>IF(SER_hh_tes_in!Q33=0,"",SER_hh_tes_in!Q33/SER_hh_fec_in!Q33)</f>
        <v>0.68833403631118806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15.267057614920743</v>
      </c>
      <c r="D3" s="106">
        <f t="shared" si="0"/>
        <v>27.401345323855587</v>
      </c>
      <c r="E3" s="106">
        <f t="shared" si="0"/>
        <v>14.404250217193461</v>
      </c>
      <c r="F3" s="106">
        <f t="shared" si="0"/>
        <v>31.585897301594148</v>
      </c>
      <c r="G3" s="106">
        <f t="shared" si="0"/>
        <v>39.903443197786387</v>
      </c>
      <c r="H3" s="106">
        <f t="shared" si="0"/>
        <v>56.257222789041251</v>
      </c>
      <c r="I3" s="106">
        <f t="shared" si="0"/>
        <v>34.393609708776324</v>
      </c>
      <c r="J3" s="106">
        <f t="shared" si="0"/>
        <v>9.9632783770400728</v>
      </c>
      <c r="K3" s="106">
        <f t="shared" si="0"/>
        <v>25.149362998751407</v>
      </c>
      <c r="L3" s="106">
        <f t="shared" si="0"/>
        <v>17.202504576714698</v>
      </c>
      <c r="M3" s="106">
        <f t="shared" si="0"/>
        <v>32.331643556587949</v>
      </c>
      <c r="N3" s="106">
        <f t="shared" si="0"/>
        <v>8.7938725095126795</v>
      </c>
      <c r="O3" s="106">
        <f t="shared" si="0"/>
        <v>15.495687677634429</v>
      </c>
      <c r="P3" s="106">
        <f t="shared" si="0"/>
        <v>1.1924285968908732</v>
      </c>
      <c r="Q3" s="106">
        <f t="shared" si="0"/>
        <v>12.85891858921504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13.530308863708129</v>
      </c>
      <c r="D4" s="101">
        <f t="shared" si="1"/>
        <v>24.544375749719102</v>
      </c>
      <c r="E4" s="101">
        <f t="shared" si="1"/>
        <v>12.392001343539267</v>
      </c>
      <c r="F4" s="101">
        <f t="shared" si="1"/>
        <v>30.63269112882513</v>
      </c>
      <c r="G4" s="101">
        <f t="shared" si="1"/>
        <v>35.193673035539177</v>
      </c>
      <c r="H4" s="101">
        <f t="shared" si="1"/>
        <v>53.245051113392861</v>
      </c>
      <c r="I4" s="101">
        <f t="shared" si="1"/>
        <v>26.299247174143154</v>
      </c>
      <c r="J4" s="101">
        <f t="shared" si="1"/>
        <v>5.5881267266561281</v>
      </c>
      <c r="K4" s="101">
        <f t="shared" si="1"/>
        <v>23.879289056030011</v>
      </c>
      <c r="L4" s="101">
        <f t="shared" si="1"/>
        <v>16.71402022782852</v>
      </c>
      <c r="M4" s="101">
        <f t="shared" si="1"/>
        <v>28.392614492786553</v>
      </c>
      <c r="N4" s="101">
        <f t="shared" si="1"/>
        <v>8.4037702263694918</v>
      </c>
      <c r="O4" s="101">
        <f t="shared" si="1"/>
        <v>13.017661687596837</v>
      </c>
      <c r="P4" s="101">
        <f t="shared" si="1"/>
        <v>0</v>
      </c>
      <c r="Q4" s="101">
        <f t="shared" si="1"/>
        <v>12.23740610324781</v>
      </c>
    </row>
    <row r="5" spans="1:17" ht="12" customHeight="1" x14ac:dyDescent="0.25">
      <c r="A5" s="88" t="s">
        <v>38</v>
      </c>
      <c r="B5" s="100"/>
      <c r="C5" s="100">
        <v>8.3535718941013073</v>
      </c>
      <c r="D5" s="100">
        <v>14.70794997002089</v>
      </c>
      <c r="E5" s="100">
        <v>8.5288204506267249</v>
      </c>
      <c r="F5" s="100">
        <v>8.5410665684738536</v>
      </c>
      <c r="G5" s="100">
        <v>32.938742235594511</v>
      </c>
      <c r="H5" s="100">
        <v>49.684355622127597</v>
      </c>
      <c r="I5" s="100">
        <v>0</v>
      </c>
      <c r="J5" s="100">
        <v>0</v>
      </c>
      <c r="K5" s="100">
        <v>22.70156255741783</v>
      </c>
      <c r="L5" s="100">
        <v>6.8340290990953312</v>
      </c>
      <c r="M5" s="100">
        <v>21.480547463858382</v>
      </c>
      <c r="N5" s="100">
        <v>7.2965311725953717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0.99298558053245722</v>
      </c>
      <c r="E7" s="100">
        <v>0</v>
      </c>
      <c r="F7" s="100">
        <v>0</v>
      </c>
      <c r="G7" s="100">
        <v>0.2856842783451839</v>
      </c>
      <c r="H7" s="100">
        <v>1.5925423265591721</v>
      </c>
      <c r="I7" s="100">
        <v>0</v>
      </c>
      <c r="J7" s="100">
        <v>0</v>
      </c>
      <c r="K7" s="100">
        <v>1.1777264986121794</v>
      </c>
      <c r="L7" s="100">
        <v>1.4387442207770231</v>
      </c>
      <c r="M7" s="100">
        <v>3.0117122599403294</v>
      </c>
      <c r="N7" s="100">
        <v>0.24565313841619774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5.1767369696068206</v>
      </c>
      <c r="D9" s="100">
        <v>8.8434401991657552</v>
      </c>
      <c r="E9" s="100">
        <v>3.8631808929125429</v>
      </c>
      <c r="F9" s="100">
        <v>22.091624560351274</v>
      </c>
      <c r="G9" s="100">
        <v>1.9692465215994814</v>
      </c>
      <c r="H9" s="100">
        <v>1.9681531647060961</v>
      </c>
      <c r="I9" s="100">
        <v>26.299247174143154</v>
      </c>
      <c r="J9" s="100">
        <v>5.5881267266561281</v>
      </c>
      <c r="K9" s="100">
        <v>0</v>
      </c>
      <c r="L9" s="100">
        <v>8.4412469079561667</v>
      </c>
      <c r="M9" s="100">
        <v>3.9003547689878415</v>
      </c>
      <c r="N9" s="100">
        <v>0.86158591535792284</v>
      </c>
      <c r="O9" s="100">
        <v>13.017661687596837</v>
      </c>
      <c r="P9" s="100">
        <v>0</v>
      </c>
      <c r="Q9" s="100">
        <v>12.23740610324781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0.236071849488977</v>
      </c>
      <c r="D19" s="101">
        <f t="shared" si="3"/>
        <v>0.50446062450317863</v>
      </c>
      <c r="E19" s="101">
        <f t="shared" si="3"/>
        <v>0.44373617160814416</v>
      </c>
      <c r="F19" s="101">
        <f t="shared" si="3"/>
        <v>0.95320617276901776</v>
      </c>
      <c r="G19" s="101">
        <f t="shared" si="3"/>
        <v>0.50680733933310651</v>
      </c>
      <c r="H19" s="101">
        <f t="shared" si="3"/>
        <v>1.0527526398127436</v>
      </c>
      <c r="I19" s="101">
        <f t="shared" si="3"/>
        <v>2.6564474488642751</v>
      </c>
      <c r="J19" s="101">
        <f t="shared" si="3"/>
        <v>1.5017617969625143</v>
      </c>
      <c r="K19" s="101">
        <f t="shared" si="3"/>
        <v>0.54513921562005274</v>
      </c>
      <c r="L19" s="101">
        <f t="shared" si="3"/>
        <v>0.48848434888617664</v>
      </c>
      <c r="M19" s="101">
        <f t="shared" si="3"/>
        <v>0.53060082729988034</v>
      </c>
      <c r="N19" s="101">
        <f t="shared" si="3"/>
        <v>0.39010228314318807</v>
      </c>
      <c r="O19" s="101">
        <f t="shared" si="3"/>
        <v>0.74213903066300935</v>
      </c>
      <c r="P19" s="101">
        <f t="shared" si="3"/>
        <v>0.78336027580434209</v>
      </c>
      <c r="Q19" s="101">
        <f t="shared" si="3"/>
        <v>0.62151248596722997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0.13716175314735851</v>
      </c>
      <c r="E22" s="100">
        <v>0.18387908724310023</v>
      </c>
      <c r="F22" s="100">
        <v>7.8258724026589593E-2</v>
      </c>
      <c r="G22" s="100">
        <v>0.22855959919380606</v>
      </c>
      <c r="H22" s="100">
        <v>0.15921141565513816</v>
      </c>
      <c r="I22" s="100">
        <v>0.16087727977783123</v>
      </c>
      <c r="J22" s="100">
        <v>0.19173097684749252</v>
      </c>
      <c r="K22" s="100">
        <v>0.22085168843696817</v>
      </c>
      <c r="L22" s="100">
        <v>0.18529920316682</v>
      </c>
      <c r="M22" s="100">
        <v>8.4227327227141727E-2</v>
      </c>
      <c r="N22" s="100">
        <v>6.0135683816067126E-2</v>
      </c>
      <c r="O22" s="100">
        <v>0.37081313437547375</v>
      </c>
      <c r="P22" s="100">
        <v>0.37460253244365521</v>
      </c>
      <c r="Q22" s="100">
        <v>0.33598240043004929</v>
      </c>
    </row>
    <row r="23" spans="1:17" ht="12" customHeight="1" x14ac:dyDescent="0.25">
      <c r="A23" s="88" t="s">
        <v>98</v>
      </c>
      <c r="B23" s="100"/>
      <c r="C23" s="100">
        <v>0.236071849488977</v>
      </c>
      <c r="D23" s="100">
        <v>0.36729887135582012</v>
      </c>
      <c r="E23" s="100">
        <v>0.25985708436504396</v>
      </c>
      <c r="F23" s="100">
        <v>0.87494744874242814</v>
      </c>
      <c r="G23" s="100">
        <v>0.27824774013930043</v>
      </c>
      <c r="H23" s="100">
        <v>0.8935412241576054</v>
      </c>
      <c r="I23" s="100">
        <v>2.4955701690864438</v>
      </c>
      <c r="J23" s="100">
        <v>1.3100308201150219</v>
      </c>
      <c r="K23" s="100">
        <v>0.32428752718308462</v>
      </c>
      <c r="L23" s="100">
        <v>0.30318514571935667</v>
      </c>
      <c r="M23" s="100">
        <v>0.44637350007273863</v>
      </c>
      <c r="N23" s="100">
        <v>0.32996659932712091</v>
      </c>
      <c r="O23" s="100">
        <v>0.3713258962875356</v>
      </c>
      <c r="P23" s="100">
        <v>0.40875774336068688</v>
      </c>
      <c r="Q23" s="100">
        <v>0.28553008553718068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1.5006769017236361</v>
      </c>
      <c r="D29" s="101">
        <f t="shared" si="4"/>
        <v>2.3525089496333078</v>
      </c>
      <c r="E29" s="101">
        <f t="shared" si="4"/>
        <v>1.5685127020460505</v>
      </c>
      <c r="F29" s="101">
        <f t="shared" si="4"/>
        <v>0</v>
      </c>
      <c r="G29" s="101">
        <f t="shared" si="4"/>
        <v>4.2029628229141052</v>
      </c>
      <c r="H29" s="101">
        <f t="shared" si="4"/>
        <v>1.9594190358356425</v>
      </c>
      <c r="I29" s="101">
        <f t="shared" si="4"/>
        <v>5.4379150857688945</v>
      </c>
      <c r="J29" s="101">
        <f t="shared" si="4"/>
        <v>2.8733898534214313</v>
      </c>
      <c r="K29" s="101">
        <f t="shared" si="4"/>
        <v>0.72493472710134343</v>
      </c>
      <c r="L29" s="101">
        <f t="shared" si="4"/>
        <v>0</v>
      </c>
      <c r="M29" s="101">
        <f t="shared" si="4"/>
        <v>3.4084282365015119</v>
      </c>
      <c r="N29" s="101">
        <f t="shared" si="4"/>
        <v>0</v>
      </c>
      <c r="O29" s="101">
        <f t="shared" si="4"/>
        <v>1.735886959374582</v>
      </c>
      <c r="P29" s="101">
        <f t="shared" si="4"/>
        <v>0.40906832108653118</v>
      </c>
      <c r="Q29" s="101">
        <f t="shared" si="4"/>
        <v>0</v>
      </c>
    </row>
    <row r="30" spans="1:17" s="28" customFormat="1" ht="12" customHeight="1" x14ac:dyDescent="0.25">
      <c r="A30" s="88" t="s">
        <v>66</v>
      </c>
      <c r="B30" s="100"/>
      <c r="C30" s="100">
        <v>9.8925953795967456E-2</v>
      </c>
      <c r="D30" s="100">
        <v>0.11869575762399025</v>
      </c>
      <c r="E30" s="100">
        <v>0.12024195246941639</v>
      </c>
      <c r="F30" s="100">
        <v>0</v>
      </c>
      <c r="G30" s="100">
        <v>1.9932175420987026</v>
      </c>
      <c r="H30" s="100">
        <v>0.17137631593936314</v>
      </c>
      <c r="I30" s="100">
        <v>0.10236159583187691</v>
      </c>
      <c r="J30" s="100">
        <v>0</v>
      </c>
      <c r="K30" s="100">
        <v>0</v>
      </c>
      <c r="L30" s="100">
        <v>0</v>
      </c>
      <c r="M30" s="100">
        <v>2.8730470176419334</v>
      </c>
      <c r="N30" s="100">
        <v>0</v>
      </c>
      <c r="O30" s="100">
        <v>1.735886959374582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1.4017509479276686</v>
      </c>
      <c r="D31" s="100">
        <v>2.2338131920093174</v>
      </c>
      <c r="E31" s="100">
        <v>1.448270749576634</v>
      </c>
      <c r="F31" s="100">
        <v>0</v>
      </c>
      <c r="G31" s="100">
        <v>2.2097452808154028</v>
      </c>
      <c r="H31" s="100">
        <v>1.7880427198962794</v>
      </c>
      <c r="I31" s="100">
        <v>5.3355534899370172</v>
      </c>
      <c r="J31" s="100">
        <v>2.8733898534214313</v>
      </c>
      <c r="K31" s="100">
        <v>0.72493472710134343</v>
      </c>
      <c r="L31" s="100">
        <v>0</v>
      </c>
      <c r="M31" s="100">
        <v>0.53538121885957857</v>
      </c>
      <c r="N31" s="100">
        <v>0</v>
      </c>
      <c r="O31" s="100">
        <v>0</v>
      </c>
      <c r="P31" s="100">
        <v>0.40906832108653118</v>
      </c>
      <c r="Q31" s="100">
        <v>0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89640.39894177574</v>
      </c>
      <c r="D3" s="106">
        <f>IF(SER_hh_fec_in!D3=0,0,1000000/0.086*SER_hh_fec_in!D3/SER_hh_num_in!D3)</f>
        <v>89620.381379267477</v>
      </c>
      <c r="E3" s="106">
        <f>IF(SER_hh_fec_in!E3=0,0,1000000/0.086*SER_hh_fec_in!E3/SER_hh_num_in!E3)</f>
        <v>83854.057195631671</v>
      </c>
      <c r="F3" s="106">
        <f>IF(SER_hh_fec_in!F3=0,0,1000000/0.086*SER_hh_fec_in!F3/SER_hh_num_in!F3)</f>
        <v>86154.47059824811</v>
      </c>
      <c r="G3" s="106">
        <f>IF(SER_hh_fec_in!G3=0,0,1000000/0.086*SER_hh_fec_in!G3/SER_hh_num_in!G3)</f>
        <v>86391.992510194381</v>
      </c>
      <c r="H3" s="106">
        <f>IF(SER_hh_fec_in!H3=0,0,1000000/0.086*SER_hh_fec_in!H3/SER_hh_num_in!H3)</f>
        <v>93840.22003882812</v>
      </c>
      <c r="I3" s="106">
        <f>IF(SER_hh_fec_in!I3=0,0,1000000/0.086*SER_hh_fec_in!I3/SER_hh_num_in!I3)</f>
        <v>79921.265358178745</v>
      </c>
      <c r="J3" s="106">
        <f>IF(SER_hh_fec_in!J3=0,0,1000000/0.086*SER_hh_fec_in!J3/SER_hh_num_in!J3)</f>
        <v>74194.67134383331</v>
      </c>
      <c r="K3" s="106">
        <f>IF(SER_hh_fec_in!K3=0,0,1000000/0.086*SER_hh_fec_in!K3/SER_hh_num_in!K3)</f>
        <v>72158.276785544964</v>
      </c>
      <c r="L3" s="106">
        <f>IF(SER_hh_fec_in!L3=0,0,1000000/0.086*SER_hh_fec_in!L3/SER_hh_num_in!L3)</f>
        <v>71456.441056913827</v>
      </c>
      <c r="M3" s="106">
        <f>IF(SER_hh_fec_in!M3=0,0,1000000/0.086*SER_hh_fec_in!M3/SER_hh_num_in!M3)</f>
        <v>71213.854710580868</v>
      </c>
      <c r="N3" s="106">
        <f>IF(SER_hh_fec_in!N3=0,0,1000000/0.086*SER_hh_fec_in!N3/SER_hh_num_in!N3)</f>
        <v>67169.042720344107</v>
      </c>
      <c r="O3" s="106">
        <f>IF(SER_hh_fec_in!O3=0,0,1000000/0.086*SER_hh_fec_in!O3/SER_hh_num_in!O3)</f>
        <v>66078.346225937305</v>
      </c>
      <c r="P3" s="106">
        <f>IF(SER_hh_fec_in!P3=0,0,1000000/0.086*SER_hh_fec_in!P3/SER_hh_num_in!P3)</f>
        <v>54016.27299999696</v>
      </c>
      <c r="Q3" s="106">
        <f>IF(SER_hh_fec_in!Q3=0,0,1000000/0.086*SER_hh_fec_in!Q3/SER_hh_num_in!Q3)</f>
        <v>62585.478668400523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72621.55975582161</v>
      </c>
      <c r="D4" s="101">
        <f>IF(SER_hh_fec_in!D4=0,0,1000000/0.086*SER_hh_fec_in!D4/SER_hh_num_in!D4)</f>
        <v>72190.524509428273</v>
      </c>
      <c r="E4" s="101">
        <f>IF(SER_hh_fec_in!E4=0,0,1000000/0.086*SER_hh_fec_in!E4/SER_hh_num_in!E4)</f>
        <v>66855.496055253941</v>
      </c>
      <c r="F4" s="101">
        <f>IF(SER_hh_fec_in!F4=0,0,1000000/0.086*SER_hh_fec_in!F4/SER_hh_num_in!F4)</f>
        <v>68788.108265167699</v>
      </c>
      <c r="G4" s="101">
        <f>IF(SER_hh_fec_in!G4=0,0,1000000/0.086*SER_hh_fec_in!G4/SER_hh_num_in!G4)</f>
        <v>67729.061794819354</v>
      </c>
      <c r="H4" s="101">
        <f>IF(SER_hh_fec_in!H4=0,0,1000000/0.086*SER_hh_fec_in!H4/SER_hh_num_in!H4)</f>
        <v>75455.407897800222</v>
      </c>
      <c r="I4" s="101">
        <f>IF(SER_hh_fec_in!I4=0,0,1000000/0.086*SER_hh_fec_in!I4/SER_hh_num_in!I4)</f>
        <v>61506.712330883158</v>
      </c>
      <c r="J4" s="101">
        <f>IF(SER_hh_fec_in!J4=0,0,1000000/0.086*SER_hh_fec_in!J4/SER_hh_num_in!J4)</f>
        <v>55546.789664173717</v>
      </c>
      <c r="K4" s="101">
        <f>IF(SER_hh_fec_in!K4=0,0,1000000/0.086*SER_hh_fec_in!K4/SER_hh_num_in!K4)</f>
        <v>54690.077653648288</v>
      </c>
      <c r="L4" s="101">
        <f>IF(SER_hh_fec_in!L4=0,0,1000000/0.086*SER_hh_fec_in!L4/SER_hh_num_in!L4)</f>
        <v>53278.220602214817</v>
      </c>
      <c r="M4" s="101">
        <f>IF(SER_hh_fec_in!M4=0,0,1000000/0.086*SER_hh_fec_in!M4/SER_hh_num_in!M4)</f>
        <v>52938.691937055541</v>
      </c>
      <c r="N4" s="101">
        <f>IF(SER_hh_fec_in!N4=0,0,1000000/0.086*SER_hh_fec_in!N4/SER_hh_num_in!N4)</f>
        <v>49112.659138742471</v>
      </c>
      <c r="O4" s="101">
        <f>IF(SER_hh_fec_in!O4=0,0,1000000/0.086*SER_hh_fec_in!O4/SER_hh_num_in!O4)</f>
        <v>47963.853221336351</v>
      </c>
      <c r="P4" s="101">
        <f>IF(SER_hh_fec_in!P4=0,0,1000000/0.086*SER_hh_fec_in!P4/SER_hh_num_in!P4)</f>
        <v>36043.515578363127</v>
      </c>
      <c r="Q4" s="101">
        <f>IF(SER_hh_fec_in!Q4=0,0,1000000/0.086*SER_hh_fec_in!Q4/SER_hh_num_in!Q4)</f>
        <v>44164.551923793173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84745.114476563322</v>
      </c>
      <c r="D5" s="100">
        <f>IF(SER_hh_fec_in!D5=0,0,1000000/0.086*SER_hh_fec_in!D5/SER_hh_num_in!D5)</f>
        <v>91824.353445723274</v>
      </c>
      <c r="E5" s="100">
        <f>IF(SER_hh_fec_in!E5=0,0,1000000/0.086*SER_hh_fec_in!E5/SER_hh_num_in!E5)</f>
        <v>90733.001224883177</v>
      </c>
      <c r="F5" s="100">
        <f>IF(SER_hh_fec_in!F5=0,0,1000000/0.086*SER_hh_fec_in!F5/SER_hh_num_in!F5)</f>
        <v>88408.205504150363</v>
      </c>
      <c r="G5" s="100">
        <f>IF(SER_hh_fec_in!G5=0,0,1000000/0.086*SER_hh_fec_in!G5/SER_hh_num_in!G5)</f>
        <v>85714.901437156601</v>
      </c>
      <c r="H5" s="100">
        <f>IF(SER_hh_fec_in!H5=0,0,1000000/0.086*SER_hh_fec_in!H5/SER_hh_num_in!H5)</f>
        <v>90905.175362119873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72171.73596713024</v>
      </c>
      <c r="L5" s="100">
        <f>IF(SER_hh_fec_in!L5=0,0,1000000/0.086*SER_hh_fec_in!L5/SER_hh_num_in!L5)</f>
        <v>72337.291497863247</v>
      </c>
      <c r="M5" s="100">
        <f>IF(SER_hh_fec_in!M5=0,0,1000000/0.086*SER_hh_fec_in!M5/SER_hh_num_in!M5)</f>
        <v>81535.655136506626</v>
      </c>
      <c r="N5" s="100">
        <f>IF(SER_hh_fec_in!N5=0,0,1000000/0.086*SER_hh_fec_in!N5/SER_hh_num_in!N5)</f>
        <v>56307.287389727921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0</v>
      </c>
      <c r="D7" s="100">
        <f>IF(SER_hh_fec_in!D7=0,0,1000000/0.086*SER_hh_fec_in!D7/SER_hh_num_in!D7)</f>
        <v>86244.791177930339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0</v>
      </c>
      <c r="G7" s="100">
        <f>IF(SER_hh_fec_in!G7=0,0,1000000/0.086*SER_hh_fec_in!G7/SER_hh_num_in!G7)</f>
        <v>69746.909634578478</v>
      </c>
      <c r="H7" s="100">
        <f>IF(SER_hh_fec_in!H7=0,0,1000000/0.086*SER_hh_fec_in!H7/SER_hh_num_in!H7)</f>
        <v>55641.113158091473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40836.348650389584</v>
      </c>
      <c r="L7" s="100">
        <f>IF(SER_hh_fec_in!L7=0,0,1000000/0.086*SER_hh_fec_in!L7/SER_hh_num_in!L7)</f>
        <v>62296.979511271071</v>
      </c>
      <c r="M7" s="100">
        <f>IF(SER_hh_fec_in!M7=0,0,1000000/0.086*SER_hh_fec_in!M7/SER_hh_num_in!M7)</f>
        <v>73398.443981671793</v>
      </c>
      <c r="N7" s="100">
        <f>IF(SER_hh_fec_in!N7=0,0,1000000/0.086*SER_hh_fec_in!N7/SER_hh_num_in!N7)</f>
        <v>41773.355897030058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0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75861.541887791798</v>
      </c>
      <c r="D9" s="100">
        <f>IF(SER_hh_fec_in!D9=0,0,1000000/0.086*SER_hh_fec_in!D9/SER_hh_num_in!D9)</f>
        <v>74108.660648187011</v>
      </c>
      <c r="E9" s="100">
        <f>IF(SER_hh_fec_in!E9=0,0,1000000/0.086*SER_hh_fec_in!E9/SER_hh_num_in!E9)</f>
        <v>73333.665739843651</v>
      </c>
      <c r="F9" s="100">
        <f>IF(SER_hh_fec_in!F9=0,0,1000000/0.086*SER_hh_fec_in!F9/SER_hh_num_in!F9)</f>
        <v>72970.828368425515</v>
      </c>
      <c r="G9" s="100">
        <f>IF(SER_hh_fec_in!G9=0,0,1000000/0.086*SER_hh_fec_in!G9/SER_hh_num_in!G9)</f>
        <v>68979.203982341482</v>
      </c>
      <c r="H9" s="100">
        <f>IF(SER_hh_fec_in!H9=0,0,1000000/0.086*SER_hh_fec_in!H9/SER_hh_num_in!H9)</f>
        <v>72466.488447204043</v>
      </c>
      <c r="I9" s="100">
        <f>IF(SER_hh_fec_in!I9=0,0,1000000/0.086*SER_hh_fec_in!I9/SER_hh_num_in!I9)</f>
        <v>67597.100541263047</v>
      </c>
      <c r="J9" s="100">
        <f>IF(SER_hh_fec_in!J9=0,0,1000000/0.086*SER_hh_fec_in!J9/SER_hh_num_in!J9)</f>
        <v>58729.937809650481</v>
      </c>
      <c r="K9" s="100">
        <f>IF(SER_hh_fec_in!K9=0,0,1000000/0.086*SER_hh_fec_in!K9/SER_hh_num_in!K9)</f>
        <v>0</v>
      </c>
      <c r="L9" s="100">
        <f>IF(SER_hh_fec_in!L9=0,0,1000000/0.086*SER_hh_fec_in!L9/SER_hh_num_in!L9)</f>
        <v>59046.341955704127</v>
      </c>
      <c r="M9" s="100">
        <f>IF(SER_hh_fec_in!M9=0,0,1000000/0.086*SER_hh_fec_in!M9/SER_hh_num_in!M9)</f>
        <v>51323.712036321871</v>
      </c>
      <c r="N9" s="100">
        <f>IF(SER_hh_fec_in!N9=0,0,1000000/0.086*SER_hh_fec_in!N9/SER_hh_num_in!N9)</f>
        <v>57398.26276846257</v>
      </c>
      <c r="O9" s="100">
        <f>IF(SER_hh_fec_in!O9=0,0,1000000/0.086*SER_hh_fec_in!O9/SER_hh_num_in!O9)</f>
        <v>52865.760460759637</v>
      </c>
      <c r="P9" s="100">
        <f>IF(SER_hh_fec_in!P9=0,0,1000000/0.086*SER_hh_fec_in!P9/SER_hh_num_in!P9)</f>
        <v>0</v>
      </c>
      <c r="Q9" s="100">
        <f>IF(SER_hh_fec_in!Q9=0,0,1000000/0.086*SER_hh_fec_in!Q9/SER_hh_num_in!Q9)</f>
        <v>48229.852950275294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97847.968166461113</v>
      </c>
      <c r="D10" s="100">
        <f>IF(SER_hh_fec_in!D10=0,0,1000000/0.086*SER_hh_fec_in!D10/SER_hh_num_in!D10)</f>
        <v>94462.334830708831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88890.304500854472</v>
      </c>
      <c r="G10" s="100">
        <f>IF(SER_hh_fec_in!G10=0,0,1000000/0.086*SER_hh_fec_in!G10/SER_hh_num_in!G10)</f>
        <v>87699.997812346424</v>
      </c>
      <c r="H10" s="100">
        <f>IF(SER_hh_fec_in!H10=0,0,1000000/0.086*SER_hh_fec_in!H10/SER_hh_num_in!H10)</f>
        <v>90069.169717280398</v>
      </c>
      <c r="I10" s="100">
        <f>IF(SER_hh_fec_in!I10=0,0,1000000/0.086*SER_hh_fec_in!I10/SER_hh_num_in!I10)</f>
        <v>82976.040399182035</v>
      </c>
      <c r="J10" s="100">
        <f>IF(SER_hh_fec_in!J10=0,0,1000000/0.086*SER_hh_fec_in!J10/SER_hh_num_in!J10)</f>
        <v>73777.221462128553</v>
      </c>
      <c r="K10" s="100">
        <f>IF(SER_hh_fec_in!K10=0,0,1000000/0.086*SER_hh_fec_in!K10/SER_hh_num_in!K10)</f>
        <v>72417.064326071923</v>
      </c>
      <c r="L10" s="100">
        <f>IF(SER_hh_fec_in!L10=0,0,1000000/0.086*SER_hh_fec_in!L10/SER_hh_num_in!L10)</f>
        <v>72071.7262839342</v>
      </c>
      <c r="M10" s="100">
        <f>IF(SER_hh_fec_in!M10=0,0,1000000/0.086*SER_hh_fec_in!M10/SER_hh_num_in!M10)</f>
        <v>68858.130011614718</v>
      </c>
      <c r="N10" s="100">
        <f>IF(SER_hh_fec_in!N10=0,0,1000000/0.086*SER_hh_fec_in!N10/SER_hh_num_in!N10)</f>
        <v>72075.495683771369</v>
      </c>
      <c r="O10" s="100">
        <f>IF(SER_hh_fec_in!O10=0,0,1000000/0.086*SER_hh_fec_in!O10/SER_hh_num_in!O10)</f>
        <v>68263.097625608658</v>
      </c>
      <c r="P10" s="100">
        <f>IF(SER_hh_fec_in!P10=0,0,1000000/0.086*SER_hh_fec_in!P10/SER_hh_num_in!P10)</f>
        <v>66070.176986144521</v>
      </c>
      <c r="Q10" s="100">
        <f>IF(SER_hh_fec_in!Q10=0,0,1000000/0.086*SER_hh_fec_in!Q10/SER_hh_num_in!Q10)</f>
        <v>62138.210647293992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68395.154806401231</v>
      </c>
      <c r="D12" s="100">
        <f>IF(SER_hh_fec_in!D12=0,0,1000000/0.086*SER_hh_fec_in!D12/SER_hh_num_in!D12)</f>
        <v>64122.850242496199</v>
      </c>
      <c r="E12" s="100">
        <f>IF(SER_hh_fec_in!E12=0,0,1000000/0.086*SER_hh_fec_in!E12/SER_hh_num_in!E12)</f>
        <v>63721.870218842472</v>
      </c>
      <c r="F12" s="100">
        <f>IF(SER_hh_fec_in!F12=0,0,1000000/0.086*SER_hh_fec_in!F12/SER_hh_num_in!F12)</f>
        <v>62122.568328170877</v>
      </c>
      <c r="G12" s="100">
        <f>IF(SER_hh_fec_in!G12=0,0,1000000/0.086*SER_hh_fec_in!G12/SER_hh_num_in!G12)</f>
        <v>59316.039221501458</v>
      </c>
      <c r="H12" s="100">
        <f>IF(SER_hh_fec_in!H12=0,0,1000000/0.086*SER_hh_fec_in!H12/SER_hh_num_in!H12)</f>
        <v>62279.884326174586</v>
      </c>
      <c r="I12" s="100">
        <f>IF(SER_hh_fec_in!I12=0,0,1000000/0.086*SER_hh_fec_in!I12/SER_hh_num_in!I12)</f>
        <v>56946.947992985704</v>
      </c>
      <c r="J12" s="100">
        <f>IF(SER_hh_fec_in!J12=0,0,1000000/0.086*SER_hh_fec_in!J12/SER_hh_num_in!J12)</f>
        <v>48484.52633062614</v>
      </c>
      <c r="K12" s="100">
        <f>IF(SER_hh_fec_in!K12=0,0,1000000/0.086*SER_hh_fec_in!K12/SER_hh_num_in!K12)</f>
        <v>47883.516950386045</v>
      </c>
      <c r="L12" s="100">
        <f>IF(SER_hh_fec_in!L12=0,0,1000000/0.086*SER_hh_fec_in!L12/SER_hh_num_in!L12)</f>
        <v>48488.822450810883</v>
      </c>
      <c r="M12" s="100">
        <f>IF(SER_hh_fec_in!M12=0,0,1000000/0.086*SER_hh_fec_in!M12/SER_hh_num_in!M12)</f>
        <v>41985.496459717411</v>
      </c>
      <c r="N12" s="100">
        <f>IF(SER_hh_fec_in!N12=0,0,1000000/0.086*SER_hh_fec_in!N12/SER_hh_num_in!N12)</f>
        <v>52487.223282308856</v>
      </c>
      <c r="O12" s="100">
        <f>IF(SER_hh_fec_in!O12=0,0,1000000/0.086*SER_hh_fec_in!O12/SER_hh_num_in!O12)</f>
        <v>45425.012916977219</v>
      </c>
      <c r="P12" s="100">
        <f>IF(SER_hh_fec_in!P12=0,0,1000000/0.086*SER_hh_fec_in!P12/SER_hh_num_in!P12)</f>
        <v>45008.254186964099</v>
      </c>
      <c r="Q12" s="100">
        <f>IF(SER_hh_fec_in!Q12=0,0,1000000/0.086*SER_hh_fec_in!Q12/SER_hh_num_in!Q12)</f>
        <v>42514.276110152867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43311.477582900603</v>
      </c>
      <c r="D13" s="100">
        <f>IF(SER_hh_fec_in!D13=0,0,1000000/0.086*SER_hh_fec_in!D13/SER_hh_num_in!D13)</f>
        <v>42342.78474844202</v>
      </c>
      <c r="E13" s="100">
        <f>IF(SER_hh_fec_in!E13=0,0,1000000/0.086*SER_hh_fec_in!E13/SER_hh_num_in!E13)</f>
        <v>42500.312974561537</v>
      </c>
      <c r="F13" s="100">
        <f>IF(SER_hh_fec_in!F13=0,0,1000000/0.086*SER_hh_fec_in!F13/SER_hh_num_in!F13)</f>
        <v>41669.445951775175</v>
      </c>
      <c r="G13" s="100">
        <f>IF(SER_hh_fec_in!G13=0,0,1000000/0.086*SER_hh_fec_in!G13/SER_hh_num_in!G13)</f>
        <v>40090.406605867443</v>
      </c>
      <c r="H13" s="100">
        <f>IF(SER_hh_fec_in!H13=0,0,1000000/0.086*SER_hh_fec_in!H13/SER_hh_num_in!H13)</f>
        <v>42098.12814441097</v>
      </c>
      <c r="I13" s="100">
        <f>IF(SER_hh_fec_in!I13=0,0,1000000/0.086*SER_hh_fec_in!I13/SER_hh_num_in!I13)</f>
        <v>38708.748248337251</v>
      </c>
      <c r="J13" s="100">
        <f>IF(SER_hh_fec_in!J13=0,0,1000000/0.086*SER_hh_fec_in!J13/SER_hh_num_in!J13)</f>
        <v>33737.734410051366</v>
      </c>
      <c r="K13" s="100">
        <f>IF(SER_hh_fec_in!K13=0,0,1000000/0.086*SER_hh_fec_in!K13/SER_hh_num_in!K13)</f>
        <v>32457.556970072765</v>
      </c>
      <c r="L13" s="100">
        <f>IF(SER_hh_fec_in!L13=0,0,1000000/0.086*SER_hh_fec_in!L13/SER_hh_num_in!L13)</f>
        <v>23384.466875101203</v>
      </c>
      <c r="M13" s="100">
        <f>IF(SER_hh_fec_in!M13=0,0,1000000/0.086*SER_hh_fec_in!M13/SER_hh_num_in!M13)</f>
        <v>18298.14706202237</v>
      </c>
      <c r="N13" s="100">
        <f>IF(SER_hh_fec_in!N13=0,0,1000000/0.086*SER_hh_fec_in!N13/SER_hh_num_in!N13)</f>
        <v>17500.438058407028</v>
      </c>
      <c r="O13" s="100">
        <f>IF(SER_hh_fec_in!O13=0,0,1000000/0.086*SER_hh_fec_in!O13/SER_hh_num_in!O13)</f>
        <v>14969.023921511409</v>
      </c>
      <c r="P13" s="100">
        <f>IF(SER_hh_fec_in!P13=0,0,1000000/0.086*SER_hh_fec_in!P13/SER_hh_num_in!P13)</f>
        <v>14191.259460930918</v>
      </c>
      <c r="Q13" s="100">
        <f>IF(SER_hh_fec_in!Q13=0,0,1000000/0.086*SER_hh_fec_in!Q13/SER_hh_num_in!Q13)</f>
        <v>13063.328137263867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68196.745025121651</v>
      </c>
      <c r="D14" s="22">
        <f>IF(SER_hh_fec_in!D14=0,0,1000000/0.086*SER_hh_fec_in!D14/SER_hh_num_in!D14)</f>
        <v>65691.331026087064</v>
      </c>
      <c r="E14" s="22">
        <f>IF(SER_hh_fec_in!E14=0,0,1000000/0.086*SER_hh_fec_in!E14/SER_hh_num_in!E14)</f>
        <v>66854.405235412924</v>
      </c>
      <c r="F14" s="22">
        <f>IF(SER_hh_fec_in!F14=0,0,1000000/0.086*SER_hh_fec_in!F14/SER_hh_num_in!F14)</f>
        <v>65102.864199396943</v>
      </c>
      <c r="G14" s="22">
        <f>IF(SER_hh_fec_in!G14=0,0,1000000/0.086*SER_hh_fec_in!G14/SER_hh_num_in!G14)</f>
        <v>62556.774943223812</v>
      </c>
      <c r="H14" s="22">
        <f>IF(SER_hh_fec_in!H14=0,0,1000000/0.086*SER_hh_fec_in!H14/SER_hh_num_in!H14)</f>
        <v>65277.922881697894</v>
      </c>
      <c r="I14" s="22">
        <f>IF(SER_hh_fec_in!I14=0,0,1000000/0.086*SER_hh_fec_in!I14/SER_hh_num_in!I14)</f>
        <v>59604.353367285119</v>
      </c>
      <c r="J14" s="22">
        <f>IF(SER_hh_fec_in!J14=0,0,1000000/0.086*SER_hh_fec_in!J14/SER_hh_num_in!J14)</f>
        <v>53134.057933448072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49120.989251214451</v>
      </c>
      <c r="N14" s="22">
        <f>IF(SER_hh_fec_in!N14=0,0,1000000/0.086*SER_hh_fec_in!N14/SER_hh_num_in!N14)</f>
        <v>53994.529185969848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48009.78410242674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355.92034449301411</v>
      </c>
      <c r="D15" s="104">
        <f>IF(SER_hh_fec_in!D15=0,0,1000000/0.086*SER_hh_fec_in!D15/SER_hh_num_in!D15)</f>
        <v>406.66598894949965</v>
      </c>
      <c r="E15" s="104">
        <f>IF(SER_hh_fec_in!E15=0,0,1000000/0.086*SER_hh_fec_in!E15/SER_hh_num_in!E15)</f>
        <v>307.61065781257389</v>
      </c>
      <c r="F15" s="104">
        <f>IF(SER_hh_fec_in!F15=0,0,1000000/0.086*SER_hh_fec_in!F15/SER_hh_num_in!F15)</f>
        <v>521.70675442601771</v>
      </c>
      <c r="G15" s="104">
        <f>IF(SER_hh_fec_in!G15=0,0,1000000/0.086*SER_hh_fec_in!G15/SER_hh_num_in!G15)</f>
        <v>317.15989969054226</v>
      </c>
      <c r="H15" s="104">
        <f>IF(SER_hh_fec_in!H15=0,0,1000000/0.086*SER_hh_fec_in!H15/SER_hh_num_in!H15)</f>
        <v>388.1761304749275</v>
      </c>
      <c r="I15" s="104">
        <f>IF(SER_hh_fec_in!I15=0,0,1000000/0.086*SER_hh_fec_in!I15/SER_hh_num_in!I15)</f>
        <v>435.98525867511682</v>
      </c>
      <c r="J15" s="104">
        <f>IF(SER_hh_fec_in!J15=0,0,1000000/0.086*SER_hh_fec_in!J15/SER_hh_num_in!J15)</f>
        <v>474.29914138560036</v>
      </c>
      <c r="K15" s="104">
        <f>IF(SER_hh_fec_in!K15=0,0,1000000/0.086*SER_hh_fec_in!K15/SER_hh_num_in!K15)</f>
        <v>247.64938511259052</v>
      </c>
      <c r="L15" s="104">
        <f>IF(SER_hh_fec_in!L15=0,0,1000000/0.086*SER_hh_fec_in!L15/SER_hh_num_in!L15)</f>
        <v>320.73926042015927</v>
      </c>
      <c r="M15" s="104">
        <f>IF(SER_hh_fec_in!M15=0,0,1000000/0.086*SER_hh_fec_in!M15/SER_hh_num_in!M15)</f>
        <v>381.95107026565785</v>
      </c>
      <c r="N15" s="104">
        <f>IF(SER_hh_fec_in!N15=0,0,1000000/0.086*SER_hh_fec_in!N15/SER_hh_num_in!N15)</f>
        <v>275.72347129582977</v>
      </c>
      <c r="O15" s="104">
        <f>IF(SER_hh_fec_in!O15=0,0,1000000/0.086*SER_hh_fec_in!O15/SER_hh_num_in!O15)</f>
        <v>423.15449456183205</v>
      </c>
      <c r="P15" s="104">
        <f>IF(SER_hh_fec_in!P15=0,0,1000000/0.086*SER_hh_fec_in!P15/SER_hh_num_in!P15)</f>
        <v>187.88793966206126</v>
      </c>
      <c r="Q15" s="104">
        <f>IF(SER_hh_fec_in!Q15=0,0,1000000/0.086*SER_hh_fec_in!Q15/SER_hh_num_in!Q15)</f>
        <v>337.79779185292222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4348.5017379016244</v>
      </c>
      <c r="D16" s="101">
        <f>IF(SER_hh_fec_in!D16=0,0,1000000/0.086*SER_hh_fec_in!D16/SER_hh_num_in!D16)</f>
        <v>4281.2026973993261</v>
      </c>
      <c r="E16" s="101">
        <f>IF(SER_hh_fec_in!E16=0,0,1000000/0.086*SER_hh_fec_in!E16/SER_hh_num_in!E16)</f>
        <v>4234.0754416080144</v>
      </c>
      <c r="F16" s="101">
        <f>IF(SER_hh_fec_in!F16=0,0,1000000/0.086*SER_hh_fec_in!F16/SER_hh_num_in!F16)</f>
        <v>4198.2765641106016</v>
      </c>
      <c r="G16" s="101">
        <f>IF(SER_hh_fec_in!G16=0,0,1000000/0.086*SER_hh_fec_in!G16/SER_hh_num_in!G16)</f>
        <v>4170.5156904581772</v>
      </c>
      <c r="H16" s="101">
        <f>IF(SER_hh_fec_in!H16=0,0,1000000/0.086*SER_hh_fec_in!H16/SER_hh_num_in!H16)</f>
        <v>4145.7890264965736</v>
      </c>
      <c r="I16" s="101">
        <f>IF(SER_hh_fec_in!I16=0,0,1000000/0.086*SER_hh_fec_in!I16/SER_hh_num_in!I16)</f>
        <v>4126.2171804997888</v>
      </c>
      <c r="J16" s="101">
        <f>IF(SER_hh_fec_in!J16=0,0,1000000/0.086*SER_hh_fec_in!J16/SER_hh_num_in!J16)</f>
        <v>4123.0062240221541</v>
      </c>
      <c r="K16" s="101">
        <f>IF(SER_hh_fec_in!K16=0,0,1000000/0.086*SER_hh_fec_in!K16/SER_hh_num_in!K16)</f>
        <v>4063.7712211481889</v>
      </c>
      <c r="L16" s="101">
        <f>IF(SER_hh_fec_in!L16=0,0,1000000/0.086*SER_hh_fec_in!L16/SER_hh_num_in!L16)</f>
        <v>4046.9701056458412</v>
      </c>
      <c r="M16" s="101">
        <f>IF(SER_hh_fec_in!M16=0,0,1000000/0.086*SER_hh_fec_in!M16/SER_hh_num_in!M16)</f>
        <v>4018.2573806304486</v>
      </c>
      <c r="N16" s="101">
        <f>IF(SER_hh_fec_in!N16=0,0,1000000/0.086*SER_hh_fec_in!N16/SER_hh_num_in!N16)</f>
        <v>3975.6611211523295</v>
      </c>
      <c r="O16" s="101">
        <f>IF(SER_hh_fec_in!O16=0,0,1000000/0.086*SER_hh_fec_in!O16/SER_hh_num_in!O16)</f>
        <v>3952.4251736259384</v>
      </c>
      <c r="P16" s="101">
        <f>IF(SER_hh_fec_in!P16=0,0,1000000/0.086*SER_hh_fec_in!P16/SER_hh_num_in!P16)</f>
        <v>3921.2376854693443</v>
      </c>
      <c r="Q16" s="101">
        <f>IF(SER_hh_fec_in!Q16=0,0,1000000/0.086*SER_hh_fec_in!Q16/SER_hh_num_in!Q16)</f>
        <v>3882.6447263882314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4348.5017379016244</v>
      </c>
      <c r="D18" s="103">
        <f>IF(SER_hh_fec_in!D18=0,0,1000000/0.086*SER_hh_fec_in!D18/SER_hh_num_in!D18)</f>
        <v>4281.2026973993261</v>
      </c>
      <c r="E18" s="103">
        <f>IF(SER_hh_fec_in!E18=0,0,1000000/0.086*SER_hh_fec_in!E18/SER_hh_num_in!E18)</f>
        <v>4234.0754416080144</v>
      </c>
      <c r="F18" s="103">
        <f>IF(SER_hh_fec_in!F18=0,0,1000000/0.086*SER_hh_fec_in!F18/SER_hh_num_in!F18)</f>
        <v>4198.2765641106016</v>
      </c>
      <c r="G18" s="103">
        <f>IF(SER_hh_fec_in!G18=0,0,1000000/0.086*SER_hh_fec_in!G18/SER_hh_num_in!G18)</f>
        <v>4170.5156904581772</v>
      </c>
      <c r="H18" s="103">
        <f>IF(SER_hh_fec_in!H18=0,0,1000000/0.086*SER_hh_fec_in!H18/SER_hh_num_in!H18)</f>
        <v>4145.7890264965736</v>
      </c>
      <c r="I18" s="103">
        <f>IF(SER_hh_fec_in!I18=0,0,1000000/0.086*SER_hh_fec_in!I18/SER_hh_num_in!I18)</f>
        <v>4126.2171804997888</v>
      </c>
      <c r="J18" s="103">
        <f>IF(SER_hh_fec_in!J18=0,0,1000000/0.086*SER_hh_fec_in!J18/SER_hh_num_in!J18)</f>
        <v>4123.0062240221541</v>
      </c>
      <c r="K18" s="103">
        <f>IF(SER_hh_fec_in!K18=0,0,1000000/0.086*SER_hh_fec_in!K18/SER_hh_num_in!K18)</f>
        <v>4063.7712211481889</v>
      </c>
      <c r="L18" s="103">
        <f>IF(SER_hh_fec_in!L18=0,0,1000000/0.086*SER_hh_fec_in!L18/SER_hh_num_in!L18)</f>
        <v>4046.9701056458412</v>
      </c>
      <c r="M18" s="103">
        <f>IF(SER_hh_fec_in!M18=0,0,1000000/0.086*SER_hh_fec_in!M18/SER_hh_num_in!M18)</f>
        <v>4018.2573806304486</v>
      </c>
      <c r="N18" s="103">
        <f>IF(SER_hh_fec_in!N18=0,0,1000000/0.086*SER_hh_fec_in!N18/SER_hh_num_in!N18)</f>
        <v>3975.6611211523295</v>
      </c>
      <c r="O18" s="103">
        <f>IF(SER_hh_fec_in!O18=0,0,1000000/0.086*SER_hh_fec_in!O18/SER_hh_num_in!O18)</f>
        <v>3952.4251736259384</v>
      </c>
      <c r="P18" s="103">
        <f>IF(SER_hh_fec_in!P18=0,0,1000000/0.086*SER_hh_fec_in!P18/SER_hh_num_in!P18)</f>
        <v>3921.2376854693443</v>
      </c>
      <c r="Q18" s="103">
        <f>IF(SER_hh_fec_in!Q18=0,0,1000000/0.086*SER_hh_fec_in!Q18/SER_hh_num_in!Q18)</f>
        <v>3882.6447263882314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8014.6326644791861</v>
      </c>
      <c r="D19" s="101">
        <f>IF(SER_hh_fec_in!D19=0,0,1000000/0.086*SER_hh_fec_in!D19/SER_hh_num_in!D19)</f>
        <v>8167.1571715474556</v>
      </c>
      <c r="E19" s="101">
        <f>IF(SER_hh_fec_in!E19=0,0,1000000/0.086*SER_hh_fec_in!E19/SER_hh_num_in!E19)</f>
        <v>8118.1576961382616</v>
      </c>
      <c r="F19" s="101">
        <f>IF(SER_hh_fec_in!F19=0,0,1000000/0.086*SER_hh_fec_in!F19/SER_hh_num_in!F19)</f>
        <v>8342.7328378702969</v>
      </c>
      <c r="G19" s="101">
        <f>IF(SER_hh_fec_in!G19=0,0,1000000/0.086*SER_hh_fec_in!G19/SER_hh_num_in!G19)</f>
        <v>8319.5169944708105</v>
      </c>
      <c r="H19" s="101">
        <f>IF(SER_hh_fec_in!H19=0,0,1000000/0.086*SER_hh_fec_in!H19/SER_hh_num_in!H19)</f>
        <v>8995.6681064699897</v>
      </c>
      <c r="I19" s="101">
        <f>IF(SER_hh_fec_in!I19=0,0,1000000/0.086*SER_hh_fec_in!I19/SER_hh_num_in!I19)</f>
        <v>8723.3544270114908</v>
      </c>
      <c r="J19" s="101">
        <f>IF(SER_hh_fec_in!J19=0,0,1000000/0.086*SER_hh_fec_in!J19/SER_hh_num_in!J19)</f>
        <v>8632.4425751211347</v>
      </c>
      <c r="K19" s="101">
        <f>IF(SER_hh_fec_in!K19=0,0,1000000/0.086*SER_hh_fec_in!K19/SER_hh_num_in!K19)</f>
        <v>8428.835856406442</v>
      </c>
      <c r="L19" s="101">
        <f>IF(SER_hh_fec_in!L19=0,0,1000000/0.086*SER_hh_fec_in!L19/SER_hh_num_in!L19)</f>
        <v>8477.1283643705247</v>
      </c>
      <c r="M19" s="101">
        <f>IF(SER_hh_fec_in!M19=0,0,1000000/0.086*SER_hh_fec_in!M19/SER_hh_num_in!M19)</f>
        <v>8605.563684189814</v>
      </c>
      <c r="N19" s="101">
        <f>IF(SER_hh_fec_in!N19=0,0,1000000/0.086*SER_hh_fec_in!N19/SER_hh_num_in!N19)</f>
        <v>8676.7650917721785</v>
      </c>
      <c r="O19" s="101">
        <f>IF(SER_hh_fec_in!O19=0,0,1000000/0.086*SER_hh_fec_in!O19/SER_hh_num_in!O19)</f>
        <v>8830.5813797725277</v>
      </c>
      <c r="P19" s="101">
        <f>IF(SER_hh_fec_in!P19=0,0,1000000/0.086*SER_hh_fec_in!P19/SER_hh_num_in!P19)</f>
        <v>8976.0113736236945</v>
      </c>
      <c r="Q19" s="101">
        <f>IF(SER_hh_fec_in!Q19=0,0,1000000/0.086*SER_hh_fec_in!Q19/SER_hh_num_in!Q19)</f>
        <v>8889.3388833706431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0</v>
      </c>
      <c r="D22" s="100">
        <f>IF(SER_hh_fec_in!D22=0,0,1000000/0.086*SER_hh_fec_in!D22/SER_hh_num_in!D22)</f>
        <v>10231.921045299827</v>
      </c>
      <c r="E22" s="100">
        <f>IF(SER_hh_fec_in!E22=0,0,1000000/0.086*SER_hh_fec_in!E22/SER_hh_num_in!E22)</f>
        <v>10258.773607211997</v>
      </c>
      <c r="F22" s="100">
        <f>IF(SER_hh_fec_in!F22=0,0,1000000/0.086*SER_hh_fec_in!F22/SER_hh_num_in!F22)</f>
        <v>10359.252370227627</v>
      </c>
      <c r="G22" s="100">
        <f>IF(SER_hh_fec_in!G22=0,0,1000000/0.086*SER_hh_fec_in!G22/SER_hh_num_in!G22)</f>
        <v>10570.078809101266</v>
      </c>
      <c r="H22" s="100">
        <f>IF(SER_hh_fec_in!H22=0,0,1000000/0.086*SER_hh_fec_in!H22/SER_hh_num_in!H22)</f>
        <v>11332.154330350206</v>
      </c>
      <c r="I22" s="100">
        <f>IF(SER_hh_fec_in!I22=0,0,1000000/0.086*SER_hh_fec_in!I22/SER_hh_num_in!I22)</f>
        <v>10898.275810115483</v>
      </c>
      <c r="J22" s="100">
        <f>IF(SER_hh_fec_in!J22=0,0,1000000/0.086*SER_hh_fec_in!J22/SER_hh_num_in!J22)</f>
        <v>11176.59998712826</v>
      </c>
      <c r="K22" s="100">
        <f>IF(SER_hh_fec_in!K22=0,0,1000000/0.086*SER_hh_fec_in!K22/SER_hh_num_in!K22)</f>
        <v>11393.045604253601</v>
      </c>
      <c r="L22" s="100">
        <f>IF(SER_hh_fec_in!L22=0,0,1000000/0.086*SER_hh_fec_in!L22/SER_hh_num_in!L22)</f>
        <v>11548.002949589387</v>
      </c>
      <c r="M22" s="100">
        <f>IF(SER_hh_fec_in!M22=0,0,1000000/0.086*SER_hh_fec_in!M22/SER_hh_num_in!M22)</f>
        <v>11652.024880854624</v>
      </c>
      <c r="N22" s="100">
        <f>IF(SER_hh_fec_in!N22=0,0,1000000/0.086*SER_hh_fec_in!N22/SER_hh_num_in!N22)</f>
        <v>11602.819784926043</v>
      </c>
      <c r="O22" s="100">
        <f>IF(SER_hh_fec_in!O22=0,0,1000000/0.086*SER_hh_fec_in!O22/SER_hh_num_in!O22)</f>
        <v>11697.933282660251</v>
      </c>
      <c r="P22" s="100">
        <f>IF(SER_hh_fec_in!P22=0,0,1000000/0.086*SER_hh_fec_in!P22/SER_hh_num_in!P22)</f>
        <v>11679.586691197075</v>
      </c>
      <c r="Q22" s="100">
        <f>IF(SER_hh_fec_in!Q22=0,0,1000000/0.086*SER_hh_fec_in!Q22/SER_hh_num_in!Q22)</f>
        <v>11601.512493933609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9568.7721030326884</v>
      </c>
      <c r="D23" s="100">
        <f>IF(SER_hh_fec_in!D23=0,0,1000000/0.086*SER_hh_fec_in!D23/SER_hh_num_in!D23)</f>
        <v>9708.5374243194747</v>
      </c>
      <c r="E23" s="100">
        <f>IF(SER_hh_fec_in!E23=0,0,1000000/0.086*SER_hh_fec_in!E23/SER_hh_num_in!E23)</f>
        <v>9703.3602936839761</v>
      </c>
      <c r="F23" s="100">
        <f>IF(SER_hh_fec_in!F23=0,0,1000000/0.086*SER_hh_fec_in!F23/SER_hh_num_in!F23)</f>
        <v>9954.9694450456809</v>
      </c>
      <c r="G23" s="100">
        <f>IF(SER_hh_fec_in!G23=0,0,1000000/0.086*SER_hh_fec_in!G23/SER_hh_num_in!G23)</f>
        <v>10033.682340664665</v>
      </c>
      <c r="H23" s="100">
        <f>IF(SER_hh_fec_in!H23=0,0,1000000/0.086*SER_hh_fec_in!H23/SER_hh_num_in!H23)</f>
        <v>10757.748569093243</v>
      </c>
      <c r="I23" s="100">
        <f>IF(SER_hh_fec_in!I23=0,0,1000000/0.086*SER_hh_fec_in!I23/SER_hh_num_in!I23)</f>
        <v>10451.150843088211</v>
      </c>
      <c r="J23" s="100">
        <f>IF(SER_hh_fec_in!J23=0,0,1000000/0.086*SER_hh_fec_in!J23/SER_hh_num_in!J23)</f>
        <v>10533.09392816851</v>
      </c>
      <c r="K23" s="100">
        <f>IF(SER_hh_fec_in!K23=0,0,1000000/0.086*SER_hh_fec_in!K23/SER_hh_num_in!K23)</f>
        <v>10426.94336353616</v>
      </c>
      <c r="L23" s="100">
        <f>IF(SER_hh_fec_in!L23=0,0,1000000/0.086*SER_hh_fec_in!L23/SER_hh_num_in!L23)</f>
        <v>10478.860948398487</v>
      </c>
      <c r="M23" s="100">
        <f>IF(SER_hh_fec_in!M23=0,0,1000000/0.086*SER_hh_fec_in!M23/SER_hh_num_in!M23)</f>
        <v>10530.436825897799</v>
      </c>
      <c r="N23" s="100">
        <f>IF(SER_hh_fec_in!N23=0,0,1000000/0.086*SER_hh_fec_in!N23/SER_hh_num_in!N23)</f>
        <v>10458.773211312224</v>
      </c>
      <c r="O23" s="100">
        <f>IF(SER_hh_fec_in!O23=0,0,1000000/0.086*SER_hh_fec_in!O23/SER_hh_num_in!O23)</f>
        <v>10543.552340048676</v>
      </c>
      <c r="P23" s="100">
        <f>IF(SER_hh_fec_in!P23=0,0,1000000/0.086*SER_hh_fec_in!P23/SER_hh_num_in!P23)</f>
        <v>10568.880230210953</v>
      </c>
      <c r="Q23" s="100">
        <f>IF(SER_hh_fec_in!Q23=0,0,1000000/0.086*SER_hh_fec_in!Q23/SER_hh_num_in!Q23)</f>
        <v>10566.644196486919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11914.153407076452</v>
      </c>
      <c r="D24" s="100">
        <f>IF(SER_hh_fec_in!D24=0,0,1000000/0.086*SER_hh_fec_in!D24/SER_hh_num_in!D24)</f>
        <v>12008.721475927254</v>
      </c>
      <c r="E24" s="100">
        <f>IF(SER_hh_fec_in!E24=0,0,1000000/0.086*SER_hh_fec_in!E24/SER_hh_num_in!E24)</f>
        <v>12017.022209837794</v>
      </c>
      <c r="F24" s="100">
        <f>IF(SER_hh_fec_in!F24=0,0,1000000/0.086*SER_hh_fec_in!F24/SER_hh_num_in!F24)</f>
        <v>12150.544030343823</v>
      </c>
      <c r="G24" s="100">
        <f>IF(SER_hh_fec_in!G24=0,0,1000000/0.086*SER_hh_fec_in!G24/SER_hh_num_in!G24)</f>
        <v>12278.812258885653</v>
      </c>
      <c r="H24" s="100">
        <f>IF(SER_hh_fec_in!H24=0,0,1000000/0.086*SER_hh_fec_in!H24/SER_hh_num_in!H24)</f>
        <v>13034.66781561091</v>
      </c>
      <c r="I24" s="100">
        <f>IF(SER_hh_fec_in!I24=0,0,1000000/0.086*SER_hh_fec_in!I24/SER_hh_num_in!I24)</f>
        <v>12365.55396110853</v>
      </c>
      <c r="J24" s="100">
        <f>IF(SER_hh_fec_in!J24=0,0,1000000/0.086*SER_hh_fec_in!J24/SER_hh_num_in!J24)</f>
        <v>12465.224546970412</v>
      </c>
      <c r="K24" s="100">
        <f>IF(SER_hh_fec_in!K24=0,0,1000000/0.086*SER_hh_fec_in!K24/SER_hh_num_in!K24)</f>
        <v>12419.973235711384</v>
      </c>
      <c r="L24" s="100">
        <f>IF(SER_hh_fec_in!L24=0,0,1000000/0.086*SER_hh_fec_in!L24/SER_hh_num_in!L24)</f>
        <v>12562.959197350652</v>
      </c>
      <c r="M24" s="100">
        <f>IF(SER_hh_fec_in!M24=0,0,1000000/0.086*SER_hh_fec_in!M24/SER_hh_num_in!M24)</f>
        <v>12687.338720241698</v>
      </c>
      <c r="N24" s="100">
        <f>IF(SER_hh_fec_in!N24=0,0,1000000/0.086*SER_hh_fec_in!N24/SER_hh_num_in!N24)</f>
        <v>12631.87081513971</v>
      </c>
      <c r="O24" s="100">
        <f>IF(SER_hh_fec_in!O24=0,0,1000000/0.086*SER_hh_fec_in!O24/SER_hh_num_in!O24)</f>
        <v>12754.447699726457</v>
      </c>
      <c r="P24" s="100">
        <f>IF(SER_hh_fec_in!P24=0,0,1000000/0.086*SER_hh_fec_in!P24/SER_hh_num_in!P24)</f>
        <v>12810.049580400098</v>
      </c>
      <c r="Q24" s="100">
        <f>IF(SER_hh_fec_in!Q24=0,0,1000000/0.086*SER_hh_fec_in!Q24/SER_hh_num_in!Q24)</f>
        <v>12832.547180785774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7855.2773753902175</v>
      </c>
      <c r="D25" s="100">
        <f>IF(SER_hh_fec_in!D25=0,0,1000000/0.086*SER_hh_fec_in!D25/SER_hh_num_in!D25)</f>
        <v>7891.7683068924644</v>
      </c>
      <c r="E25" s="100">
        <f>IF(SER_hh_fec_in!E25=0,0,1000000/0.086*SER_hh_fec_in!E25/SER_hh_num_in!E25)</f>
        <v>7885.1280850517505</v>
      </c>
      <c r="F25" s="100">
        <f>IF(SER_hh_fec_in!F25=0,0,1000000/0.086*SER_hh_fec_in!F25/SER_hh_num_in!F25)</f>
        <v>7952.1219451619509</v>
      </c>
      <c r="G25" s="100">
        <f>IF(SER_hh_fec_in!G25=0,0,1000000/0.086*SER_hh_fec_in!G25/SER_hh_num_in!G25)</f>
        <v>8011.3014276903796</v>
      </c>
      <c r="H25" s="100">
        <f>IF(SER_hh_fec_in!H25=0,0,1000000/0.086*SER_hh_fec_in!H25/SER_hh_num_in!H25)</f>
        <v>8483.0617378218358</v>
      </c>
      <c r="I25" s="100">
        <f>IF(SER_hh_fec_in!I25=0,0,1000000/0.086*SER_hh_fec_in!I25/SER_hh_num_in!I25)</f>
        <v>8034.8204239003962</v>
      </c>
      <c r="J25" s="100">
        <f>IF(SER_hh_fec_in!J25=0,0,1000000/0.086*SER_hh_fec_in!J25/SER_hh_num_in!J25)</f>
        <v>8091.2893648128847</v>
      </c>
      <c r="K25" s="100">
        <f>IF(SER_hh_fec_in!K25=0,0,1000000/0.086*SER_hh_fec_in!K25/SER_hh_num_in!K25)</f>
        <v>8059.0629078265201</v>
      </c>
      <c r="L25" s="100">
        <f>IF(SER_hh_fec_in!L25=0,0,1000000/0.086*SER_hh_fec_in!L25/SER_hh_num_in!L25)</f>
        <v>8151.436592617657</v>
      </c>
      <c r="M25" s="100">
        <f>IF(SER_hh_fec_in!M25=0,0,1000000/0.086*SER_hh_fec_in!M25/SER_hh_num_in!M25)</f>
        <v>8271.0998517875596</v>
      </c>
      <c r="N25" s="100">
        <f>IF(SER_hh_fec_in!N25=0,0,1000000/0.086*SER_hh_fec_in!N25/SER_hh_num_in!N25)</f>
        <v>8266.8803582168075</v>
      </c>
      <c r="O25" s="100">
        <f>IF(SER_hh_fec_in!O25=0,0,1000000/0.086*SER_hh_fec_in!O25/SER_hh_num_in!O25)</f>
        <v>8404.3066450858387</v>
      </c>
      <c r="P25" s="100">
        <f>IF(SER_hh_fec_in!P25=0,0,1000000/0.086*SER_hh_fec_in!P25/SER_hh_num_in!P25)</f>
        <v>8489.6965447056064</v>
      </c>
      <c r="Q25" s="100">
        <f>IF(SER_hh_fec_in!Q25=0,0,1000000/0.086*SER_hh_fec_in!Q25/SER_hh_num_in!Q25)</f>
        <v>8535.3894193485885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7845.1871540298944</v>
      </c>
      <c r="D26" s="22">
        <f>IF(SER_hh_fec_in!D26=0,0,1000000/0.086*SER_hh_fec_in!D26/SER_hh_num_in!D26)</f>
        <v>7967.8095612869447</v>
      </c>
      <c r="E26" s="22">
        <f>IF(SER_hh_fec_in!E26=0,0,1000000/0.086*SER_hh_fec_in!E26/SER_hh_num_in!E26)</f>
        <v>7983.7487410760004</v>
      </c>
      <c r="F26" s="22">
        <f>IF(SER_hh_fec_in!F26=0,0,1000000/0.086*SER_hh_fec_in!F26/SER_hh_num_in!F26)</f>
        <v>8087.8224594047033</v>
      </c>
      <c r="G26" s="22">
        <f>IF(SER_hh_fec_in!G26=0,0,1000000/0.086*SER_hh_fec_in!G26/SER_hh_num_in!G26)</f>
        <v>8195.6482706945881</v>
      </c>
      <c r="H26" s="22">
        <f>IF(SER_hh_fec_in!H26=0,0,1000000/0.086*SER_hh_fec_in!H26/SER_hh_num_in!H26)</f>
        <v>8716.4065593411051</v>
      </c>
      <c r="I26" s="22">
        <f>IF(SER_hh_fec_in!I26=0,0,1000000/0.086*SER_hh_fec_in!I26/SER_hh_num_in!I26)</f>
        <v>8328.881475674978</v>
      </c>
      <c r="J26" s="22">
        <f>IF(SER_hh_fec_in!J26=0,0,1000000/0.086*SER_hh_fec_in!J26/SER_hh_num_in!J26)</f>
        <v>8366.9871380792338</v>
      </c>
      <c r="K26" s="22">
        <f>IF(SER_hh_fec_in!K26=0,0,1000000/0.086*SER_hh_fec_in!K26/SER_hh_num_in!K26)</f>
        <v>8314.4796423318512</v>
      </c>
      <c r="L26" s="22">
        <f>IF(SER_hh_fec_in!L26=0,0,1000000/0.086*SER_hh_fec_in!L26/SER_hh_num_in!L26)</f>
        <v>8402.7755351532796</v>
      </c>
      <c r="M26" s="22">
        <f>IF(SER_hh_fec_in!M26=0,0,1000000/0.086*SER_hh_fec_in!M26/SER_hh_num_in!M26)</f>
        <v>8560.8609585525192</v>
      </c>
      <c r="N26" s="22">
        <f>IF(SER_hh_fec_in!N26=0,0,1000000/0.086*SER_hh_fec_in!N26/SER_hh_num_in!N26)</f>
        <v>8618.077305275554</v>
      </c>
      <c r="O26" s="22">
        <f>IF(SER_hh_fec_in!O26=0,0,1000000/0.086*SER_hh_fec_in!O26/SER_hh_num_in!O26)</f>
        <v>8760.6069336275505</v>
      </c>
      <c r="P26" s="22">
        <f>IF(SER_hh_fec_in!P26=0,0,1000000/0.086*SER_hh_fec_in!P26/SER_hh_num_in!P26)</f>
        <v>8948.6281877569181</v>
      </c>
      <c r="Q26" s="22">
        <f>IF(SER_hh_fec_in!Q26=0,0,1000000/0.086*SER_hh_fec_in!Q26/SER_hh_num_in!Q26)</f>
        <v>8920.6879608065192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8638.3533781537899</v>
      </c>
      <c r="D29" s="101">
        <f>IF(SER_hh_fec_in!D29=0,0,1000000/0.086*SER_hh_fec_in!D29/SER_hh_num_in!D29)</f>
        <v>8878.2433591673016</v>
      </c>
      <c r="E29" s="101">
        <f>IF(SER_hh_fec_in!E29=0,0,1000000/0.086*SER_hh_fec_in!E29/SER_hh_num_in!E29)</f>
        <v>8588.0861650889929</v>
      </c>
      <c r="F29" s="101">
        <f>IF(SER_hh_fec_in!F29=0,0,1000000/0.086*SER_hh_fec_in!F29/SER_hh_num_in!F29)</f>
        <v>8670.8097767742038</v>
      </c>
      <c r="G29" s="101">
        <f>IF(SER_hh_fec_in!G29=0,0,1000000/0.086*SER_hh_fec_in!G29/SER_hh_num_in!G29)</f>
        <v>9999.3444867626567</v>
      </c>
      <c r="H29" s="101">
        <f>IF(SER_hh_fec_in!H29=0,0,1000000/0.086*SER_hh_fec_in!H29/SER_hh_num_in!H29)</f>
        <v>8935.0990492756519</v>
      </c>
      <c r="I29" s="101">
        <f>IF(SER_hh_fec_in!I29=0,0,1000000/0.086*SER_hh_fec_in!I29/SER_hh_num_in!I29)</f>
        <v>9383.3077954896071</v>
      </c>
      <c r="J29" s="101">
        <f>IF(SER_hh_fec_in!J29=0,0,1000000/0.086*SER_hh_fec_in!J29/SER_hh_num_in!J29)</f>
        <v>9657.7821764408964</v>
      </c>
      <c r="K29" s="101">
        <f>IF(SER_hh_fec_in!K29=0,0,1000000/0.086*SER_hh_fec_in!K29/SER_hh_num_in!K29)</f>
        <v>8717.8559907081235</v>
      </c>
      <c r="L29" s="101">
        <f>IF(SER_hh_fec_in!L29=0,0,1000000/0.086*SER_hh_fec_in!L29/SER_hh_num_in!L29)</f>
        <v>9510.8099393147295</v>
      </c>
      <c r="M29" s="101">
        <f>IF(SER_hh_fec_in!M29=0,0,1000000/0.086*SER_hh_fec_in!M29/SER_hh_num_in!M29)</f>
        <v>9505.2106439620202</v>
      </c>
      <c r="N29" s="101">
        <f>IF(SER_hh_fec_in!N29=0,0,1000000/0.086*SER_hh_fec_in!N29/SER_hh_num_in!N29)</f>
        <v>9192.4398911823446</v>
      </c>
      <c r="O29" s="101">
        <f>IF(SER_hh_fec_in!O29=0,0,1000000/0.086*SER_hh_fec_in!O29/SER_hh_num_in!O29)</f>
        <v>9078.6697290549691</v>
      </c>
      <c r="P29" s="101">
        <f>IF(SER_hh_fec_in!P29=0,0,1000000/0.086*SER_hh_fec_in!P29/SER_hh_num_in!P29)</f>
        <v>8765.1444407698891</v>
      </c>
      <c r="Q29" s="101">
        <f>IF(SER_hh_fec_in!Q29=0,0,1000000/0.086*SER_hh_fec_in!Q29/SER_hh_num_in!Q29)</f>
        <v>9237.2713205138934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10103.140829576265</v>
      </c>
      <c r="D30" s="100">
        <f>IF(SER_hh_fec_in!D30=0,0,1000000/0.086*SER_hh_fec_in!D30/SER_hh_num_in!D30)</f>
        <v>10223.709110952694</v>
      </c>
      <c r="E30" s="100">
        <f>IF(SER_hh_fec_in!E30=0,0,1000000/0.086*SER_hh_fec_in!E30/SER_hh_num_in!E30)</f>
        <v>10202.284143553381</v>
      </c>
      <c r="F30" s="100">
        <f>IF(SER_hh_fec_in!F30=0,0,1000000/0.086*SER_hh_fec_in!F30/SER_hh_num_in!F30)</f>
        <v>0</v>
      </c>
      <c r="G30" s="100">
        <f>IF(SER_hh_fec_in!G30=0,0,1000000/0.086*SER_hh_fec_in!G30/SER_hh_num_in!G30)</f>
        <v>12060.068382308609</v>
      </c>
      <c r="H30" s="100">
        <f>IF(SER_hh_fec_in!H30=0,0,1000000/0.086*SER_hh_fec_in!H30/SER_hh_num_in!H30)</f>
        <v>11920.477169496195</v>
      </c>
      <c r="I30" s="100">
        <f>IF(SER_hh_fec_in!I30=0,0,1000000/0.086*SER_hh_fec_in!I30/SER_hh_num_in!I30)</f>
        <v>12179.120927635329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0</v>
      </c>
      <c r="M30" s="100">
        <f>IF(SER_hh_fec_in!M30=0,0,1000000/0.086*SER_hh_fec_in!M30/SER_hh_num_in!M30)</f>
        <v>12013.33486809058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12360.692557319782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9332.8508157258875</v>
      </c>
      <c r="D31" s="100">
        <f>IF(SER_hh_fec_in!D31=0,0,1000000/0.086*SER_hh_fec_in!D31/SER_hh_num_in!D31)</f>
        <v>9545.1221544570362</v>
      </c>
      <c r="E31" s="100">
        <f>IF(SER_hh_fec_in!E31=0,0,1000000/0.086*SER_hh_fec_in!E31/SER_hh_num_in!E31)</f>
        <v>9558.0178280042819</v>
      </c>
      <c r="F31" s="100">
        <f>IF(SER_hh_fec_in!F31=0,0,1000000/0.086*SER_hh_fec_in!F31/SER_hh_num_in!F31)</f>
        <v>0</v>
      </c>
      <c r="G31" s="100">
        <f>IF(SER_hh_fec_in!G31=0,0,1000000/0.086*SER_hh_fec_in!G31/SER_hh_num_in!G31)</f>
        <v>10147.580277568835</v>
      </c>
      <c r="H31" s="100">
        <f>IF(SER_hh_fec_in!H31=0,0,1000000/0.086*SER_hh_fec_in!H31/SER_hh_num_in!H31)</f>
        <v>10199.028110749608</v>
      </c>
      <c r="I31" s="100">
        <f>IF(SER_hh_fec_in!I31=0,0,1000000/0.086*SER_hh_fec_in!I31/SER_hh_num_in!I31)</f>
        <v>10756.106542958738</v>
      </c>
      <c r="J31" s="100">
        <f>IF(SER_hh_fec_in!J31=0,0,1000000/0.086*SER_hh_fec_in!J31/SER_hh_num_in!J31)</f>
        <v>10786.922427704081</v>
      </c>
      <c r="K31" s="100">
        <f>IF(SER_hh_fec_in!K31=0,0,1000000/0.086*SER_hh_fec_in!K31/SER_hh_num_in!K31)</f>
        <v>10971.095912813524</v>
      </c>
      <c r="L31" s="100">
        <f>IF(SER_hh_fec_in!L31=0,0,1000000/0.086*SER_hh_fec_in!L31/SER_hh_num_in!L31)</f>
        <v>0</v>
      </c>
      <c r="M31" s="100">
        <f>IF(SER_hh_fec_in!M31=0,0,1000000/0.086*SER_hh_fec_in!M31/SER_hh_num_in!M31)</f>
        <v>11411.828197286599</v>
      </c>
      <c r="N31" s="100">
        <f>IF(SER_hh_fec_in!N31=0,0,1000000/0.086*SER_hh_fec_in!N31/SER_hh_num_in!N31)</f>
        <v>0</v>
      </c>
      <c r="O31" s="100">
        <f>IF(SER_hh_fec_in!O31=0,0,1000000/0.086*SER_hh_fec_in!O31/SER_hh_num_in!O31)</f>
        <v>0</v>
      </c>
      <c r="P31" s="100">
        <f>IF(SER_hh_fec_in!P31=0,0,1000000/0.086*SER_hh_fec_in!P31/SER_hh_num_in!P31)</f>
        <v>11922.207607129591</v>
      </c>
      <c r="Q31" s="100">
        <f>IF(SER_hh_fec_in!Q31=0,0,1000000/0.086*SER_hh_fec_in!Q31/SER_hh_num_in!Q31)</f>
        <v>0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15678.088897001206</v>
      </c>
      <c r="H32" s="100">
        <f>IF(SER_hh_fec_in!H32=0,0,1000000/0.086*SER_hh_fec_in!H32/SER_hh_num_in!H32)</f>
        <v>15493.583824033392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15911.830658087394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16766.263238608753</v>
      </c>
      <c r="M32" s="100">
        <f>IF(SER_hh_fec_in!M32=0,0,1000000/0.086*SER_hh_fec_in!M32/SER_hh_num_in!M32)</f>
        <v>16662.96132698061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17572.696127087416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8370.1862694799183</v>
      </c>
      <c r="D33" s="18">
        <f>IF(SER_hh_fec_in!D33=0,0,1000000/0.086*SER_hh_fec_in!D33/SER_hh_num_in!D33)</f>
        <v>8475.5533167346966</v>
      </c>
      <c r="E33" s="18">
        <f>IF(SER_hh_fec_in!E33=0,0,1000000/0.086*SER_hh_fec_in!E33/SER_hh_num_in!E33)</f>
        <v>8367.0013678660962</v>
      </c>
      <c r="F33" s="18">
        <f>IF(SER_hh_fec_in!F33=0,0,1000000/0.086*SER_hh_fec_in!F33/SER_hh_num_in!F33)</f>
        <v>8670.8097767742038</v>
      </c>
      <c r="G33" s="18">
        <f>IF(SER_hh_fec_in!G33=0,0,1000000/0.086*SER_hh_fec_in!G33/SER_hh_num_in!G33)</f>
        <v>8507.771303621299</v>
      </c>
      <c r="H33" s="18">
        <f>IF(SER_hh_fec_in!H33=0,0,1000000/0.086*SER_hh_fec_in!H33/SER_hh_num_in!H33)</f>
        <v>8387.5080796120819</v>
      </c>
      <c r="I33" s="18">
        <f>IF(SER_hh_fec_in!I33=0,0,1000000/0.086*SER_hh_fec_in!I33/SER_hh_num_in!I33)</f>
        <v>8478.3870044367504</v>
      </c>
      <c r="J33" s="18">
        <f>IF(SER_hh_fec_in!J33=0,0,1000000/0.086*SER_hh_fec_in!J33/SER_hh_num_in!J33)</f>
        <v>8406.8689943528589</v>
      </c>
      <c r="K33" s="18">
        <f>IF(SER_hh_fec_in!K33=0,0,1000000/0.086*SER_hh_fec_in!K33/SER_hh_num_in!K33)</f>
        <v>8492.1425085423198</v>
      </c>
      <c r="L33" s="18">
        <f>IF(SER_hh_fec_in!L33=0,0,1000000/0.086*SER_hh_fec_in!L33/SER_hh_num_in!L33)</f>
        <v>8692.8839616180285</v>
      </c>
      <c r="M33" s="18">
        <f>IF(SER_hh_fec_in!M33=0,0,1000000/0.086*SER_hh_fec_in!M33/SER_hh_num_in!M33)</f>
        <v>8795.2576058427021</v>
      </c>
      <c r="N33" s="18">
        <f>IF(SER_hh_fec_in!N33=0,0,1000000/0.086*SER_hh_fec_in!N33/SER_hh_num_in!N33)</f>
        <v>9192.4398911823446</v>
      </c>
      <c r="O33" s="18">
        <f>IF(SER_hh_fec_in!O33=0,0,1000000/0.086*SER_hh_fec_in!O33/SER_hh_num_in!O33)</f>
        <v>8465.8533965514453</v>
      </c>
      <c r="P33" s="18">
        <f>IF(SER_hh_fec_in!P33=0,0,1000000/0.086*SER_hh_fec_in!P33/SER_hh_num_in!P33)</f>
        <v>8631.5353600864964</v>
      </c>
      <c r="Q33" s="18">
        <f>IF(SER_hh_fec_in!Q33=0,0,1000000/0.086*SER_hh_fec_in!Q33/SER_hh_num_in!Q33)</f>
        <v>8891.3570927885539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60382.548406003421</v>
      </c>
      <c r="D3" s="106">
        <f>IF(SER_hh_tes_in!D3=0,0,1000000/0.086*SER_hh_tes_in!D3/SER_hh_num_in!D3)</f>
        <v>59289.538527325945</v>
      </c>
      <c r="E3" s="106">
        <f>IF(SER_hh_tes_in!E3=0,0,1000000/0.086*SER_hh_tes_in!E3/SER_hh_num_in!E3)</f>
        <v>59977.467888280291</v>
      </c>
      <c r="F3" s="106">
        <f>IF(SER_hh_tes_in!F3=0,0,1000000/0.086*SER_hh_tes_in!F3/SER_hh_num_in!F3)</f>
        <v>60176.102372491172</v>
      </c>
      <c r="G3" s="106">
        <f>IF(SER_hh_tes_in!G3=0,0,1000000/0.086*SER_hh_tes_in!G3/SER_hh_num_in!G3)</f>
        <v>58162.797533764831</v>
      </c>
      <c r="H3" s="106">
        <f>IF(SER_hh_tes_in!H3=0,0,1000000/0.086*SER_hh_tes_in!H3/SER_hh_num_in!H3)</f>
        <v>61570.159759850292</v>
      </c>
      <c r="I3" s="106">
        <f>IF(SER_hh_tes_in!I3=0,0,1000000/0.086*SER_hh_tes_in!I3/SER_hh_num_in!I3)</f>
        <v>58066.143821910679</v>
      </c>
      <c r="J3" s="106">
        <f>IF(SER_hh_tes_in!J3=0,0,1000000/0.086*SER_hh_tes_in!J3/SER_hh_num_in!J3)</f>
        <v>53734.7599329816</v>
      </c>
      <c r="K3" s="106">
        <f>IF(SER_hh_tes_in!K3=0,0,1000000/0.086*SER_hh_tes_in!K3/SER_hh_num_in!K3)</f>
        <v>50980.569968985285</v>
      </c>
      <c r="L3" s="106">
        <f>IF(SER_hh_tes_in!L3=0,0,1000000/0.086*SER_hh_tes_in!L3/SER_hh_num_in!L3)</f>
        <v>52108.4305755514</v>
      </c>
      <c r="M3" s="106">
        <f>IF(SER_hh_tes_in!M3=0,0,1000000/0.086*SER_hh_tes_in!M3/SER_hh_num_in!M3)</f>
        <v>51787.922696574577</v>
      </c>
      <c r="N3" s="106">
        <f>IF(SER_hh_tes_in!N3=0,0,1000000/0.086*SER_hh_tes_in!N3/SER_hh_num_in!N3)</f>
        <v>54482.085103405756</v>
      </c>
      <c r="O3" s="106">
        <f>IF(SER_hh_tes_in!O3=0,0,1000000/0.086*SER_hh_tes_in!O3/SER_hh_num_in!O3)</f>
        <v>50780.629282436188</v>
      </c>
      <c r="P3" s="106">
        <f>IF(SER_hh_tes_in!P3=0,0,1000000/0.086*SER_hh_tes_in!P3/SER_hh_num_in!P3)</f>
        <v>50923.290808130092</v>
      </c>
      <c r="Q3" s="106">
        <f>IF(SER_hh_tes_in!Q3=0,0,1000000/0.086*SER_hh_tes_in!Q3/SER_hh_num_in!Q3)</f>
        <v>48169.73402609786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49266.008821558324</v>
      </c>
      <c r="D4" s="101">
        <f>IF(SER_hh_tes_in!D4=0,0,1000000/0.086*SER_hh_tes_in!D4/SER_hh_num_in!D4)</f>
        <v>47945.950002849553</v>
      </c>
      <c r="E4" s="101">
        <f>IF(SER_hh_tes_in!E4=0,0,1000000/0.086*SER_hh_tes_in!E4/SER_hh_num_in!E4)</f>
        <v>48588.228858064096</v>
      </c>
      <c r="F4" s="101">
        <f>IF(SER_hh_tes_in!F4=0,0,1000000/0.086*SER_hh_tes_in!F4/SER_hh_num_in!F4)</f>
        <v>48135.245870866034</v>
      </c>
      <c r="G4" s="101">
        <f>IF(SER_hh_tes_in!G4=0,0,1000000/0.086*SER_hh_tes_in!G4/SER_hh_num_in!G4)</f>
        <v>46185.085438604423</v>
      </c>
      <c r="H4" s="101">
        <f>IF(SER_hh_tes_in!H4=0,0,1000000/0.086*SER_hh_tes_in!H4/SER_hh_num_in!H4)</f>
        <v>48898.601833915323</v>
      </c>
      <c r="I4" s="101">
        <f>IF(SER_hh_tes_in!I4=0,0,1000000/0.086*SER_hh_tes_in!I4/SER_hh_num_in!I4)</f>
        <v>45664.271834909676</v>
      </c>
      <c r="J4" s="101">
        <f>IF(SER_hh_tes_in!J4=0,0,1000000/0.086*SER_hh_tes_in!J4/SER_hh_num_in!J4)</f>
        <v>41207.917204033205</v>
      </c>
      <c r="K4" s="101">
        <f>IF(SER_hh_tes_in!K4=0,0,1000000/0.086*SER_hh_tes_in!K4/SER_hh_num_in!K4)</f>
        <v>38455.115154252737</v>
      </c>
      <c r="L4" s="101">
        <f>IF(SER_hh_tes_in!L4=0,0,1000000/0.086*SER_hh_tes_in!L4/SER_hh_num_in!L4)</f>
        <v>39551.8521026772</v>
      </c>
      <c r="M4" s="101">
        <f>IF(SER_hh_tes_in!M4=0,0,1000000/0.086*SER_hh_tes_in!M4/SER_hh_num_in!M4)</f>
        <v>39116.495488567372</v>
      </c>
      <c r="N4" s="101">
        <f>IF(SER_hh_tes_in!N4=0,0,1000000/0.086*SER_hh_tes_in!N4/SER_hh_num_in!N4)</f>
        <v>41426.566213195954</v>
      </c>
      <c r="O4" s="101">
        <f>IF(SER_hh_tes_in!O4=0,0,1000000/0.086*SER_hh_tes_in!O4/SER_hh_num_in!O4)</f>
        <v>38088.098120610448</v>
      </c>
      <c r="P4" s="101">
        <f>IF(SER_hh_tes_in!P4=0,0,1000000/0.086*SER_hh_tes_in!P4/SER_hh_num_in!P4)</f>
        <v>37923.711872546075</v>
      </c>
      <c r="Q4" s="101">
        <f>IF(SER_hh_tes_in!Q4=0,0,1000000/0.086*SER_hh_tes_in!Q4/SER_hh_num_in!Q4)</f>
        <v>34862.62077737465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43474.96382126656</v>
      </c>
      <c r="D5" s="100">
        <f>IF(SER_hh_tes_in!D5=0,0,1000000/0.086*SER_hh_tes_in!D5/SER_hh_num_in!D5)</f>
        <v>47646.669467760912</v>
      </c>
      <c r="E5" s="100">
        <f>IF(SER_hh_tes_in!E5=0,0,1000000/0.086*SER_hh_tes_in!E5/SER_hh_num_in!E5)</f>
        <v>47710.025014181352</v>
      </c>
      <c r="F5" s="100">
        <f>IF(SER_hh_tes_in!F5=0,0,1000000/0.086*SER_hh_tes_in!F5/SER_hh_num_in!F5)</f>
        <v>47025.049412534485</v>
      </c>
      <c r="G5" s="100">
        <f>IF(SER_hh_tes_in!G5=0,0,1000000/0.086*SER_hh_tes_in!G5/SER_hh_num_in!G5)</f>
        <v>46181.819879463765</v>
      </c>
      <c r="H5" s="100">
        <f>IF(SER_hh_tes_in!H5=0,0,1000000/0.086*SER_hh_tes_in!H5/SER_hh_num_in!H5)</f>
        <v>49576.501975474413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40320.206930726177</v>
      </c>
      <c r="L5" s="100">
        <f>IF(SER_hh_tes_in!L5=0,0,1000000/0.086*SER_hh_tes_in!L5/SER_hh_num_in!L5)</f>
        <v>40577.787030153326</v>
      </c>
      <c r="M5" s="100">
        <f>IF(SER_hh_tes_in!M5=0,0,1000000/0.086*SER_hh_tes_in!M5/SER_hh_num_in!M5)</f>
        <v>45824.51823546239</v>
      </c>
      <c r="N5" s="100">
        <f>IF(SER_hh_tes_in!N5=0,0,1000000/0.086*SER_hh_tes_in!N5/SER_hh_num_in!N5)</f>
        <v>31681.155503112914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0</v>
      </c>
      <c r="D7" s="100">
        <f>IF(SER_hh_tes_in!D7=0,0,1000000/0.086*SER_hh_tes_in!D7/SER_hh_num_in!D7)</f>
        <v>52071.011670375308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0</v>
      </c>
      <c r="G7" s="100">
        <f>IF(SER_hh_tes_in!G7=0,0,1000000/0.086*SER_hh_tes_in!G7/SER_hh_num_in!G7)</f>
        <v>43631.667306151066</v>
      </c>
      <c r="H7" s="100">
        <f>IF(SER_hh_tes_in!H7=0,0,1000000/0.086*SER_hh_tes_in!H7/SER_hh_num_in!H7)</f>
        <v>35340.997526545318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26725.039713468897</v>
      </c>
      <c r="L7" s="100">
        <f>IF(SER_hh_tes_in!L7=0,0,1000000/0.086*SER_hh_tes_in!L7/SER_hh_num_in!L7)</f>
        <v>40911.773656992009</v>
      </c>
      <c r="M7" s="100">
        <f>IF(SER_hh_tes_in!M7=0,0,1000000/0.086*SER_hh_tes_in!M7/SER_hh_num_in!M7)</f>
        <v>48324.804429473748</v>
      </c>
      <c r="N7" s="100">
        <f>IF(SER_hh_tes_in!N7=0,0,1000000/0.086*SER_hh_tes_in!N7/SER_hh_num_in!N7)</f>
        <v>27601.155139357295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0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48564.591711653273</v>
      </c>
      <c r="D9" s="100">
        <f>IF(SER_hh_tes_in!D9=0,0,1000000/0.086*SER_hh_tes_in!D9/SER_hh_num_in!D9)</f>
        <v>48044.411398616227</v>
      </c>
      <c r="E9" s="100">
        <f>IF(SER_hh_tes_in!E9=0,0,1000000/0.086*SER_hh_tes_in!E9/SER_hh_num_in!E9)</f>
        <v>48184.623636753029</v>
      </c>
      <c r="F9" s="100">
        <f>IF(SER_hh_tes_in!F9=0,0,1000000/0.086*SER_hh_tes_in!F9/SER_hh_num_in!F9)</f>
        <v>48570.365842084531</v>
      </c>
      <c r="G9" s="100">
        <f>IF(SER_hh_tes_in!G9=0,0,1000000/0.086*SER_hh_tes_in!G9/SER_hh_num_in!G9)</f>
        <v>46433.811047768162</v>
      </c>
      <c r="H9" s="100">
        <f>IF(SER_hh_tes_in!H9=0,0,1000000/0.086*SER_hh_tes_in!H9/SER_hh_num_in!H9)</f>
        <v>49332.531021959454</v>
      </c>
      <c r="I9" s="100">
        <f>IF(SER_hh_tes_in!I9=0,0,1000000/0.086*SER_hh_tes_in!I9/SER_hh_num_in!I9)</f>
        <v>46660.772202677166</v>
      </c>
      <c r="J9" s="100">
        <f>IF(SER_hh_tes_in!J9=0,0,1000000/0.086*SER_hh_tes_in!J9/SER_hh_num_in!J9)</f>
        <v>40839.895214579235</v>
      </c>
      <c r="K9" s="100">
        <f>IF(SER_hh_tes_in!K9=0,0,1000000/0.086*SER_hh_tes_in!K9/SER_hh_num_in!K9)</f>
        <v>0</v>
      </c>
      <c r="L9" s="100">
        <f>IF(SER_hh_tes_in!L9=0,0,1000000/0.086*SER_hh_tes_in!L9/SER_hh_num_in!L9)</f>
        <v>41401.984663717441</v>
      </c>
      <c r="M9" s="100">
        <f>IF(SER_hh_tes_in!M9=0,0,1000000/0.086*SER_hh_tes_in!M9/SER_hh_num_in!M9)</f>
        <v>36143.121688353858</v>
      </c>
      <c r="N9" s="100">
        <f>IF(SER_hh_tes_in!N9=0,0,1000000/0.086*SER_hh_tes_in!N9/SER_hh_num_in!N9)</f>
        <v>40597.830740485828</v>
      </c>
      <c r="O9" s="100">
        <f>IF(SER_hh_tes_in!O9=0,0,1000000/0.086*SER_hh_tes_in!O9/SER_hh_num_in!O9)</f>
        <v>37566.15337921997</v>
      </c>
      <c r="P9" s="100">
        <f>IF(SER_hh_tes_in!P9=0,0,1000000/0.086*SER_hh_tes_in!P9/SER_hh_num_in!P9)</f>
        <v>0</v>
      </c>
      <c r="Q9" s="100">
        <f>IF(SER_hh_tes_in!Q9=0,0,1000000/0.086*SER_hh_tes_in!Q9/SER_hh_num_in!Q9)</f>
        <v>34608.800014874148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48515.590614305918</v>
      </c>
      <c r="D10" s="100">
        <f>IF(SER_hh_tes_in!D10=0,0,1000000/0.086*SER_hh_tes_in!D10/SER_hh_num_in!D10)</f>
        <v>47356.818590822826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45649.342207671449</v>
      </c>
      <c r="G10" s="100">
        <f>IF(SER_hh_tes_in!G10=0,0,1000000/0.086*SER_hh_tes_in!G10/SER_hh_num_in!G10)</f>
        <v>45596.465585106263</v>
      </c>
      <c r="H10" s="100">
        <f>IF(SER_hh_tes_in!H10=0,0,1000000/0.086*SER_hh_tes_in!H10/SER_hh_num_in!H10)</f>
        <v>47375.291306441883</v>
      </c>
      <c r="I10" s="100">
        <f>IF(SER_hh_tes_in!I10=0,0,1000000/0.086*SER_hh_tes_in!I10/SER_hh_num_in!I10)</f>
        <v>44285.954099706149</v>
      </c>
      <c r="J10" s="100">
        <f>IF(SER_hh_tes_in!J10=0,0,1000000/0.086*SER_hh_tes_in!J10/SER_hh_num_in!J10)</f>
        <v>39758.683462050409</v>
      </c>
      <c r="K10" s="100">
        <f>IF(SER_hh_tes_in!K10=0,0,1000000/0.086*SER_hh_tes_in!K10/SER_hh_num_in!K10)</f>
        <v>39214.670837258062</v>
      </c>
      <c r="L10" s="100">
        <f>IF(SER_hh_tes_in!L10=0,0,1000000/0.086*SER_hh_tes_in!L10/SER_hh_num_in!L10)</f>
        <v>39205.285622899602</v>
      </c>
      <c r="M10" s="100">
        <f>IF(SER_hh_tes_in!M10=0,0,1000000/0.086*SER_hh_tes_in!M10/SER_hh_num_in!M10)</f>
        <v>37584.575361679061</v>
      </c>
      <c r="N10" s="100">
        <f>IF(SER_hh_tes_in!N10=0,0,1000000/0.086*SER_hh_tes_in!N10/SER_hh_num_in!N10)</f>
        <v>39430.297471141923</v>
      </c>
      <c r="O10" s="100">
        <f>IF(SER_hh_tes_in!O10=0,0,1000000/0.086*SER_hh_tes_in!O10/SER_hh_num_in!O10)</f>
        <v>37396.600986314588</v>
      </c>
      <c r="P10" s="100">
        <f>IF(SER_hh_tes_in!P10=0,0,1000000/0.086*SER_hh_tes_in!P10/SER_hh_num_in!P10)</f>
        <v>36227.414921438445</v>
      </c>
      <c r="Q10" s="100">
        <f>IF(SER_hh_tes_in!Q10=0,0,1000000/0.086*SER_hh_tes_in!Q10/SER_hh_num_in!Q10)</f>
        <v>34095.532718392897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49787.710852589007</v>
      </c>
      <c r="D12" s="100">
        <f>IF(SER_hh_tes_in!D12=0,0,1000000/0.086*SER_hh_tes_in!D12/SER_hh_num_in!D12)</f>
        <v>47165.816365660707</v>
      </c>
      <c r="E12" s="100">
        <f>IF(SER_hh_tes_in!E12=0,0,1000000/0.086*SER_hh_tes_in!E12/SER_hh_num_in!E12)</f>
        <v>47483.601196096541</v>
      </c>
      <c r="F12" s="100">
        <f>IF(SER_hh_tes_in!F12=0,0,1000000/0.086*SER_hh_tes_in!F12/SER_hh_num_in!F12)</f>
        <v>46808.898333033256</v>
      </c>
      <c r="G12" s="100">
        <f>IF(SER_hh_tes_in!G12=0,0,1000000/0.086*SER_hh_tes_in!G12/SER_hh_num_in!G12)</f>
        <v>45211.464217028122</v>
      </c>
      <c r="H12" s="100">
        <f>IF(SER_hh_tes_in!H12=0,0,1000000/0.086*SER_hh_tes_in!H12/SER_hh_num_in!H12)</f>
        <v>48012.485610221389</v>
      </c>
      <c r="I12" s="100">
        <f>IF(SER_hh_tes_in!I12=0,0,1000000/0.086*SER_hh_tes_in!I12/SER_hh_num_in!I12)</f>
        <v>44496.325905126905</v>
      </c>
      <c r="J12" s="100">
        <f>IF(SER_hh_tes_in!J12=0,0,1000000/0.086*SER_hh_tes_in!J12/SER_hh_num_in!J12)</f>
        <v>38164.908603607306</v>
      </c>
      <c r="K12" s="100">
        <f>IF(SER_hh_tes_in!K12=0,0,1000000/0.086*SER_hh_tes_in!K12/SER_hh_num_in!K12)</f>
        <v>37873.667048845607</v>
      </c>
      <c r="L12" s="100">
        <f>IF(SER_hh_tes_in!L12=0,0,1000000/0.086*SER_hh_tes_in!L12/SER_hh_num_in!L12)</f>
        <v>38525.641810790716</v>
      </c>
      <c r="M12" s="100">
        <f>IF(SER_hh_tes_in!M12=0,0,1000000/0.086*SER_hh_tes_in!M12/SER_hh_num_in!M12)</f>
        <v>33467.416111502927</v>
      </c>
      <c r="N12" s="100">
        <f>IF(SER_hh_tes_in!N12=0,0,1000000/0.086*SER_hh_tes_in!N12/SER_hh_num_in!N12)</f>
        <v>41942.414883960053</v>
      </c>
      <c r="O12" s="100">
        <f>IF(SER_hh_tes_in!O12=0,0,1000000/0.086*SER_hh_tes_in!O12/SER_hh_num_in!O12)</f>
        <v>36364.055712167836</v>
      </c>
      <c r="P12" s="100">
        <f>IF(SER_hh_tes_in!P12=0,0,1000000/0.086*SER_hh_tes_in!P12/SER_hh_num_in!P12)</f>
        <v>36087.671815555412</v>
      </c>
      <c r="Q12" s="100">
        <f>IF(SER_hh_tes_in!Q12=0,0,1000000/0.086*SER_hh_tes_in!Q12/SER_hh_num_in!Q12)</f>
        <v>34138.339590090203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49708.162926351717</v>
      </c>
      <c r="D13" s="100">
        <f>IF(SER_hh_tes_in!D13=0,0,1000000/0.086*SER_hh_tes_in!D13/SER_hh_num_in!D13)</f>
        <v>48595.565804618564</v>
      </c>
      <c r="E13" s="100">
        <f>IF(SER_hh_tes_in!E13=0,0,1000000/0.086*SER_hh_tes_in!E13/SER_hh_num_in!E13)</f>
        <v>48766.385183459759</v>
      </c>
      <c r="F13" s="100">
        <f>IF(SER_hh_tes_in!F13=0,0,1000000/0.086*SER_hh_tes_in!F13/SER_hh_num_in!F13)</f>
        <v>47808.714216916625</v>
      </c>
      <c r="G13" s="100">
        <f>IF(SER_hh_tes_in!G13=0,0,1000000/0.086*SER_hh_tes_in!G13/SER_hh_num_in!G13)</f>
        <v>45993.410614462678</v>
      </c>
      <c r="H13" s="100">
        <f>IF(SER_hh_tes_in!H13=0,0,1000000/0.086*SER_hh_tes_in!H13/SER_hh_num_in!H13)</f>
        <v>48294.674704199278</v>
      </c>
      <c r="I13" s="100">
        <f>IF(SER_hh_tes_in!I13=0,0,1000000/0.086*SER_hh_tes_in!I13/SER_hh_num_in!I13)</f>
        <v>44404.974673191151</v>
      </c>
      <c r="J13" s="100">
        <f>IF(SER_hh_tes_in!J13=0,0,1000000/0.086*SER_hh_tes_in!J13/SER_hh_num_in!J13)</f>
        <v>38700.468888215379</v>
      </c>
      <c r="K13" s="100">
        <f>IF(SER_hh_tes_in!K13=0,0,1000000/0.086*SER_hh_tes_in!K13/SER_hh_num_in!K13)</f>
        <v>37231.57409988439</v>
      </c>
      <c r="L13" s="100">
        <f>IF(SER_hh_tes_in!L13=0,0,1000000/0.086*SER_hh_tes_in!L13/SER_hh_num_in!L13)</f>
        <v>38567.127408852997</v>
      </c>
      <c r="M13" s="100">
        <f>IF(SER_hh_tes_in!M13=0,0,1000000/0.086*SER_hh_tes_in!M13/SER_hh_num_in!M13)</f>
        <v>40128.112809249418</v>
      </c>
      <c r="N13" s="100">
        <f>IF(SER_hh_tes_in!N13=0,0,1000000/0.086*SER_hh_tes_in!N13/SER_hh_num_in!N13)</f>
        <v>44464.500662631399</v>
      </c>
      <c r="O13" s="100">
        <f>IF(SER_hh_tes_in!O13=0,0,1000000/0.086*SER_hh_tes_in!O13/SER_hh_num_in!O13)</f>
        <v>41247.956994652806</v>
      </c>
      <c r="P13" s="100">
        <f>IF(SER_hh_tes_in!P13=0,0,1000000/0.086*SER_hh_tes_in!P13/SER_hh_num_in!P13)</f>
        <v>40615.562245807436</v>
      </c>
      <c r="Q13" s="100">
        <f>IF(SER_hh_tes_in!Q13=0,0,1000000/0.086*SER_hh_tes_in!Q13/SER_hh_num_in!Q13)</f>
        <v>38344.986121744296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49631.946193213145</v>
      </c>
      <c r="D14" s="22">
        <f>IF(SER_hh_tes_in!D14=0,0,1000000/0.086*SER_hh_tes_in!D14/SER_hh_num_in!D14)</f>
        <v>48314.29223007564</v>
      </c>
      <c r="E14" s="22">
        <f>IF(SER_hh_tes_in!E14=0,0,1000000/0.086*SER_hh_tes_in!E14/SER_hh_num_in!E14)</f>
        <v>49859.341179405164</v>
      </c>
      <c r="F14" s="22">
        <f>IF(SER_hh_tes_in!F14=0,0,1000000/0.086*SER_hh_tes_in!F14/SER_hh_num_in!F14)</f>
        <v>49079.41878497845</v>
      </c>
      <c r="G14" s="22">
        <f>IF(SER_hh_tes_in!G14=0,0,1000000/0.086*SER_hh_tes_in!G14/SER_hh_num_in!G14)</f>
        <v>47691.599121541796</v>
      </c>
      <c r="H14" s="22">
        <f>IF(SER_hh_tes_in!H14=0,0,1000000/0.086*SER_hh_tes_in!H14/SER_hh_num_in!H14)</f>
        <v>50317.646625128342</v>
      </c>
      <c r="I14" s="22">
        <f>IF(SER_hh_tes_in!I14=0,0,1000000/0.086*SER_hh_tes_in!I14/SER_hh_num_in!I14)</f>
        <v>46533.69035490018</v>
      </c>
      <c r="J14" s="22">
        <f>IF(SER_hh_tes_in!J14=0,0,1000000/0.086*SER_hh_tes_in!J14/SER_hh_num_in!J14)</f>
        <v>41793.044594660285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39003.732491694442</v>
      </c>
      <c r="N14" s="22">
        <f>IF(SER_hh_tes_in!N14=0,0,1000000/0.086*SER_hh_tes_in!N14/SER_hh_num_in!N14)</f>
        <v>43044.494910827663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38556.189735750522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378.26610270824693</v>
      </c>
      <c r="D15" s="104">
        <f>IF(SER_hh_tes_in!D15=0,0,1000000/0.086*SER_hh_tes_in!D15/SER_hh_num_in!D15)</f>
        <v>433.32398004096501</v>
      </c>
      <c r="E15" s="104">
        <f>IF(SER_hh_tes_in!E15=0,0,1000000/0.086*SER_hh_tes_in!E15/SER_hh_num_in!E15)</f>
        <v>326.86645639269653</v>
      </c>
      <c r="F15" s="104">
        <f>IF(SER_hh_tes_in!F15=0,0,1000000/0.086*SER_hh_tes_in!F15/SER_hh_num_in!F15)</f>
        <v>551.94021462093792</v>
      </c>
      <c r="G15" s="104">
        <f>IF(SER_hh_tes_in!G15=0,0,1000000/0.086*SER_hh_tes_in!G15/SER_hh_num_in!G15)</f>
        <v>339.58760918764477</v>
      </c>
      <c r="H15" s="104">
        <f>IF(SER_hh_tes_in!H15=0,0,1000000/0.086*SER_hh_tes_in!H15/SER_hh_num_in!H15)</f>
        <v>414.45627224961356</v>
      </c>
      <c r="I15" s="104">
        <f>IF(SER_hh_tes_in!I15=0,0,1000000/0.086*SER_hh_tes_in!I15/SER_hh_num_in!I15)</f>
        <v>462.09425906621613</v>
      </c>
      <c r="J15" s="104">
        <f>IF(SER_hh_tes_in!J15=0,0,1000000/0.086*SER_hh_tes_in!J15/SER_hh_num_in!J15)</f>
        <v>508.2451741882125</v>
      </c>
      <c r="K15" s="104">
        <f>IF(SER_hh_tes_in!K15=0,0,1000000/0.086*SER_hh_tes_in!K15/SER_hh_num_in!K15)</f>
        <v>261.62419023812237</v>
      </c>
      <c r="L15" s="104">
        <f>IF(SER_hh_tes_in!L15=0,0,1000000/0.086*SER_hh_tes_in!L15/SER_hh_num_in!L15)</f>
        <v>337.17403188149927</v>
      </c>
      <c r="M15" s="104">
        <f>IF(SER_hh_tes_in!M15=0,0,1000000/0.086*SER_hh_tes_in!M15/SER_hh_num_in!M15)</f>
        <v>398.58571960637363</v>
      </c>
      <c r="N15" s="104">
        <f>IF(SER_hh_tes_in!N15=0,0,1000000/0.086*SER_hh_tes_in!N15/SER_hh_num_in!N15)</f>
        <v>287.96615771628603</v>
      </c>
      <c r="O15" s="104">
        <f>IF(SER_hh_tes_in!O15=0,0,1000000/0.086*SER_hh_tes_in!O15/SER_hh_num_in!O15)</f>
        <v>440.37836247032328</v>
      </c>
      <c r="P15" s="104">
        <f>IF(SER_hh_tes_in!P15=0,0,1000000/0.086*SER_hh_tes_in!P15/SER_hh_num_in!P15)</f>
        <v>194.31609228526682</v>
      </c>
      <c r="Q15" s="104">
        <f>IF(SER_hh_tes_in!Q15=0,0,1000000/0.086*SER_hh_tes_in!Q15/SER_hh_num_in!Q15)</f>
        <v>351.21542786178918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7556.2383950084386</v>
      </c>
      <c r="D16" s="101">
        <f>IF(SER_hh_tes_in!D16=0,0,1000000/0.086*SER_hh_tes_in!D16/SER_hh_num_in!D16)</f>
        <v>7587.0448711301524</v>
      </c>
      <c r="E16" s="101">
        <f>IF(SER_hh_tes_in!E16=0,0,1000000/0.086*SER_hh_tes_in!E16/SER_hh_num_in!E16)</f>
        <v>7628.5108970403908</v>
      </c>
      <c r="F16" s="101">
        <f>IF(SER_hh_tes_in!F16=0,0,1000000/0.086*SER_hh_tes_in!F16/SER_hh_num_in!F16)</f>
        <v>7676.7484675724891</v>
      </c>
      <c r="G16" s="101">
        <f>IF(SER_hh_tes_in!G16=0,0,1000000/0.086*SER_hh_tes_in!G16/SER_hh_num_in!G16)</f>
        <v>7729.8954542775427</v>
      </c>
      <c r="H16" s="101">
        <f>IF(SER_hh_tes_in!H16=0,0,1000000/0.086*SER_hh_tes_in!H16/SER_hh_num_in!H16)</f>
        <v>7782.5644265123292</v>
      </c>
      <c r="I16" s="101">
        <f>IF(SER_hh_tes_in!I16=0,0,1000000/0.086*SER_hh_tes_in!I16/SER_hh_num_in!I16)</f>
        <v>7847.9246298118242</v>
      </c>
      <c r="J16" s="101">
        <f>IF(SER_hh_tes_in!J16=0,0,1000000/0.086*SER_hh_tes_in!J16/SER_hh_num_in!J16)</f>
        <v>7930.6987957690171</v>
      </c>
      <c r="K16" s="101">
        <f>IF(SER_hh_tes_in!K16=0,0,1000000/0.086*SER_hh_tes_in!K16/SER_hh_num_in!K16)</f>
        <v>7882.6372313579595</v>
      </c>
      <c r="L16" s="101">
        <f>IF(SER_hh_tes_in!L16=0,0,1000000/0.086*SER_hh_tes_in!L16/SER_hh_num_in!L16)</f>
        <v>7901.2491017819975</v>
      </c>
      <c r="M16" s="101">
        <f>IF(SER_hh_tes_in!M16=0,0,1000000/0.086*SER_hh_tes_in!M16/SER_hh_num_in!M16)</f>
        <v>8042.1064981900217</v>
      </c>
      <c r="N16" s="101">
        <f>IF(SER_hh_tes_in!N16=0,0,1000000/0.086*SER_hh_tes_in!N16/SER_hh_num_in!N16)</f>
        <v>8184.3080883950206</v>
      </c>
      <c r="O16" s="101">
        <f>IF(SER_hh_tes_in!O16=0,0,1000000/0.086*SER_hh_tes_in!O16/SER_hh_num_in!O16)</f>
        <v>8392.3192997426904</v>
      </c>
      <c r="P16" s="101">
        <f>IF(SER_hh_tes_in!P16=0,0,1000000/0.086*SER_hh_tes_in!P16/SER_hh_num_in!P16)</f>
        <v>8647.3741354769718</v>
      </c>
      <c r="Q16" s="101">
        <f>IF(SER_hh_tes_in!Q16=0,0,1000000/0.086*SER_hh_tes_in!Q16/SER_hh_num_in!Q16)</f>
        <v>8954.7846980610248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7556.2383950084386</v>
      </c>
      <c r="D18" s="103">
        <f>IF(SER_hh_tes_in!D18=0,0,1000000/0.086*SER_hh_tes_in!D18/SER_hh_num_in!D18)</f>
        <v>7587.0448711301524</v>
      </c>
      <c r="E18" s="103">
        <f>IF(SER_hh_tes_in!E18=0,0,1000000/0.086*SER_hh_tes_in!E18/SER_hh_num_in!E18)</f>
        <v>7628.5108970403908</v>
      </c>
      <c r="F18" s="103">
        <f>IF(SER_hh_tes_in!F18=0,0,1000000/0.086*SER_hh_tes_in!F18/SER_hh_num_in!F18)</f>
        <v>7676.7484675724891</v>
      </c>
      <c r="G18" s="103">
        <f>IF(SER_hh_tes_in!G18=0,0,1000000/0.086*SER_hh_tes_in!G18/SER_hh_num_in!G18)</f>
        <v>7729.8954542775427</v>
      </c>
      <c r="H18" s="103">
        <f>IF(SER_hh_tes_in!H18=0,0,1000000/0.086*SER_hh_tes_in!H18/SER_hh_num_in!H18)</f>
        <v>7782.5644265123292</v>
      </c>
      <c r="I18" s="103">
        <f>IF(SER_hh_tes_in!I18=0,0,1000000/0.086*SER_hh_tes_in!I18/SER_hh_num_in!I18)</f>
        <v>7847.9246298118242</v>
      </c>
      <c r="J18" s="103">
        <f>IF(SER_hh_tes_in!J18=0,0,1000000/0.086*SER_hh_tes_in!J18/SER_hh_num_in!J18)</f>
        <v>7930.6987957690171</v>
      </c>
      <c r="K18" s="103">
        <f>IF(SER_hh_tes_in!K18=0,0,1000000/0.086*SER_hh_tes_in!K18/SER_hh_num_in!K18)</f>
        <v>7882.6372313579595</v>
      </c>
      <c r="L18" s="103">
        <f>IF(SER_hh_tes_in!L18=0,0,1000000/0.086*SER_hh_tes_in!L18/SER_hh_num_in!L18)</f>
        <v>7901.2491017819975</v>
      </c>
      <c r="M18" s="103">
        <f>IF(SER_hh_tes_in!M18=0,0,1000000/0.086*SER_hh_tes_in!M18/SER_hh_num_in!M18)</f>
        <v>8042.1064981900217</v>
      </c>
      <c r="N18" s="103">
        <f>IF(SER_hh_tes_in!N18=0,0,1000000/0.086*SER_hh_tes_in!N18/SER_hh_num_in!N18)</f>
        <v>8184.3080883950206</v>
      </c>
      <c r="O18" s="103">
        <f>IF(SER_hh_tes_in!O18=0,0,1000000/0.086*SER_hh_tes_in!O18/SER_hh_num_in!O18)</f>
        <v>8392.3192997426904</v>
      </c>
      <c r="P18" s="103">
        <f>IF(SER_hh_tes_in!P18=0,0,1000000/0.086*SER_hh_tes_in!P18/SER_hh_num_in!P18)</f>
        <v>8647.3741354769718</v>
      </c>
      <c r="Q18" s="103">
        <f>IF(SER_hh_tes_in!Q18=0,0,1000000/0.086*SER_hh_tes_in!Q18/SER_hh_num_in!Q18)</f>
        <v>8954.7846980610248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5418.6534480483915</v>
      </c>
      <c r="D19" s="101">
        <f>IF(SER_hh_tes_in!D19=0,0,1000000/0.086*SER_hh_tes_in!D19/SER_hh_num_in!D19)</f>
        <v>5546.0082422122032</v>
      </c>
      <c r="E19" s="101">
        <f>IF(SER_hh_tes_in!E19=0,0,1000000/0.086*SER_hh_tes_in!E19/SER_hh_num_in!E19)</f>
        <v>5590.2899930058857</v>
      </c>
      <c r="F19" s="101">
        <f>IF(SER_hh_tes_in!F19=0,0,1000000/0.086*SER_hh_tes_in!F19/SER_hh_num_in!F19)</f>
        <v>5737.7825362268277</v>
      </c>
      <c r="G19" s="101">
        <f>IF(SER_hh_tes_in!G19=0,0,1000000/0.086*SER_hh_tes_in!G19/SER_hh_num_in!G19)</f>
        <v>5867.5274117227173</v>
      </c>
      <c r="H19" s="101">
        <f>IF(SER_hh_tes_in!H19=0,0,1000000/0.086*SER_hh_tes_in!H19/SER_hh_num_in!H19)</f>
        <v>6320.3755705621579</v>
      </c>
      <c r="I19" s="101">
        <f>IF(SER_hh_tes_in!I19=0,0,1000000/0.086*SER_hh_tes_in!I19/SER_hh_num_in!I19)</f>
        <v>6154.6342198194716</v>
      </c>
      <c r="J19" s="101">
        <f>IF(SER_hh_tes_in!J19=0,0,1000000/0.086*SER_hh_tes_in!J19/SER_hh_num_in!J19)</f>
        <v>6151.0195627932153</v>
      </c>
      <c r="K19" s="101">
        <f>IF(SER_hh_tes_in!K19=0,0,1000000/0.086*SER_hh_tes_in!K19/SER_hh_num_in!K19)</f>
        <v>6101.4795521861479</v>
      </c>
      <c r="L19" s="101">
        <f>IF(SER_hh_tes_in!L19=0,0,1000000/0.086*SER_hh_tes_in!L19/SER_hh_num_in!L19)</f>
        <v>6210.0287109793981</v>
      </c>
      <c r="M19" s="101">
        <f>IF(SER_hh_tes_in!M19=0,0,1000000/0.086*SER_hh_tes_in!M19/SER_hh_num_in!M19)</f>
        <v>6336.0324985704165</v>
      </c>
      <c r="N19" s="101">
        <f>IF(SER_hh_tes_in!N19=0,0,1000000/0.086*SER_hh_tes_in!N19/SER_hh_num_in!N19)</f>
        <v>6343.8690914782264</v>
      </c>
      <c r="O19" s="101">
        <f>IF(SER_hh_tes_in!O19=0,0,1000000/0.086*SER_hh_tes_in!O19/SER_hh_num_in!O19)</f>
        <v>6398.4167055832704</v>
      </c>
      <c r="P19" s="101">
        <f>IF(SER_hh_tes_in!P19=0,0,1000000/0.086*SER_hh_tes_in!P19/SER_hh_num_in!P19)</f>
        <v>6533.8552598956403</v>
      </c>
      <c r="Q19" s="101">
        <f>IF(SER_hh_tes_in!Q19=0,0,1000000/0.086*SER_hh_tes_in!Q19/SER_hh_num_in!Q19)</f>
        <v>6499.2426602566629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0</v>
      </c>
      <c r="D22" s="100">
        <f>IF(SER_hh_tes_in!D22=0,0,1000000/0.086*SER_hh_tes_in!D22/SER_hh_num_in!D22)</f>
        <v>5459.6331589550464</v>
      </c>
      <c r="E22" s="100">
        <f>IF(SER_hh_tes_in!E22=0,0,1000000/0.086*SER_hh_tes_in!E22/SER_hh_num_in!E22)</f>
        <v>5549.5956764006114</v>
      </c>
      <c r="F22" s="100">
        <f>IF(SER_hh_tes_in!F22=0,0,1000000/0.086*SER_hh_tes_in!F22/SER_hh_num_in!F22)</f>
        <v>5668.3263834555974</v>
      </c>
      <c r="G22" s="100">
        <f>IF(SER_hh_tes_in!G22=0,0,1000000/0.086*SER_hh_tes_in!G22/SER_hh_num_in!G22)</f>
        <v>5855.981834777569</v>
      </c>
      <c r="H22" s="100">
        <f>IF(SER_hh_tes_in!H22=0,0,1000000/0.086*SER_hh_tes_in!H22/SER_hh_num_in!H22)</f>
        <v>6351.7700532558565</v>
      </c>
      <c r="I22" s="100">
        <f>IF(SER_hh_tes_in!I22=0,0,1000000/0.086*SER_hh_tes_in!I22/SER_hh_num_in!I22)</f>
        <v>6187.2774145541225</v>
      </c>
      <c r="J22" s="100">
        <f>IF(SER_hh_tes_in!J22=0,0,1000000/0.086*SER_hh_tes_in!J22/SER_hh_num_in!J22)</f>
        <v>6384.6249289402995</v>
      </c>
      <c r="K22" s="100">
        <f>IF(SER_hh_tes_in!K22=0,0,1000000/0.086*SER_hh_tes_in!K22/SER_hh_num_in!K22)</f>
        <v>6517.5590646408064</v>
      </c>
      <c r="L22" s="100">
        <f>IF(SER_hh_tes_in!L22=0,0,1000000/0.086*SER_hh_tes_in!L22/SER_hh_num_in!L22)</f>
        <v>6633.7814904174875</v>
      </c>
      <c r="M22" s="100">
        <f>IF(SER_hh_tes_in!M22=0,0,1000000/0.086*SER_hh_tes_in!M22/SER_hh_num_in!M22)</f>
        <v>6706.8915845692554</v>
      </c>
      <c r="N22" s="100">
        <f>IF(SER_hh_tes_in!N22=0,0,1000000/0.086*SER_hh_tes_in!N22/SER_hh_num_in!N22)</f>
        <v>6684.9099390236415</v>
      </c>
      <c r="O22" s="100">
        <f>IF(SER_hh_tes_in!O22=0,0,1000000/0.086*SER_hh_tes_in!O22/SER_hh_num_in!O22)</f>
        <v>6743.0243459650292</v>
      </c>
      <c r="P22" s="100">
        <f>IF(SER_hh_tes_in!P22=0,0,1000000/0.086*SER_hh_tes_in!P22/SER_hh_num_in!P22)</f>
        <v>6734.1936101499359</v>
      </c>
      <c r="Q22" s="100">
        <f>IF(SER_hh_tes_in!Q22=0,0,1000000/0.086*SER_hh_tes_in!Q22/SER_hh_num_in!Q22)</f>
        <v>6690.0723004164811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5416.4485709244191</v>
      </c>
      <c r="D23" s="100">
        <f>IF(SER_hh_tes_in!D23=0,0,1000000/0.086*SER_hh_tes_in!D23/SER_hh_num_in!D23)</f>
        <v>5556.7257531085725</v>
      </c>
      <c r="E23" s="100">
        <f>IF(SER_hh_tes_in!E23=0,0,1000000/0.086*SER_hh_tes_in!E23/SER_hh_num_in!E23)</f>
        <v>5627.2017118792019</v>
      </c>
      <c r="F23" s="100">
        <f>IF(SER_hh_tes_in!F23=0,0,1000000/0.086*SER_hh_tes_in!F23/SER_hh_num_in!F23)</f>
        <v>5842.0432320199816</v>
      </c>
      <c r="G23" s="100">
        <f>IF(SER_hh_tes_in!G23=0,0,1000000/0.086*SER_hh_tes_in!G23/SER_hh_num_in!G23)</f>
        <v>5955.0841444257312</v>
      </c>
      <c r="H23" s="100">
        <f>IF(SER_hh_tes_in!H23=0,0,1000000/0.086*SER_hh_tes_in!H23/SER_hh_num_in!H23)</f>
        <v>6458.272901105448</v>
      </c>
      <c r="I23" s="100">
        <f>IF(SER_hh_tes_in!I23=0,0,1000000/0.086*SER_hh_tes_in!I23/SER_hh_num_in!I23)</f>
        <v>6354.4919845198183</v>
      </c>
      <c r="J23" s="100">
        <f>IF(SER_hh_tes_in!J23=0,0,1000000/0.086*SER_hh_tes_in!J23/SER_hh_num_in!J23)</f>
        <v>6448.9753357899745</v>
      </c>
      <c r="K23" s="100">
        <f>IF(SER_hh_tes_in!K23=0,0,1000000/0.086*SER_hh_tes_in!K23/SER_hh_num_in!K23)</f>
        <v>6410.2652398090513</v>
      </c>
      <c r="L23" s="100">
        <f>IF(SER_hh_tes_in!L23=0,0,1000000/0.086*SER_hh_tes_in!L23/SER_hh_num_in!L23)</f>
        <v>6468.3523525916598</v>
      </c>
      <c r="M23" s="100">
        <f>IF(SER_hh_tes_in!M23=0,0,1000000/0.086*SER_hh_tes_in!M23/SER_hh_num_in!M23)</f>
        <v>6512.0504841227339</v>
      </c>
      <c r="N23" s="100">
        <f>IF(SER_hh_tes_in!N23=0,0,1000000/0.086*SER_hh_tes_in!N23/SER_hh_num_in!N23)</f>
        <v>6472.2760183245846</v>
      </c>
      <c r="O23" s="100">
        <f>IF(SER_hh_tes_in!O23=0,0,1000000/0.086*SER_hh_tes_in!O23/SER_hh_num_in!O23)</f>
        <v>6525.5394510423612</v>
      </c>
      <c r="P23" s="100">
        <f>IF(SER_hh_tes_in!P23=0,0,1000000/0.086*SER_hh_tes_in!P23/SER_hh_num_in!P23)</f>
        <v>6540.0333004537206</v>
      </c>
      <c r="Q23" s="100">
        <f>IF(SER_hh_tes_in!Q23=0,0,1000000/0.086*SER_hh_tes_in!Q23/SER_hh_num_in!Q23)</f>
        <v>6536.4296991012916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5393.519812467126</v>
      </c>
      <c r="D24" s="100">
        <f>IF(SER_hh_tes_in!D24=0,0,1000000/0.086*SER_hh_tes_in!D24/SER_hh_num_in!D24)</f>
        <v>5494.7417830025743</v>
      </c>
      <c r="E24" s="100">
        <f>IF(SER_hh_tes_in!E24=0,0,1000000/0.086*SER_hh_tes_in!E24/SER_hh_num_in!E24)</f>
        <v>5572.9181666399681</v>
      </c>
      <c r="F24" s="100">
        <f>IF(SER_hh_tes_in!F24=0,0,1000000/0.086*SER_hh_tes_in!F24/SER_hh_num_in!F24)</f>
        <v>5699.911560158771</v>
      </c>
      <c r="G24" s="100">
        <f>IF(SER_hh_tes_in!G24=0,0,1000000/0.086*SER_hh_tes_in!G24/SER_hh_num_in!G24)</f>
        <v>5828.6128020952146</v>
      </c>
      <c r="H24" s="100">
        <f>IF(SER_hh_tes_in!H24=0,0,1000000/0.086*SER_hh_tes_in!H24/SER_hh_num_in!H24)</f>
        <v>6259.3940242068666</v>
      </c>
      <c r="I24" s="100">
        <f>IF(SER_hh_tes_in!I24=0,0,1000000/0.086*SER_hh_tes_in!I24/SER_hh_num_in!I24)</f>
        <v>6017.5416796931004</v>
      </c>
      <c r="J24" s="100">
        <f>IF(SER_hh_tes_in!J24=0,0,1000000/0.086*SER_hh_tes_in!J24/SER_hh_num_in!J24)</f>
        <v>6113.4981990123342</v>
      </c>
      <c r="K24" s="100">
        <f>IF(SER_hh_tes_in!K24=0,0,1000000/0.086*SER_hh_tes_in!K24/SER_hh_num_in!K24)</f>
        <v>6119.5818403746835</v>
      </c>
      <c r="L24" s="100">
        <f>IF(SER_hh_tes_in!L24=0,0,1000000/0.086*SER_hh_tes_in!L24/SER_hh_num_in!L24)</f>
        <v>6217.3244782744305</v>
      </c>
      <c r="M24" s="100">
        <f>IF(SER_hh_tes_in!M24=0,0,1000000/0.086*SER_hh_tes_in!M24/SER_hh_num_in!M24)</f>
        <v>6291.5562274124832</v>
      </c>
      <c r="N24" s="100">
        <f>IF(SER_hh_tes_in!N24=0,0,1000000/0.086*SER_hh_tes_in!N24/SER_hh_num_in!N24)</f>
        <v>6268.1830856562738</v>
      </c>
      <c r="O24" s="100">
        <f>IF(SER_hh_tes_in!O24=0,0,1000000/0.086*SER_hh_tes_in!O24/SER_hh_num_in!O24)</f>
        <v>6328.2605207393044</v>
      </c>
      <c r="P24" s="100">
        <f>IF(SER_hh_tes_in!P24=0,0,1000000/0.086*SER_hh_tes_in!P24/SER_hh_num_in!P24)</f>
        <v>6351.9776352107374</v>
      </c>
      <c r="Q24" s="100">
        <f>IF(SER_hh_tes_in!Q24=0,0,1000000/0.086*SER_hh_tes_in!Q24/SER_hh_num_in!Q24)</f>
        <v>6357.235536954905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5374.305011704334</v>
      </c>
      <c r="D25" s="100">
        <f>IF(SER_hh_tes_in!D25=0,0,1000000/0.086*SER_hh_tes_in!D25/SER_hh_num_in!D25)</f>
        <v>5454.7735976680369</v>
      </c>
      <c r="E25" s="100">
        <f>IF(SER_hh_tes_in!E25=0,0,1000000/0.086*SER_hh_tes_in!E25/SER_hh_num_in!E25)</f>
        <v>5521.3747669095228</v>
      </c>
      <c r="F25" s="100">
        <f>IF(SER_hh_tes_in!F25=0,0,1000000/0.086*SER_hh_tes_in!F25/SER_hh_num_in!F25)</f>
        <v>5630.2605674042006</v>
      </c>
      <c r="G25" s="100">
        <f>IF(SER_hh_tes_in!G25=0,0,1000000/0.086*SER_hh_tes_in!G25/SER_hh_num_in!G25)</f>
        <v>5737.414557973595</v>
      </c>
      <c r="H25" s="100">
        <f>IF(SER_hh_tes_in!H25=0,0,1000000/0.086*SER_hh_tes_in!H25/SER_hh_num_in!H25)</f>
        <v>6144.4350705015559</v>
      </c>
      <c r="I25" s="100">
        <f>IF(SER_hh_tes_in!I25=0,0,1000000/0.086*SER_hh_tes_in!I25/SER_hh_num_in!I25)</f>
        <v>5896.6774046424043</v>
      </c>
      <c r="J25" s="100">
        <f>IF(SER_hh_tes_in!J25=0,0,1000000/0.086*SER_hh_tes_in!J25/SER_hh_num_in!J25)</f>
        <v>5984.0706011044294</v>
      </c>
      <c r="K25" s="100">
        <f>IF(SER_hh_tes_in!K25=0,0,1000000/0.086*SER_hh_tes_in!K25/SER_hh_num_in!K25)</f>
        <v>5987.3638949422493</v>
      </c>
      <c r="L25" s="100">
        <f>IF(SER_hh_tes_in!L25=0,0,1000000/0.086*SER_hh_tes_in!L25/SER_hh_num_in!L25)</f>
        <v>6082.399300889997</v>
      </c>
      <c r="M25" s="100">
        <f>IF(SER_hh_tes_in!M25=0,0,1000000/0.086*SER_hh_tes_in!M25/SER_hh_num_in!M25)</f>
        <v>6183.374078902867</v>
      </c>
      <c r="N25" s="100">
        <f>IF(SER_hh_tes_in!N25=0,0,1000000/0.086*SER_hh_tes_in!N25/SER_hh_num_in!N25)</f>
        <v>6184.9878460030823</v>
      </c>
      <c r="O25" s="100">
        <f>IF(SER_hh_tes_in!O25=0,0,1000000/0.086*SER_hh_tes_in!O25/SER_hh_num_in!O25)</f>
        <v>6288.3257657269405</v>
      </c>
      <c r="P25" s="100">
        <f>IF(SER_hh_tes_in!P25=0,0,1000000/0.086*SER_hh_tes_in!P25/SER_hh_num_in!P25)</f>
        <v>6350.3300384832037</v>
      </c>
      <c r="Q25" s="100">
        <f>IF(SER_hh_tes_in!Q25=0,0,1000000/0.086*SER_hh_tes_in!Q25/SER_hh_num_in!Q25)</f>
        <v>6383.9979535021121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5449.4708670710907</v>
      </c>
      <c r="D26" s="22">
        <f>IF(SER_hh_tes_in!D26=0,0,1000000/0.086*SER_hh_tes_in!D26/SER_hh_num_in!D26)</f>
        <v>5595.6697825672909</v>
      </c>
      <c r="E26" s="22">
        <f>IF(SER_hh_tes_in!E26=0,0,1000000/0.086*SER_hh_tes_in!E26/SER_hh_num_in!E26)</f>
        <v>5680.993521361981</v>
      </c>
      <c r="F26" s="22">
        <f>IF(SER_hh_tes_in!F26=0,0,1000000/0.086*SER_hh_tes_in!F26/SER_hh_num_in!F26)</f>
        <v>5819.9478260318765</v>
      </c>
      <c r="G26" s="22">
        <f>IF(SER_hh_tes_in!G26=0,0,1000000/0.086*SER_hh_tes_in!G26/SER_hh_num_in!G26)</f>
        <v>5965.9101180512744</v>
      </c>
      <c r="H26" s="22">
        <f>IF(SER_hh_tes_in!H26=0,0,1000000/0.086*SER_hh_tes_in!H26/SER_hh_num_in!H26)</f>
        <v>6416.9364537365991</v>
      </c>
      <c r="I26" s="22">
        <f>IF(SER_hh_tes_in!I26=0,0,1000000/0.086*SER_hh_tes_in!I26/SER_hh_num_in!I26)</f>
        <v>6212.416133586381</v>
      </c>
      <c r="J26" s="22">
        <f>IF(SER_hh_tes_in!J26=0,0,1000000/0.086*SER_hh_tes_in!J26/SER_hh_num_in!J26)</f>
        <v>6286.3857554165734</v>
      </c>
      <c r="K26" s="22">
        <f>IF(SER_hh_tes_in!K26=0,0,1000000/0.086*SER_hh_tes_in!K26/SER_hh_num_in!K26)</f>
        <v>6272.5801453970598</v>
      </c>
      <c r="L26" s="22">
        <f>IF(SER_hh_tes_in!L26=0,0,1000000/0.086*SER_hh_tes_in!L26/SER_hh_num_in!L26)</f>
        <v>6364.2967020982569</v>
      </c>
      <c r="M26" s="22">
        <f>IF(SER_hh_tes_in!M26=0,0,1000000/0.086*SER_hh_tes_in!M26/SER_hh_num_in!M26)</f>
        <v>6493.7753669315862</v>
      </c>
      <c r="N26" s="22">
        <f>IF(SER_hh_tes_in!N26=0,0,1000000/0.086*SER_hh_tes_in!N26/SER_hh_num_in!N26)</f>
        <v>6540.5992791707922</v>
      </c>
      <c r="O26" s="22">
        <f>IF(SER_hh_tes_in!O26=0,0,1000000/0.086*SER_hh_tes_in!O26/SER_hh_num_in!O26)</f>
        <v>6647.392418170105</v>
      </c>
      <c r="P26" s="22">
        <f>IF(SER_hh_tes_in!P26=0,0,1000000/0.086*SER_hh_tes_in!P26/SER_hh_num_in!P26)</f>
        <v>6788.122255022844</v>
      </c>
      <c r="Q26" s="22">
        <f>IF(SER_hh_tes_in!Q26=0,0,1000000/0.086*SER_hh_tes_in!Q26/SER_hh_num_in!Q26)</f>
        <v>6766.4923353621989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5062.1560079244828</v>
      </c>
      <c r="D29" s="101">
        <f>IF(SER_hh_tes_in!D29=0,0,1000000/0.086*SER_hh_tes_in!D29/SER_hh_num_in!D29)</f>
        <v>5116.2559670899864</v>
      </c>
      <c r="E29" s="101">
        <f>IF(SER_hh_tes_in!E29=0,0,1000000/0.086*SER_hh_tes_in!E29/SER_hh_num_in!E29)</f>
        <v>5272.2825712614231</v>
      </c>
      <c r="F29" s="101">
        <f>IF(SER_hh_tes_in!F29=0,0,1000000/0.086*SER_hh_tes_in!F29/SER_hh_num_in!F29)</f>
        <v>5657.9263217232692</v>
      </c>
      <c r="G29" s="101">
        <f>IF(SER_hh_tes_in!G29=0,0,1000000/0.086*SER_hh_tes_in!G29/SER_hh_num_in!G29)</f>
        <v>5472.4651767031901</v>
      </c>
      <c r="H29" s="101">
        <f>IF(SER_hh_tes_in!H29=0,0,1000000/0.086*SER_hh_tes_in!H29/SER_hh_num_in!H29)</f>
        <v>5498.8393326309715</v>
      </c>
      <c r="I29" s="101">
        <f>IF(SER_hh_tes_in!I29=0,0,1000000/0.086*SER_hh_tes_in!I29/SER_hh_num_in!I29)</f>
        <v>5661.6399363987348</v>
      </c>
      <c r="J29" s="101">
        <f>IF(SER_hh_tes_in!J29=0,0,1000000/0.086*SER_hh_tes_in!J29/SER_hh_num_in!J29)</f>
        <v>5687.8617091883061</v>
      </c>
      <c r="K29" s="101">
        <f>IF(SER_hh_tes_in!K29=0,0,1000000/0.086*SER_hh_tes_in!K29/SER_hh_num_in!K29)</f>
        <v>5800.3364907603536</v>
      </c>
      <c r="L29" s="101">
        <f>IF(SER_hh_tes_in!L29=0,0,1000000/0.086*SER_hh_tes_in!L29/SER_hh_num_in!L29)</f>
        <v>5975.0454919015028</v>
      </c>
      <c r="M29" s="101">
        <f>IF(SER_hh_tes_in!M29=0,0,1000000/0.086*SER_hh_tes_in!M29/SER_hh_num_in!M29)</f>
        <v>6006.3890585946547</v>
      </c>
      <c r="N29" s="101">
        <f>IF(SER_hh_tes_in!N29=0,0,1000000/0.086*SER_hh_tes_in!N29/SER_hh_num_in!N29)</f>
        <v>6326.3233656682987</v>
      </c>
      <c r="O29" s="101">
        <f>IF(SER_hh_tes_in!O29=0,0,1000000/0.086*SER_hh_tes_in!O29/SER_hh_num_in!O29)</f>
        <v>5858.3173323628862</v>
      </c>
      <c r="P29" s="101">
        <f>IF(SER_hh_tes_in!P29=0,0,1000000/0.086*SER_hh_tes_in!P29/SER_hh_num_in!P29)</f>
        <v>5954.9804081721904</v>
      </c>
      <c r="Q29" s="101">
        <f>IF(SER_hh_tes_in!Q29=0,0,1000000/0.086*SER_hh_tes_in!Q29/SER_hh_num_in!Q29)</f>
        <v>6129.0700694959205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4448.5427203176905</v>
      </c>
      <c r="D30" s="100">
        <f>IF(SER_hh_tes_in!D30=0,0,1000000/0.086*SER_hh_tes_in!D30/SER_hh_num_in!D30)</f>
        <v>4549.8401828829255</v>
      </c>
      <c r="E30" s="100">
        <f>IF(SER_hh_tes_in!E30=0,0,1000000/0.086*SER_hh_tes_in!E30/SER_hh_num_in!E30)</f>
        <v>4600.5185784213136</v>
      </c>
      <c r="F30" s="100">
        <f>IF(SER_hh_tes_in!F30=0,0,1000000/0.086*SER_hh_tes_in!F30/SER_hh_num_in!F30)</f>
        <v>0</v>
      </c>
      <c r="G30" s="100">
        <f>IF(SER_hh_tes_in!G30=0,0,1000000/0.086*SER_hh_tes_in!G30/SER_hh_num_in!G30)</f>
        <v>5582.0712121855722</v>
      </c>
      <c r="H30" s="100">
        <f>IF(SER_hh_tes_in!H30=0,0,1000000/0.086*SER_hh_tes_in!H30/SER_hh_num_in!H30)</f>
        <v>5578.8278264796172</v>
      </c>
      <c r="I30" s="100">
        <f>IF(SER_hh_tes_in!I30=0,0,1000000/0.086*SER_hh_tes_in!I30/SER_hh_num_in!I30)</f>
        <v>5773.2185558180381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0</v>
      </c>
      <c r="M30" s="100">
        <f>IF(SER_hh_tes_in!M30=0,0,1000000/0.086*SER_hh_tes_in!M30/SER_hh_num_in!M30)</f>
        <v>5838.2850187249205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6019.7986389955695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4481.9666599421507</v>
      </c>
      <c r="D31" s="100">
        <f>IF(SER_hh_tes_in!D31=0,0,1000000/0.086*SER_hh_tes_in!D31/SER_hh_num_in!D31)</f>
        <v>4635.9794584305901</v>
      </c>
      <c r="E31" s="100">
        <f>IF(SER_hh_tes_in!E31=0,0,1000000/0.086*SER_hh_tes_in!E31/SER_hh_num_in!E31)</f>
        <v>4703.7350274620831</v>
      </c>
      <c r="F31" s="100">
        <f>IF(SER_hh_tes_in!F31=0,0,1000000/0.086*SER_hh_tes_in!F31/SER_hh_num_in!F31)</f>
        <v>0</v>
      </c>
      <c r="G31" s="100">
        <f>IF(SER_hh_tes_in!G31=0,0,1000000/0.086*SER_hh_tes_in!G31/SER_hh_num_in!G31)</f>
        <v>5109.0263913052531</v>
      </c>
      <c r="H31" s="100">
        <f>IF(SER_hh_tes_in!H31=0,0,1000000/0.086*SER_hh_tes_in!H31/SER_hh_num_in!H31)</f>
        <v>5193.8083238914714</v>
      </c>
      <c r="I31" s="100">
        <f>IF(SER_hh_tes_in!I31=0,0,1000000/0.086*SER_hh_tes_in!I31/SER_hh_num_in!I31)</f>
        <v>5549.4632873718465</v>
      </c>
      <c r="J31" s="100">
        <f>IF(SER_hh_tes_in!J31=0,0,1000000/0.086*SER_hh_tes_in!J31/SER_hh_num_in!J31)</f>
        <v>5603.3116333758853</v>
      </c>
      <c r="K31" s="100">
        <f>IF(SER_hh_tes_in!K31=0,0,1000000/0.086*SER_hh_tes_in!K31/SER_hh_num_in!K31)</f>
        <v>5719.7505536013259</v>
      </c>
      <c r="L31" s="100">
        <f>IF(SER_hh_tes_in!L31=0,0,1000000/0.086*SER_hh_tes_in!L31/SER_hh_num_in!L31)</f>
        <v>0</v>
      </c>
      <c r="M31" s="100">
        <f>IF(SER_hh_tes_in!M31=0,0,1000000/0.086*SER_hh_tes_in!M31/SER_hh_num_in!M31)</f>
        <v>5974.7129019405929</v>
      </c>
      <c r="N31" s="100">
        <f>IF(SER_hh_tes_in!N31=0,0,1000000/0.086*SER_hh_tes_in!N31/SER_hh_num_in!N31)</f>
        <v>0</v>
      </c>
      <c r="O31" s="100">
        <f>IF(SER_hh_tes_in!O31=0,0,1000000/0.086*SER_hh_tes_in!O31/SER_hh_num_in!O31)</f>
        <v>0</v>
      </c>
      <c r="P31" s="100">
        <f>IF(SER_hh_tes_in!P31=0,0,1000000/0.086*SER_hh_tes_in!P31/SER_hh_num_in!P31)</f>
        <v>6248.8542995979124</v>
      </c>
      <c r="Q31" s="100">
        <f>IF(SER_hh_tes_in!Q31=0,0,1000000/0.086*SER_hh_tes_in!Q31/SER_hh_num_in!Q31)</f>
        <v>0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5413.6682721421957</v>
      </c>
      <c r="H32" s="100">
        <f>IF(SER_hh_tes_in!H32=0,0,1000000/0.086*SER_hh_tes_in!H32/SER_hh_num_in!H32)</f>
        <v>5409.4528235555617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5670.0022276229756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6025.5746102188941</v>
      </c>
      <c r="M32" s="100">
        <f>IF(SER_hh_tes_in!M32=0,0,1000000/0.086*SER_hh_tes_in!M32/SER_hh_num_in!M32)</f>
        <v>6001.618851688434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6342.2388517364625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5274.0186722025983</v>
      </c>
      <c r="D33" s="18">
        <f>IF(SER_hh_tes_in!D33=0,0,1000000/0.086*SER_hh_tes_in!D33/SER_hh_num_in!D33)</f>
        <v>5396.6063624780063</v>
      </c>
      <c r="E33" s="18">
        <f>IF(SER_hh_tes_in!E33=0,0,1000000/0.086*SER_hh_tes_in!E33/SER_hh_num_in!E33)</f>
        <v>5398.0738462857598</v>
      </c>
      <c r="F33" s="18">
        <f>IF(SER_hh_tes_in!F33=0,0,1000000/0.086*SER_hh_tes_in!F33/SER_hh_num_in!F33)</f>
        <v>5657.9263217232692</v>
      </c>
      <c r="G33" s="18">
        <f>IF(SER_hh_tes_in!G33=0,0,1000000/0.086*SER_hh_tes_in!G33/SER_hh_num_in!G33)</f>
        <v>5614.4718093993679</v>
      </c>
      <c r="H33" s="18">
        <f>IF(SER_hh_tes_in!H33=0,0,1000000/0.086*SER_hh_tes_in!H33/SER_hh_num_in!H33)</f>
        <v>5597.6630432107613</v>
      </c>
      <c r="I33" s="18">
        <f>IF(SER_hh_tes_in!I33=0,0,1000000/0.086*SER_hh_tes_in!I33/SER_hh_num_in!I33)</f>
        <v>5732.3391653710669</v>
      </c>
      <c r="J33" s="18">
        <f>IF(SER_hh_tes_in!J33=0,0,1000000/0.086*SER_hh_tes_in!J33/SER_hh_num_in!J33)</f>
        <v>5725.8951802361453</v>
      </c>
      <c r="K33" s="18">
        <f>IF(SER_hh_tes_in!K33=0,0,1000000/0.086*SER_hh_tes_in!K33/SER_hh_num_in!K33)</f>
        <v>5808.4090143790381</v>
      </c>
      <c r="L33" s="18">
        <f>IF(SER_hh_tes_in!L33=0,0,1000000/0.086*SER_hh_tes_in!L33/SER_hh_num_in!L33)</f>
        <v>5969.3492139713644</v>
      </c>
      <c r="M33" s="18">
        <f>IF(SER_hh_tes_in!M33=0,0,1000000/0.086*SER_hh_tes_in!M33/SER_hh_num_in!M33)</f>
        <v>6048.3404104781212</v>
      </c>
      <c r="N33" s="18">
        <f>IF(SER_hh_tes_in!N33=0,0,1000000/0.086*SER_hh_tes_in!N33/SER_hh_num_in!N33)</f>
        <v>6326.3233656682987</v>
      </c>
      <c r="O33" s="18">
        <f>IF(SER_hh_tes_in!O33=0,0,1000000/0.086*SER_hh_tes_in!O33/SER_hh_num_in!O33)</f>
        <v>5828.1656889171763</v>
      </c>
      <c r="P33" s="18">
        <f>IF(SER_hh_tes_in!P33=0,0,1000000/0.086*SER_hh_tes_in!P33/SER_hh_num_in!P33)</f>
        <v>5942.5434633278101</v>
      </c>
      <c r="Q33" s="18">
        <f>IF(SER_hh_tes_in!Q33=0,0,1000000/0.086*SER_hh_tes_in!Q33/SER_hh_num_in!Q33)</f>
        <v>6120.2237159632559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5179.2968889988233</v>
      </c>
      <c r="D3" s="106">
        <f>IF(SER_hh_emi_in!D3=0,0,1000000*SER_hh_emi_in!D3/SER_hh_num_in!D3)</f>
        <v>8147.9091652278485</v>
      </c>
      <c r="E3" s="106">
        <f>IF(SER_hh_emi_in!E3=0,0,1000000*SER_hh_emi_in!E3/SER_hh_num_in!E3)</f>
        <v>3157.0103007128478</v>
      </c>
      <c r="F3" s="106">
        <f>IF(SER_hh_emi_in!F3=0,0,1000000*SER_hh_emi_in!F3/SER_hh_num_in!F3)</f>
        <v>7694.0663712109581</v>
      </c>
      <c r="G3" s="106">
        <f>IF(SER_hh_emi_in!G3=0,0,1000000*SER_hh_emi_in!G3/SER_hh_num_in!G3)</f>
        <v>8849.5973942015207</v>
      </c>
      <c r="H3" s="106">
        <f>IF(SER_hh_emi_in!H3=0,0,1000000*SER_hh_emi_in!H3/SER_hh_num_in!H3)</f>
        <v>15403.16555547001</v>
      </c>
      <c r="I3" s="106">
        <f>IF(SER_hh_emi_in!I3=0,0,1000000*SER_hh_emi_in!I3/SER_hh_num_in!I3)</f>
        <v>5380.2693170850371</v>
      </c>
      <c r="J3" s="106">
        <f>IF(SER_hh_emi_in!J3=0,0,1000000*SER_hh_emi_in!J3/SER_hh_num_in!J3)</f>
        <v>2043.2172623331096</v>
      </c>
      <c r="K3" s="106">
        <f>IF(SER_hh_emi_in!K3=0,0,1000000*SER_hh_emi_in!K3/SER_hh_num_in!K3)</f>
        <v>6861.0495978250774</v>
      </c>
      <c r="L3" s="106">
        <f>IF(SER_hh_emi_in!L3=0,0,1000000*SER_hh_emi_in!L3/SER_hh_num_in!L3)</f>
        <v>3984.4070512250964</v>
      </c>
      <c r="M3" s="106">
        <f>IF(SER_hh_emi_in!M3=0,0,1000000*SER_hh_emi_in!M3/SER_hh_num_in!M3)</f>
        <v>5676.8235892391449</v>
      </c>
      <c r="N3" s="106">
        <f>IF(SER_hh_emi_in!N3=0,0,1000000*SER_hh_emi_in!N3/SER_hh_num_in!N3)</f>
        <v>2509.2449202280804</v>
      </c>
      <c r="O3" s="106">
        <f>IF(SER_hh_emi_in!O3=0,0,1000000*SER_hh_emi_in!O3/SER_hh_num_in!O3)</f>
        <v>3944.4190511994284</v>
      </c>
      <c r="P3" s="106">
        <f>IF(SER_hh_emi_in!P3=0,0,1000000*SER_hh_emi_in!P3/SER_hh_num_in!P3)</f>
        <v>264.7702266738907</v>
      </c>
      <c r="Q3" s="106">
        <f>IF(SER_hh_emi_in!Q3=0,0,1000000*SER_hh_emi_in!Q3/SER_hh_num_in!Q3)</f>
        <v>2901.0297773474199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4590.1108368457881</v>
      </c>
      <c r="D4" s="101">
        <f>IF(SER_hh_emi_in!D4=0,0,1000000*SER_hh_emi_in!D4/SER_hh_num_in!D4)</f>
        <v>7298.3768410752209</v>
      </c>
      <c r="E4" s="101">
        <f>IF(SER_hh_emi_in!E4=0,0,1000000*SER_hh_emi_in!E4/SER_hh_num_in!E4)</f>
        <v>2715.9814150759335</v>
      </c>
      <c r="F4" s="101">
        <f>IF(SER_hh_emi_in!F4=0,0,1000000*SER_hh_emi_in!F4/SER_hh_num_in!F4)</f>
        <v>7461.8731398867149</v>
      </c>
      <c r="G4" s="101">
        <f>IF(SER_hh_emi_in!G4=0,0,1000000*SER_hh_emi_in!G4/SER_hh_num_in!G4)</f>
        <v>7805.0867852167012</v>
      </c>
      <c r="H4" s="101">
        <f>IF(SER_hh_emi_in!H4=0,0,1000000*SER_hh_emi_in!H4/SER_hh_num_in!H4)</f>
        <v>14578.436272698738</v>
      </c>
      <c r="I4" s="101">
        <f>IF(SER_hh_emi_in!I4=0,0,1000000*SER_hh_emi_in!I4/SER_hh_num_in!I4)</f>
        <v>4114.0500759177812</v>
      </c>
      <c r="J4" s="101">
        <f>IF(SER_hh_emi_in!J4=0,0,1000000*SER_hh_emi_in!J4/SER_hh_num_in!J4)</f>
        <v>1145.9839382105915</v>
      </c>
      <c r="K4" s="101">
        <f>IF(SER_hh_emi_in!K4=0,0,1000000*SER_hh_emi_in!K4/SER_hh_num_in!K4)</f>
        <v>6514.5581056012243</v>
      </c>
      <c r="L4" s="101">
        <f>IF(SER_hh_emi_in!L4=0,0,1000000*SER_hh_emi_in!L4/SER_hh_num_in!L4)</f>
        <v>3871.2653586630886</v>
      </c>
      <c r="M4" s="101">
        <f>IF(SER_hh_emi_in!M4=0,0,1000000*SER_hh_emi_in!M4/SER_hh_num_in!M4)</f>
        <v>4985.2047710077404</v>
      </c>
      <c r="N4" s="101">
        <f>IF(SER_hh_emi_in!N4=0,0,1000000*SER_hh_emi_in!N4/SER_hh_num_in!N4)</f>
        <v>2397.9330753852601</v>
      </c>
      <c r="O4" s="101">
        <f>IF(SER_hh_emi_in!O4=0,0,1000000*SER_hh_emi_in!O4/SER_hh_num_in!O4)</f>
        <v>3313.6388542947525</v>
      </c>
      <c r="P4" s="101">
        <f>IF(SER_hh_emi_in!P4=0,0,1000000*SER_hh_emi_in!P4/SER_hh_num_in!P4)</f>
        <v>0</v>
      </c>
      <c r="Q4" s="101">
        <f>IF(SER_hh_emi_in!Q4=0,0,1000000*SER_hh_emi_in!Q4/SER_hh_num_in!Q4)</f>
        <v>2760.8137695801433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29351.981781170442</v>
      </c>
      <c r="D5" s="100">
        <f>IF(SER_hh_emi_in!D5=0,0,1000000*SER_hh_emi_in!D5/SER_hh_num_in!D5)</f>
        <v>31773.271477679682</v>
      </c>
      <c r="E5" s="100">
        <f>IF(SER_hh_emi_in!E5=0,0,1000000*SER_hh_emi_in!E5/SER_hh_num_in!E5)</f>
        <v>31395.63930179926</v>
      </c>
      <c r="F5" s="100">
        <f>IF(SER_hh_emi_in!F5=0,0,1000000*SER_hh_emi_in!F5/SER_hh_num_in!F5)</f>
        <v>30692.117970706964</v>
      </c>
      <c r="G5" s="100">
        <f>IF(SER_hh_emi_in!G5=0,0,1000000*SER_hh_emi_in!G5/SER_hh_num_in!G5)</f>
        <v>29770.074697538916</v>
      </c>
      <c r="H5" s="100">
        <f>IF(SER_hh_emi_in!H5=0,0,1000000*SER_hh_emi_in!H5/SER_hh_num_in!H5)</f>
        <v>31552.31717592632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25235.867524429959</v>
      </c>
      <c r="L5" s="100">
        <f>IF(SER_hh_emi_in!L5=0,0,1000000*SER_hh_emi_in!L5/SER_hh_num_in!L5)</f>
        <v>25372.007919978529</v>
      </c>
      <c r="M5" s="100">
        <f>IF(SER_hh_emi_in!M5=0,0,1000000*SER_hh_emi_in!M5/SER_hh_num_in!M5)</f>
        <v>28351.113717928216</v>
      </c>
      <c r="N5" s="100">
        <f>IF(SER_hh_emi_in!N5=0,0,1000000*SER_hh_emi_in!N5/SER_hh_num_in!N5)</f>
        <v>19870.384916469538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0</v>
      </c>
      <c r="D7" s="100">
        <f>IF(SER_hh_emi_in!D7=0,0,1000000*SER_hh_emi_in!D7/SER_hh_num_in!D7)</f>
        <v>23230.649476395596</v>
      </c>
      <c r="E7" s="100">
        <f>IF(SER_hh_emi_in!E7=0,0,1000000*SER_hh_emi_in!E7/SER_hh_num_in!E7)</f>
        <v>0</v>
      </c>
      <c r="F7" s="100">
        <f>IF(SER_hh_emi_in!F7=0,0,1000000*SER_hh_emi_in!F7/SER_hh_num_in!F7)</f>
        <v>0</v>
      </c>
      <c r="G7" s="100">
        <f>IF(SER_hh_emi_in!G7=0,0,1000000*SER_hh_emi_in!G7/SER_hh_num_in!G7)</f>
        <v>18739.548088087398</v>
      </c>
      <c r="H7" s="100">
        <f>IF(SER_hh_emi_in!H7=0,0,1000000*SER_hh_emi_in!H7/SER_hh_num_in!H7)</f>
        <v>14969.90823487639</v>
      </c>
      <c r="I7" s="100">
        <f>IF(SER_hh_emi_in!I7=0,0,1000000*SER_hh_emi_in!I7/SER_hh_num_in!I7)</f>
        <v>0</v>
      </c>
      <c r="J7" s="100">
        <f>IF(SER_hh_emi_in!J7=0,0,1000000*SER_hh_emi_in!J7/SER_hh_num_in!J7)</f>
        <v>0</v>
      </c>
      <c r="K7" s="100">
        <f>IF(SER_hh_emi_in!K7=0,0,1000000*SER_hh_emi_in!K7/SER_hh_num_in!K7)</f>
        <v>11048.476234454896</v>
      </c>
      <c r="L7" s="100">
        <f>IF(SER_hh_emi_in!L7=0,0,1000000*SER_hh_emi_in!L7/SER_hh_num_in!L7)</f>
        <v>16796.471500557713</v>
      </c>
      <c r="M7" s="100">
        <f>IF(SER_hh_emi_in!M7=0,0,1000000*SER_hh_emi_in!M7/SER_hh_num_in!M7)</f>
        <v>19747.712094607727</v>
      </c>
      <c r="N7" s="100">
        <f>IF(SER_hh_emi_in!N7=0,0,1000000*SER_hh_emi_in!N7/SER_hh_num_in!N7)</f>
        <v>11145.466241967175</v>
      </c>
      <c r="O7" s="100">
        <f>IF(SER_hh_emi_in!O7=0,0,1000000*SER_hh_emi_in!O7/SER_hh_num_in!O7)</f>
        <v>0</v>
      </c>
      <c r="P7" s="100">
        <f>IF(SER_hh_emi_in!P7=0,0,1000000*SER_hh_emi_in!P7/SER_hh_num_in!P7)</f>
        <v>0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15323.754779118375</v>
      </c>
      <c r="D9" s="100">
        <f>IF(SER_hh_emi_in!D9=0,0,1000000*SER_hh_emi_in!D9/SER_hh_num_in!D9)</f>
        <v>14665.010411976056</v>
      </c>
      <c r="E9" s="100">
        <f>IF(SER_hh_emi_in!E9=0,0,1000000*SER_hh_emi_in!E9/SER_hh_num_in!E9)</f>
        <v>14487.162657700981</v>
      </c>
      <c r="F9" s="100">
        <f>IF(SER_hh_emi_in!F9=0,0,1000000*SER_hh_emi_in!F9/SER_hh_num_in!F9)</f>
        <v>14655.100772267821</v>
      </c>
      <c r="G9" s="100">
        <f>IF(SER_hh_emi_in!G9=0,0,1000000*SER_hh_emi_in!G9/SER_hh_num_in!G9)</f>
        <v>13783.858385151629</v>
      </c>
      <c r="H9" s="100">
        <f>IF(SER_hh_emi_in!H9=0,0,1000000*SER_hh_emi_in!H9/SER_hh_num_in!H9)</f>
        <v>14458.888367938724</v>
      </c>
      <c r="I9" s="100">
        <f>IF(SER_hh_emi_in!I9=0,0,1000000*SER_hh_emi_in!I9/SER_hh_num_in!I9)</f>
        <v>13522.896585465331</v>
      </c>
      <c r="J9" s="100">
        <f>IF(SER_hh_emi_in!J9=0,0,1000000*SER_hh_emi_in!J9/SER_hh_num_in!J9)</f>
        <v>11714.5866941739</v>
      </c>
      <c r="K9" s="100">
        <f>IF(SER_hh_emi_in!K9=0,0,1000000*SER_hh_emi_in!K9/SER_hh_num_in!K9)</f>
        <v>0</v>
      </c>
      <c r="L9" s="100">
        <f>IF(SER_hh_emi_in!L9=0,0,1000000*SER_hh_emi_in!L9/SER_hh_num_in!L9)</f>
        <v>11634.199564615075</v>
      </c>
      <c r="M9" s="100">
        <f>IF(SER_hh_emi_in!M9=0,0,1000000*SER_hh_emi_in!M9/SER_hh_num_in!M9)</f>
        <v>10044.063497419502</v>
      </c>
      <c r="N9" s="100">
        <f>IF(SER_hh_emi_in!N9=0,0,1000000*SER_hh_emi_in!N9/SER_hh_num_in!N9)</f>
        <v>11258.466291786102</v>
      </c>
      <c r="O9" s="100">
        <f>IF(SER_hh_emi_in!O9=0,0,1000000*SER_hh_emi_in!O9/SER_hh_num_in!O9)</f>
        <v>10334.962635190866</v>
      </c>
      <c r="P9" s="100">
        <f>IF(SER_hh_emi_in!P9=0,0,1000000*SER_hh_emi_in!P9/SER_hh_num_in!P9)</f>
        <v>0</v>
      </c>
      <c r="Q9" s="100">
        <f>IF(SER_hh_emi_in!Q9=0,0,1000000*SER_hh_emi_in!Q9/SER_hh_num_in!Q9)</f>
        <v>9069.5018587666855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80.086564580951475</v>
      </c>
      <c r="D19" s="101">
        <f>IF(SER_hh_emi_in!D19=0,0,1000000*SER_hh_emi_in!D19/SER_hh_num_in!D19)</f>
        <v>150.00355994592687</v>
      </c>
      <c r="E19" s="101">
        <f>IF(SER_hh_emi_in!E19=0,0,1000000*SER_hh_emi_in!E19/SER_hh_num_in!E19)</f>
        <v>97.254604956365725</v>
      </c>
      <c r="F19" s="101">
        <f>IF(SER_hh_emi_in!F19=0,0,1000000*SER_hh_emi_in!F19/SER_hh_num_in!F19)</f>
        <v>232.19323132424191</v>
      </c>
      <c r="G19" s="101">
        <f>IF(SER_hh_emi_in!G19=0,0,1000000*SER_hh_emi_in!G19/SER_hh_num_in!G19)</f>
        <v>112.39734093355801</v>
      </c>
      <c r="H19" s="101">
        <f>IF(SER_hh_emi_in!H19=0,0,1000000*SER_hh_emi_in!H19/SER_hh_num_in!H19)</f>
        <v>288.24251173580069</v>
      </c>
      <c r="I19" s="101">
        <f>IF(SER_hh_emi_in!I19=0,0,1000000*SER_hh_emi_in!I19/SER_hh_num_in!I19)</f>
        <v>415.55401781297314</v>
      </c>
      <c r="J19" s="101">
        <f>IF(SER_hh_emi_in!J19=0,0,1000000*SER_hh_emi_in!J19/SER_hh_num_in!J19)</f>
        <v>307.97349138986721</v>
      </c>
      <c r="K19" s="101">
        <f>IF(SER_hh_emi_in!K19=0,0,1000000*SER_hh_emi_in!K19/SER_hh_num_in!K19)</f>
        <v>148.72055392712463</v>
      </c>
      <c r="L19" s="101">
        <f>IF(SER_hh_emi_in!L19=0,0,1000000*SER_hh_emi_in!L19/SER_hh_num_in!L19)</f>
        <v>113.14169256200761</v>
      </c>
      <c r="M19" s="101">
        <f>IF(SER_hh_emi_in!M19=0,0,1000000*SER_hh_emi_in!M19/SER_hh_num_in!M19)</f>
        <v>93.163444896138301</v>
      </c>
      <c r="N19" s="101">
        <f>IF(SER_hh_emi_in!N19=0,0,1000000*SER_hh_emi_in!N19/SER_hh_num_in!N19)</f>
        <v>111.31184484282063</v>
      </c>
      <c r="O19" s="101">
        <f>IF(SER_hh_emi_in!O19=0,0,1000000*SER_hh_emi_in!O19/SER_hh_num_in!O19)</f>
        <v>188.91109527271612</v>
      </c>
      <c r="P19" s="101">
        <f>IF(SER_hh_emi_in!P19=0,0,1000000*SER_hh_emi_in!P19/SER_hh_num_in!P19)</f>
        <v>173.93953678470751</v>
      </c>
      <c r="Q19" s="101">
        <f>IF(SER_hh_emi_in!Q19=0,0,1000000*SER_hh_emi_in!Q19/SER_hh_num_in!Q19)</f>
        <v>140.21600776727669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0</v>
      </c>
      <c r="D22" s="100">
        <f>IF(SER_hh_emi_in!D22=0,0,1000000*SER_hh_emi_in!D22/SER_hh_num_in!D22)</f>
        <v>2756.0408927552758</v>
      </c>
      <c r="E22" s="100">
        <f>IF(SER_hh_emi_in!E22=0,0,1000000*SER_hh_emi_in!E22/SER_hh_num_in!E22)</f>
        <v>2802.8280204115631</v>
      </c>
      <c r="F22" s="100">
        <f>IF(SER_hh_emi_in!F22=0,0,1000000*SER_hh_emi_in!F22/SER_hh_num_in!F22)</f>
        <v>2797.2843202761887</v>
      </c>
      <c r="G22" s="100">
        <f>IF(SER_hh_emi_in!G22=0,0,1000000*SER_hh_emi_in!G22/SER_hh_num_in!G22)</f>
        <v>2839.9609556295695</v>
      </c>
      <c r="H22" s="100">
        <f>IF(SER_hh_emi_in!H22=0,0,1000000*SER_hh_emi_in!H22/SER_hh_num_in!H22)</f>
        <v>3048.8482490780307</v>
      </c>
      <c r="I22" s="100">
        <f>IF(SER_hh_emi_in!I22=0,0,1000000*SER_hh_emi_in!I22/SER_hh_num_in!I22)</f>
        <v>2956.9868847691769</v>
      </c>
      <c r="J22" s="100">
        <f>IF(SER_hh_emi_in!J22=0,0,1000000*SER_hh_emi_in!J22/SER_hh_num_in!J22)</f>
        <v>3017.6987466458595</v>
      </c>
      <c r="K22" s="100">
        <f>IF(SER_hh_emi_in!K22=0,0,1000000*SER_hh_emi_in!K22/SER_hh_num_in!K22)</f>
        <v>3082.444874646153</v>
      </c>
      <c r="L22" s="100">
        <f>IF(SER_hh_emi_in!L22=0,0,1000000*SER_hh_emi_in!L22/SER_hh_num_in!L22)</f>
        <v>3113.5651190928338</v>
      </c>
      <c r="M22" s="100">
        <f>IF(SER_hh_emi_in!M22=0,0,1000000*SER_hh_emi_in!M22/SER_hh_num_in!M22)</f>
        <v>3134.9551868399417</v>
      </c>
      <c r="N22" s="100">
        <f>IF(SER_hh_emi_in!N22=0,0,1000000*SER_hh_emi_in!N22/SER_hh_num_in!N22)</f>
        <v>3095.7253361039202</v>
      </c>
      <c r="O22" s="100">
        <f>IF(SER_hh_emi_in!O22=0,0,1000000*SER_hh_emi_in!O22/SER_hh_num_in!O22)</f>
        <v>3121.1023798052961</v>
      </c>
      <c r="P22" s="100">
        <f>IF(SER_hh_emi_in!P22=0,0,1000000*SER_hh_emi_in!P22/SER_hh_num_in!P22)</f>
        <v>3116.2073621219661</v>
      </c>
      <c r="Q22" s="100">
        <f>IF(SER_hh_emi_in!Q22=0,0,1000000*SER_hh_emi_in!Q22/SER_hh_num_in!Q22)</f>
        <v>3095.3765403868483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1932.8570655869894</v>
      </c>
      <c r="D23" s="100">
        <f>IF(SER_hh_emi_in!D23=0,0,1000000*SER_hh_emi_in!D23/SER_hh_num_in!D23)</f>
        <v>1921.176299334285</v>
      </c>
      <c r="E23" s="100">
        <f>IF(SER_hh_emi_in!E23=0,0,1000000*SER_hh_emi_in!E23/SER_hh_num_in!E23)</f>
        <v>1916.9116596403849</v>
      </c>
      <c r="F23" s="100">
        <f>IF(SER_hh_emi_in!F23=0,0,1000000*SER_hh_emi_in!F23/SER_hh_num_in!F23)</f>
        <v>1999.3068965230302</v>
      </c>
      <c r="G23" s="100">
        <f>IF(SER_hh_emi_in!G23=0,0,1000000*SER_hh_emi_in!G23/SER_hh_num_in!G23)</f>
        <v>2004.9935122580373</v>
      </c>
      <c r="H23" s="100">
        <f>IF(SER_hh_emi_in!H23=0,0,1000000*SER_hh_emi_in!H23/SER_hh_num_in!H23)</f>
        <v>2146.4416033377306</v>
      </c>
      <c r="I23" s="100">
        <f>IF(SER_hh_emi_in!I23=0,0,1000000*SER_hh_emi_in!I23/SER_hh_num_in!I23)</f>
        <v>2090.7676648632173</v>
      </c>
      <c r="J23" s="100">
        <f>IF(SER_hh_emi_in!J23=0,0,1000000*SER_hh_emi_in!J23/SER_hh_num_in!J23)</f>
        <v>2100.9871043849666</v>
      </c>
      <c r="K23" s="100">
        <f>IF(SER_hh_emi_in!K23=0,0,1000000*SER_hh_emi_in!K23/SER_hh_num_in!K23)</f>
        <v>2064.3357776487269</v>
      </c>
      <c r="L23" s="100">
        <f>IF(SER_hh_emi_in!L23=0,0,1000000*SER_hh_emi_in!L23/SER_hh_num_in!L23)</f>
        <v>2064.7030018384112</v>
      </c>
      <c r="M23" s="100">
        <f>IF(SER_hh_emi_in!M23=0,0,1000000*SER_hh_emi_in!M23/SER_hh_num_in!M23)</f>
        <v>2060.8091647780602</v>
      </c>
      <c r="N23" s="100">
        <f>IF(SER_hh_emi_in!N23=0,0,1000000*SER_hh_emi_in!N23/SER_hh_num_in!N23)</f>
        <v>2051.4513850006565</v>
      </c>
      <c r="O23" s="100">
        <f>IF(SER_hh_emi_in!O23=0,0,1000000*SER_hh_emi_in!O23/SER_hh_num_in!O23)</f>
        <v>2061.2059398533534</v>
      </c>
      <c r="P23" s="100">
        <f>IF(SER_hh_emi_in!P23=0,0,1000000*SER_hh_emi_in!P23/SER_hh_num_in!P23)</f>
        <v>1983.1408555586913</v>
      </c>
      <c r="Q23" s="100">
        <f>IF(SER_hh_emi_in!Q23=0,0,1000000*SER_hh_emi_in!Q23/SER_hh_num_in!Q23)</f>
        <v>1987.0307147684821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509.09948757208321</v>
      </c>
      <c r="D29" s="101">
        <f>IF(SER_hh_emi_in!D29=0,0,1000000*SER_hh_emi_in!D29/SER_hh_num_in!D29)</f>
        <v>699.52876420670134</v>
      </c>
      <c r="E29" s="101">
        <f>IF(SER_hh_emi_in!E29=0,0,1000000*SER_hh_emi_in!E29/SER_hh_num_in!E29)</f>
        <v>343.774280680549</v>
      </c>
      <c r="F29" s="101">
        <f>IF(SER_hh_emi_in!F29=0,0,1000000*SER_hh_emi_in!F29/SER_hh_num_in!F29)</f>
        <v>0</v>
      </c>
      <c r="G29" s="101">
        <f>IF(SER_hh_emi_in!G29=0,0,1000000*SER_hh_emi_in!G29/SER_hh_num_in!G29)</f>
        <v>932.11326805126043</v>
      </c>
      <c r="H29" s="101">
        <f>IF(SER_hh_emi_in!H29=0,0,1000000*SER_hh_emi_in!H29/SER_hh_num_in!H29)</f>
        <v>536.48677103547027</v>
      </c>
      <c r="I29" s="101">
        <f>IF(SER_hh_emi_in!I29=0,0,1000000*SER_hh_emi_in!I29/SER_hh_num_in!I29)</f>
        <v>850.66522335428203</v>
      </c>
      <c r="J29" s="101">
        <f>IF(SER_hh_emi_in!J29=0,0,1000000*SER_hh_emi_in!J29/SER_hh_num_in!J29)</f>
        <v>589.25983273265115</v>
      </c>
      <c r="K29" s="101">
        <f>IF(SER_hh_emi_in!K29=0,0,1000000*SER_hh_emi_in!K29/SER_hh_num_in!K29)</f>
        <v>197.7709382967291</v>
      </c>
      <c r="L29" s="101">
        <f>IF(SER_hh_emi_in!L29=0,0,1000000*SER_hh_emi_in!L29/SER_hh_num_in!L29)</f>
        <v>0</v>
      </c>
      <c r="M29" s="101">
        <f>IF(SER_hh_emi_in!M29=0,0,1000000*SER_hh_emi_in!M29/SER_hh_num_in!M29)</f>
        <v>598.45537333526499</v>
      </c>
      <c r="N29" s="101">
        <f>IF(SER_hh_emi_in!N29=0,0,1000000*SER_hh_emi_in!N29/SER_hh_num_in!N29)</f>
        <v>0</v>
      </c>
      <c r="O29" s="101">
        <f>IF(SER_hh_emi_in!O29=0,0,1000000*SER_hh_emi_in!O29/SER_hh_num_in!O29)</f>
        <v>441.86910163195944</v>
      </c>
      <c r="P29" s="101">
        <f>IF(SER_hh_emi_in!P29=0,0,1000000*SER_hh_emi_in!P29/SER_hh_num_in!P29)</f>
        <v>90.830689889183219</v>
      </c>
      <c r="Q29" s="101">
        <f>IF(SER_hh_emi_in!Q29=0,0,1000000*SER_hh_emi_in!Q29/SER_hh_num_in!Q29)</f>
        <v>0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2295.4425761512971</v>
      </c>
      <c r="D30" s="100">
        <f>IF(SER_hh_emi_in!D30=0,0,1000000*SER_hh_emi_in!D30/SER_hh_num_in!D30)</f>
        <v>2322.8357968411106</v>
      </c>
      <c r="E30" s="100">
        <f>IF(SER_hh_emi_in!E30=0,0,1000000*SER_hh_emi_in!E30/SER_hh_num_in!E30)</f>
        <v>2317.9680252054754</v>
      </c>
      <c r="F30" s="100">
        <f>IF(SER_hh_emi_in!F30=0,0,1000000*SER_hh_emi_in!F30/SER_hh_num_in!F30)</f>
        <v>0</v>
      </c>
      <c r="G30" s="100">
        <f>IF(SER_hh_emi_in!G30=0,0,1000000*SER_hh_emi_in!G30/SER_hh_num_in!G30)</f>
        <v>2740.0582554492953</v>
      </c>
      <c r="H30" s="100">
        <f>IF(SER_hh_emi_in!H30=0,0,1000000*SER_hh_emi_in!H30/SER_hh_num_in!H30)</f>
        <v>2708.3430078296446</v>
      </c>
      <c r="I30" s="100">
        <f>IF(SER_hh_emi_in!I30=0,0,1000000*SER_hh_emi_in!I30/SER_hh_num_in!I30)</f>
        <v>2767.1070995614282</v>
      </c>
      <c r="J30" s="100">
        <f>IF(SER_hh_emi_in!J30=0,0,1000000*SER_hh_emi_in!J30/SER_hh_num_in!J30)</f>
        <v>0</v>
      </c>
      <c r="K30" s="100">
        <f>IF(SER_hh_emi_in!K30=0,0,1000000*SER_hh_emi_in!K30/SER_hh_num_in!K30)</f>
        <v>0</v>
      </c>
      <c r="L30" s="100">
        <f>IF(SER_hh_emi_in!L30=0,0,1000000*SER_hh_emi_in!L30/SER_hh_num_in!L30)</f>
        <v>0</v>
      </c>
      <c r="M30" s="100">
        <f>IF(SER_hh_emi_in!M30=0,0,1000000*SER_hh_emi_in!M30/SER_hh_num_in!M30)</f>
        <v>2729.4403594822106</v>
      </c>
      <c r="N30" s="100">
        <f>IF(SER_hh_emi_in!N30=0,0,1000000*SER_hh_emi_in!N30/SER_hh_num_in!N30)</f>
        <v>0</v>
      </c>
      <c r="O30" s="100">
        <f>IF(SER_hh_emi_in!O30=0,0,1000000*SER_hh_emi_in!O30/SER_hh_num_in!O30)</f>
        <v>2808.3603352066007</v>
      </c>
      <c r="P30" s="100">
        <f>IF(SER_hh_emi_in!P30=0,0,1000000*SER_hh_emi_in!P30/SER_hh_num_in!P30)</f>
        <v>0</v>
      </c>
      <c r="Q30" s="100">
        <f>IF(SER_hh_emi_in!Q30=0,0,1000000*SER_hh_emi_in!Q30/SER_hh_num_in!Q30)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1885.2018260031346</v>
      </c>
      <c r="D31" s="100">
        <f>IF(SER_hh_emi_in!D31=0,0,1000000*SER_hh_emi_in!D31/SER_hh_num_in!D31)</f>
        <v>1888.8388287465316</v>
      </c>
      <c r="E31" s="100">
        <f>IF(SER_hh_emi_in!E31=0,0,1000000*SER_hh_emi_in!E31/SER_hh_num_in!E31)</f>
        <v>1888.1990633160333</v>
      </c>
      <c r="F31" s="100">
        <f>IF(SER_hh_emi_in!F31=0,0,1000000*SER_hh_emi_in!F31/SER_hh_num_in!F31)</f>
        <v>0</v>
      </c>
      <c r="G31" s="100">
        <f>IF(SER_hh_emi_in!G31=0,0,1000000*SER_hh_emi_in!G31/SER_hh_num_in!G31)</f>
        <v>2027.7533143724534</v>
      </c>
      <c r="H31" s="100">
        <f>IF(SER_hh_emi_in!H31=0,0,1000000*SER_hh_emi_in!H31/SER_hh_num_in!H31)</f>
        <v>2034.9628093575334</v>
      </c>
      <c r="I31" s="100">
        <f>IF(SER_hh_emi_in!I31=0,0,1000000*SER_hh_emi_in!I31/SER_hh_num_in!I31)</f>
        <v>2151.7744885209868</v>
      </c>
      <c r="J31" s="100">
        <f>IF(SER_hh_emi_in!J31=0,0,1000000*SER_hh_emi_in!J31/SER_hh_num_in!J31)</f>
        <v>2151.6170909669199</v>
      </c>
      <c r="K31" s="100">
        <f>IF(SER_hh_emi_in!K31=0,0,1000000*SER_hh_emi_in!K31/SER_hh_num_in!K31)</f>
        <v>2172.0675967262464</v>
      </c>
      <c r="L31" s="100">
        <f>IF(SER_hh_emi_in!L31=0,0,1000000*SER_hh_emi_in!L31/SER_hh_num_in!L31)</f>
        <v>0</v>
      </c>
      <c r="M31" s="100">
        <f>IF(SER_hh_emi_in!M31=0,0,1000000*SER_hh_emi_in!M31/SER_hh_num_in!M31)</f>
        <v>2233.2976803016782</v>
      </c>
      <c r="N31" s="100">
        <f>IF(SER_hh_emi_in!N31=0,0,1000000*SER_hh_emi_in!N31/SER_hh_num_in!N31)</f>
        <v>0</v>
      </c>
      <c r="O31" s="100">
        <f>IF(SER_hh_emi_in!O31=0,0,1000000*SER_hh_emi_in!O31/SER_hh_num_in!O31)</f>
        <v>0</v>
      </c>
      <c r="P31" s="100">
        <f>IF(SER_hh_emi_in!P31=0,0,1000000*SER_hh_emi_in!P31/SER_hh_num_in!P31)</f>
        <v>2237.0787140313159</v>
      </c>
      <c r="Q31" s="100">
        <f>IF(SER_hh_emi_in!Q31=0,0,1000000*SER_hh_emi_in!Q31/SER_hh_num_in!Q31)</f>
        <v>0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199.20088653727942</v>
      </c>
      <c r="D3" s="106">
        <f>IF(SER_hh_fech_in!D3=0,0,SER_hh_fech_in!D3/SER_summary!D$27)</f>
        <v>199.1564030650388</v>
      </c>
      <c r="E3" s="106">
        <f>IF(SER_hh_fech_in!E3=0,0,SER_hh_fech_in!E3/SER_summary!E$27)</f>
        <v>186.34234932362597</v>
      </c>
      <c r="F3" s="106">
        <f>IF(SER_hh_fech_in!F3=0,0,SER_hh_fech_in!F3/SER_summary!F$27)</f>
        <v>191.45437910721802</v>
      </c>
      <c r="G3" s="106">
        <f>IF(SER_hh_fech_in!G3=0,0,SER_hh_fech_in!G3/SER_summary!G$27)</f>
        <v>191.98220557820972</v>
      </c>
      <c r="H3" s="106">
        <f>IF(SER_hh_fech_in!H3=0,0,SER_hh_fech_in!H3/SER_summary!H$27)</f>
        <v>208.5338223085069</v>
      </c>
      <c r="I3" s="106">
        <f>IF(SER_hh_fech_in!I3=0,0,SER_hh_fech_in!I3/SER_summary!I$27)</f>
        <v>177.60281190706388</v>
      </c>
      <c r="J3" s="106">
        <f>IF(SER_hh_fech_in!J3=0,0,SER_hh_fech_in!J3/SER_summary!J$27)</f>
        <v>164.87704743074073</v>
      </c>
      <c r="K3" s="106">
        <f>IF(SER_hh_fech_in!K3=0,0,SER_hh_fech_in!K3/SER_summary!K$27)</f>
        <v>160.35172619009992</v>
      </c>
      <c r="L3" s="106">
        <f>IF(SER_hh_fech_in!L3=0,0,SER_hh_fech_in!L3/SER_summary!L$27)</f>
        <v>158.79209123758625</v>
      </c>
      <c r="M3" s="106">
        <f>IF(SER_hh_fech_in!M3=0,0,SER_hh_fech_in!M3/SER_summary!M$27)</f>
        <v>158.25301046795747</v>
      </c>
      <c r="N3" s="106">
        <f>IF(SER_hh_fech_in!N3=0,0,SER_hh_fech_in!N3/SER_summary!N$27)</f>
        <v>149.26453937854245</v>
      </c>
      <c r="O3" s="106">
        <f>IF(SER_hh_fech_in!O3=0,0,SER_hh_fech_in!O3/SER_summary!O$27)</f>
        <v>146.84076939097181</v>
      </c>
      <c r="P3" s="106">
        <f>IF(SER_hh_fech_in!P3=0,0,SER_hh_fech_in!P3/SER_summary!P$27)</f>
        <v>120.03616222221547</v>
      </c>
      <c r="Q3" s="106">
        <f>IF(SER_hh_fech_in!Q3=0,0,SER_hh_fech_in!Q3/SER_summary!Q$27)</f>
        <v>139.07884148533452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161.3812439018258</v>
      </c>
      <c r="D4" s="101">
        <f>IF(SER_hh_fech_in!D4=0,0,SER_hh_fech_in!D4/SER_summary!D$27)</f>
        <v>160.42338779872946</v>
      </c>
      <c r="E4" s="101">
        <f>IF(SER_hh_fech_in!E4=0,0,SER_hh_fech_in!E4/SER_summary!E$27)</f>
        <v>148.56776901167544</v>
      </c>
      <c r="F4" s="101">
        <f>IF(SER_hh_fech_in!F4=0,0,SER_hh_fech_in!F4/SER_summary!F$27)</f>
        <v>152.86246281148377</v>
      </c>
      <c r="G4" s="101">
        <f>IF(SER_hh_fech_in!G4=0,0,SER_hh_fech_in!G4/SER_summary!G$27)</f>
        <v>150.50902621070966</v>
      </c>
      <c r="H4" s="101">
        <f>IF(SER_hh_fech_in!H4=0,0,SER_hh_fech_in!H4/SER_summary!H$27)</f>
        <v>167.6786842173338</v>
      </c>
      <c r="I4" s="101">
        <f>IF(SER_hh_fech_in!I4=0,0,SER_hh_fech_in!I4/SER_summary!I$27)</f>
        <v>136.68158295751812</v>
      </c>
      <c r="J4" s="101">
        <f>IF(SER_hh_fech_in!J4=0,0,SER_hh_fech_in!J4/SER_summary!J$27)</f>
        <v>123.43731036483051</v>
      </c>
      <c r="K4" s="101">
        <f>IF(SER_hh_fech_in!K4=0,0,SER_hh_fech_in!K4/SER_summary!K$27)</f>
        <v>121.53350589699619</v>
      </c>
      <c r="L4" s="101">
        <f>IF(SER_hh_fech_in!L4=0,0,SER_hh_fech_in!L4/SER_summary!L$27)</f>
        <v>118.39604578269957</v>
      </c>
      <c r="M4" s="101">
        <f>IF(SER_hh_fech_in!M4=0,0,SER_hh_fech_in!M4/SER_summary!M$27)</f>
        <v>117.64153763790118</v>
      </c>
      <c r="N4" s="101">
        <f>IF(SER_hh_fech_in!N4=0,0,SER_hh_fech_in!N4/SER_summary!N$27)</f>
        <v>109.13924253053882</v>
      </c>
      <c r="O4" s="101">
        <f>IF(SER_hh_fech_in!O4=0,0,SER_hh_fech_in!O4/SER_summary!O$27)</f>
        <v>106.58634049185856</v>
      </c>
      <c r="P4" s="101">
        <f>IF(SER_hh_fech_in!P4=0,0,SER_hh_fech_in!P4/SER_summary!P$27)</f>
        <v>80.096701285251399</v>
      </c>
      <c r="Q4" s="101">
        <f>IF(SER_hh_fech_in!Q4=0,0,SER_hh_fech_in!Q4/SER_summary!Q$27)</f>
        <v>98.143448719540402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188.32247661458516</v>
      </c>
      <c r="D5" s="100">
        <f>IF(SER_hh_fech_in!D5=0,0,SER_hh_fech_in!D5/SER_summary!D$27)</f>
        <v>204.05411876827392</v>
      </c>
      <c r="E5" s="100">
        <f>IF(SER_hh_fech_in!E5=0,0,SER_hh_fech_in!E5/SER_summary!E$27)</f>
        <v>201.62889161085153</v>
      </c>
      <c r="F5" s="100">
        <f>IF(SER_hh_fech_in!F5=0,0,SER_hh_fech_in!F5/SER_summary!F$27)</f>
        <v>196.4626788981119</v>
      </c>
      <c r="G5" s="100">
        <f>IF(SER_hh_fech_in!G5=0,0,SER_hh_fech_in!G5/SER_summary!G$27)</f>
        <v>190.47755874923686</v>
      </c>
      <c r="H5" s="100">
        <f>IF(SER_hh_fech_in!H5=0,0,SER_hh_fech_in!H5/SER_summary!H$27)</f>
        <v>202.01150080471081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160.38163548251165</v>
      </c>
      <c r="L5" s="100">
        <f>IF(SER_hh_fech_in!L5=0,0,SER_hh_fech_in!L5/SER_summary!L$27)</f>
        <v>160.74953666191831</v>
      </c>
      <c r="M5" s="100">
        <f>IF(SER_hh_fech_in!M5=0,0,SER_hh_fech_in!M5/SER_summary!M$27)</f>
        <v>181.19034474779247</v>
      </c>
      <c r="N5" s="100">
        <f>IF(SER_hh_fech_in!N5=0,0,SER_hh_fech_in!N5/SER_summary!N$27)</f>
        <v>125.12730531050649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0</v>
      </c>
      <c r="D7" s="100">
        <f>IF(SER_hh_fech_in!D7=0,0,SER_hh_fech_in!D7/SER_summary!D$27)</f>
        <v>191.65509150651184</v>
      </c>
      <c r="E7" s="100">
        <f>IF(SER_hh_fech_in!E7=0,0,SER_hh_fech_in!E7/SER_summary!E$27)</f>
        <v>0</v>
      </c>
      <c r="F7" s="100">
        <f>IF(SER_hh_fech_in!F7=0,0,SER_hh_fech_in!F7/SER_summary!F$27)</f>
        <v>0</v>
      </c>
      <c r="G7" s="100">
        <f>IF(SER_hh_fech_in!G7=0,0,SER_hh_fech_in!G7/SER_summary!G$27)</f>
        <v>154.99313252128547</v>
      </c>
      <c r="H7" s="100">
        <f>IF(SER_hh_fech_in!H7=0,0,SER_hh_fech_in!H7/SER_summary!H$27)</f>
        <v>123.64691812909214</v>
      </c>
      <c r="I7" s="100">
        <f>IF(SER_hh_fech_in!I7=0,0,SER_hh_fech_in!I7/SER_summary!I$27)</f>
        <v>0</v>
      </c>
      <c r="J7" s="100">
        <f>IF(SER_hh_fech_in!J7=0,0,SER_hh_fech_in!J7/SER_summary!J$27)</f>
        <v>0</v>
      </c>
      <c r="K7" s="100">
        <f>IF(SER_hh_fech_in!K7=0,0,SER_hh_fech_in!K7/SER_summary!K$27)</f>
        <v>90.747441445310187</v>
      </c>
      <c r="L7" s="100">
        <f>IF(SER_hh_fech_in!L7=0,0,SER_hh_fech_in!L7/SER_summary!L$27)</f>
        <v>138.43773224726903</v>
      </c>
      <c r="M7" s="100">
        <f>IF(SER_hh_fech_in!M7=0,0,SER_hh_fech_in!M7/SER_summary!M$27)</f>
        <v>163.10765329260397</v>
      </c>
      <c r="N7" s="100">
        <f>IF(SER_hh_fech_in!N7=0,0,SER_hh_fech_in!N7/SER_summary!N$27)</f>
        <v>92.829679771177908</v>
      </c>
      <c r="O7" s="100">
        <f>IF(SER_hh_fech_in!O7=0,0,SER_hh_fech_in!O7/SER_summary!O$27)</f>
        <v>0</v>
      </c>
      <c r="P7" s="100">
        <f>IF(SER_hh_fech_in!P7=0,0,SER_hh_fech_in!P7/SER_summary!P$27)</f>
        <v>0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168.58120419509288</v>
      </c>
      <c r="D9" s="100">
        <f>IF(SER_hh_fech_in!D9=0,0,SER_hh_fech_in!D9/SER_summary!D$27)</f>
        <v>164.68591255152668</v>
      </c>
      <c r="E9" s="100">
        <f>IF(SER_hh_fech_in!E9=0,0,SER_hh_fech_in!E9/SER_summary!E$27)</f>
        <v>162.96370164409703</v>
      </c>
      <c r="F9" s="100">
        <f>IF(SER_hh_fech_in!F9=0,0,SER_hh_fech_in!F9/SER_summary!F$27)</f>
        <v>162.15739637427893</v>
      </c>
      <c r="G9" s="100">
        <f>IF(SER_hh_fech_in!G9=0,0,SER_hh_fech_in!G9/SER_summary!G$27)</f>
        <v>153.28711996075882</v>
      </c>
      <c r="H9" s="100">
        <f>IF(SER_hh_fech_in!H9=0,0,SER_hh_fech_in!H9/SER_summary!H$27)</f>
        <v>161.03664099378673</v>
      </c>
      <c r="I9" s="100">
        <f>IF(SER_hh_fech_in!I9=0,0,SER_hh_fech_in!I9/SER_summary!I$27)</f>
        <v>150.21577898058456</v>
      </c>
      <c r="J9" s="100">
        <f>IF(SER_hh_fech_in!J9=0,0,SER_hh_fech_in!J9/SER_summary!J$27)</f>
        <v>130.51097291033443</v>
      </c>
      <c r="K9" s="100">
        <f>IF(SER_hh_fech_in!K9=0,0,SER_hh_fech_in!K9/SER_summary!K$27)</f>
        <v>0</v>
      </c>
      <c r="L9" s="100">
        <f>IF(SER_hh_fech_in!L9=0,0,SER_hh_fech_in!L9/SER_summary!L$27)</f>
        <v>131.21409323489803</v>
      </c>
      <c r="M9" s="100">
        <f>IF(SER_hh_fech_in!M9=0,0,SER_hh_fech_in!M9/SER_summary!M$27)</f>
        <v>114.05269341404859</v>
      </c>
      <c r="N9" s="100">
        <f>IF(SER_hh_fech_in!N9=0,0,SER_hh_fech_in!N9/SER_summary!N$27)</f>
        <v>127.55169504102793</v>
      </c>
      <c r="O9" s="100">
        <f>IF(SER_hh_fech_in!O9=0,0,SER_hh_fech_in!O9/SER_summary!O$27)</f>
        <v>117.47946769057698</v>
      </c>
      <c r="P9" s="100">
        <f>IF(SER_hh_fech_in!P9=0,0,SER_hh_fech_in!P9/SER_summary!P$27)</f>
        <v>0</v>
      </c>
      <c r="Q9" s="100">
        <f>IF(SER_hh_fech_in!Q9=0,0,SER_hh_fech_in!Q9/SER_summary!Q$27)</f>
        <v>107.17745100061178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217.43992925880247</v>
      </c>
      <c r="D10" s="100">
        <f>IF(SER_hh_fech_in!D10=0,0,SER_hh_fech_in!D10/SER_summary!D$27)</f>
        <v>209.91629962379739</v>
      </c>
      <c r="E10" s="100">
        <f>IF(SER_hh_fech_in!E10=0,0,SER_hh_fech_in!E10/SER_summary!E$27)</f>
        <v>0</v>
      </c>
      <c r="F10" s="100">
        <f>IF(SER_hh_fech_in!F10=0,0,SER_hh_fech_in!F10/SER_summary!F$27)</f>
        <v>197.53401000189882</v>
      </c>
      <c r="G10" s="100">
        <f>IF(SER_hh_fech_in!G10=0,0,SER_hh_fech_in!G10/SER_summary!G$27)</f>
        <v>194.88888402743646</v>
      </c>
      <c r="H10" s="100">
        <f>IF(SER_hh_fech_in!H10=0,0,SER_hh_fech_in!H10/SER_summary!H$27)</f>
        <v>200.1537104828453</v>
      </c>
      <c r="I10" s="100">
        <f>IF(SER_hh_fech_in!I10=0,0,SER_hh_fech_in!I10/SER_summary!I$27)</f>
        <v>184.39120088707119</v>
      </c>
      <c r="J10" s="100">
        <f>IF(SER_hh_fech_in!J10=0,0,SER_hh_fech_in!J10/SER_summary!J$27)</f>
        <v>163.94938102695238</v>
      </c>
      <c r="K10" s="100">
        <f>IF(SER_hh_fech_in!K10=0,0,SER_hh_fech_in!K10/SER_summary!K$27)</f>
        <v>160.92680961349316</v>
      </c>
      <c r="L10" s="100">
        <f>IF(SER_hh_fech_in!L10=0,0,SER_hh_fech_in!L10/SER_summary!L$27)</f>
        <v>160.15939174207597</v>
      </c>
      <c r="M10" s="100">
        <f>IF(SER_hh_fech_in!M10=0,0,SER_hh_fech_in!M10/SER_summary!M$27)</f>
        <v>153.01806669247713</v>
      </c>
      <c r="N10" s="100">
        <f>IF(SER_hh_fech_in!N10=0,0,SER_hh_fech_in!N10/SER_summary!N$27)</f>
        <v>160.16776818615861</v>
      </c>
      <c r="O10" s="100">
        <f>IF(SER_hh_fech_in!O10=0,0,SER_hh_fech_in!O10/SER_summary!O$27)</f>
        <v>151.69577250135259</v>
      </c>
      <c r="P10" s="100">
        <f>IF(SER_hh_fech_in!P10=0,0,SER_hh_fech_in!P10/SER_summary!P$27)</f>
        <v>146.82261552476561</v>
      </c>
      <c r="Q10" s="100">
        <f>IF(SER_hh_fech_in!Q10=0,0,SER_hh_fech_in!Q10/SER_summary!Q$27)</f>
        <v>138.08491254954222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151.98923290311384</v>
      </c>
      <c r="D12" s="100">
        <f>IF(SER_hh_fech_in!D12=0,0,SER_hh_fech_in!D12/SER_summary!D$27)</f>
        <v>142.49522276110264</v>
      </c>
      <c r="E12" s="100">
        <f>IF(SER_hh_fech_in!E12=0,0,SER_hh_fech_in!E12/SER_summary!E$27)</f>
        <v>141.60415604187219</v>
      </c>
      <c r="F12" s="100">
        <f>IF(SER_hh_fech_in!F12=0,0,SER_hh_fech_in!F12/SER_summary!F$27)</f>
        <v>138.05015184037973</v>
      </c>
      <c r="G12" s="100">
        <f>IF(SER_hh_fech_in!G12=0,0,SER_hh_fech_in!G12/SER_summary!G$27)</f>
        <v>131.81342049222545</v>
      </c>
      <c r="H12" s="100">
        <f>IF(SER_hh_fech_in!H12=0,0,SER_hh_fech_in!H12/SER_summary!H$27)</f>
        <v>138.39974294705462</v>
      </c>
      <c r="I12" s="100">
        <f>IF(SER_hh_fech_in!I12=0,0,SER_hh_fech_in!I12/SER_summary!I$27)</f>
        <v>126.54877331774601</v>
      </c>
      <c r="J12" s="100">
        <f>IF(SER_hh_fech_in!J12=0,0,SER_hh_fech_in!J12/SER_summary!J$27)</f>
        <v>107.7433918458359</v>
      </c>
      <c r="K12" s="100">
        <f>IF(SER_hh_fech_in!K12=0,0,SER_hh_fech_in!K12/SER_summary!K$27)</f>
        <v>106.40781544530232</v>
      </c>
      <c r="L12" s="100">
        <f>IF(SER_hh_fech_in!L12=0,0,SER_hh_fech_in!L12/SER_summary!L$27)</f>
        <v>107.75293877957972</v>
      </c>
      <c r="M12" s="100">
        <f>IF(SER_hh_fech_in!M12=0,0,SER_hh_fech_in!M12/SER_summary!M$27)</f>
        <v>93.301103243816456</v>
      </c>
      <c r="N12" s="100">
        <f>IF(SER_hh_fech_in!N12=0,0,SER_hh_fech_in!N12/SER_summary!N$27)</f>
        <v>116.63827396068635</v>
      </c>
      <c r="O12" s="100">
        <f>IF(SER_hh_fech_in!O12=0,0,SER_hh_fech_in!O12/SER_summary!O$27)</f>
        <v>100.94447314883828</v>
      </c>
      <c r="P12" s="100">
        <f>IF(SER_hh_fech_in!P12=0,0,SER_hh_fech_in!P12/SER_summary!P$27)</f>
        <v>100.018342637698</v>
      </c>
      <c r="Q12" s="100">
        <f>IF(SER_hh_fech_in!Q12=0,0,SER_hh_fech_in!Q12/SER_summary!Q$27)</f>
        <v>94.476169133673054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96.247727962001335</v>
      </c>
      <c r="D13" s="100">
        <f>IF(SER_hh_fech_in!D13=0,0,SER_hh_fech_in!D13/SER_summary!D$27)</f>
        <v>94.095077218760039</v>
      </c>
      <c r="E13" s="100">
        <f>IF(SER_hh_fech_in!E13=0,0,SER_hh_fech_in!E13/SER_summary!E$27)</f>
        <v>94.445139943470096</v>
      </c>
      <c r="F13" s="100">
        <f>IF(SER_hh_fech_in!F13=0,0,SER_hh_fech_in!F13/SER_summary!F$27)</f>
        <v>92.598768781722612</v>
      </c>
      <c r="G13" s="100">
        <f>IF(SER_hh_fech_in!G13=0,0,SER_hh_fech_in!G13/SER_summary!G$27)</f>
        <v>89.089792457483199</v>
      </c>
      <c r="H13" s="100">
        <f>IF(SER_hh_fech_in!H13=0,0,SER_hh_fech_in!H13/SER_summary!H$27)</f>
        <v>93.551395876468817</v>
      </c>
      <c r="I13" s="100">
        <f>IF(SER_hh_fech_in!I13=0,0,SER_hh_fech_in!I13/SER_summary!I$27)</f>
        <v>86.019440551860555</v>
      </c>
      <c r="J13" s="100">
        <f>IF(SER_hh_fech_in!J13=0,0,SER_hh_fech_in!J13/SER_summary!J$27)</f>
        <v>74.972743133447494</v>
      </c>
      <c r="K13" s="100">
        <f>IF(SER_hh_fech_in!K13=0,0,SER_hh_fech_in!K13/SER_summary!K$27)</f>
        <v>72.127904377939473</v>
      </c>
      <c r="L13" s="100">
        <f>IF(SER_hh_fech_in!L13=0,0,SER_hh_fech_in!L13/SER_summary!L$27)</f>
        <v>51.965481944669335</v>
      </c>
      <c r="M13" s="100">
        <f>IF(SER_hh_fech_in!M13=0,0,SER_hh_fech_in!M13/SER_summary!M$27)</f>
        <v>40.66254902671637</v>
      </c>
      <c r="N13" s="100">
        <f>IF(SER_hh_fech_in!N13=0,0,SER_hh_fech_in!N13/SER_summary!N$27)</f>
        <v>38.889862352015619</v>
      </c>
      <c r="O13" s="100">
        <f>IF(SER_hh_fech_in!O13=0,0,SER_hh_fech_in!O13/SER_summary!O$27)</f>
        <v>33.264497603358691</v>
      </c>
      <c r="P13" s="100">
        <f>IF(SER_hh_fech_in!P13=0,0,SER_hh_fech_in!P13/SER_summary!P$27)</f>
        <v>31.536132135402042</v>
      </c>
      <c r="Q13" s="100">
        <f>IF(SER_hh_fech_in!Q13=0,0,SER_hh_fech_in!Q13/SER_summary!Q$27)</f>
        <v>29.029618082808597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151.54832227804812</v>
      </c>
      <c r="D14" s="22">
        <f>IF(SER_hh_fech_in!D14=0,0,SER_hh_fech_in!D14/SER_summary!D$27)</f>
        <v>145.9807356135268</v>
      </c>
      <c r="E14" s="22">
        <f>IF(SER_hh_fech_in!E14=0,0,SER_hh_fech_in!E14/SER_summary!E$27)</f>
        <v>148.56534496758428</v>
      </c>
      <c r="F14" s="22">
        <f>IF(SER_hh_fech_in!F14=0,0,SER_hh_fech_in!F14/SER_summary!F$27)</f>
        <v>144.67303155421544</v>
      </c>
      <c r="G14" s="22">
        <f>IF(SER_hh_fech_in!G14=0,0,SER_hh_fech_in!G14/SER_summary!G$27)</f>
        <v>139.01505542938622</v>
      </c>
      <c r="H14" s="22">
        <f>IF(SER_hh_fech_in!H14=0,0,SER_hh_fech_in!H14/SER_summary!H$27)</f>
        <v>145.06205084821752</v>
      </c>
      <c r="I14" s="22">
        <f>IF(SER_hh_fech_in!I14=0,0,SER_hh_fech_in!I14/SER_summary!I$27)</f>
        <v>132.45411859396694</v>
      </c>
      <c r="J14" s="22">
        <f>IF(SER_hh_fech_in!J14=0,0,SER_hh_fech_in!J14/SER_summary!J$27)</f>
        <v>118.0756842965513</v>
      </c>
      <c r="K14" s="22">
        <f>IF(SER_hh_fech_in!K14=0,0,SER_hh_fech_in!K14/SER_summary!K$27)</f>
        <v>0</v>
      </c>
      <c r="L14" s="22">
        <f>IF(SER_hh_fech_in!L14=0,0,SER_hh_fech_in!L14/SER_summary!L$27)</f>
        <v>0</v>
      </c>
      <c r="M14" s="22">
        <f>IF(SER_hh_fech_in!M14=0,0,SER_hh_fech_in!M14/SER_summary!M$27)</f>
        <v>109.15775389158766</v>
      </c>
      <c r="N14" s="22">
        <f>IF(SER_hh_fech_in!N14=0,0,SER_hh_fech_in!N14/SER_summary!N$27)</f>
        <v>119.98784263548855</v>
      </c>
      <c r="O14" s="22">
        <f>IF(SER_hh_fech_in!O14=0,0,SER_hh_fech_in!O14/SER_summary!O$27)</f>
        <v>0</v>
      </c>
      <c r="P14" s="22">
        <f>IF(SER_hh_fech_in!P14=0,0,SER_hh_fech_in!P14/SER_summary!P$27)</f>
        <v>106.68840911650386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0.79093409887336474</v>
      </c>
      <c r="D15" s="104">
        <f>IF(SER_hh_fech_in!D15=0,0,SER_hh_fech_in!D15/SER_summary!D$27)</f>
        <v>0.90370219766555471</v>
      </c>
      <c r="E15" s="104">
        <f>IF(SER_hh_fech_in!E15=0,0,SER_hh_fech_in!E15/SER_summary!E$27)</f>
        <v>0.68357923958349764</v>
      </c>
      <c r="F15" s="104">
        <f>IF(SER_hh_fech_in!F15=0,0,SER_hh_fech_in!F15/SER_summary!F$27)</f>
        <v>1.1593483431689282</v>
      </c>
      <c r="G15" s="104">
        <f>IF(SER_hh_fech_in!G15=0,0,SER_hh_fech_in!G15/SER_summary!G$27)</f>
        <v>0.70479977709009378</v>
      </c>
      <c r="H15" s="104">
        <f>IF(SER_hh_fech_in!H15=0,0,SER_hh_fech_in!H15/SER_summary!H$27)</f>
        <v>0.86261362327761659</v>
      </c>
      <c r="I15" s="104">
        <f>IF(SER_hh_fech_in!I15=0,0,SER_hh_fech_in!I15/SER_summary!I$27)</f>
        <v>0.96885613038914853</v>
      </c>
      <c r="J15" s="104">
        <f>IF(SER_hh_fech_in!J15=0,0,SER_hh_fech_in!J15/SER_summary!J$27)</f>
        <v>1.053998091968001</v>
      </c>
      <c r="K15" s="104">
        <f>IF(SER_hh_fech_in!K15=0,0,SER_hh_fech_in!K15/SER_summary!K$27)</f>
        <v>0.55033196691686781</v>
      </c>
      <c r="L15" s="104">
        <f>IF(SER_hh_fech_in!L15=0,0,SER_hh_fech_in!L15/SER_summary!L$27)</f>
        <v>0.71275391204479832</v>
      </c>
      <c r="M15" s="104">
        <f>IF(SER_hh_fech_in!M15=0,0,SER_hh_fech_in!M15/SER_summary!M$27)</f>
        <v>0.84878015614590618</v>
      </c>
      <c r="N15" s="104">
        <f>IF(SER_hh_fech_in!N15=0,0,SER_hh_fech_in!N15/SER_summary!N$27)</f>
        <v>0.61271882510184394</v>
      </c>
      <c r="O15" s="104">
        <f>IF(SER_hh_fech_in!O15=0,0,SER_hh_fech_in!O15/SER_summary!O$27)</f>
        <v>0.94034332124851583</v>
      </c>
      <c r="P15" s="104">
        <f>IF(SER_hh_fech_in!P15=0,0,SER_hh_fech_in!P15/SER_summary!P$27)</f>
        <v>0.41752875480458057</v>
      </c>
      <c r="Q15" s="104">
        <f>IF(SER_hh_fech_in!Q15=0,0,SER_hh_fech_in!Q15/SER_summary!Q$27)</f>
        <v>0.75066175967316062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9.6633371953369434</v>
      </c>
      <c r="D16" s="101">
        <f>IF(SER_hh_fech_in!D16=0,0,SER_hh_fech_in!D16/SER_summary!D$27)</f>
        <v>9.5137837719985008</v>
      </c>
      <c r="E16" s="101">
        <f>IF(SER_hh_fech_in!E16=0,0,SER_hh_fech_in!E16/SER_summary!E$27)</f>
        <v>9.4090565369067001</v>
      </c>
      <c r="F16" s="101">
        <f>IF(SER_hh_fech_in!F16=0,0,SER_hh_fech_in!F16/SER_summary!F$27)</f>
        <v>9.3295034758013369</v>
      </c>
      <c r="G16" s="101">
        <f>IF(SER_hh_fech_in!G16=0,0,SER_hh_fech_in!G16/SER_summary!G$27)</f>
        <v>9.2678126454626142</v>
      </c>
      <c r="H16" s="101">
        <f>IF(SER_hh_fech_in!H16=0,0,SER_hh_fech_in!H16/SER_summary!H$27)</f>
        <v>9.2128645033257186</v>
      </c>
      <c r="I16" s="101">
        <f>IF(SER_hh_fech_in!I16=0,0,SER_hh_fech_in!I16/SER_summary!I$27)</f>
        <v>9.169371512221753</v>
      </c>
      <c r="J16" s="101">
        <f>IF(SER_hh_fech_in!J16=0,0,SER_hh_fech_in!J16/SER_summary!J$27)</f>
        <v>9.1622360533825677</v>
      </c>
      <c r="K16" s="101">
        <f>IF(SER_hh_fech_in!K16=0,0,SER_hh_fech_in!K16/SER_summary!K$27)</f>
        <v>9.0306027136626419</v>
      </c>
      <c r="L16" s="101">
        <f>IF(SER_hh_fech_in!L16=0,0,SER_hh_fech_in!L16/SER_summary!L$27)</f>
        <v>8.9932669014352022</v>
      </c>
      <c r="M16" s="101">
        <f>IF(SER_hh_fech_in!M16=0,0,SER_hh_fech_in!M16/SER_summary!M$27)</f>
        <v>8.9294608458454405</v>
      </c>
      <c r="N16" s="101">
        <f>IF(SER_hh_fech_in!N16=0,0,SER_hh_fech_in!N16/SER_summary!N$27)</f>
        <v>8.8348024914496204</v>
      </c>
      <c r="O16" s="101">
        <f>IF(SER_hh_fech_in!O16=0,0,SER_hh_fech_in!O16/SER_summary!O$27)</f>
        <v>8.7831670525020868</v>
      </c>
      <c r="P16" s="101">
        <f>IF(SER_hh_fech_in!P16=0,0,SER_hh_fech_in!P16/SER_summary!P$27)</f>
        <v>8.7138615232652104</v>
      </c>
      <c r="Q16" s="101">
        <f>IF(SER_hh_fech_in!Q16=0,0,SER_hh_fech_in!Q16/SER_summary!Q$27)</f>
        <v>8.6280993919738496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9.6633371953369434</v>
      </c>
      <c r="D18" s="103">
        <f>IF(SER_hh_fech_in!D18=0,0,SER_hh_fech_in!D18/SER_summary!D$27)</f>
        <v>9.5137837719985008</v>
      </c>
      <c r="E18" s="103">
        <f>IF(SER_hh_fech_in!E18=0,0,SER_hh_fech_in!E18/SER_summary!E$27)</f>
        <v>9.4090565369067001</v>
      </c>
      <c r="F18" s="103">
        <f>IF(SER_hh_fech_in!F18=0,0,SER_hh_fech_in!F18/SER_summary!F$27)</f>
        <v>9.3295034758013369</v>
      </c>
      <c r="G18" s="103">
        <f>IF(SER_hh_fech_in!G18=0,0,SER_hh_fech_in!G18/SER_summary!G$27)</f>
        <v>9.2678126454626142</v>
      </c>
      <c r="H18" s="103">
        <f>IF(SER_hh_fech_in!H18=0,0,SER_hh_fech_in!H18/SER_summary!H$27)</f>
        <v>9.2128645033257186</v>
      </c>
      <c r="I18" s="103">
        <f>IF(SER_hh_fech_in!I18=0,0,SER_hh_fech_in!I18/SER_summary!I$27)</f>
        <v>9.169371512221753</v>
      </c>
      <c r="J18" s="103">
        <f>IF(SER_hh_fech_in!J18=0,0,SER_hh_fech_in!J18/SER_summary!J$27)</f>
        <v>9.1622360533825677</v>
      </c>
      <c r="K18" s="103">
        <f>IF(SER_hh_fech_in!K18=0,0,SER_hh_fech_in!K18/SER_summary!K$27)</f>
        <v>9.0306027136626419</v>
      </c>
      <c r="L18" s="103">
        <f>IF(SER_hh_fech_in!L18=0,0,SER_hh_fech_in!L18/SER_summary!L$27)</f>
        <v>8.9932669014352022</v>
      </c>
      <c r="M18" s="103">
        <f>IF(SER_hh_fech_in!M18=0,0,SER_hh_fech_in!M18/SER_summary!M$27)</f>
        <v>8.9294608458454405</v>
      </c>
      <c r="N18" s="103">
        <f>IF(SER_hh_fech_in!N18=0,0,SER_hh_fech_in!N18/SER_summary!N$27)</f>
        <v>8.8348024914496204</v>
      </c>
      <c r="O18" s="103">
        <f>IF(SER_hh_fech_in!O18=0,0,SER_hh_fech_in!O18/SER_summary!O$27)</f>
        <v>8.7831670525020868</v>
      </c>
      <c r="P18" s="103">
        <f>IF(SER_hh_fech_in!P18=0,0,SER_hh_fech_in!P18/SER_summary!P$27)</f>
        <v>8.7138615232652104</v>
      </c>
      <c r="Q18" s="103">
        <f>IF(SER_hh_fech_in!Q18=0,0,SER_hh_fech_in!Q18/SER_summary!Q$27)</f>
        <v>8.6280993919738496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17.810294809953746</v>
      </c>
      <c r="D19" s="101">
        <f>IF(SER_hh_fech_in!D19=0,0,SER_hh_fech_in!D19/SER_summary!D$27)</f>
        <v>18.149238158994343</v>
      </c>
      <c r="E19" s="101">
        <f>IF(SER_hh_fech_in!E19=0,0,SER_hh_fech_in!E19/SER_summary!E$27)</f>
        <v>18.040350435862806</v>
      </c>
      <c r="F19" s="101">
        <f>IF(SER_hh_fech_in!F19=0,0,SER_hh_fech_in!F19/SER_summary!F$27)</f>
        <v>18.539406306378439</v>
      </c>
      <c r="G19" s="101">
        <f>IF(SER_hh_fech_in!G19=0,0,SER_hh_fech_in!G19/SER_summary!G$27)</f>
        <v>18.487815543268464</v>
      </c>
      <c r="H19" s="101">
        <f>IF(SER_hh_fech_in!H19=0,0,SER_hh_fech_in!H19/SER_summary!H$27)</f>
        <v>19.990373569933308</v>
      </c>
      <c r="I19" s="101">
        <f>IF(SER_hh_fech_in!I19=0,0,SER_hh_fech_in!I19/SER_summary!I$27)</f>
        <v>19.385232060025537</v>
      </c>
      <c r="J19" s="101">
        <f>IF(SER_hh_fech_in!J19=0,0,SER_hh_fech_in!J19/SER_summary!J$27)</f>
        <v>19.183205722491415</v>
      </c>
      <c r="K19" s="101">
        <f>IF(SER_hh_fech_in!K19=0,0,SER_hh_fech_in!K19/SER_summary!K$27)</f>
        <v>18.73074634756987</v>
      </c>
      <c r="L19" s="101">
        <f>IF(SER_hh_fech_in!L19=0,0,SER_hh_fech_in!L19/SER_summary!L$27)</f>
        <v>18.838063031934496</v>
      </c>
      <c r="M19" s="101">
        <f>IF(SER_hh_fech_in!M19=0,0,SER_hh_fech_in!M19/SER_summary!M$27)</f>
        <v>19.123474853755141</v>
      </c>
      <c r="N19" s="101">
        <f>IF(SER_hh_fech_in!N19=0,0,SER_hh_fech_in!N19/SER_summary!N$27)</f>
        <v>19.281700203938176</v>
      </c>
      <c r="O19" s="101">
        <f>IF(SER_hh_fech_in!O19=0,0,SER_hh_fech_in!O19/SER_summary!O$27)</f>
        <v>19.623514177272288</v>
      </c>
      <c r="P19" s="101">
        <f>IF(SER_hh_fech_in!P19=0,0,SER_hh_fech_in!P19/SER_summary!P$27)</f>
        <v>19.946691941385989</v>
      </c>
      <c r="Q19" s="101">
        <f>IF(SER_hh_fech_in!Q19=0,0,SER_hh_fech_in!Q19/SER_summary!Q$27)</f>
        <v>19.75408640749032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0</v>
      </c>
      <c r="D22" s="100">
        <f>IF(SER_hh_fech_in!D22=0,0,SER_hh_fech_in!D22/SER_summary!D$27)</f>
        <v>22.737602322888502</v>
      </c>
      <c r="E22" s="100">
        <f>IF(SER_hh_fech_in!E22=0,0,SER_hh_fech_in!E22/SER_summary!E$27)</f>
        <v>22.797274682693331</v>
      </c>
      <c r="F22" s="100">
        <f>IF(SER_hh_fech_in!F22=0,0,SER_hh_fech_in!F22/SER_summary!F$27)</f>
        <v>23.020560822728058</v>
      </c>
      <c r="G22" s="100">
        <f>IF(SER_hh_fech_in!G22=0,0,SER_hh_fech_in!G22/SER_summary!G$27)</f>
        <v>23.489064020225033</v>
      </c>
      <c r="H22" s="100">
        <f>IF(SER_hh_fech_in!H22=0,0,SER_hh_fech_in!H22/SER_summary!H$27)</f>
        <v>25.182565178556011</v>
      </c>
      <c r="I22" s="100">
        <f>IF(SER_hh_fech_in!I22=0,0,SER_hh_fech_in!I22/SER_summary!I$27)</f>
        <v>24.218390689145519</v>
      </c>
      <c r="J22" s="100">
        <f>IF(SER_hh_fech_in!J22=0,0,SER_hh_fech_in!J22/SER_summary!J$27)</f>
        <v>24.836888860285029</v>
      </c>
      <c r="K22" s="100">
        <f>IF(SER_hh_fech_in!K22=0,0,SER_hh_fech_in!K22/SER_summary!K$27)</f>
        <v>25.317879120563557</v>
      </c>
      <c r="L22" s="100">
        <f>IF(SER_hh_fech_in!L22=0,0,SER_hh_fech_in!L22/SER_summary!L$27)</f>
        <v>25.662228776865302</v>
      </c>
      <c r="M22" s="100">
        <f>IF(SER_hh_fech_in!M22=0,0,SER_hh_fech_in!M22/SER_summary!M$27)</f>
        <v>25.893388624121382</v>
      </c>
      <c r="N22" s="100">
        <f>IF(SER_hh_fech_in!N22=0,0,SER_hh_fech_in!N22/SER_summary!N$27)</f>
        <v>25.784043966502317</v>
      </c>
      <c r="O22" s="100">
        <f>IF(SER_hh_fech_in!O22=0,0,SER_hh_fech_in!O22/SER_summary!O$27)</f>
        <v>25.995407294800561</v>
      </c>
      <c r="P22" s="100">
        <f>IF(SER_hh_fech_in!P22=0,0,SER_hh_fech_in!P22/SER_summary!P$27)</f>
        <v>25.954637091549056</v>
      </c>
      <c r="Q22" s="100">
        <f>IF(SER_hh_fech_in!Q22=0,0,SER_hh_fech_in!Q22/SER_summary!Q$27)</f>
        <v>25.781138875408026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21.263938006739309</v>
      </c>
      <c r="D23" s="100">
        <f>IF(SER_hh_fech_in!D23=0,0,SER_hh_fech_in!D23/SER_summary!D$27)</f>
        <v>21.574527609598828</v>
      </c>
      <c r="E23" s="100">
        <f>IF(SER_hh_fech_in!E23=0,0,SER_hh_fech_in!E23/SER_summary!E$27)</f>
        <v>21.563022874853282</v>
      </c>
      <c r="F23" s="100">
        <f>IF(SER_hh_fech_in!F23=0,0,SER_hh_fech_in!F23/SER_summary!F$27)</f>
        <v>22.122154322323734</v>
      </c>
      <c r="G23" s="100">
        <f>IF(SER_hh_fech_in!G23=0,0,SER_hh_fech_in!G23/SER_summary!G$27)</f>
        <v>22.297071868143696</v>
      </c>
      <c r="H23" s="100">
        <f>IF(SER_hh_fech_in!H23=0,0,SER_hh_fech_in!H23/SER_summary!H$27)</f>
        <v>23.906107931318314</v>
      </c>
      <c r="I23" s="100">
        <f>IF(SER_hh_fech_in!I23=0,0,SER_hh_fech_in!I23/SER_summary!I$27)</f>
        <v>23.224779651307138</v>
      </c>
      <c r="J23" s="100">
        <f>IF(SER_hh_fech_in!J23=0,0,SER_hh_fech_in!J23/SER_summary!J$27)</f>
        <v>23.406875395930026</v>
      </c>
      <c r="K23" s="100">
        <f>IF(SER_hh_fech_in!K23=0,0,SER_hh_fech_in!K23/SER_summary!K$27)</f>
        <v>23.170985252302579</v>
      </c>
      <c r="L23" s="100">
        <f>IF(SER_hh_fech_in!L23=0,0,SER_hh_fech_in!L23/SER_summary!L$27)</f>
        <v>23.286357663107747</v>
      </c>
      <c r="M23" s="100">
        <f>IF(SER_hh_fech_in!M23=0,0,SER_hh_fech_in!M23/SER_summary!M$27)</f>
        <v>23.400970724217327</v>
      </c>
      <c r="N23" s="100">
        <f>IF(SER_hh_fech_in!N23=0,0,SER_hh_fech_in!N23/SER_summary!N$27)</f>
        <v>23.241718247360499</v>
      </c>
      <c r="O23" s="100">
        <f>IF(SER_hh_fech_in!O23=0,0,SER_hh_fech_in!O23/SER_summary!O$27)</f>
        <v>23.430116311219283</v>
      </c>
      <c r="P23" s="100">
        <f>IF(SER_hh_fech_in!P23=0,0,SER_hh_fech_in!P23/SER_summary!P$27)</f>
        <v>23.486400511579895</v>
      </c>
      <c r="Q23" s="100">
        <f>IF(SER_hh_fech_in!Q23=0,0,SER_hh_fech_in!Q23/SER_summary!Q$27)</f>
        <v>23.481431547748713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26.475896460169892</v>
      </c>
      <c r="D24" s="100">
        <f>IF(SER_hh_fech_in!D24=0,0,SER_hh_fech_in!D24/SER_summary!D$27)</f>
        <v>26.686047724282783</v>
      </c>
      <c r="E24" s="100">
        <f>IF(SER_hh_fech_in!E24=0,0,SER_hh_fech_in!E24/SER_summary!E$27)</f>
        <v>26.704493799639547</v>
      </c>
      <c r="F24" s="100">
        <f>IF(SER_hh_fech_in!F24=0,0,SER_hh_fech_in!F24/SER_summary!F$27)</f>
        <v>27.001208956319605</v>
      </c>
      <c r="G24" s="100">
        <f>IF(SER_hh_fech_in!G24=0,0,SER_hh_fech_in!G24/SER_summary!G$27)</f>
        <v>27.286249464190337</v>
      </c>
      <c r="H24" s="100">
        <f>IF(SER_hh_fech_in!H24=0,0,SER_hh_fech_in!H24/SER_summary!H$27)</f>
        <v>28.965928479135354</v>
      </c>
      <c r="I24" s="100">
        <f>IF(SER_hh_fech_in!I24=0,0,SER_hh_fech_in!I24/SER_summary!I$27)</f>
        <v>27.479008802463397</v>
      </c>
      <c r="J24" s="100">
        <f>IF(SER_hh_fech_in!J24=0,0,SER_hh_fech_in!J24/SER_summary!J$27)</f>
        <v>27.70049899326759</v>
      </c>
      <c r="K24" s="100">
        <f>IF(SER_hh_fech_in!K24=0,0,SER_hh_fech_in!K24/SER_summary!K$27)</f>
        <v>27.599940523803077</v>
      </c>
      <c r="L24" s="100">
        <f>IF(SER_hh_fech_in!L24=0,0,SER_hh_fech_in!L24/SER_summary!L$27)</f>
        <v>27.917687105223667</v>
      </c>
      <c r="M24" s="100">
        <f>IF(SER_hh_fech_in!M24=0,0,SER_hh_fech_in!M24/SER_summary!M$27)</f>
        <v>28.194086044981546</v>
      </c>
      <c r="N24" s="100">
        <f>IF(SER_hh_fech_in!N24=0,0,SER_hh_fech_in!N24/SER_summary!N$27)</f>
        <v>28.070824033643799</v>
      </c>
      <c r="O24" s="100">
        <f>IF(SER_hh_fech_in!O24=0,0,SER_hh_fech_in!O24/SER_summary!O$27)</f>
        <v>28.343217110503243</v>
      </c>
      <c r="P24" s="100">
        <f>IF(SER_hh_fech_in!P24=0,0,SER_hh_fech_in!P24/SER_summary!P$27)</f>
        <v>28.466776845333552</v>
      </c>
      <c r="Q24" s="100">
        <f>IF(SER_hh_fech_in!Q24=0,0,SER_hh_fech_in!Q24/SER_summary!Q$27)</f>
        <v>28.516771512857279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17.456171945311596</v>
      </c>
      <c r="D25" s="100">
        <f>IF(SER_hh_fech_in!D25=0,0,SER_hh_fech_in!D25/SER_summary!D$27)</f>
        <v>17.537262904205473</v>
      </c>
      <c r="E25" s="100">
        <f>IF(SER_hh_fech_in!E25=0,0,SER_hh_fech_in!E25/SER_summary!E$27)</f>
        <v>17.52250685567056</v>
      </c>
      <c r="F25" s="100">
        <f>IF(SER_hh_fech_in!F25=0,0,SER_hh_fech_in!F25/SER_summary!F$27)</f>
        <v>17.671382100359892</v>
      </c>
      <c r="G25" s="100">
        <f>IF(SER_hh_fech_in!G25=0,0,SER_hh_fech_in!G25/SER_summary!G$27)</f>
        <v>17.802892061534173</v>
      </c>
      <c r="H25" s="100">
        <f>IF(SER_hh_fech_in!H25=0,0,SER_hh_fech_in!H25/SER_summary!H$27)</f>
        <v>18.851248306270744</v>
      </c>
      <c r="I25" s="100">
        <f>IF(SER_hh_fech_in!I25=0,0,SER_hh_fech_in!I25/SER_summary!I$27)</f>
        <v>17.855156497556436</v>
      </c>
      <c r="J25" s="100">
        <f>IF(SER_hh_fech_in!J25=0,0,SER_hh_fech_in!J25/SER_summary!J$27)</f>
        <v>17.980643032917527</v>
      </c>
      <c r="K25" s="100">
        <f>IF(SER_hh_fech_in!K25=0,0,SER_hh_fech_in!K25/SER_summary!K$27)</f>
        <v>17.909028684058935</v>
      </c>
      <c r="L25" s="100">
        <f>IF(SER_hh_fech_in!L25=0,0,SER_hh_fech_in!L25/SER_summary!L$27)</f>
        <v>18.114303539150345</v>
      </c>
      <c r="M25" s="100">
        <f>IF(SER_hh_fech_in!M25=0,0,SER_hh_fech_in!M25/SER_summary!M$27)</f>
        <v>18.38022189286124</v>
      </c>
      <c r="N25" s="100">
        <f>IF(SER_hh_fech_in!N25=0,0,SER_hh_fech_in!N25/SER_summary!N$27)</f>
        <v>18.370845240481795</v>
      </c>
      <c r="O25" s="100">
        <f>IF(SER_hh_fech_in!O25=0,0,SER_hh_fech_in!O25/SER_summary!O$27)</f>
        <v>18.676236989079644</v>
      </c>
      <c r="P25" s="100">
        <f>IF(SER_hh_fech_in!P25=0,0,SER_hh_fech_in!P25/SER_summary!P$27)</f>
        <v>18.865992321568015</v>
      </c>
      <c r="Q25" s="100">
        <f>IF(SER_hh_fech_in!Q25=0,0,SER_hh_fech_in!Q25/SER_summary!Q$27)</f>
        <v>18.967532042996865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17.433749231177543</v>
      </c>
      <c r="D26" s="22">
        <f>IF(SER_hh_fech_in!D26=0,0,SER_hh_fech_in!D26/SER_summary!D$27)</f>
        <v>17.706243469526541</v>
      </c>
      <c r="E26" s="22">
        <f>IF(SER_hh_fech_in!E26=0,0,SER_hh_fech_in!E26/SER_summary!E$27)</f>
        <v>17.741663869057781</v>
      </c>
      <c r="F26" s="22">
        <f>IF(SER_hh_fech_in!F26=0,0,SER_hh_fech_in!F26/SER_summary!F$27)</f>
        <v>17.97293879867712</v>
      </c>
      <c r="G26" s="22">
        <f>IF(SER_hh_fech_in!G26=0,0,SER_hh_fech_in!G26/SER_summary!G$27)</f>
        <v>18.212551712654637</v>
      </c>
      <c r="H26" s="22">
        <f>IF(SER_hh_fech_in!H26=0,0,SER_hh_fech_in!H26/SER_summary!H$27)</f>
        <v>19.369792354091341</v>
      </c>
      <c r="I26" s="22">
        <f>IF(SER_hh_fech_in!I26=0,0,SER_hh_fech_in!I26/SER_summary!I$27)</f>
        <v>18.508625501499949</v>
      </c>
      <c r="J26" s="22">
        <f>IF(SER_hh_fech_in!J26=0,0,SER_hh_fech_in!J26/SER_summary!J$27)</f>
        <v>18.593304751287192</v>
      </c>
      <c r="K26" s="22">
        <f>IF(SER_hh_fech_in!K26=0,0,SER_hh_fech_in!K26/SER_summary!K$27)</f>
        <v>18.476621427404115</v>
      </c>
      <c r="L26" s="22">
        <f>IF(SER_hh_fech_in!L26=0,0,SER_hh_fech_in!L26/SER_summary!L$27)</f>
        <v>18.672834522562841</v>
      </c>
      <c r="M26" s="22">
        <f>IF(SER_hh_fech_in!M26=0,0,SER_hh_fech_in!M26/SER_summary!M$27)</f>
        <v>19.02413546345004</v>
      </c>
      <c r="N26" s="22">
        <f>IF(SER_hh_fech_in!N26=0,0,SER_hh_fech_in!N26/SER_summary!N$27)</f>
        <v>19.15128290061234</v>
      </c>
      <c r="O26" s="22">
        <f>IF(SER_hh_fech_in!O26=0,0,SER_hh_fech_in!O26/SER_summary!O$27)</f>
        <v>19.468015408061227</v>
      </c>
      <c r="P26" s="22">
        <f>IF(SER_hh_fech_in!P26=0,0,SER_hh_fech_in!P26/SER_summary!P$27)</f>
        <v>19.885840417237596</v>
      </c>
      <c r="Q26" s="22">
        <f>IF(SER_hh_fech_in!Q26=0,0,SER_hh_fech_in!Q26/SER_summary!Q$27)</f>
        <v>19.823751024014488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19.196340840341755</v>
      </c>
      <c r="D29" s="101">
        <f>IF(SER_hh_fech_in!D29=0,0,SER_hh_fech_in!D29/SER_summary!D$27)</f>
        <v>19.729429687038447</v>
      </c>
      <c r="E29" s="101">
        <f>IF(SER_hh_fech_in!E29=0,0,SER_hh_fech_in!E29/SER_summary!E$27)</f>
        <v>19.084635922419988</v>
      </c>
      <c r="F29" s="101">
        <f>IF(SER_hh_fech_in!F29=0,0,SER_hh_fech_in!F29/SER_summary!F$27)</f>
        <v>19.26846617060934</v>
      </c>
      <c r="G29" s="101">
        <f>IF(SER_hh_fech_in!G29=0,0,SER_hh_fech_in!G29/SER_summary!G$27)</f>
        <v>22.220765526139235</v>
      </c>
      <c r="H29" s="101">
        <f>IF(SER_hh_fech_in!H29=0,0,SER_hh_fech_in!H29/SER_summary!H$27)</f>
        <v>19.855775665057003</v>
      </c>
      <c r="I29" s="101">
        <f>IF(SER_hh_fech_in!I29=0,0,SER_hh_fech_in!I29/SER_summary!I$27)</f>
        <v>20.851795101088015</v>
      </c>
      <c r="J29" s="101">
        <f>IF(SER_hh_fech_in!J29=0,0,SER_hh_fech_in!J29/SER_summary!J$27)</f>
        <v>21.461738169868664</v>
      </c>
      <c r="K29" s="101">
        <f>IF(SER_hh_fech_in!K29=0,0,SER_hh_fech_in!K29/SER_summary!K$27)</f>
        <v>19.373013312684719</v>
      </c>
      <c r="L29" s="101">
        <f>IF(SER_hh_fech_in!L29=0,0,SER_hh_fech_in!L29/SER_summary!L$27)</f>
        <v>21.135133198477174</v>
      </c>
      <c r="M29" s="101">
        <f>IF(SER_hh_fech_in!M29=0,0,SER_hh_fech_in!M29/SER_summary!M$27)</f>
        <v>21.122690319915598</v>
      </c>
      <c r="N29" s="101">
        <f>IF(SER_hh_fech_in!N29=0,0,SER_hh_fech_in!N29/SER_summary!N$27)</f>
        <v>20.427644202627434</v>
      </c>
      <c r="O29" s="101">
        <f>IF(SER_hh_fech_in!O29=0,0,SER_hh_fech_in!O29/SER_summary!O$27)</f>
        <v>20.174821620122156</v>
      </c>
      <c r="P29" s="101">
        <f>IF(SER_hh_fech_in!P29=0,0,SER_hh_fech_in!P29/SER_summary!P$27)</f>
        <v>19.478098757266419</v>
      </c>
      <c r="Q29" s="101">
        <f>IF(SER_hh_fech_in!Q29=0,0,SER_hh_fech_in!Q29/SER_summary!Q$27)</f>
        <v>20.527269601141988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22.451424065725032</v>
      </c>
      <c r="D30" s="100">
        <f>IF(SER_hh_fech_in!D30=0,0,SER_hh_fech_in!D30/SER_summary!D$27)</f>
        <v>22.719353579894872</v>
      </c>
      <c r="E30" s="100">
        <f>IF(SER_hh_fech_in!E30=0,0,SER_hh_fech_in!E30/SER_summary!E$27)</f>
        <v>22.671742541229737</v>
      </c>
      <c r="F30" s="100">
        <f>IF(SER_hh_fech_in!F30=0,0,SER_hh_fech_in!F30/SER_summary!F$27)</f>
        <v>0</v>
      </c>
      <c r="G30" s="100">
        <f>IF(SER_hh_fech_in!G30=0,0,SER_hh_fech_in!G30/SER_summary!G$27)</f>
        <v>26.800151960685795</v>
      </c>
      <c r="H30" s="100">
        <f>IF(SER_hh_fech_in!H30=0,0,SER_hh_fech_in!H30/SER_summary!H$27)</f>
        <v>26.489949265547097</v>
      </c>
      <c r="I30" s="100">
        <f>IF(SER_hh_fech_in!I30=0,0,SER_hh_fech_in!I30/SER_summary!I$27)</f>
        <v>27.064713172522953</v>
      </c>
      <c r="J30" s="100">
        <f>IF(SER_hh_fech_in!J30=0,0,SER_hh_fech_in!J30/SER_summary!J$27)</f>
        <v>0</v>
      </c>
      <c r="K30" s="100">
        <f>IF(SER_hh_fech_in!K30=0,0,SER_hh_fech_in!K30/SER_summary!K$27)</f>
        <v>0</v>
      </c>
      <c r="L30" s="100">
        <f>IF(SER_hh_fech_in!L30=0,0,SER_hh_fech_in!L30/SER_summary!L$27)</f>
        <v>0</v>
      </c>
      <c r="M30" s="100">
        <f>IF(SER_hh_fech_in!M30=0,0,SER_hh_fech_in!M30/SER_summary!M$27)</f>
        <v>26.696299706867954</v>
      </c>
      <c r="N30" s="100">
        <f>IF(SER_hh_fech_in!N30=0,0,SER_hh_fech_in!N30/SER_summary!N$27)</f>
        <v>0</v>
      </c>
      <c r="O30" s="100">
        <f>IF(SER_hh_fech_in!O30=0,0,SER_hh_fech_in!O30/SER_summary!O$27)</f>
        <v>27.468205682932854</v>
      </c>
      <c r="P30" s="100">
        <f>IF(SER_hh_fech_in!P30=0,0,SER_hh_fech_in!P30/SER_summary!P$27)</f>
        <v>0</v>
      </c>
      <c r="Q30" s="100">
        <f>IF(SER_hh_fech_in!Q30=0,0,SER_hh_fech_in!Q30/SER_summary!Q$27)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20.739668479390861</v>
      </c>
      <c r="D31" s="100">
        <f>IF(SER_hh_fech_in!D31=0,0,SER_hh_fech_in!D31/SER_summary!D$27)</f>
        <v>21.211382565460077</v>
      </c>
      <c r="E31" s="100">
        <f>IF(SER_hh_fech_in!E31=0,0,SER_hh_fech_in!E31/SER_summary!E$27)</f>
        <v>21.240039617787296</v>
      </c>
      <c r="F31" s="100">
        <f>IF(SER_hh_fech_in!F31=0,0,SER_hh_fech_in!F31/SER_summary!F$27)</f>
        <v>0</v>
      </c>
      <c r="G31" s="100">
        <f>IF(SER_hh_fech_in!G31=0,0,SER_hh_fech_in!G31/SER_summary!G$27)</f>
        <v>22.55017839459741</v>
      </c>
      <c r="H31" s="100">
        <f>IF(SER_hh_fech_in!H31=0,0,SER_hh_fech_in!H31/SER_summary!H$27)</f>
        <v>22.664506912776904</v>
      </c>
      <c r="I31" s="100">
        <f>IF(SER_hh_fech_in!I31=0,0,SER_hh_fech_in!I31/SER_summary!I$27)</f>
        <v>23.902458984352752</v>
      </c>
      <c r="J31" s="100">
        <f>IF(SER_hh_fech_in!J31=0,0,SER_hh_fech_in!J31/SER_summary!J$27)</f>
        <v>23.970938728231296</v>
      </c>
      <c r="K31" s="100">
        <f>IF(SER_hh_fech_in!K31=0,0,SER_hh_fech_in!K31/SER_summary!K$27)</f>
        <v>24.380213139585607</v>
      </c>
      <c r="L31" s="100">
        <f>IF(SER_hh_fech_in!L31=0,0,SER_hh_fech_in!L31/SER_summary!L$27)</f>
        <v>0</v>
      </c>
      <c r="M31" s="100">
        <f>IF(SER_hh_fech_in!M31=0,0,SER_hh_fech_in!M31/SER_summary!M$27)</f>
        <v>25.359618216192438</v>
      </c>
      <c r="N31" s="100">
        <f>IF(SER_hh_fech_in!N31=0,0,SER_hh_fech_in!N31/SER_summary!N$27)</f>
        <v>0</v>
      </c>
      <c r="O31" s="100">
        <f>IF(SER_hh_fech_in!O31=0,0,SER_hh_fech_in!O31/SER_summary!O$27)</f>
        <v>0</v>
      </c>
      <c r="P31" s="100">
        <f>IF(SER_hh_fech_in!P31=0,0,SER_hh_fech_in!P31/SER_summary!P$27)</f>
        <v>26.493794682510202</v>
      </c>
      <c r="Q31" s="100">
        <f>IF(SER_hh_fech_in!Q31=0,0,SER_hh_fech_in!Q31/SER_summary!Q$27)</f>
        <v>0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34.840197548891567</v>
      </c>
      <c r="H32" s="100">
        <f>IF(SER_hh_fech_in!H32=0,0,SER_hh_fech_in!H32/SER_summary!H$27)</f>
        <v>34.430186275629758</v>
      </c>
      <c r="I32" s="100">
        <f>IF(SER_hh_fech_in!I32=0,0,SER_hh_fech_in!I32/SER_summary!I$27)</f>
        <v>0</v>
      </c>
      <c r="J32" s="100">
        <f>IF(SER_hh_fech_in!J32=0,0,SER_hh_fech_in!J32/SER_summary!J$27)</f>
        <v>35.359623684638663</v>
      </c>
      <c r="K32" s="100">
        <f>IF(SER_hh_fech_in!K32=0,0,SER_hh_fech_in!K32/SER_summary!K$27)</f>
        <v>0</v>
      </c>
      <c r="L32" s="100">
        <f>IF(SER_hh_fech_in!L32=0,0,SER_hh_fech_in!L32/SER_summary!L$27)</f>
        <v>37.258362752463889</v>
      </c>
      <c r="M32" s="100">
        <f>IF(SER_hh_fech_in!M32=0,0,SER_hh_fech_in!M32/SER_summary!M$27)</f>
        <v>37.028802948845794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39.050435837972039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18.600413932177595</v>
      </c>
      <c r="D33" s="18">
        <f>IF(SER_hh_fech_in!D33=0,0,SER_hh_fech_in!D33/SER_summary!D$27)</f>
        <v>18.834562926077101</v>
      </c>
      <c r="E33" s="18">
        <f>IF(SER_hh_fech_in!E33=0,0,SER_hh_fech_in!E33/SER_summary!E$27)</f>
        <v>18.593336373035772</v>
      </c>
      <c r="F33" s="18">
        <f>IF(SER_hh_fech_in!F33=0,0,SER_hh_fech_in!F33/SER_summary!F$27)</f>
        <v>19.26846617060934</v>
      </c>
      <c r="G33" s="18">
        <f>IF(SER_hh_fech_in!G33=0,0,SER_hh_fech_in!G33/SER_summary!G$27)</f>
        <v>18.906158452491773</v>
      </c>
      <c r="H33" s="18">
        <f>IF(SER_hh_fech_in!H33=0,0,SER_hh_fech_in!H33/SER_summary!H$27)</f>
        <v>18.638906843582401</v>
      </c>
      <c r="I33" s="18">
        <f>IF(SER_hh_fech_in!I33=0,0,SER_hh_fech_in!I33/SER_summary!I$27)</f>
        <v>18.840860009859444</v>
      </c>
      <c r="J33" s="18">
        <f>IF(SER_hh_fech_in!J33=0,0,SER_hh_fech_in!J33/SER_summary!J$27)</f>
        <v>18.681931098561915</v>
      </c>
      <c r="K33" s="18">
        <f>IF(SER_hh_fech_in!K33=0,0,SER_hh_fech_in!K33/SER_summary!K$27)</f>
        <v>18.87142779676071</v>
      </c>
      <c r="L33" s="18">
        <f>IF(SER_hh_fech_in!L33=0,0,SER_hh_fech_in!L33/SER_summary!L$27)</f>
        <v>19.317519914706729</v>
      </c>
      <c r="M33" s="18">
        <f>IF(SER_hh_fech_in!M33=0,0,SER_hh_fech_in!M33/SER_summary!M$27)</f>
        <v>19.545016901872668</v>
      </c>
      <c r="N33" s="18">
        <f>IF(SER_hh_fech_in!N33=0,0,SER_hh_fech_in!N33/SER_summary!N$27)</f>
        <v>20.427644202627434</v>
      </c>
      <c r="O33" s="18">
        <f>IF(SER_hh_fech_in!O33=0,0,SER_hh_fech_in!O33/SER_summary!O$27)</f>
        <v>18.813007547892102</v>
      </c>
      <c r="P33" s="18">
        <f>IF(SER_hh_fech_in!P33=0,0,SER_hh_fech_in!P33/SER_summary!P$27)</f>
        <v>19.181189689081105</v>
      </c>
      <c r="Q33" s="18">
        <f>IF(SER_hh_fech_in!Q33=0,0,SER_hh_fech_in!Q33/SER_summary!Q$27)</f>
        <v>19.758571317307901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134.18344090222982</v>
      </c>
      <c r="D3" s="106">
        <f>IF(SER_hh_tesh_in!D3=0,0,SER_hh_tesh_in!D3/SER_summary!D$27)</f>
        <v>131.75453006072431</v>
      </c>
      <c r="E3" s="106">
        <f>IF(SER_hh_tesh_in!E3=0,0,SER_hh_tesh_in!E3/SER_summary!E$27)</f>
        <v>133.28326197395623</v>
      </c>
      <c r="F3" s="106">
        <f>IF(SER_hh_tesh_in!F3=0,0,SER_hh_tesh_in!F3/SER_summary!F$27)</f>
        <v>133.72467193886928</v>
      </c>
      <c r="G3" s="106">
        <f>IF(SER_hh_tesh_in!G3=0,0,SER_hh_tesh_in!G3/SER_summary!G$27)</f>
        <v>129.25066118614404</v>
      </c>
      <c r="H3" s="106">
        <f>IF(SER_hh_tesh_in!H3=0,0,SER_hh_tesh_in!H3/SER_summary!H$27)</f>
        <v>136.82257724411176</v>
      </c>
      <c r="I3" s="106">
        <f>IF(SER_hh_tesh_in!I3=0,0,SER_hh_tesh_in!I3/SER_summary!I$27)</f>
        <v>129.03587515980152</v>
      </c>
      <c r="J3" s="106">
        <f>IF(SER_hh_tesh_in!J3=0,0,SER_hh_tesh_in!J3/SER_summary!J$27)</f>
        <v>119.41057762884803</v>
      </c>
      <c r="K3" s="106">
        <f>IF(SER_hh_tesh_in!K3=0,0,SER_hh_tesh_in!K3/SER_summary!K$27)</f>
        <v>113.29015548663396</v>
      </c>
      <c r="L3" s="106">
        <f>IF(SER_hh_tesh_in!L3=0,0,SER_hh_tesh_in!L3/SER_summary!L$27)</f>
        <v>115.7965123901142</v>
      </c>
      <c r="M3" s="106">
        <f>IF(SER_hh_tesh_in!M3=0,0,SER_hh_tesh_in!M3/SER_summary!M$27)</f>
        <v>115.08427265905461</v>
      </c>
      <c r="N3" s="106">
        <f>IF(SER_hh_tesh_in!N3=0,0,SER_hh_tesh_in!N3/SER_summary!N$27)</f>
        <v>121.07130022979057</v>
      </c>
      <c r="O3" s="106">
        <f>IF(SER_hh_tesh_in!O3=0,0,SER_hh_tesh_in!O3/SER_summary!O$27)</f>
        <v>112.84584284985822</v>
      </c>
      <c r="P3" s="106">
        <f>IF(SER_hh_tesh_in!P3=0,0,SER_hh_tesh_in!P3/SER_summary!P$27)</f>
        <v>113.16286846251131</v>
      </c>
      <c r="Q3" s="106">
        <f>IF(SER_hh_tesh_in!Q3=0,0,SER_hh_tesh_in!Q3/SER_summary!Q$27)</f>
        <v>107.0438533913286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109.48001960346294</v>
      </c>
      <c r="D4" s="101">
        <f>IF(SER_hh_tesh_in!D4=0,0,SER_hh_tesh_in!D4/SER_summary!D$27)</f>
        <v>106.54655556188789</v>
      </c>
      <c r="E4" s="101">
        <f>IF(SER_hh_tesh_in!E4=0,0,SER_hh_tesh_in!E4/SER_summary!E$27)</f>
        <v>107.97384190680911</v>
      </c>
      <c r="F4" s="101">
        <f>IF(SER_hh_tesh_in!F4=0,0,SER_hh_tesh_in!F4/SER_summary!F$27)</f>
        <v>106.96721304636897</v>
      </c>
      <c r="G4" s="101">
        <f>IF(SER_hh_tesh_in!G4=0,0,SER_hh_tesh_in!G4/SER_summary!G$27)</f>
        <v>102.63352319689871</v>
      </c>
      <c r="H4" s="101">
        <f>IF(SER_hh_tesh_in!H4=0,0,SER_hh_tesh_in!H4/SER_summary!H$27)</f>
        <v>108.66355963092293</v>
      </c>
      <c r="I4" s="101">
        <f>IF(SER_hh_tesh_in!I4=0,0,SER_hh_tesh_in!I4/SER_summary!I$27)</f>
        <v>101.47615963313261</v>
      </c>
      <c r="J4" s="101">
        <f>IF(SER_hh_tesh_in!J4=0,0,SER_hh_tesh_in!J4/SER_summary!J$27)</f>
        <v>91.573149342296034</v>
      </c>
      <c r="K4" s="101">
        <f>IF(SER_hh_tesh_in!K4=0,0,SER_hh_tesh_in!K4/SER_summary!K$27)</f>
        <v>85.455811453894967</v>
      </c>
      <c r="L4" s="101">
        <f>IF(SER_hh_tesh_in!L4=0,0,SER_hh_tesh_in!L4/SER_summary!L$27)</f>
        <v>87.893004672615987</v>
      </c>
      <c r="M4" s="101">
        <f>IF(SER_hh_tesh_in!M4=0,0,SER_hh_tesh_in!M4/SER_summary!M$27)</f>
        <v>86.925545530149705</v>
      </c>
      <c r="N4" s="101">
        <f>IF(SER_hh_tesh_in!N4=0,0,SER_hh_tesh_in!N4/SER_summary!N$27)</f>
        <v>92.059036029324346</v>
      </c>
      <c r="O4" s="101">
        <f>IF(SER_hh_tesh_in!O4=0,0,SER_hh_tesh_in!O4/SER_summary!O$27)</f>
        <v>84.640218045801006</v>
      </c>
      <c r="P4" s="101">
        <f>IF(SER_hh_tesh_in!P4=0,0,SER_hh_tesh_in!P4/SER_summary!P$27)</f>
        <v>84.274915272324606</v>
      </c>
      <c r="Q4" s="101">
        <f>IF(SER_hh_tesh_in!Q4=0,0,SER_hh_tesh_in!Q4/SER_summary!Q$27)</f>
        <v>77.472490616388114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96.611030713925686</v>
      </c>
      <c r="D5" s="100">
        <f>IF(SER_hh_tesh_in!D5=0,0,SER_hh_tesh_in!D5/SER_summary!D$27)</f>
        <v>105.88148770613535</v>
      </c>
      <c r="E5" s="100">
        <f>IF(SER_hh_tesh_in!E5=0,0,SER_hh_tesh_in!E5/SER_summary!E$27)</f>
        <v>106.02227780929191</v>
      </c>
      <c r="F5" s="100">
        <f>IF(SER_hh_tesh_in!F5=0,0,SER_hh_tesh_in!F5/SER_summary!F$27)</f>
        <v>104.50010980563219</v>
      </c>
      <c r="G5" s="100">
        <f>IF(SER_hh_tesh_in!G5=0,0,SER_hh_tesh_in!G5/SER_summary!G$27)</f>
        <v>102.62626639880835</v>
      </c>
      <c r="H5" s="100">
        <f>IF(SER_hh_tesh_in!H5=0,0,SER_hh_tesh_in!H5/SER_summary!H$27)</f>
        <v>110.17000438994313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89.600459846058172</v>
      </c>
      <c r="L5" s="100">
        <f>IF(SER_hh_tesh_in!L5=0,0,SER_hh_tesh_in!L5/SER_summary!L$27)</f>
        <v>90.172860067007377</v>
      </c>
      <c r="M5" s="100">
        <f>IF(SER_hh_tesh_in!M5=0,0,SER_hh_tesh_in!M5/SER_summary!M$27)</f>
        <v>101.83226274547197</v>
      </c>
      <c r="N5" s="100">
        <f>IF(SER_hh_tesh_in!N5=0,0,SER_hh_tesh_in!N5/SER_summary!N$27)</f>
        <v>70.402567784695364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0</v>
      </c>
      <c r="D7" s="100">
        <f>IF(SER_hh_tesh_in!D7=0,0,SER_hh_tesh_in!D7/SER_summary!D$27)</f>
        <v>115.71335926750066</v>
      </c>
      <c r="E7" s="100">
        <f>IF(SER_hh_tesh_in!E7=0,0,SER_hh_tesh_in!E7/SER_summary!E$27)</f>
        <v>0</v>
      </c>
      <c r="F7" s="100">
        <f>IF(SER_hh_tesh_in!F7=0,0,SER_hh_tesh_in!F7/SER_summary!F$27)</f>
        <v>0</v>
      </c>
      <c r="G7" s="100">
        <f>IF(SER_hh_tesh_in!G7=0,0,SER_hh_tesh_in!G7/SER_summary!G$27)</f>
        <v>96.959260680335689</v>
      </c>
      <c r="H7" s="100">
        <f>IF(SER_hh_tesh_in!H7=0,0,SER_hh_tesh_in!H7/SER_summary!H$27)</f>
        <v>78.535550058989585</v>
      </c>
      <c r="I7" s="100">
        <f>IF(SER_hh_tesh_in!I7=0,0,SER_hh_tesh_in!I7/SER_summary!I$27)</f>
        <v>0</v>
      </c>
      <c r="J7" s="100">
        <f>IF(SER_hh_tesh_in!J7=0,0,SER_hh_tesh_in!J7/SER_summary!J$27)</f>
        <v>0</v>
      </c>
      <c r="K7" s="100">
        <f>IF(SER_hh_tesh_in!K7=0,0,SER_hh_tesh_in!K7/SER_summary!K$27)</f>
        <v>59.388977141041991</v>
      </c>
      <c r="L7" s="100">
        <f>IF(SER_hh_tesh_in!L7=0,0,SER_hh_tesh_in!L7/SER_summary!L$27)</f>
        <v>90.915052571093341</v>
      </c>
      <c r="M7" s="100">
        <f>IF(SER_hh_tesh_in!M7=0,0,SER_hh_tesh_in!M7/SER_summary!M$27)</f>
        <v>107.38845428771943</v>
      </c>
      <c r="N7" s="100">
        <f>IF(SER_hh_tesh_in!N7=0,0,SER_hh_tesh_in!N7/SER_summary!N$27)</f>
        <v>61.335900309682877</v>
      </c>
      <c r="O7" s="100">
        <f>IF(SER_hh_tesh_in!O7=0,0,SER_hh_tesh_in!O7/SER_summary!O$27)</f>
        <v>0</v>
      </c>
      <c r="P7" s="100">
        <f>IF(SER_hh_tesh_in!P7=0,0,SER_hh_tesh_in!P7/SER_summary!P$27)</f>
        <v>0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107.92131491478506</v>
      </c>
      <c r="D9" s="100">
        <f>IF(SER_hh_tesh_in!D9=0,0,SER_hh_tesh_in!D9/SER_summary!D$27)</f>
        <v>106.7653586635916</v>
      </c>
      <c r="E9" s="100">
        <f>IF(SER_hh_tesh_in!E9=0,0,SER_hh_tesh_in!E9/SER_summary!E$27)</f>
        <v>107.07694141500674</v>
      </c>
      <c r="F9" s="100">
        <f>IF(SER_hh_tesh_in!F9=0,0,SER_hh_tesh_in!F9/SER_summary!F$27)</f>
        <v>107.9341463157434</v>
      </c>
      <c r="G9" s="100">
        <f>IF(SER_hh_tesh_in!G9=0,0,SER_hh_tesh_in!G9/SER_summary!G$27)</f>
        <v>103.18624677281812</v>
      </c>
      <c r="H9" s="100">
        <f>IF(SER_hh_tesh_in!H9=0,0,SER_hh_tesh_in!H9/SER_summary!H$27)</f>
        <v>109.62784671546544</v>
      </c>
      <c r="I9" s="100">
        <f>IF(SER_hh_tesh_in!I9=0,0,SER_hh_tesh_in!I9/SER_summary!I$27)</f>
        <v>103.69060489483815</v>
      </c>
      <c r="J9" s="100">
        <f>IF(SER_hh_tesh_in!J9=0,0,SER_hh_tesh_in!J9/SER_summary!J$27)</f>
        <v>90.75532269906499</v>
      </c>
      <c r="K9" s="100">
        <f>IF(SER_hh_tesh_in!K9=0,0,SER_hh_tesh_in!K9/SER_summary!K$27)</f>
        <v>0</v>
      </c>
      <c r="L9" s="100">
        <f>IF(SER_hh_tesh_in!L9=0,0,SER_hh_tesh_in!L9/SER_summary!L$27)</f>
        <v>92.004410363816518</v>
      </c>
      <c r="M9" s="100">
        <f>IF(SER_hh_tesh_in!M9=0,0,SER_hh_tesh_in!M9/SER_summary!M$27)</f>
        <v>80.318048196341891</v>
      </c>
      <c r="N9" s="100">
        <f>IF(SER_hh_tesh_in!N9=0,0,SER_hh_tesh_in!N9/SER_summary!N$27)</f>
        <v>90.217401645524063</v>
      </c>
      <c r="O9" s="100">
        <f>IF(SER_hh_tesh_in!O9=0,0,SER_hh_tesh_in!O9/SER_summary!O$27)</f>
        <v>83.480340842711058</v>
      </c>
      <c r="P9" s="100">
        <f>IF(SER_hh_tesh_in!P9=0,0,SER_hh_tesh_in!P9/SER_summary!P$27)</f>
        <v>0</v>
      </c>
      <c r="Q9" s="100">
        <f>IF(SER_hh_tesh_in!Q9=0,0,SER_hh_tesh_in!Q9/SER_summary!Q$27)</f>
        <v>76.908444477498122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107.81242358734649</v>
      </c>
      <c r="D10" s="100">
        <f>IF(SER_hh_tesh_in!D10=0,0,SER_hh_tesh_in!D10/SER_summary!D$27)</f>
        <v>105.23737464627294</v>
      </c>
      <c r="E10" s="100">
        <f>IF(SER_hh_tesh_in!E10=0,0,SER_hh_tesh_in!E10/SER_summary!E$27)</f>
        <v>0</v>
      </c>
      <c r="F10" s="100">
        <f>IF(SER_hh_tesh_in!F10=0,0,SER_hh_tesh_in!F10/SER_summary!F$27)</f>
        <v>101.44298268371433</v>
      </c>
      <c r="G10" s="100">
        <f>IF(SER_hh_tesh_in!G10=0,0,SER_hh_tesh_in!G10/SER_summary!G$27)</f>
        <v>101.3254790780139</v>
      </c>
      <c r="H10" s="100">
        <f>IF(SER_hh_tesh_in!H10=0,0,SER_hh_tesh_in!H10/SER_summary!H$27)</f>
        <v>105.27842512542639</v>
      </c>
      <c r="I10" s="100">
        <f>IF(SER_hh_tesh_in!I10=0,0,SER_hh_tesh_in!I10/SER_summary!I$27)</f>
        <v>98.413231332680326</v>
      </c>
      <c r="J10" s="100">
        <f>IF(SER_hh_tesh_in!J10=0,0,SER_hh_tesh_in!J10/SER_summary!J$27)</f>
        <v>88.352629915667592</v>
      </c>
      <c r="K10" s="100">
        <f>IF(SER_hh_tesh_in!K10=0,0,SER_hh_tesh_in!K10/SER_summary!K$27)</f>
        <v>87.143712971684579</v>
      </c>
      <c r="L10" s="100">
        <f>IF(SER_hh_tesh_in!L10=0,0,SER_hh_tesh_in!L10/SER_summary!L$27)</f>
        <v>87.122856939776881</v>
      </c>
      <c r="M10" s="100">
        <f>IF(SER_hh_tesh_in!M10=0,0,SER_hh_tesh_in!M10/SER_summary!M$27)</f>
        <v>83.521278581509009</v>
      </c>
      <c r="N10" s="100">
        <f>IF(SER_hh_tesh_in!N10=0,0,SER_hh_tesh_in!N10/SER_summary!N$27)</f>
        <v>87.62288326920428</v>
      </c>
      <c r="O10" s="100">
        <f>IF(SER_hh_tesh_in!O10=0,0,SER_hh_tesh_in!O10/SER_summary!O$27)</f>
        <v>83.103557747365755</v>
      </c>
      <c r="P10" s="100">
        <f>IF(SER_hh_tesh_in!P10=0,0,SER_hh_tesh_in!P10/SER_summary!P$27)</f>
        <v>80.505366492085429</v>
      </c>
      <c r="Q10" s="100">
        <f>IF(SER_hh_tesh_in!Q10=0,0,SER_hh_tesh_in!Q10/SER_summary!Q$27)</f>
        <v>75.767850485317553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110.63935745019779</v>
      </c>
      <c r="D12" s="100">
        <f>IF(SER_hh_tesh_in!D12=0,0,SER_hh_tesh_in!D12/SER_summary!D$27)</f>
        <v>104.81292525702378</v>
      </c>
      <c r="E12" s="100">
        <f>IF(SER_hh_tesh_in!E12=0,0,SER_hh_tesh_in!E12/SER_summary!E$27)</f>
        <v>105.51911376910344</v>
      </c>
      <c r="F12" s="100">
        <f>IF(SER_hh_tesh_in!F12=0,0,SER_hh_tesh_in!F12/SER_summary!F$27)</f>
        <v>104.01977407340723</v>
      </c>
      <c r="G12" s="100">
        <f>IF(SER_hh_tesh_in!G12=0,0,SER_hh_tesh_in!G12/SER_summary!G$27)</f>
        <v>100.46992048228471</v>
      </c>
      <c r="H12" s="100">
        <f>IF(SER_hh_tesh_in!H12=0,0,SER_hh_tesh_in!H12/SER_summary!H$27)</f>
        <v>106.69441246715863</v>
      </c>
      <c r="I12" s="100">
        <f>IF(SER_hh_tesh_in!I12=0,0,SER_hh_tesh_in!I12/SER_summary!I$27)</f>
        <v>98.880724233615339</v>
      </c>
      <c r="J12" s="100">
        <f>IF(SER_hh_tesh_in!J12=0,0,SER_hh_tesh_in!J12/SER_summary!J$27)</f>
        <v>84.810908008016256</v>
      </c>
      <c r="K12" s="100">
        <f>IF(SER_hh_tesh_in!K12=0,0,SER_hh_tesh_in!K12/SER_summary!K$27)</f>
        <v>84.163704552990239</v>
      </c>
      <c r="L12" s="100">
        <f>IF(SER_hh_tesh_in!L12=0,0,SER_hh_tesh_in!L12/SER_summary!L$27)</f>
        <v>85.612537357312689</v>
      </c>
      <c r="M12" s="100">
        <f>IF(SER_hh_tesh_in!M12=0,0,SER_hh_tesh_in!M12/SER_summary!M$27)</f>
        <v>74.372035803339827</v>
      </c>
      <c r="N12" s="100">
        <f>IF(SER_hh_tesh_in!N12=0,0,SER_hh_tesh_in!N12/SER_summary!N$27)</f>
        <v>93.205366408800117</v>
      </c>
      <c r="O12" s="100">
        <f>IF(SER_hh_tesh_in!O12=0,0,SER_hh_tesh_in!O12/SER_summary!O$27)</f>
        <v>80.809012693706308</v>
      </c>
      <c r="P12" s="100">
        <f>IF(SER_hh_tesh_in!P12=0,0,SER_hh_tesh_in!P12/SER_summary!P$27)</f>
        <v>80.19482625678981</v>
      </c>
      <c r="Q12" s="100">
        <f>IF(SER_hh_tesh_in!Q12=0,0,SER_hh_tesh_in!Q12/SER_summary!Q$27)</f>
        <v>75.862976866867129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110.4625842807816</v>
      </c>
      <c r="D13" s="100">
        <f>IF(SER_hh_tesh_in!D13=0,0,SER_hh_tesh_in!D13/SER_summary!D$27)</f>
        <v>107.99014623248569</v>
      </c>
      <c r="E13" s="100">
        <f>IF(SER_hh_tesh_in!E13=0,0,SER_hh_tesh_in!E13/SER_summary!E$27)</f>
        <v>108.36974485213281</v>
      </c>
      <c r="F13" s="100">
        <f>IF(SER_hh_tesh_in!F13=0,0,SER_hh_tesh_in!F13/SER_summary!F$27)</f>
        <v>106.24158714870362</v>
      </c>
      <c r="G13" s="100">
        <f>IF(SER_hh_tesh_in!G13=0,0,SER_hh_tesh_in!G13/SER_summary!G$27)</f>
        <v>102.20757914325038</v>
      </c>
      <c r="H13" s="100">
        <f>IF(SER_hh_tesh_in!H13=0,0,SER_hh_tesh_in!H13/SER_summary!H$27)</f>
        <v>107.32149934266505</v>
      </c>
      <c r="I13" s="100">
        <f>IF(SER_hh_tesh_in!I13=0,0,SER_hh_tesh_in!I13/SER_summary!I$27)</f>
        <v>98.677721495980336</v>
      </c>
      <c r="J13" s="100">
        <f>IF(SER_hh_tesh_in!J13=0,0,SER_hh_tesh_in!J13/SER_summary!J$27)</f>
        <v>86.001041973811979</v>
      </c>
      <c r="K13" s="100">
        <f>IF(SER_hh_tesh_in!K13=0,0,SER_hh_tesh_in!K13/SER_summary!K$27)</f>
        <v>82.736831333076424</v>
      </c>
      <c r="L13" s="100">
        <f>IF(SER_hh_tesh_in!L13=0,0,SER_hh_tesh_in!L13/SER_summary!L$27)</f>
        <v>85.704727575228873</v>
      </c>
      <c r="M13" s="100">
        <f>IF(SER_hh_tesh_in!M13=0,0,SER_hh_tesh_in!M13/SER_summary!M$27)</f>
        <v>89.173584020554244</v>
      </c>
      <c r="N13" s="100">
        <f>IF(SER_hh_tesh_in!N13=0,0,SER_hh_tesh_in!N13/SER_summary!N$27)</f>
        <v>98.810001472514216</v>
      </c>
      <c r="O13" s="100">
        <f>IF(SER_hh_tesh_in!O13=0,0,SER_hh_tesh_in!O13/SER_summary!O$27)</f>
        <v>91.662126654784032</v>
      </c>
      <c r="P13" s="100">
        <f>IF(SER_hh_tesh_in!P13=0,0,SER_hh_tesh_in!P13/SER_summary!P$27)</f>
        <v>90.256804990683193</v>
      </c>
      <c r="Q13" s="100">
        <f>IF(SER_hh_tesh_in!Q13=0,0,SER_hh_tesh_in!Q13/SER_summary!Q$27)</f>
        <v>85.211080270542894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110.29321376269588</v>
      </c>
      <c r="D14" s="22">
        <f>IF(SER_hh_tesh_in!D14=0,0,SER_hh_tesh_in!D14/SER_summary!D$27)</f>
        <v>107.36509384461252</v>
      </c>
      <c r="E14" s="22">
        <f>IF(SER_hh_tesh_in!E14=0,0,SER_hh_tesh_in!E14/SER_summary!E$27)</f>
        <v>110.79853595423371</v>
      </c>
      <c r="F14" s="22">
        <f>IF(SER_hh_tesh_in!F14=0,0,SER_hh_tesh_in!F14/SER_summary!F$27)</f>
        <v>109.06537507772988</v>
      </c>
      <c r="G14" s="22">
        <f>IF(SER_hh_tesh_in!G14=0,0,SER_hh_tesh_in!G14/SER_summary!G$27)</f>
        <v>105.98133138120397</v>
      </c>
      <c r="H14" s="22">
        <f>IF(SER_hh_tesh_in!H14=0,0,SER_hh_tesh_in!H14/SER_summary!H$27)</f>
        <v>111.8169925002852</v>
      </c>
      <c r="I14" s="22">
        <f>IF(SER_hh_tesh_in!I14=0,0,SER_hh_tesh_in!I14/SER_summary!I$27)</f>
        <v>103.40820078866706</v>
      </c>
      <c r="J14" s="22">
        <f>IF(SER_hh_tesh_in!J14=0,0,SER_hh_tesh_in!J14/SER_summary!J$27)</f>
        <v>92.87343243257844</v>
      </c>
      <c r="K14" s="22">
        <f>IF(SER_hh_tesh_in!K14=0,0,SER_hh_tesh_in!K14/SER_summary!K$27)</f>
        <v>0</v>
      </c>
      <c r="L14" s="22">
        <f>IF(SER_hh_tesh_in!L14=0,0,SER_hh_tesh_in!L14/SER_summary!L$27)</f>
        <v>0</v>
      </c>
      <c r="M14" s="22">
        <f>IF(SER_hh_tesh_in!M14=0,0,SER_hh_tesh_in!M14/SER_summary!M$27)</f>
        <v>86.6749610926543</v>
      </c>
      <c r="N14" s="22">
        <f>IF(SER_hh_tesh_in!N14=0,0,SER_hh_tesh_in!N14/SER_summary!N$27)</f>
        <v>95.654433135172582</v>
      </c>
      <c r="O14" s="22">
        <f>IF(SER_hh_tesh_in!O14=0,0,SER_hh_tesh_in!O14/SER_summary!O$27)</f>
        <v>0</v>
      </c>
      <c r="P14" s="22">
        <f>IF(SER_hh_tesh_in!P14=0,0,SER_hh_tesh_in!P14/SER_summary!P$27)</f>
        <v>85.680421635001167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0.84059133935165986</v>
      </c>
      <c r="D15" s="104">
        <f>IF(SER_hh_tesh_in!D15=0,0,SER_hh_tesh_in!D15/SER_summary!D$27)</f>
        <v>0.96294217786881098</v>
      </c>
      <c r="E15" s="104">
        <f>IF(SER_hh_tesh_in!E15=0,0,SER_hh_tesh_in!E15/SER_summary!E$27)</f>
        <v>0.72636990309488125</v>
      </c>
      <c r="F15" s="104">
        <f>IF(SER_hh_tesh_in!F15=0,0,SER_hh_tesh_in!F15/SER_summary!F$27)</f>
        <v>1.2265338102687509</v>
      </c>
      <c r="G15" s="104">
        <f>IF(SER_hh_tesh_in!G15=0,0,SER_hh_tesh_in!G15/SER_summary!G$27)</f>
        <v>0.75463913152809936</v>
      </c>
      <c r="H15" s="104">
        <f>IF(SER_hh_tesh_in!H15=0,0,SER_hh_tesh_in!H15/SER_summary!H$27)</f>
        <v>0.92101393833247447</v>
      </c>
      <c r="I15" s="104">
        <f>IF(SER_hh_tesh_in!I15=0,0,SER_hh_tesh_in!I15/SER_summary!I$27)</f>
        <v>1.0268761312582582</v>
      </c>
      <c r="J15" s="104">
        <f>IF(SER_hh_tesh_in!J15=0,0,SER_hh_tesh_in!J15/SER_summary!J$27)</f>
        <v>1.1294337204182503</v>
      </c>
      <c r="K15" s="104">
        <f>IF(SER_hh_tesh_in!K15=0,0,SER_hh_tesh_in!K15/SER_summary!K$27)</f>
        <v>0.58138708941804973</v>
      </c>
      <c r="L15" s="104">
        <f>IF(SER_hh_tesh_in!L15=0,0,SER_hh_tesh_in!L15/SER_summary!L$27)</f>
        <v>0.74927562640333167</v>
      </c>
      <c r="M15" s="104">
        <f>IF(SER_hh_tesh_in!M15=0,0,SER_hh_tesh_in!M15/SER_summary!M$27)</f>
        <v>0.88574604356971909</v>
      </c>
      <c r="N15" s="104">
        <f>IF(SER_hh_tesh_in!N15=0,0,SER_hh_tesh_in!N15/SER_summary!N$27)</f>
        <v>0.63992479492508003</v>
      </c>
      <c r="O15" s="104">
        <f>IF(SER_hh_tesh_in!O15=0,0,SER_hh_tesh_in!O15/SER_summary!O$27)</f>
        <v>0.97861858326738516</v>
      </c>
      <c r="P15" s="104">
        <f>IF(SER_hh_tesh_in!P15=0,0,SER_hh_tesh_in!P15/SER_summary!P$27)</f>
        <v>0.43181353841170406</v>
      </c>
      <c r="Q15" s="104">
        <f>IF(SER_hh_tesh_in!Q15=0,0,SER_hh_tesh_in!Q15/SER_summary!Q$27)</f>
        <v>0.78047872858175382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16.791640877796532</v>
      </c>
      <c r="D16" s="101">
        <f>IF(SER_hh_tesh_in!D16=0,0,SER_hh_tesh_in!D16/SER_summary!D$27)</f>
        <v>16.86009971362256</v>
      </c>
      <c r="E16" s="101">
        <f>IF(SER_hh_tesh_in!E16=0,0,SER_hh_tesh_in!E16/SER_summary!E$27)</f>
        <v>16.952246437867537</v>
      </c>
      <c r="F16" s="101">
        <f>IF(SER_hh_tesh_in!F16=0,0,SER_hh_tesh_in!F16/SER_summary!F$27)</f>
        <v>17.059441039049975</v>
      </c>
      <c r="G16" s="101">
        <f>IF(SER_hh_tesh_in!G16=0,0,SER_hh_tesh_in!G16/SER_summary!G$27)</f>
        <v>17.177545453950092</v>
      </c>
      <c r="H16" s="101">
        <f>IF(SER_hh_tesh_in!H16=0,0,SER_hh_tesh_in!H16/SER_summary!H$27)</f>
        <v>17.29458761447184</v>
      </c>
      <c r="I16" s="101">
        <f>IF(SER_hh_tesh_in!I16=0,0,SER_hh_tesh_in!I16/SER_summary!I$27)</f>
        <v>17.439832510692941</v>
      </c>
      <c r="J16" s="101">
        <f>IF(SER_hh_tesh_in!J16=0,0,SER_hh_tesh_in!J16/SER_summary!J$27)</f>
        <v>17.623775101708933</v>
      </c>
      <c r="K16" s="101">
        <f>IF(SER_hh_tesh_in!K16=0,0,SER_hh_tesh_in!K16/SER_summary!K$27)</f>
        <v>17.516971625239911</v>
      </c>
      <c r="L16" s="101">
        <f>IF(SER_hh_tesh_in!L16=0,0,SER_hh_tesh_in!L16/SER_summary!L$27)</f>
        <v>17.558331337293325</v>
      </c>
      <c r="M16" s="101">
        <f>IF(SER_hh_tesh_in!M16=0,0,SER_hh_tesh_in!M16/SER_summary!M$27)</f>
        <v>17.871347773755602</v>
      </c>
      <c r="N16" s="101">
        <f>IF(SER_hh_tesh_in!N16=0,0,SER_hh_tesh_in!N16/SER_summary!N$27)</f>
        <v>18.187351307544489</v>
      </c>
      <c r="O16" s="101">
        <f>IF(SER_hh_tesh_in!O16=0,0,SER_hh_tesh_in!O16/SER_summary!O$27)</f>
        <v>18.649598443872648</v>
      </c>
      <c r="P16" s="101">
        <f>IF(SER_hh_tesh_in!P16=0,0,SER_hh_tesh_in!P16/SER_summary!P$27)</f>
        <v>19.216386967726603</v>
      </c>
      <c r="Q16" s="101">
        <f>IF(SER_hh_tesh_in!Q16=0,0,SER_hh_tesh_in!Q16/SER_summary!Q$27)</f>
        <v>19.899521551246725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16.791640877796532</v>
      </c>
      <c r="D18" s="103">
        <f>IF(SER_hh_tesh_in!D18=0,0,SER_hh_tesh_in!D18/SER_summary!D$27)</f>
        <v>16.86009971362256</v>
      </c>
      <c r="E18" s="103">
        <f>IF(SER_hh_tesh_in!E18=0,0,SER_hh_tesh_in!E18/SER_summary!E$27)</f>
        <v>16.952246437867537</v>
      </c>
      <c r="F18" s="103">
        <f>IF(SER_hh_tesh_in!F18=0,0,SER_hh_tesh_in!F18/SER_summary!F$27)</f>
        <v>17.059441039049975</v>
      </c>
      <c r="G18" s="103">
        <f>IF(SER_hh_tesh_in!G18=0,0,SER_hh_tesh_in!G18/SER_summary!G$27)</f>
        <v>17.177545453950092</v>
      </c>
      <c r="H18" s="103">
        <f>IF(SER_hh_tesh_in!H18=0,0,SER_hh_tesh_in!H18/SER_summary!H$27)</f>
        <v>17.29458761447184</v>
      </c>
      <c r="I18" s="103">
        <f>IF(SER_hh_tesh_in!I18=0,0,SER_hh_tesh_in!I18/SER_summary!I$27)</f>
        <v>17.439832510692941</v>
      </c>
      <c r="J18" s="103">
        <f>IF(SER_hh_tesh_in!J18=0,0,SER_hh_tesh_in!J18/SER_summary!J$27)</f>
        <v>17.623775101708933</v>
      </c>
      <c r="K18" s="103">
        <f>IF(SER_hh_tesh_in!K18=0,0,SER_hh_tesh_in!K18/SER_summary!K$27)</f>
        <v>17.516971625239911</v>
      </c>
      <c r="L18" s="103">
        <f>IF(SER_hh_tesh_in!L18=0,0,SER_hh_tesh_in!L18/SER_summary!L$27)</f>
        <v>17.558331337293325</v>
      </c>
      <c r="M18" s="103">
        <f>IF(SER_hh_tesh_in!M18=0,0,SER_hh_tesh_in!M18/SER_summary!M$27)</f>
        <v>17.871347773755602</v>
      </c>
      <c r="N18" s="103">
        <f>IF(SER_hh_tesh_in!N18=0,0,SER_hh_tesh_in!N18/SER_summary!N$27)</f>
        <v>18.187351307544489</v>
      </c>
      <c r="O18" s="103">
        <f>IF(SER_hh_tesh_in!O18=0,0,SER_hh_tesh_in!O18/SER_summary!O$27)</f>
        <v>18.649598443872648</v>
      </c>
      <c r="P18" s="103">
        <f>IF(SER_hh_tesh_in!P18=0,0,SER_hh_tesh_in!P18/SER_summary!P$27)</f>
        <v>19.216386967726603</v>
      </c>
      <c r="Q18" s="103">
        <f>IF(SER_hh_tesh_in!Q18=0,0,SER_hh_tesh_in!Q18/SER_summary!Q$27)</f>
        <v>19.899521551246725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12.041452106774203</v>
      </c>
      <c r="D19" s="101">
        <f>IF(SER_hh_tesh_in!D19=0,0,SER_hh_tesh_in!D19/SER_summary!D$27)</f>
        <v>12.324462760471562</v>
      </c>
      <c r="E19" s="101">
        <f>IF(SER_hh_tesh_in!E19=0,0,SER_hh_tesh_in!E19/SER_summary!E$27)</f>
        <v>12.422866651124192</v>
      </c>
      <c r="F19" s="101">
        <f>IF(SER_hh_tesh_in!F19=0,0,SER_hh_tesh_in!F19/SER_summary!F$27)</f>
        <v>12.75062785828184</v>
      </c>
      <c r="G19" s="101">
        <f>IF(SER_hh_tesh_in!G19=0,0,SER_hh_tesh_in!G19/SER_summary!G$27)</f>
        <v>13.03894980382826</v>
      </c>
      <c r="H19" s="101">
        <f>IF(SER_hh_tesh_in!H19=0,0,SER_hh_tesh_in!H19/SER_summary!H$27)</f>
        <v>14.045279045693682</v>
      </c>
      <c r="I19" s="101">
        <f>IF(SER_hh_tesh_in!I19=0,0,SER_hh_tesh_in!I19/SER_summary!I$27)</f>
        <v>13.67696493293216</v>
      </c>
      <c r="J19" s="101">
        <f>IF(SER_hh_tesh_in!J19=0,0,SER_hh_tesh_in!J19/SER_summary!J$27)</f>
        <v>13.668932361762705</v>
      </c>
      <c r="K19" s="101">
        <f>IF(SER_hh_tesh_in!K19=0,0,SER_hh_tesh_in!K19/SER_summary!K$27)</f>
        <v>13.55884344930255</v>
      </c>
      <c r="L19" s="101">
        <f>IF(SER_hh_tesh_in!L19=0,0,SER_hh_tesh_in!L19/SER_summary!L$27)</f>
        <v>13.800063802176439</v>
      </c>
      <c r="M19" s="101">
        <f>IF(SER_hh_tesh_in!M19=0,0,SER_hh_tesh_in!M19/SER_summary!M$27)</f>
        <v>14.080072219045368</v>
      </c>
      <c r="N19" s="101">
        <f>IF(SER_hh_tesh_in!N19=0,0,SER_hh_tesh_in!N19/SER_summary!N$27)</f>
        <v>14.097486869951615</v>
      </c>
      <c r="O19" s="101">
        <f>IF(SER_hh_tesh_in!O19=0,0,SER_hh_tesh_in!O19/SER_summary!O$27)</f>
        <v>14.218703790185048</v>
      </c>
      <c r="P19" s="101">
        <f>IF(SER_hh_tesh_in!P19=0,0,SER_hh_tesh_in!P19/SER_summary!P$27)</f>
        <v>14.519678355323645</v>
      </c>
      <c r="Q19" s="101">
        <f>IF(SER_hh_tesh_in!Q19=0,0,SER_hh_tesh_in!Q19/SER_summary!Q$27)</f>
        <v>14.44276146723703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0</v>
      </c>
      <c r="D22" s="100">
        <f>IF(SER_hh_tesh_in!D22=0,0,SER_hh_tesh_in!D22/SER_summary!D$27)</f>
        <v>12.132518131011212</v>
      </c>
      <c r="E22" s="100">
        <f>IF(SER_hh_tesh_in!E22=0,0,SER_hh_tesh_in!E22/SER_summary!E$27)</f>
        <v>12.332434836445804</v>
      </c>
      <c r="F22" s="100">
        <f>IF(SER_hh_tesh_in!F22=0,0,SER_hh_tesh_in!F22/SER_summary!F$27)</f>
        <v>12.596280852123551</v>
      </c>
      <c r="G22" s="100">
        <f>IF(SER_hh_tesh_in!G22=0,0,SER_hh_tesh_in!G22/SER_summary!G$27)</f>
        <v>13.013292966172374</v>
      </c>
      <c r="H22" s="100">
        <f>IF(SER_hh_tesh_in!H22=0,0,SER_hh_tesh_in!H22/SER_summary!H$27)</f>
        <v>14.115044562790791</v>
      </c>
      <c r="I22" s="100">
        <f>IF(SER_hh_tesh_in!I22=0,0,SER_hh_tesh_in!I22/SER_summary!I$27)</f>
        <v>13.749505365675828</v>
      </c>
      <c r="J22" s="100">
        <f>IF(SER_hh_tesh_in!J22=0,0,SER_hh_tesh_in!J22/SER_summary!J$27)</f>
        <v>14.188055397645114</v>
      </c>
      <c r="K22" s="100">
        <f>IF(SER_hh_tesh_in!K22=0,0,SER_hh_tesh_in!K22/SER_summary!K$27)</f>
        <v>14.483464588090682</v>
      </c>
      <c r="L22" s="100">
        <f>IF(SER_hh_tesh_in!L22=0,0,SER_hh_tesh_in!L22/SER_summary!L$27)</f>
        <v>14.741736645372193</v>
      </c>
      <c r="M22" s="100">
        <f>IF(SER_hh_tesh_in!M22=0,0,SER_hh_tesh_in!M22/SER_summary!M$27)</f>
        <v>14.904203521265011</v>
      </c>
      <c r="N22" s="100">
        <f>IF(SER_hh_tesh_in!N22=0,0,SER_hh_tesh_in!N22/SER_summary!N$27)</f>
        <v>14.855355420052536</v>
      </c>
      <c r="O22" s="100">
        <f>IF(SER_hh_tesh_in!O22=0,0,SER_hh_tesh_in!O22/SER_summary!O$27)</f>
        <v>14.984498546588956</v>
      </c>
      <c r="P22" s="100">
        <f>IF(SER_hh_tesh_in!P22=0,0,SER_hh_tesh_in!P22/SER_summary!P$27)</f>
        <v>14.96487468922208</v>
      </c>
      <c r="Q22" s="100">
        <f>IF(SER_hh_tesh_in!Q22=0,0,SER_hh_tesh_in!Q22/SER_summary!Q$27)</f>
        <v>14.866827334258849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12.036552379832042</v>
      </c>
      <c r="D23" s="100">
        <f>IF(SER_hh_tesh_in!D23=0,0,SER_hh_tesh_in!D23/SER_summary!D$27)</f>
        <v>12.348279451352381</v>
      </c>
      <c r="E23" s="100">
        <f>IF(SER_hh_tesh_in!E23=0,0,SER_hh_tesh_in!E23/SER_summary!E$27)</f>
        <v>12.504892693064894</v>
      </c>
      <c r="F23" s="100">
        <f>IF(SER_hh_tesh_in!F23=0,0,SER_hh_tesh_in!F23/SER_summary!F$27)</f>
        <v>12.982318293377737</v>
      </c>
      <c r="G23" s="100">
        <f>IF(SER_hh_tesh_in!G23=0,0,SER_hh_tesh_in!G23/SER_summary!G$27)</f>
        <v>13.233520320946068</v>
      </c>
      <c r="H23" s="100">
        <f>IF(SER_hh_tesh_in!H23=0,0,SER_hh_tesh_in!H23/SER_summary!H$27)</f>
        <v>14.351717558012105</v>
      </c>
      <c r="I23" s="100">
        <f>IF(SER_hh_tesh_in!I23=0,0,SER_hh_tesh_in!I23/SER_summary!I$27)</f>
        <v>14.12109329893293</v>
      </c>
      <c r="J23" s="100">
        <f>IF(SER_hh_tesh_in!J23=0,0,SER_hh_tesh_in!J23/SER_summary!J$27)</f>
        <v>14.331056301755503</v>
      </c>
      <c r="K23" s="100">
        <f>IF(SER_hh_tesh_in!K23=0,0,SER_hh_tesh_in!K23/SER_summary!K$27)</f>
        <v>14.245033866242336</v>
      </c>
      <c r="L23" s="100">
        <f>IF(SER_hh_tesh_in!L23=0,0,SER_hh_tesh_in!L23/SER_summary!L$27)</f>
        <v>14.374116339092575</v>
      </c>
      <c r="M23" s="100">
        <f>IF(SER_hh_tesh_in!M23=0,0,SER_hh_tesh_in!M23/SER_summary!M$27)</f>
        <v>14.471223298050518</v>
      </c>
      <c r="N23" s="100">
        <f>IF(SER_hh_tesh_in!N23=0,0,SER_hh_tesh_in!N23/SER_summary!N$27)</f>
        <v>14.382835596276855</v>
      </c>
      <c r="O23" s="100">
        <f>IF(SER_hh_tesh_in!O23=0,0,SER_hh_tesh_in!O23/SER_summary!O$27)</f>
        <v>14.501198780094137</v>
      </c>
      <c r="P23" s="100">
        <f>IF(SER_hh_tesh_in!P23=0,0,SER_hh_tesh_in!P23/SER_summary!P$27)</f>
        <v>14.533407334341602</v>
      </c>
      <c r="Q23" s="100">
        <f>IF(SER_hh_tesh_in!Q23=0,0,SER_hh_tesh_in!Q23/SER_summary!Q$27)</f>
        <v>14.525399331336205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11.98559958326028</v>
      </c>
      <c r="D24" s="100">
        <f>IF(SER_hh_tesh_in!D24=0,0,SER_hh_tesh_in!D24/SER_summary!D$27)</f>
        <v>12.210537295561275</v>
      </c>
      <c r="E24" s="100">
        <f>IF(SER_hh_tesh_in!E24=0,0,SER_hh_tesh_in!E24/SER_summary!E$27)</f>
        <v>12.384262592533265</v>
      </c>
      <c r="F24" s="100">
        <f>IF(SER_hh_tesh_in!F24=0,0,SER_hh_tesh_in!F24/SER_summary!F$27)</f>
        <v>12.666470133686158</v>
      </c>
      <c r="G24" s="100">
        <f>IF(SER_hh_tesh_in!G24=0,0,SER_hh_tesh_in!G24/SER_summary!G$27)</f>
        <v>12.95247289354492</v>
      </c>
      <c r="H24" s="100">
        <f>IF(SER_hh_tesh_in!H24=0,0,SER_hh_tesh_in!H24/SER_summary!H$27)</f>
        <v>13.909764498237479</v>
      </c>
      <c r="I24" s="100">
        <f>IF(SER_hh_tesh_in!I24=0,0,SER_hh_tesh_in!I24/SER_summary!I$27)</f>
        <v>13.372314843762446</v>
      </c>
      <c r="J24" s="100">
        <f>IF(SER_hh_tesh_in!J24=0,0,SER_hh_tesh_in!J24/SER_summary!J$27)</f>
        <v>13.585551553360746</v>
      </c>
      <c r="K24" s="100">
        <f>IF(SER_hh_tesh_in!K24=0,0,SER_hh_tesh_in!K24/SER_summary!K$27)</f>
        <v>13.599070756388185</v>
      </c>
      <c r="L24" s="100">
        <f>IF(SER_hh_tesh_in!L24=0,0,SER_hh_tesh_in!L24/SER_summary!L$27)</f>
        <v>13.816276618387622</v>
      </c>
      <c r="M24" s="100">
        <f>IF(SER_hh_tesh_in!M24=0,0,SER_hh_tesh_in!M24/SER_summary!M$27)</f>
        <v>13.981236060916627</v>
      </c>
      <c r="N24" s="100">
        <f>IF(SER_hh_tesh_in!N24=0,0,SER_hh_tesh_in!N24/SER_summary!N$27)</f>
        <v>13.929295745902831</v>
      </c>
      <c r="O24" s="100">
        <f>IF(SER_hh_tesh_in!O24=0,0,SER_hh_tesh_in!O24/SER_summary!O$27)</f>
        <v>14.062801157198455</v>
      </c>
      <c r="P24" s="100">
        <f>IF(SER_hh_tesh_in!P24=0,0,SER_hh_tesh_in!P24/SER_summary!P$27)</f>
        <v>14.11550585602386</v>
      </c>
      <c r="Q24" s="100">
        <f>IF(SER_hh_tesh_in!Q24=0,0,SER_hh_tesh_in!Q24/SER_summary!Q$27)</f>
        <v>14.127190082122013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11.942900026009632</v>
      </c>
      <c r="D25" s="100">
        <f>IF(SER_hh_tesh_in!D25=0,0,SER_hh_tesh_in!D25/SER_summary!D$27)</f>
        <v>12.121719105928969</v>
      </c>
      <c r="E25" s="100">
        <f>IF(SER_hh_tesh_in!E25=0,0,SER_hh_tesh_in!E25/SER_summary!E$27)</f>
        <v>12.269721704243386</v>
      </c>
      <c r="F25" s="100">
        <f>IF(SER_hh_tesh_in!F25=0,0,SER_hh_tesh_in!F25/SER_summary!F$27)</f>
        <v>12.511690149787112</v>
      </c>
      <c r="G25" s="100">
        <f>IF(SER_hh_tesh_in!G25=0,0,SER_hh_tesh_in!G25/SER_summary!G$27)</f>
        <v>12.749810128830209</v>
      </c>
      <c r="H25" s="100">
        <f>IF(SER_hh_tesh_in!H25=0,0,SER_hh_tesh_in!H25/SER_summary!H$27)</f>
        <v>13.654300156670123</v>
      </c>
      <c r="I25" s="100">
        <f>IF(SER_hh_tesh_in!I25=0,0,SER_hh_tesh_in!I25/SER_summary!I$27)</f>
        <v>13.10372756587201</v>
      </c>
      <c r="J25" s="100">
        <f>IF(SER_hh_tesh_in!J25=0,0,SER_hh_tesh_in!J25/SER_summary!J$27)</f>
        <v>13.297934669120957</v>
      </c>
      <c r="K25" s="100">
        <f>IF(SER_hh_tesh_in!K25=0,0,SER_hh_tesh_in!K25/SER_summary!K$27)</f>
        <v>13.305253099871665</v>
      </c>
      <c r="L25" s="100">
        <f>IF(SER_hh_tesh_in!L25=0,0,SER_hh_tesh_in!L25/SER_summary!L$27)</f>
        <v>13.516442890866658</v>
      </c>
      <c r="M25" s="100">
        <f>IF(SER_hh_tesh_in!M25=0,0,SER_hh_tesh_in!M25/SER_summary!M$27)</f>
        <v>13.740831286450813</v>
      </c>
      <c r="N25" s="100">
        <f>IF(SER_hh_tesh_in!N25=0,0,SER_hh_tesh_in!N25/SER_summary!N$27)</f>
        <v>13.744417435562404</v>
      </c>
      <c r="O25" s="100">
        <f>IF(SER_hh_tesh_in!O25=0,0,SER_hh_tesh_in!O25/SER_summary!O$27)</f>
        <v>13.974057257170982</v>
      </c>
      <c r="P25" s="100">
        <f>IF(SER_hh_tesh_in!P25=0,0,SER_hh_tesh_in!P25/SER_summary!P$27)</f>
        <v>14.111844529962674</v>
      </c>
      <c r="Q25" s="100">
        <f>IF(SER_hh_tesh_in!Q25=0,0,SER_hh_tesh_in!Q25/SER_summary!Q$27)</f>
        <v>14.186662118893585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12.109935260157979</v>
      </c>
      <c r="D26" s="22">
        <f>IF(SER_hh_tesh_in!D26=0,0,SER_hh_tesh_in!D26/SER_summary!D$27)</f>
        <v>12.434821739038423</v>
      </c>
      <c r="E26" s="22">
        <f>IF(SER_hh_tesh_in!E26=0,0,SER_hh_tesh_in!E26/SER_summary!E$27)</f>
        <v>12.624430047471071</v>
      </c>
      <c r="F26" s="22">
        <f>IF(SER_hh_tesh_in!F26=0,0,SER_hh_tesh_in!F26/SER_summary!F$27)</f>
        <v>12.933217391181948</v>
      </c>
      <c r="G26" s="22">
        <f>IF(SER_hh_tesh_in!G26=0,0,SER_hh_tesh_in!G26/SER_summary!G$27)</f>
        <v>13.257578040113941</v>
      </c>
      <c r="H26" s="22">
        <f>IF(SER_hh_tesh_in!H26=0,0,SER_hh_tesh_in!H26/SER_summary!H$27)</f>
        <v>14.259858786081329</v>
      </c>
      <c r="I26" s="22">
        <f>IF(SER_hh_tesh_in!I26=0,0,SER_hh_tesh_in!I26/SER_summary!I$27)</f>
        <v>13.805369185747514</v>
      </c>
      <c r="J26" s="22">
        <f>IF(SER_hh_tesh_in!J26=0,0,SER_hh_tesh_in!J26/SER_summary!J$27)</f>
        <v>13.969746123147944</v>
      </c>
      <c r="K26" s="22">
        <f>IF(SER_hh_tesh_in!K26=0,0,SER_hh_tesh_in!K26/SER_summary!K$27)</f>
        <v>13.939066989771245</v>
      </c>
      <c r="L26" s="22">
        <f>IF(SER_hh_tesh_in!L26=0,0,SER_hh_tesh_in!L26/SER_summary!L$27)</f>
        <v>14.142881560218347</v>
      </c>
      <c r="M26" s="22">
        <f>IF(SER_hh_tesh_in!M26=0,0,SER_hh_tesh_in!M26/SER_summary!M$27)</f>
        <v>14.430611926514635</v>
      </c>
      <c r="N26" s="22">
        <f>IF(SER_hh_tesh_in!N26=0,0,SER_hh_tesh_in!N26/SER_summary!N$27)</f>
        <v>14.534665064823983</v>
      </c>
      <c r="O26" s="22">
        <f>IF(SER_hh_tesh_in!O26=0,0,SER_hh_tesh_in!O26/SER_summary!O$27)</f>
        <v>14.771983151489124</v>
      </c>
      <c r="P26" s="22">
        <f>IF(SER_hh_tesh_in!P26=0,0,SER_hh_tesh_in!P26/SER_summary!P$27)</f>
        <v>15.084716122272987</v>
      </c>
      <c r="Q26" s="22">
        <f>IF(SER_hh_tesh_in!Q26=0,0,SER_hh_tesh_in!Q26/SER_summary!Q$27)</f>
        <v>15.036649634138222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11.249235573165517</v>
      </c>
      <c r="D29" s="101">
        <f>IF(SER_hh_tesh_in!D29=0,0,SER_hh_tesh_in!D29/SER_summary!D$27)</f>
        <v>11.369457704644413</v>
      </c>
      <c r="E29" s="101">
        <f>IF(SER_hh_tesh_in!E29=0,0,SER_hh_tesh_in!E29/SER_summary!E$27)</f>
        <v>11.716183491692053</v>
      </c>
      <c r="F29" s="101">
        <f>IF(SER_hh_tesh_in!F29=0,0,SER_hh_tesh_in!F29/SER_summary!F$27)</f>
        <v>12.573169603829488</v>
      </c>
      <c r="G29" s="101">
        <f>IF(SER_hh_tesh_in!G29=0,0,SER_hh_tesh_in!G29/SER_summary!G$27)</f>
        <v>12.161033726007087</v>
      </c>
      <c r="H29" s="101">
        <f>IF(SER_hh_tesh_in!H29=0,0,SER_hh_tesh_in!H29/SER_summary!H$27)</f>
        <v>12.219642961402158</v>
      </c>
      <c r="I29" s="101">
        <f>IF(SER_hh_tesh_in!I29=0,0,SER_hh_tesh_in!I29/SER_summary!I$27)</f>
        <v>12.581422080886078</v>
      </c>
      <c r="J29" s="101">
        <f>IF(SER_hh_tesh_in!J29=0,0,SER_hh_tesh_in!J29/SER_summary!J$27)</f>
        <v>12.639692687085128</v>
      </c>
      <c r="K29" s="101">
        <f>IF(SER_hh_tesh_in!K29=0,0,SER_hh_tesh_in!K29/SER_summary!K$27)</f>
        <v>12.88963664613412</v>
      </c>
      <c r="L29" s="101">
        <f>IF(SER_hh_tesh_in!L29=0,0,SER_hh_tesh_in!L29/SER_summary!L$27)</f>
        <v>13.277878870892227</v>
      </c>
      <c r="M29" s="101">
        <f>IF(SER_hh_tesh_in!M29=0,0,SER_hh_tesh_in!M29/SER_summary!M$27)</f>
        <v>13.347531241321454</v>
      </c>
      <c r="N29" s="101">
        <f>IF(SER_hh_tesh_in!N29=0,0,SER_hh_tesh_in!N29/SER_summary!N$27)</f>
        <v>14.058496368151776</v>
      </c>
      <c r="O29" s="101">
        <f>IF(SER_hh_tesh_in!O29=0,0,SER_hh_tesh_in!O29/SER_summary!O$27)</f>
        <v>13.018482960806415</v>
      </c>
      <c r="P29" s="101">
        <f>IF(SER_hh_tesh_in!P29=0,0,SER_hh_tesh_in!P29/SER_summary!P$27)</f>
        <v>13.233289795938202</v>
      </c>
      <c r="Q29" s="101">
        <f>IF(SER_hh_tesh_in!Q29=0,0,SER_hh_tesh_in!Q29/SER_summary!Q$27)</f>
        <v>13.620155709990936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9.8856504895948678</v>
      </c>
      <c r="D30" s="100">
        <f>IF(SER_hh_tesh_in!D30=0,0,SER_hh_tesh_in!D30/SER_summary!D$27)</f>
        <v>10.110755961962056</v>
      </c>
      <c r="E30" s="100">
        <f>IF(SER_hh_tesh_in!E30=0,0,SER_hh_tesh_in!E30/SER_summary!E$27)</f>
        <v>10.223374618714031</v>
      </c>
      <c r="F30" s="100">
        <f>IF(SER_hh_tesh_in!F30=0,0,SER_hh_tesh_in!F30/SER_summary!F$27)</f>
        <v>0</v>
      </c>
      <c r="G30" s="100">
        <f>IF(SER_hh_tesh_in!G30=0,0,SER_hh_tesh_in!G30/SER_summary!G$27)</f>
        <v>12.404602693745714</v>
      </c>
      <c r="H30" s="100">
        <f>IF(SER_hh_tesh_in!H30=0,0,SER_hh_tesh_in!H30/SER_summary!H$27)</f>
        <v>12.397395169954704</v>
      </c>
      <c r="I30" s="100">
        <f>IF(SER_hh_tesh_in!I30=0,0,SER_hh_tesh_in!I30/SER_summary!I$27)</f>
        <v>12.829374568484528</v>
      </c>
      <c r="J30" s="100">
        <f>IF(SER_hh_tesh_in!J30=0,0,SER_hh_tesh_in!J30/SER_summary!J$27)</f>
        <v>0</v>
      </c>
      <c r="K30" s="100">
        <f>IF(SER_hh_tesh_in!K30=0,0,SER_hh_tesh_in!K30/SER_summary!K$27)</f>
        <v>0</v>
      </c>
      <c r="L30" s="100">
        <f>IF(SER_hh_tesh_in!L30=0,0,SER_hh_tesh_in!L30/SER_summary!L$27)</f>
        <v>0</v>
      </c>
      <c r="M30" s="100">
        <f>IF(SER_hh_tesh_in!M30=0,0,SER_hh_tesh_in!M30/SER_summary!M$27)</f>
        <v>12.973966708277599</v>
      </c>
      <c r="N30" s="100">
        <f>IF(SER_hh_tesh_in!N30=0,0,SER_hh_tesh_in!N30/SER_summary!N$27)</f>
        <v>0</v>
      </c>
      <c r="O30" s="100">
        <f>IF(SER_hh_tesh_in!O30=0,0,SER_hh_tesh_in!O30/SER_summary!O$27)</f>
        <v>13.377330308879046</v>
      </c>
      <c r="P30" s="100">
        <f>IF(SER_hh_tesh_in!P30=0,0,SER_hh_tesh_in!P30/SER_summary!P$27)</f>
        <v>0</v>
      </c>
      <c r="Q30" s="100">
        <f>IF(SER_hh_tesh_in!Q30=0,0,SER_hh_tesh_in!Q30/SER_summary!Q$27)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9.9599259109825571</v>
      </c>
      <c r="D31" s="100">
        <f>IF(SER_hh_tesh_in!D31=0,0,SER_hh_tesh_in!D31/SER_summary!D$27)</f>
        <v>10.302176574290199</v>
      </c>
      <c r="E31" s="100">
        <f>IF(SER_hh_tesh_in!E31=0,0,SER_hh_tesh_in!E31/SER_summary!E$27)</f>
        <v>10.452744505471298</v>
      </c>
      <c r="F31" s="100">
        <f>IF(SER_hh_tesh_in!F31=0,0,SER_hh_tesh_in!F31/SER_summary!F$27)</f>
        <v>0</v>
      </c>
      <c r="G31" s="100">
        <f>IF(SER_hh_tesh_in!G31=0,0,SER_hh_tesh_in!G31/SER_summary!G$27)</f>
        <v>11.353391980678339</v>
      </c>
      <c r="H31" s="100">
        <f>IF(SER_hh_tesh_in!H31=0,0,SER_hh_tesh_in!H31/SER_summary!H$27)</f>
        <v>11.541796275314379</v>
      </c>
      <c r="I31" s="100">
        <f>IF(SER_hh_tesh_in!I31=0,0,SER_hh_tesh_in!I31/SER_summary!I$27)</f>
        <v>12.332140638604104</v>
      </c>
      <c r="J31" s="100">
        <f>IF(SER_hh_tesh_in!J31=0,0,SER_hh_tesh_in!J31/SER_summary!J$27)</f>
        <v>12.451803629724193</v>
      </c>
      <c r="K31" s="100">
        <f>IF(SER_hh_tesh_in!K31=0,0,SER_hh_tesh_in!K31/SER_summary!K$27)</f>
        <v>12.710556785780724</v>
      </c>
      <c r="L31" s="100">
        <f>IF(SER_hh_tesh_in!L31=0,0,SER_hh_tesh_in!L31/SER_summary!L$27)</f>
        <v>0</v>
      </c>
      <c r="M31" s="100">
        <f>IF(SER_hh_tesh_in!M31=0,0,SER_hh_tesh_in!M31/SER_summary!M$27)</f>
        <v>13.277139782090204</v>
      </c>
      <c r="N31" s="100">
        <f>IF(SER_hh_tesh_in!N31=0,0,SER_hh_tesh_in!N31/SER_summary!N$27)</f>
        <v>0</v>
      </c>
      <c r="O31" s="100">
        <f>IF(SER_hh_tesh_in!O31=0,0,SER_hh_tesh_in!O31/SER_summary!O$27)</f>
        <v>0</v>
      </c>
      <c r="P31" s="100">
        <f>IF(SER_hh_tesh_in!P31=0,0,SER_hh_tesh_in!P31/SER_summary!P$27)</f>
        <v>13.886342887995362</v>
      </c>
      <c r="Q31" s="100">
        <f>IF(SER_hh_tesh_in!Q31=0,0,SER_hh_tesh_in!Q31/SER_summary!Q$27)</f>
        <v>0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12.030373938093767</v>
      </c>
      <c r="H32" s="100">
        <f>IF(SER_hh_tesh_in!H32=0,0,SER_hh_tesh_in!H32/SER_summary!H$27)</f>
        <v>12.021006274567913</v>
      </c>
      <c r="I32" s="100">
        <f>IF(SER_hh_tesh_in!I32=0,0,SER_hh_tesh_in!I32/SER_summary!I$27)</f>
        <v>0</v>
      </c>
      <c r="J32" s="100">
        <f>IF(SER_hh_tesh_in!J32=0,0,SER_hh_tesh_in!J32/SER_summary!J$27)</f>
        <v>12.600004950273282</v>
      </c>
      <c r="K32" s="100">
        <f>IF(SER_hh_tesh_in!K32=0,0,SER_hh_tesh_in!K32/SER_summary!K$27)</f>
        <v>0</v>
      </c>
      <c r="L32" s="100">
        <f>IF(SER_hh_tesh_in!L32=0,0,SER_hh_tesh_in!L32/SER_summary!L$27)</f>
        <v>13.390165800486431</v>
      </c>
      <c r="M32" s="100">
        <f>IF(SER_hh_tesh_in!M32=0,0,SER_hh_tesh_in!M32/SER_summary!M$27)</f>
        <v>13.336930781529851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14.093864114969918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11.720041493783551</v>
      </c>
      <c r="D33" s="18">
        <f>IF(SER_hh_tesh_in!D33=0,0,SER_hh_tesh_in!D33/SER_summary!D$27)</f>
        <v>11.992458583284456</v>
      </c>
      <c r="E33" s="18">
        <f>IF(SER_hh_tesh_in!E33=0,0,SER_hh_tesh_in!E33/SER_summary!E$27)</f>
        <v>11.995719658412801</v>
      </c>
      <c r="F33" s="18">
        <f>IF(SER_hh_tesh_in!F33=0,0,SER_hh_tesh_in!F33/SER_summary!F$27)</f>
        <v>12.573169603829488</v>
      </c>
      <c r="G33" s="18">
        <f>IF(SER_hh_tesh_in!G33=0,0,SER_hh_tesh_in!G33/SER_summary!G$27)</f>
        <v>12.476604020887482</v>
      </c>
      <c r="H33" s="18">
        <f>IF(SER_hh_tesh_in!H33=0,0,SER_hh_tesh_in!H33/SER_summary!H$27)</f>
        <v>12.439251207135024</v>
      </c>
      <c r="I33" s="18">
        <f>IF(SER_hh_tesh_in!I33=0,0,SER_hh_tesh_in!I33/SER_summary!I$27)</f>
        <v>12.73853147860237</v>
      </c>
      <c r="J33" s="18">
        <f>IF(SER_hh_tesh_in!J33=0,0,SER_hh_tesh_in!J33/SER_summary!J$27)</f>
        <v>12.724211511635882</v>
      </c>
      <c r="K33" s="18">
        <f>IF(SER_hh_tesh_in!K33=0,0,SER_hh_tesh_in!K33/SER_summary!K$27)</f>
        <v>12.907575587508974</v>
      </c>
      <c r="L33" s="18">
        <f>IF(SER_hh_tesh_in!L33=0,0,SER_hh_tesh_in!L33/SER_summary!L$27)</f>
        <v>13.265220475491919</v>
      </c>
      <c r="M33" s="18">
        <f>IF(SER_hh_tesh_in!M33=0,0,SER_hh_tesh_in!M33/SER_summary!M$27)</f>
        <v>13.440756467729157</v>
      </c>
      <c r="N33" s="18">
        <f>IF(SER_hh_tesh_in!N33=0,0,SER_hh_tesh_in!N33/SER_summary!N$27)</f>
        <v>14.058496368151776</v>
      </c>
      <c r="O33" s="18">
        <f>IF(SER_hh_tesh_in!O33=0,0,SER_hh_tesh_in!O33/SER_summary!O$27)</f>
        <v>12.951479308704839</v>
      </c>
      <c r="P33" s="18">
        <f>IF(SER_hh_tesh_in!P33=0,0,SER_hh_tesh_in!P33/SER_summary!P$27)</f>
        <v>13.205652140728466</v>
      </c>
      <c r="Q33" s="18">
        <f>IF(SER_hh_tesh_in!Q33=0,0,SER_hh_tesh_in!Q33/SER_summary!Q$27)</f>
        <v>13.600497146585015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11.509548642219608</v>
      </c>
      <c r="D3" s="106">
        <f>IF(SER_hh_emih_in!D3=0,0,SER_hh_emih_in!D3/SER_summary!D$27)</f>
        <v>18.106464811617439</v>
      </c>
      <c r="E3" s="106">
        <f>IF(SER_hh_emih_in!E3=0,0,SER_hh_emih_in!E3/SER_summary!E$27)</f>
        <v>7.0155784460285515</v>
      </c>
      <c r="F3" s="106">
        <f>IF(SER_hh_emih_in!F3=0,0,SER_hh_emih_in!F3/SER_summary!F$27)</f>
        <v>17.097925269357685</v>
      </c>
      <c r="G3" s="106">
        <f>IF(SER_hh_emih_in!G3=0,0,SER_hh_emih_in!G3/SER_summary!G$27)</f>
        <v>19.665771987114489</v>
      </c>
      <c r="H3" s="106">
        <f>IF(SER_hh_emih_in!H3=0,0,SER_hh_emih_in!H3/SER_summary!H$27)</f>
        <v>34.229256789933352</v>
      </c>
      <c r="I3" s="106">
        <f>IF(SER_hh_emih_in!I3=0,0,SER_hh_emih_in!I3/SER_summary!I$27)</f>
        <v>11.956154037966749</v>
      </c>
      <c r="J3" s="106">
        <f>IF(SER_hh_emih_in!J3=0,0,SER_hh_emih_in!J3/SER_summary!J$27)</f>
        <v>4.5404828051846895</v>
      </c>
      <c r="K3" s="106">
        <f>IF(SER_hh_emih_in!K3=0,0,SER_hh_emih_in!K3/SER_summary!K$27)</f>
        <v>15.246776884055727</v>
      </c>
      <c r="L3" s="106">
        <f>IF(SER_hh_emih_in!L3=0,0,SER_hh_emih_in!L3/SER_summary!L$27)</f>
        <v>8.8542378916113247</v>
      </c>
      <c r="M3" s="106">
        <f>IF(SER_hh_emih_in!M3=0,0,SER_hh_emih_in!M3/SER_summary!M$27)</f>
        <v>12.615163531642542</v>
      </c>
      <c r="N3" s="106">
        <f>IF(SER_hh_emih_in!N3=0,0,SER_hh_emih_in!N3/SER_summary!N$27)</f>
        <v>5.5760998227290672</v>
      </c>
      <c r="O3" s="106">
        <f>IF(SER_hh_emih_in!O3=0,0,SER_hh_emih_in!O3/SER_summary!O$27)</f>
        <v>8.7653756693320641</v>
      </c>
      <c r="P3" s="106">
        <f>IF(SER_hh_emih_in!P3=0,0,SER_hh_emih_in!P3/SER_summary!P$27)</f>
        <v>0.58837828149753491</v>
      </c>
      <c r="Q3" s="106">
        <f>IF(SER_hh_emih_in!Q3=0,0,SER_hh_emih_in!Q3/SER_summary!Q$27)</f>
        <v>6.4467328385498224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10.200246304101752</v>
      </c>
      <c r="D4" s="101">
        <f>IF(SER_hh_emih_in!D4=0,0,SER_hh_emih_in!D4/SER_summary!D$27)</f>
        <v>16.218615202389376</v>
      </c>
      <c r="E4" s="101">
        <f>IF(SER_hh_emih_in!E4=0,0,SER_hh_emih_in!E4/SER_summary!E$27)</f>
        <v>6.0355142557242969</v>
      </c>
      <c r="F4" s="101">
        <f>IF(SER_hh_emih_in!F4=0,0,SER_hh_emih_in!F4/SER_summary!F$27)</f>
        <v>16.581940310859366</v>
      </c>
      <c r="G4" s="101">
        <f>IF(SER_hh_emih_in!G4=0,0,SER_hh_emih_in!G4/SER_summary!G$27)</f>
        <v>17.344637300481555</v>
      </c>
      <c r="H4" s="101">
        <f>IF(SER_hh_emih_in!H4=0,0,SER_hh_emih_in!H4/SER_summary!H$27)</f>
        <v>32.396525050441639</v>
      </c>
      <c r="I4" s="101">
        <f>IF(SER_hh_emih_in!I4=0,0,SER_hh_emih_in!I4/SER_summary!I$27)</f>
        <v>9.1423335020395147</v>
      </c>
      <c r="J4" s="101">
        <f>IF(SER_hh_emih_in!J4=0,0,SER_hh_emih_in!J4/SER_summary!J$27)</f>
        <v>2.5466309738013151</v>
      </c>
      <c r="K4" s="101">
        <f>IF(SER_hh_emih_in!K4=0,0,SER_hh_emih_in!K4/SER_summary!K$27)</f>
        <v>14.476795790224942</v>
      </c>
      <c r="L4" s="101">
        <f>IF(SER_hh_emih_in!L4=0,0,SER_hh_emih_in!L4/SER_summary!L$27)</f>
        <v>8.602811908140195</v>
      </c>
      <c r="M4" s="101">
        <f>IF(SER_hh_emih_in!M4=0,0,SER_hh_emih_in!M4/SER_summary!M$27)</f>
        <v>11.078232824461644</v>
      </c>
      <c r="N4" s="101">
        <f>IF(SER_hh_emih_in!N4=0,0,SER_hh_emih_in!N4/SER_summary!N$27)</f>
        <v>5.3287401675227999</v>
      </c>
      <c r="O4" s="101">
        <f>IF(SER_hh_emih_in!O4=0,0,SER_hh_emih_in!O4/SER_summary!O$27)</f>
        <v>7.3636418984327845</v>
      </c>
      <c r="P4" s="101">
        <f>IF(SER_hh_emih_in!P4=0,0,SER_hh_emih_in!P4/SER_summary!P$27)</f>
        <v>0</v>
      </c>
      <c r="Q4" s="101">
        <f>IF(SER_hh_emih_in!Q4=0,0,SER_hh_emih_in!Q4/SER_summary!Q$27)</f>
        <v>6.1351417101780967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65.226626180378759</v>
      </c>
      <c r="D5" s="100">
        <f>IF(SER_hh_emih_in!D5=0,0,SER_hh_emih_in!D5/SER_summary!D$27)</f>
        <v>70.607269950399285</v>
      </c>
      <c r="E5" s="100">
        <f>IF(SER_hh_emih_in!E5=0,0,SER_hh_emih_in!E5/SER_summary!E$27)</f>
        <v>69.768087337331693</v>
      </c>
      <c r="F5" s="100">
        <f>IF(SER_hh_emih_in!F5=0,0,SER_hh_emih_in!F5/SER_summary!F$27)</f>
        <v>68.204706601571033</v>
      </c>
      <c r="G5" s="100">
        <f>IF(SER_hh_emih_in!G5=0,0,SER_hh_emih_in!G5/SER_summary!G$27)</f>
        <v>66.155721550086469</v>
      </c>
      <c r="H5" s="100">
        <f>IF(SER_hh_emih_in!H5=0,0,SER_hh_emih_in!H5/SER_summary!H$27)</f>
        <v>70.116260390947375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56.079705609844353</v>
      </c>
      <c r="L5" s="100">
        <f>IF(SER_hh_emih_in!L5=0,0,SER_hh_emih_in!L5/SER_summary!L$27)</f>
        <v>56.382239822174498</v>
      </c>
      <c r="M5" s="100">
        <f>IF(SER_hh_emih_in!M5=0,0,SER_hh_emih_in!M5/SER_summary!M$27)</f>
        <v>63.002474928729363</v>
      </c>
      <c r="N5" s="100">
        <f>IF(SER_hh_emih_in!N5=0,0,SER_hh_emih_in!N5/SER_summary!N$27)</f>
        <v>44.156410925487862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0</v>
      </c>
      <c r="D7" s="100">
        <f>IF(SER_hh_emih_in!D7=0,0,SER_hh_emih_in!D7/SER_summary!D$27)</f>
        <v>51.623665503101321</v>
      </c>
      <c r="E7" s="100">
        <f>IF(SER_hh_emih_in!E7=0,0,SER_hh_emih_in!E7/SER_summary!E$27)</f>
        <v>0</v>
      </c>
      <c r="F7" s="100">
        <f>IF(SER_hh_emih_in!F7=0,0,SER_hh_emih_in!F7/SER_summary!F$27)</f>
        <v>0</v>
      </c>
      <c r="G7" s="100">
        <f>IF(SER_hh_emih_in!G7=0,0,SER_hh_emih_in!G7/SER_summary!G$27)</f>
        <v>41.643440195749768</v>
      </c>
      <c r="H7" s="100">
        <f>IF(SER_hh_emih_in!H7=0,0,SER_hh_emih_in!H7/SER_summary!H$27)</f>
        <v>33.26646274416975</v>
      </c>
      <c r="I7" s="100">
        <f>IF(SER_hh_emih_in!I7=0,0,SER_hh_emih_in!I7/SER_summary!I$27)</f>
        <v>0</v>
      </c>
      <c r="J7" s="100">
        <f>IF(SER_hh_emih_in!J7=0,0,SER_hh_emih_in!J7/SER_summary!J$27)</f>
        <v>0</v>
      </c>
      <c r="K7" s="100">
        <f>IF(SER_hh_emih_in!K7=0,0,SER_hh_emih_in!K7/SER_summary!K$27)</f>
        <v>24.552169409899768</v>
      </c>
      <c r="L7" s="100">
        <f>IF(SER_hh_emih_in!L7=0,0,SER_hh_emih_in!L7/SER_summary!L$27)</f>
        <v>37.32549222346158</v>
      </c>
      <c r="M7" s="100">
        <f>IF(SER_hh_emih_in!M7=0,0,SER_hh_emih_in!M7/SER_summary!M$27)</f>
        <v>43.883804654683829</v>
      </c>
      <c r="N7" s="100">
        <f>IF(SER_hh_emih_in!N7=0,0,SER_hh_emih_in!N7/SER_summary!N$27)</f>
        <v>24.767702759927055</v>
      </c>
      <c r="O7" s="100">
        <f>IF(SER_hh_emih_in!O7=0,0,SER_hh_emih_in!O7/SER_summary!O$27)</f>
        <v>0</v>
      </c>
      <c r="P7" s="100">
        <f>IF(SER_hh_emih_in!P7=0,0,SER_hh_emih_in!P7/SER_summary!P$27)</f>
        <v>0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34.052788398040832</v>
      </c>
      <c r="D9" s="100">
        <f>IF(SER_hh_emih_in!D9=0,0,SER_hh_emih_in!D9/SER_summary!D$27)</f>
        <v>32.588912026613457</v>
      </c>
      <c r="E9" s="100">
        <f>IF(SER_hh_emih_in!E9=0,0,SER_hh_emih_in!E9/SER_summary!E$27)</f>
        <v>32.193694794891073</v>
      </c>
      <c r="F9" s="100">
        <f>IF(SER_hh_emih_in!F9=0,0,SER_hh_emih_in!F9/SER_summary!F$27)</f>
        <v>32.566890605039603</v>
      </c>
      <c r="G9" s="100">
        <f>IF(SER_hh_emih_in!G9=0,0,SER_hh_emih_in!G9/SER_summary!G$27)</f>
        <v>30.63079641144806</v>
      </c>
      <c r="H9" s="100">
        <f>IF(SER_hh_emih_in!H9=0,0,SER_hh_emih_in!H9/SER_summary!H$27)</f>
        <v>32.130863039863826</v>
      </c>
      <c r="I9" s="100">
        <f>IF(SER_hh_emih_in!I9=0,0,SER_hh_emih_in!I9/SER_summary!I$27)</f>
        <v>30.050881301034067</v>
      </c>
      <c r="J9" s="100">
        <f>IF(SER_hh_emih_in!J9=0,0,SER_hh_emih_in!J9/SER_summary!J$27)</f>
        <v>26.032414875942006</v>
      </c>
      <c r="K9" s="100">
        <f>IF(SER_hh_emih_in!K9=0,0,SER_hh_emih_in!K9/SER_summary!K$27)</f>
        <v>0</v>
      </c>
      <c r="L9" s="100">
        <f>IF(SER_hh_emih_in!L9=0,0,SER_hh_emih_in!L9/SER_summary!L$27)</f>
        <v>25.85377681025572</v>
      </c>
      <c r="M9" s="100">
        <f>IF(SER_hh_emih_in!M9=0,0,SER_hh_emih_in!M9/SER_summary!M$27)</f>
        <v>22.320141105376667</v>
      </c>
      <c r="N9" s="100">
        <f>IF(SER_hh_emih_in!N9=0,0,SER_hh_emih_in!N9/SER_summary!N$27)</f>
        <v>25.018813981746895</v>
      </c>
      <c r="O9" s="100">
        <f>IF(SER_hh_emih_in!O9=0,0,SER_hh_emih_in!O9/SER_summary!O$27)</f>
        <v>22.966583633757484</v>
      </c>
      <c r="P9" s="100">
        <f>IF(SER_hh_emih_in!P9=0,0,SER_hh_emih_in!P9/SER_summary!P$27)</f>
        <v>0</v>
      </c>
      <c r="Q9" s="100">
        <f>IF(SER_hh_emih_in!Q9=0,0,SER_hh_emih_in!Q9/SER_summary!Q$27)</f>
        <v>20.15444857503708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0.17797014351322549</v>
      </c>
      <c r="D19" s="101">
        <f>IF(SER_hh_emih_in!D19=0,0,SER_hh_emih_in!D19/SER_summary!D$27)</f>
        <v>0.33334124432428186</v>
      </c>
      <c r="E19" s="101">
        <f>IF(SER_hh_emih_in!E19=0,0,SER_hh_emih_in!E19/SER_summary!E$27)</f>
        <v>0.21612134434747943</v>
      </c>
      <c r="F19" s="101">
        <f>IF(SER_hh_emih_in!F19=0,0,SER_hh_emih_in!F19/SER_summary!F$27)</f>
        <v>0.51598495849831538</v>
      </c>
      <c r="G19" s="101">
        <f>IF(SER_hh_emih_in!G19=0,0,SER_hh_emih_in!G19/SER_summary!G$27)</f>
        <v>0.24977186874123999</v>
      </c>
      <c r="H19" s="101">
        <f>IF(SER_hh_emih_in!H19=0,0,SER_hh_emih_in!H19/SER_summary!H$27)</f>
        <v>0.64053891496844595</v>
      </c>
      <c r="I19" s="101">
        <f>IF(SER_hh_emih_in!I19=0,0,SER_hh_emih_in!I19/SER_summary!I$27)</f>
        <v>0.92345337291771812</v>
      </c>
      <c r="J19" s="101">
        <f>IF(SER_hh_emih_in!J19=0,0,SER_hh_emih_in!J19/SER_summary!J$27)</f>
        <v>0.68438553642192734</v>
      </c>
      <c r="K19" s="101">
        <f>IF(SER_hh_emih_in!K19=0,0,SER_hh_emih_in!K19/SER_summary!K$27)</f>
        <v>0.33049011983805471</v>
      </c>
      <c r="L19" s="101">
        <f>IF(SER_hh_emih_in!L19=0,0,SER_hh_emih_in!L19/SER_summary!L$27)</f>
        <v>0.25142598347112799</v>
      </c>
      <c r="M19" s="101">
        <f>IF(SER_hh_emih_in!M19=0,0,SER_hh_emih_in!M19/SER_summary!M$27)</f>
        <v>0.20702987754697397</v>
      </c>
      <c r="N19" s="101">
        <f>IF(SER_hh_emih_in!N19=0,0,SER_hh_emih_in!N19/SER_summary!N$27)</f>
        <v>0.24735965520626807</v>
      </c>
      <c r="O19" s="101">
        <f>IF(SER_hh_emih_in!O19=0,0,SER_hh_emih_in!O19/SER_summary!O$27)</f>
        <v>0.41980243393936922</v>
      </c>
      <c r="P19" s="101">
        <f>IF(SER_hh_emih_in!P19=0,0,SER_hh_emih_in!P19/SER_summary!P$27)</f>
        <v>0.38653230396601668</v>
      </c>
      <c r="Q19" s="101">
        <f>IF(SER_hh_emih_in!Q19=0,0,SER_hh_emih_in!Q19/SER_summary!Q$27)</f>
        <v>0.31159112837172603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0</v>
      </c>
      <c r="D22" s="100">
        <f>IF(SER_hh_emih_in!D22=0,0,SER_hh_emih_in!D22/SER_summary!D$27)</f>
        <v>6.1245353172339456</v>
      </c>
      <c r="E22" s="100">
        <f>IF(SER_hh_emih_in!E22=0,0,SER_hh_emih_in!E22/SER_summary!E$27)</f>
        <v>6.2285067120256965</v>
      </c>
      <c r="F22" s="100">
        <f>IF(SER_hh_emih_in!F22=0,0,SER_hh_emih_in!F22/SER_summary!F$27)</f>
        <v>6.2161873783915302</v>
      </c>
      <c r="G22" s="100">
        <f>IF(SER_hh_emih_in!G22=0,0,SER_hh_emih_in!G22/SER_summary!G$27)</f>
        <v>6.3110243458434869</v>
      </c>
      <c r="H22" s="100">
        <f>IF(SER_hh_emih_in!H22=0,0,SER_hh_emih_in!H22/SER_summary!H$27)</f>
        <v>6.7752183312845116</v>
      </c>
      <c r="I22" s="100">
        <f>IF(SER_hh_emih_in!I22=0,0,SER_hh_emih_in!I22/SER_summary!I$27)</f>
        <v>6.5710819661537263</v>
      </c>
      <c r="J22" s="100">
        <f>IF(SER_hh_emih_in!J22=0,0,SER_hh_emih_in!J22/SER_summary!J$27)</f>
        <v>6.705997214768578</v>
      </c>
      <c r="K22" s="100">
        <f>IF(SER_hh_emih_in!K22=0,0,SER_hh_emih_in!K22/SER_summary!K$27)</f>
        <v>6.8498774992136733</v>
      </c>
      <c r="L22" s="100">
        <f>IF(SER_hh_emih_in!L22=0,0,SER_hh_emih_in!L22/SER_summary!L$27)</f>
        <v>6.9190335979840745</v>
      </c>
      <c r="M22" s="100">
        <f>IF(SER_hh_emih_in!M22=0,0,SER_hh_emih_in!M22/SER_summary!M$27)</f>
        <v>6.9665670818665362</v>
      </c>
      <c r="N22" s="100">
        <f>IF(SER_hh_emih_in!N22=0,0,SER_hh_emih_in!N22/SER_summary!N$27)</f>
        <v>6.879389635786489</v>
      </c>
      <c r="O22" s="100">
        <f>IF(SER_hh_emih_in!O22=0,0,SER_hh_emih_in!O22/SER_summary!O$27)</f>
        <v>6.9357830662339923</v>
      </c>
      <c r="P22" s="100">
        <f>IF(SER_hh_emih_in!P22=0,0,SER_hh_emih_in!P22/SER_summary!P$27)</f>
        <v>6.9249052491599246</v>
      </c>
      <c r="Q22" s="100">
        <f>IF(SER_hh_emih_in!Q22=0,0,SER_hh_emih_in!Q22/SER_summary!Q$27)</f>
        <v>6.8786145341929972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4.2952379235266429</v>
      </c>
      <c r="D23" s="100">
        <f>IF(SER_hh_emih_in!D23=0,0,SER_hh_emih_in!D23/SER_summary!D$27)</f>
        <v>4.2692806651872992</v>
      </c>
      <c r="E23" s="100">
        <f>IF(SER_hh_emih_in!E23=0,0,SER_hh_emih_in!E23/SER_summary!E$27)</f>
        <v>4.259803688089745</v>
      </c>
      <c r="F23" s="100">
        <f>IF(SER_hh_emih_in!F23=0,0,SER_hh_emih_in!F23/SER_summary!F$27)</f>
        <v>4.4429042144956226</v>
      </c>
      <c r="G23" s="100">
        <f>IF(SER_hh_emih_in!G23=0,0,SER_hh_emih_in!G23/SER_summary!G$27)</f>
        <v>4.4555411383511938</v>
      </c>
      <c r="H23" s="100">
        <f>IF(SER_hh_emih_in!H23=0,0,SER_hh_emih_in!H23/SER_summary!H$27)</f>
        <v>4.7698702296394009</v>
      </c>
      <c r="I23" s="100">
        <f>IF(SER_hh_emih_in!I23=0,0,SER_hh_emih_in!I23/SER_summary!I$27)</f>
        <v>4.6461503663627051</v>
      </c>
      <c r="J23" s="100">
        <f>IF(SER_hh_emih_in!J23=0,0,SER_hh_emih_in!J23/SER_summary!J$27)</f>
        <v>4.6688602319665939</v>
      </c>
      <c r="K23" s="100">
        <f>IF(SER_hh_emih_in!K23=0,0,SER_hh_emih_in!K23/SER_summary!K$27)</f>
        <v>4.5874128392193931</v>
      </c>
      <c r="L23" s="100">
        <f>IF(SER_hh_emih_in!L23=0,0,SER_hh_emih_in!L23/SER_summary!L$27)</f>
        <v>4.5882288929742465</v>
      </c>
      <c r="M23" s="100">
        <f>IF(SER_hh_emih_in!M23=0,0,SER_hh_emih_in!M23/SER_summary!M$27)</f>
        <v>4.5795759217290222</v>
      </c>
      <c r="N23" s="100">
        <f>IF(SER_hh_emih_in!N23=0,0,SER_hh_emih_in!N23/SER_summary!N$27)</f>
        <v>4.5587808555570142</v>
      </c>
      <c r="O23" s="100">
        <f>IF(SER_hh_emih_in!O23=0,0,SER_hh_emih_in!O23/SER_summary!O$27)</f>
        <v>4.5804576441185638</v>
      </c>
      <c r="P23" s="100">
        <f>IF(SER_hh_emih_in!P23=0,0,SER_hh_emih_in!P23/SER_summary!P$27)</f>
        <v>4.4069796790193143</v>
      </c>
      <c r="Q23" s="100">
        <f>IF(SER_hh_emih_in!Q23=0,0,SER_hh_emih_in!Q23/SER_summary!Q$27)</f>
        <v>4.4156238105966272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1.1313321946046293</v>
      </c>
      <c r="D29" s="101">
        <f>IF(SER_hh_emih_in!D29=0,0,SER_hh_emih_in!D29/SER_summary!D$27)</f>
        <v>1.5545083649037805</v>
      </c>
      <c r="E29" s="101">
        <f>IF(SER_hh_emih_in!E29=0,0,SER_hh_emih_in!E29/SER_summary!E$27)</f>
        <v>0.76394284595677564</v>
      </c>
      <c r="F29" s="101">
        <f>IF(SER_hh_emih_in!F29=0,0,SER_hh_emih_in!F29/SER_summary!F$27)</f>
        <v>0</v>
      </c>
      <c r="G29" s="101">
        <f>IF(SER_hh_emih_in!G29=0,0,SER_hh_emih_in!G29/SER_summary!G$27)</f>
        <v>2.0713628178916896</v>
      </c>
      <c r="H29" s="101">
        <f>IF(SER_hh_emih_in!H29=0,0,SER_hh_emih_in!H29/SER_summary!H$27)</f>
        <v>1.1921928245232671</v>
      </c>
      <c r="I29" s="101">
        <f>IF(SER_hh_emih_in!I29=0,0,SER_hh_emih_in!I29/SER_summary!I$27)</f>
        <v>1.8903671630095156</v>
      </c>
      <c r="J29" s="101">
        <f>IF(SER_hh_emih_in!J29=0,0,SER_hh_emih_in!J29/SER_summary!J$27)</f>
        <v>1.3094662949614473</v>
      </c>
      <c r="K29" s="101">
        <f>IF(SER_hh_emih_in!K29=0,0,SER_hh_emih_in!K29/SER_summary!K$27)</f>
        <v>0.43949097399273135</v>
      </c>
      <c r="L29" s="101">
        <f>IF(SER_hh_emih_in!L29=0,0,SER_hh_emih_in!L29/SER_summary!L$27)</f>
        <v>0</v>
      </c>
      <c r="M29" s="101">
        <f>IF(SER_hh_emih_in!M29=0,0,SER_hh_emih_in!M29/SER_summary!M$27)</f>
        <v>1.3299008296339221</v>
      </c>
      <c r="N29" s="101">
        <f>IF(SER_hh_emih_in!N29=0,0,SER_hh_emih_in!N29/SER_summary!N$27)</f>
        <v>0</v>
      </c>
      <c r="O29" s="101">
        <f>IF(SER_hh_emih_in!O29=0,0,SER_hh_emih_in!O29/SER_summary!O$27)</f>
        <v>0.98193133695990997</v>
      </c>
      <c r="P29" s="101">
        <f>IF(SER_hh_emih_in!P29=0,0,SER_hh_emih_in!P29/SER_summary!P$27)</f>
        <v>0.20184597753151826</v>
      </c>
      <c r="Q29" s="101">
        <f>IF(SER_hh_emih_in!Q29=0,0,SER_hh_emih_in!Q29/SER_summary!Q$27)</f>
        <v>0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5.1009835025584378</v>
      </c>
      <c r="D30" s="100">
        <f>IF(SER_hh_emih_in!D30=0,0,SER_hh_emih_in!D30/SER_summary!D$27)</f>
        <v>5.1618573263135783</v>
      </c>
      <c r="E30" s="100">
        <f>IF(SER_hh_emih_in!E30=0,0,SER_hh_emih_in!E30/SER_summary!E$27)</f>
        <v>5.1510400560121683</v>
      </c>
      <c r="F30" s="100">
        <f>IF(SER_hh_emih_in!F30=0,0,SER_hh_emih_in!F30/SER_summary!F$27)</f>
        <v>0</v>
      </c>
      <c r="G30" s="100">
        <f>IF(SER_hh_emih_in!G30=0,0,SER_hh_emih_in!G30/SER_summary!G$27)</f>
        <v>6.0890183454428781</v>
      </c>
      <c r="H30" s="100">
        <f>IF(SER_hh_emih_in!H30=0,0,SER_hh_emih_in!H30/SER_summary!H$27)</f>
        <v>6.0185400173992099</v>
      </c>
      <c r="I30" s="100">
        <f>IF(SER_hh_emih_in!I30=0,0,SER_hh_emih_in!I30/SER_summary!I$27)</f>
        <v>6.1491268879142851</v>
      </c>
      <c r="J30" s="100">
        <f>IF(SER_hh_emih_in!J30=0,0,SER_hh_emih_in!J30/SER_summary!J$27)</f>
        <v>0</v>
      </c>
      <c r="K30" s="100">
        <f>IF(SER_hh_emih_in!K30=0,0,SER_hh_emih_in!K30/SER_summary!K$27)</f>
        <v>0</v>
      </c>
      <c r="L30" s="100">
        <f>IF(SER_hh_emih_in!L30=0,0,SER_hh_emih_in!L30/SER_summary!L$27)</f>
        <v>0</v>
      </c>
      <c r="M30" s="100">
        <f>IF(SER_hh_emih_in!M30=0,0,SER_hh_emih_in!M30/SER_summary!M$27)</f>
        <v>6.0654230210715783</v>
      </c>
      <c r="N30" s="100">
        <f>IF(SER_hh_emih_in!N30=0,0,SER_hh_emih_in!N30/SER_summary!N$27)</f>
        <v>0</v>
      </c>
      <c r="O30" s="100">
        <f>IF(SER_hh_emih_in!O30=0,0,SER_hh_emih_in!O30/SER_summary!O$27)</f>
        <v>6.2408007449035576</v>
      </c>
      <c r="P30" s="100">
        <f>IF(SER_hh_emih_in!P30=0,0,SER_hh_emih_in!P30/SER_summary!P$27)</f>
        <v>0</v>
      </c>
      <c r="Q30" s="100">
        <f>IF(SER_hh_emih_in!Q30=0,0,SER_hh_emih_in!Q30/SER_summary!Q$27)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4.1893373911180767</v>
      </c>
      <c r="D31" s="100">
        <f>IF(SER_hh_emih_in!D31=0,0,SER_hh_emih_in!D31/SER_summary!D$27)</f>
        <v>4.1974196194367366</v>
      </c>
      <c r="E31" s="100">
        <f>IF(SER_hh_emih_in!E31=0,0,SER_hh_emih_in!E31/SER_summary!E$27)</f>
        <v>4.1959979184800744</v>
      </c>
      <c r="F31" s="100">
        <f>IF(SER_hh_emih_in!F31=0,0,SER_hh_emih_in!F31/SER_summary!F$27)</f>
        <v>0</v>
      </c>
      <c r="G31" s="100">
        <f>IF(SER_hh_emih_in!G31=0,0,SER_hh_emih_in!G31/SER_summary!G$27)</f>
        <v>4.5061184763832287</v>
      </c>
      <c r="H31" s="100">
        <f>IF(SER_hh_emih_in!H31=0,0,SER_hh_emih_in!H31/SER_summary!H$27)</f>
        <v>4.5221395763500736</v>
      </c>
      <c r="I31" s="100">
        <f>IF(SER_hh_emih_in!I31=0,0,SER_hh_emih_in!I31/SER_summary!I$27)</f>
        <v>4.781721085602193</v>
      </c>
      <c r="J31" s="100">
        <f>IF(SER_hh_emih_in!J31=0,0,SER_hh_emih_in!J31/SER_summary!J$27)</f>
        <v>4.7813713132598235</v>
      </c>
      <c r="K31" s="100">
        <f>IF(SER_hh_emih_in!K31=0,0,SER_hh_emih_in!K31/SER_summary!K$27)</f>
        <v>4.8268168816138806</v>
      </c>
      <c r="L31" s="100">
        <f>IF(SER_hh_emih_in!L31=0,0,SER_hh_emih_in!L31/SER_summary!L$27)</f>
        <v>0</v>
      </c>
      <c r="M31" s="100">
        <f>IF(SER_hh_emih_in!M31=0,0,SER_hh_emih_in!M31/SER_summary!M$27)</f>
        <v>4.9628837340037286</v>
      </c>
      <c r="N31" s="100">
        <f>IF(SER_hh_emih_in!N31=0,0,SER_hh_emih_in!N31/SER_summary!N$27)</f>
        <v>0</v>
      </c>
      <c r="O31" s="100">
        <f>IF(SER_hh_emih_in!O31=0,0,SER_hh_emih_in!O31/SER_summary!O$27)</f>
        <v>0</v>
      </c>
      <c r="P31" s="100">
        <f>IF(SER_hh_emih_in!P31=0,0,SER_hh_emih_in!P31/SER_summary!P$27)</f>
        <v>4.9712860311807017</v>
      </c>
      <c r="Q31" s="100">
        <f>IF(SER_hh_emih_in!Q31=0,0,SER_hh_emih_in!Q31/SER_summary!Q$27)</f>
        <v>0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104.9982401850433</v>
      </c>
      <c r="C3" s="129">
        <f t="shared" ref="C3" si="1">SUM(C4:C9)</f>
        <v>110.58799737494766</v>
      </c>
      <c r="D3" s="129">
        <f t="shared" ref="D3:Q3" si="2">SUM(D4:D9)</f>
        <v>116.57966845854426</v>
      </c>
      <c r="E3" s="129">
        <f t="shared" si="2"/>
        <v>124.75887492306688</v>
      </c>
      <c r="F3" s="129">
        <f t="shared" si="2"/>
        <v>131.46033625868915</v>
      </c>
      <c r="G3" s="129">
        <f t="shared" si="2"/>
        <v>138.39951435076011</v>
      </c>
      <c r="H3" s="129">
        <f t="shared" si="2"/>
        <v>144.5205165123792</v>
      </c>
      <c r="I3" s="129">
        <f t="shared" si="2"/>
        <v>156.24567157276925</v>
      </c>
      <c r="J3" s="129">
        <f t="shared" si="2"/>
        <v>160.77838504045715</v>
      </c>
      <c r="K3" s="129">
        <f t="shared" si="2"/>
        <v>160.6163386126043</v>
      </c>
      <c r="L3" s="129">
        <f t="shared" si="2"/>
        <v>161.04159316792442</v>
      </c>
      <c r="M3" s="129">
        <f t="shared" si="2"/>
        <v>161.7522441251578</v>
      </c>
      <c r="N3" s="129">
        <f t="shared" si="2"/>
        <v>162.35926675697581</v>
      </c>
      <c r="O3" s="129">
        <f t="shared" si="2"/>
        <v>163.89504465988622</v>
      </c>
      <c r="P3" s="129">
        <f t="shared" si="2"/>
        <v>165.81739171405115</v>
      </c>
      <c r="Q3" s="129">
        <f t="shared" si="2"/>
        <v>167.22321471269842</v>
      </c>
    </row>
    <row r="4" spans="1:17" ht="12" customHeight="1" x14ac:dyDescent="0.25">
      <c r="A4" s="88" t="s">
        <v>9</v>
      </c>
      <c r="B4" s="128">
        <v>14.718828915608418</v>
      </c>
      <c r="C4" s="128">
        <v>15.599314868752927</v>
      </c>
      <c r="D4" s="128">
        <v>16.562646271246525</v>
      </c>
      <c r="E4" s="128">
        <v>17.884846557098175</v>
      </c>
      <c r="F4" s="128">
        <v>18.997035142380316</v>
      </c>
      <c r="G4" s="128">
        <v>20.170736545014602</v>
      </c>
      <c r="H4" s="128">
        <v>21.08018673868629</v>
      </c>
      <c r="I4" s="128">
        <v>23.326813948611765</v>
      </c>
      <c r="J4" s="128">
        <v>24.431545027287637</v>
      </c>
      <c r="K4" s="128">
        <v>24.513488239285106</v>
      </c>
      <c r="L4" s="128">
        <v>24.835811312746021</v>
      </c>
      <c r="M4" s="128">
        <v>25.228597100577527</v>
      </c>
      <c r="N4" s="128">
        <v>25.630855548168306</v>
      </c>
      <c r="O4" s="128">
        <v>26.18629620789287</v>
      </c>
      <c r="P4" s="128">
        <v>27.150909653405986</v>
      </c>
      <c r="Q4" s="128">
        <v>28.0485393663906</v>
      </c>
    </row>
    <row r="5" spans="1:17" ht="12" customHeight="1" x14ac:dyDescent="0.25">
      <c r="A5" s="88" t="s">
        <v>8</v>
      </c>
      <c r="B5" s="128">
        <v>25.042830738774022</v>
      </c>
      <c r="C5" s="128">
        <v>25.78488001659974</v>
      </c>
      <c r="D5" s="128">
        <v>26.429437663477291</v>
      </c>
      <c r="E5" s="128">
        <v>27.181144657994434</v>
      </c>
      <c r="F5" s="128">
        <v>27.520788347472756</v>
      </c>
      <c r="G5" s="128">
        <v>27.907699479929015</v>
      </c>
      <c r="H5" s="128">
        <v>28.021364318792436</v>
      </c>
      <c r="I5" s="128">
        <v>27.977577226888986</v>
      </c>
      <c r="J5" s="128">
        <v>27.738198261093427</v>
      </c>
      <c r="K5" s="128">
        <v>27.421299783265212</v>
      </c>
      <c r="L5" s="128">
        <v>27.133420498920028</v>
      </c>
      <c r="M5" s="128">
        <v>26.725410330373347</v>
      </c>
      <c r="N5" s="128">
        <v>26.482176289845896</v>
      </c>
      <c r="O5" s="128">
        <v>26.270897957959114</v>
      </c>
      <c r="P5" s="128">
        <v>25.972834445263615</v>
      </c>
      <c r="Q5" s="128">
        <v>25.729476503238686</v>
      </c>
    </row>
    <row r="6" spans="1:17" ht="12" customHeight="1" x14ac:dyDescent="0.25">
      <c r="A6" s="88" t="s">
        <v>7</v>
      </c>
      <c r="B6" s="128">
        <v>38.09220270154367</v>
      </c>
      <c r="C6" s="128">
        <v>39.751915856617444</v>
      </c>
      <c r="D6" s="128">
        <v>41.478281917559549</v>
      </c>
      <c r="E6" s="128">
        <v>44.088734465537527</v>
      </c>
      <c r="F6" s="128">
        <v>45.805550611239489</v>
      </c>
      <c r="G6" s="128">
        <v>48.301696808371972</v>
      </c>
      <c r="H6" s="128">
        <v>49.78109008913988</v>
      </c>
      <c r="I6" s="128">
        <v>54.244661657826491</v>
      </c>
      <c r="J6" s="128">
        <v>55.826068228415949</v>
      </c>
      <c r="K6" s="128">
        <v>55.423840487620339</v>
      </c>
      <c r="L6" s="128">
        <v>55.522161400158502</v>
      </c>
      <c r="M6" s="128">
        <v>56.224451579897796</v>
      </c>
      <c r="N6" s="128">
        <v>56.450583687239167</v>
      </c>
      <c r="O6" s="128">
        <v>57.082062049693214</v>
      </c>
      <c r="P6" s="128">
        <v>57.646700798190757</v>
      </c>
      <c r="Q6" s="128">
        <v>57.723034777490284</v>
      </c>
    </row>
    <row r="7" spans="1:17" ht="12" customHeight="1" x14ac:dyDescent="0.25">
      <c r="A7" s="88" t="s">
        <v>39</v>
      </c>
      <c r="B7" s="128">
        <v>17.037673677591588</v>
      </c>
      <c r="C7" s="128">
        <v>18.150245518048919</v>
      </c>
      <c r="D7" s="128">
        <v>19.485398894481509</v>
      </c>
      <c r="E7" s="128">
        <v>21.36783832020874</v>
      </c>
      <c r="F7" s="128">
        <v>22.742196007717315</v>
      </c>
      <c r="G7" s="128">
        <v>23.469304528088738</v>
      </c>
      <c r="H7" s="128">
        <v>23.586537809949466</v>
      </c>
      <c r="I7" s="128">
        <v>23.467668913297093</v>
      </c>
      <c r="J7" s="128">
        <v>23.174738489256097</v>
      </c>
      <c r="K7" s="128">
        <v>22.813706687082753</v>
      </c>
      <c r="L7" s="128">
        <v>22.491512156156944</v>
      </c>
      <c r="M7" s="128">
        <v>21.911167551278485</v>
      </c>
      <c r="N7" s="128">
        <v>21.618272105332668</v>
      </c>
      <c r="O7" s="128">
        <v>21.447546961290207</v>
      </c>
      <c r="P7" s="128">
        <v>21.299358069761642</v>
      </c>
      <c r="Q7" s="128">
        <v>21.195086660958843</v>
      </c>
    </row>
    <row r="8" spans="1:17" ht="12" customHeight="1" x14ac:dyDescent="0.25">
      <c r="A8" s="51" t="s">
        <v>6</v>
      </c>
      <c r="B8" s="50">
        <v>6.4130846904445278</v>
      </c>
      <c r="C8" s="50">
        <v>7.3803310488274718</v>
      </c>
      <c r="D8" s="50">
        <v>8.4710388512897623</v>
      </c>
      <c r="E8" s="50">
        <v>9.7317193390518444</v>
      </c>
      <c r="F8" s="50">
        <v>11.014914716926457</v>
      </c>
      <c r="G8" s="50">
        <v>12.231021100632473</v>
      </c>
      <c r="H8" s="50">
        <v>13.322883024776493</v>
      </c>
      <c r="I8" s="50">
        <v>15.246241977868634</v>
      </c>
      <c r="J8" s="50">
        <v>16.385448559595986</v>
      </c>
      <c r="K8" s="50">
        <v>16.840890713870099</v>
      </c>
      <c r="L8" s="50">
        <v>17.275467817287755</v>
      </c>
      <c r="M8" s="50">
        <v>17.965157807480708</v>
      </c>
      <c r="N8" s="50">
        <v>18.397104462288642</v>
      </c>
      <c r="O8" s="50">
        <v>18.973315913406903</v>
      </c>
      <c r="P8" s="50">
        <v>19.647627242647797</v>
      </c>
      <c r="Q8" s="50">
        <v>20.106541801069557</v>
      </c>
    </row>
    <row r="9" spans="1:17" ht="12" customHeight="1" x14ac:dyDescent="0.25">
      <c r="A9" s="49" t="s">
        <v>5</v>
      </c>
      <c r="B9" s="48">
        <v>3.6936194610810853</v>
      </c>
      <c r="C9" s="48">
        <v>3.9213100661011611</v>
      </c>
      <c r="D9" s="48">
        <v>4.1528648604896308</v>
      </c>
      <c r="E9" s="48">
        <v>4.5045915831761443</v>
      </c>
      <c r="F9" s="48">
        <v>5.3798514329528393</v>
      </c>
      <c r="G9" s="48">
        <v>6.3190558887233168</v>
      </c>
      <c r="H9" s="48">
        <v>8.7284545310346271</v>
      </c>
      <c r="I9" s="48">
        <v>11.982707848276277</v>
      </c>
      <c r="J9" s="48">
        <v>13.222386474808076</v>
      </c>
      <c r="K9" s="48">
        <v>13.603112701480789</v>
      </c>
      <c r="L9" s="48">
        <v>13.783219982655172</v>
      </c>
      <c r="M9" s="48">
        <v>13.697459755549925</v>
      </c>
      <c r="N9" s="48">
        <v>13.780274664101151</v>
      </c>
      <c r="O9" s="48">
        <v>13.934925569643891</v>
      </c>
      <c r="P9" s="48">
        <v>14.09996150478135</v>
      </c>
      <c r="Q9" s="48">
        <v>14.420535603550436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424.43073472559763</v>
      </c>
      <c r="C11" s="129">
        <f t="shared" ref="C11" si="4">SUM(C12:C17)</f>
        <v>449.15854233343606</v>
      </c>
      <c r="D11" s="129">
        <f t="shared" ref="D11" si="5">SUM(D12:D17)</f>
        <v>475.38419280218358</v>
      </c>
      <c r="E11" s="129">
        <f t="shared" ref="E11" si="6">SUM(E12:E17)</f>
        <v>509.66542498523484</v>
      </c>
      <c r="F11" s="129">
        <f t="shared" ref="F11" si="7">SUM(F12:F17)</f>
        <v>541.82074178818982</v>
      </c>
      <c r="G11" s="129">
        <f t="shared" ref="G11" si="8">SUM(G12:G17)</f>
        <v>576.91952601394803</v>
      </c>
      <c r="H11" s="129">
        <f t="shared" ref="H11" si="9">SUM(H12:H17)</f>
        <v>613.84691190114245</v>
      </c>
      <c r="I11" s="129">
        <f t="shared" ref="I11" si="10">SUM(I12:I17)</f>
        <v>682.10563649079108</v>
      </c>
      <c r="J11" s="129">
        <f t="shared" ref="J11" si="11">SUM(J12:J17)</f>
        <v>710.49819403673087</v>
      </c>
      <c r="K11" s="129">
        <f t="shared" ref="K11" si="12">SUM(K12:K17)</f>
        <v>712.94143302280565</v>
      </c>
      <c r="L11" s="129">
        <f t="shared" ref="L11" si="13">SUM(L12:L17)</f>
        <v>716.55471809232859</v>
      </c>
      <c r="M11" s="129">
        <f t="shared" ref="M11" si="14">SUM(M12:M17)</f>
        <v>723.90435505795176</v>
      </c>
      <c r="N11" s="129">
        <f t="shared" ref="N11" si="15">SUM(N12:N17)</f>
        <v>727.62443402004976</v>
      </c>
      <c r="O11" s="129">
        <f t="shared" ref="O11" si="16">SUM(O12:O17)</f>
        <v>736.64865645680277</v>
      </c>
      <c r="P11" s="129">
        <f t="shared" ref="P11" si="17">SUM(P12:P17)</f>
        <v>746.52266038078744</v>
      </c>
      <c r="Q11" s="129">
        <f t="shared" ref="Q11" si="18">SUM(Q12:Q17)</f>
        <v>751.60113851824542</v>
      </c>
    </row>
    <row r="12" spans="1:17" ht="12" customHeight="1" x14ac:dyDescent="0.25">
      <c r="A12" s="88" t="s">
        <v>9</v>
      </c>
      <c r="B12" s="128">
        <v>19.53757687640493</v>
      </c>
      <c r="C12" s="128">
        <v>20.706322168356341</v>
      </c>
      <c r="D12" s="128">
        <v>21.985035403056337</v>
      </c>
      <c r="E12" s="128">
        <v>23.740106399461308</v>
      </c>
      <c r="F12" s="128">
        <v>25.216410670038666</v>
      </c>
      <c r="G12" s="128">
        <v>26.774366232630619</v>
      </c>
      <c r="H12" s="128">
        <v>27.981558270529746</v>
      </c>
      <c r="I12" s="128">
        <v>30.963701216698233</v>
      </c>
      <c r="J12" s="128">
        <v>32.430106492629882</v>
      </c>
      <c r="K12" s="128">
        <v>32.538876817570753</v>
      </c>
      <c r="L12" s="128">
        <v>32.966724159427116</v>
      </c>
      <c r="M12" s="128">
        <v>33.488102767040388</v>
      </c>
      <c r="N12" s="128">
        <v>34.022055256674527</v>
      </c>
      <c r="O12" s="128">
        <v>34.759339768361592</v>
      </c>
      <c r="P12" s="128">
        <v>36.039754769839114</v>
      </c>
      <c r="Q12" s="128">
        <v>37.2312564595819</v>
      </c>
    </row>
    <row r="13" spans="1:17" ht="12" customHeight="1" x14ac:dyDescent="0.25">
      <c r="A13" s="88" t="s">
        <v>8</v>
      </c>
      <c r="B13" s="128">
        <v>75.465824391021897</v>
      </c>
      <c r="C13" s="128">
        <v>77.526115791864541</v>
      </c>
      <c r="D13" s="128">
        <v>79.21680495706741</v>
      </c>
      <c r="E13" s="128">
        <v>81.240213004723472</v>
      </c>
      <c r="F13" s="128">
        <v>82.065041581155327</v>
      </c>
      <c r="G13" s="128">
        <v>82.990426694918781</v>
      </c>
      <c r="H13" s="128">
        <v>83.260295029721703</v>
      </c>
      <c r="I13" s="128">
        <v>83.033605881684068</v>
      </c>
      <c r="J13" s="128">
        <v>82.269337639275335</v>
      </c>
      <c r="K13" s="128">
        <v>81.32053232753978</v>
      </c>
      <c r="L13" s="128">
        <v>80.435707118228166</v>
      </c>
      <c r="M13" s="128">
        <v>79.480208460756245</v>
      </c>
      <c r="N13" s="128">
        <v>78.94470306497054</v>
      </c>
      <c r="O13" s="128">
        <v>78.644310476658234</v>
      </c>
      <c r="P13" s="128">
        <v>78.16486633317848</v>
      </c>
      <c r="Q13" s="128">
        <v>77.767410390352595</v>
      </c>
    </row>
    <row r="14" spans="1:17" ht="12" customHeight="1" x14ac:dyDescent="0.25">
      <c r="A14" s="88" t="s">
        <v>7</v>
      </c>
      <c r="B14" s="128">
        <v>195.46809298535084</v>
      </c>
      <c r="C14" s="128">
        <v>201.92843696845247</v>
      </c>
      <c r="D14" s="128">
        <v>208.59660231697171</v>
      </c>
      <c r="E14" s="128">
        <v>218.81251888016419</v>
      </c>
      <c r="F14" s="128">
        <v>225.22701033120751</v>
      </c>
      <c r="G14" s="128">
        <v>235.87935245163456</v>
      </c>
      <c r="H14" s="128">
        <v>241.95048544221925</v>
      </c>
      <c r="I14" s="128">
        <v>262.39244891925148</v>
      </c>
      <c r="J14" s="128">
        <v>269.26301494021357</v>
      </c>
      <c r="K14" s="128">
        <v>266.08972651688038</v>
      </c>
      <c r="L14" s="128">
        <v>265.58317657831697</v>
      </c>
      <c r="M14" s="128">
        <v>267.41527527863292</v>
      </c>
      <c r="N14" s="128">
        <v>266.6971949360132</v>
      </c>
      <c r="O14" s="128">
        <v>268.43932302824305</v>
      </c>
      <c r="P14" s="128">
        <v>269.44969338443906</v>
      </c>
      <c r="Q14" s="128">
        <v>267.37290276942758</v>
      </c>
    </row>
    <row r="15" spans="1:17" ht="12" customHeight="1" x14ac:dyDescent="0.25">
      <c r="A15" s="88" t="s">
        <v>39</v>
      </c>
      <c r="B15" s="128">
        <v>22.615580436433572</v>
      </c>
      <c r="C15" s="128">
        <v>24.092393434810617</v>
      </c>
      <c r="D15" s="128">
        <v>25.864658190614737</v>
      </c>
      <c r="E15" s="128">
        <v>28.363383137157204</v>
      </c>
      <c r="F15" s="128">
        <v>30.187687171760277</v>
      </c>
      <c r="G15" s="128">
        <v>31.152841308390059</v>
      </c>
      <c r="H15" s="128">
        <v>31.308455200633784</v>
      </c>
      <c r="I15" s="128">
        <v>31.150670215165523</v>
      </c>
      <c r="J15" s="128">
        <v>30.761838283498065</v>
      </c>
      <c r="K15" s="128">
        <v>30.282609492251719</v>
      </c>
      <c r="L15" s="128">
        <v>29.854932776039266</v>
      </c>
      <c r="M15" s="128">
        <v>29.084591100242232</v>
      </c>
      <c r="N15" s="128">
        <v>28.695805598031058</v>
      </c>
      <c r="O15" s="128">
        <v>28.46918732251541</v>
      </c>
      <c r="P15" s="128">
        <v>28.272483367528995</v>
      </c>
      <c r="Q15" s="128">
        <v>28.134074892427044</v>
      </c>
    </row>
    <row r="16" spans="1:17" ht="12" customHeight="1" x14ac:dyDescent="0.25">
      <c r="A16" s="51" t="s">
        <v>6</v>
      </c>
      <c r="B16" s="50">
        <v>83.510813734933848</v>
      </c>
      <c r="C16" s="50">
        <v>95.649333650579521</v>
      </c>
      <c r="D16" s="50">
        <v>109.30835323797976</v>
      </c>
      <c r="E16" s="50">
        <v>125.07431935256776</v>
      </c>
      <c r="F16" s="50">
        <v>141.04265594888375</v>
      </c>
      <c r="G16" s="50">
        <v>156.07519735219938</v>
      </c>
      <c r="H16" s="50">
        <v>169.46029416642378</v>
      </c>
      <c r="I16" s="50">
        <v>193.337501784425</v>
      </c>
      <c r="J16" s="50">
        <v>207.1907917232424</v>
      </c>
      <c r="K16" s="50">
        <v>212.3748659924558</v>
      </c>
      <c r="L16" s="50">
        <v>217.29716354397922</v>
      </c>
      <c r="M16" s="50">
        <v>225.6051280307675</v>
      </c>
      <c r="N16" s="50">
        <v>230.67151007698908</v>
      </c>
      <c r="O16" s="50">
        <v>237.54408305842909</v>
      </c>
      <c r="P16" s="50">
        <v>245.63767366287757</v>
      </c>
      <c r="Q16" s="50">
        <v>251.03327262131398</v>
      </c>
    </row>
    <row r="17" spans="1:17" ht="12" customHeight="1" x14ac:dyDescent="0.25">
      <c r="A17" s="49" t="s">
        <v>5</v>
      </c>
      <c r="B17" s="48">
        <v>27.83284630145252</v>
      </c>
      <c r="C17" s="48">
        <v>29.255940319372542</v>
      </c>
      <c r="D17" s="48">
        <v>30.412738696493577</v>
      </c>
      <c r="E17" s="48">
        <v>32.434884211160941</v>
      </c>
      <c r="F17" s="48">
        <v>38.081936085144292</v>
      </c>
      <c r="G17" s="48">
        <v>44.047341974174657</v>
      </c>
      <c r="H17" s="48">
        <v>59.885823791614115</v>
      </c>
      <c r="I17" s="48">
        <v>81.227708473566793</v>
      </c>
      <c r="J17" s="48">
        <v>88.583104957871726</v>
      </c>
      <c r="K17" s="48">
        <v>90.334821876107199</v>
      </c>
      <c r="L17" s="48">
        <v>90.417013916337865</v>
      </c>
      <c r="M17" s="48">
        <v>88.831049420512542</v>
      </c>
      <c r="N17" s="48">
        <v>88.593165087371361</v>
      </c>
      <c r="O17" s="48">
        <v>88.792412802595365</v>
      </c>
      <c r="P17" s="48">
        <v>88.958188862924189</v>
      </c>
      <c r="Q17" s="48">
        <v>90.062221385142379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7.9454051677483504</v>
      </c>
      <c r="C20" s="140">
        <v>8.5389664813249961</v>
      </c>
      <c r="D20" s="140">
        <v>9.1954223166639153</v>
      </c>
      <c r="E20" s="140">
        <v>10.08907369394878</v>
      </c>
      <c r="F20" s="140">
        <v>10.86958654042358</v>
      </c>
      <c r="G20" s="140">
        <v>11.705565096023504</v>
      </c>
      <c r="H20" s="140">
        <v>12.386356107324763</v>
      </c>
      <c r="I20" s="140">
        <v>13.962436713081942</v>
      </c>
      <c r="J20" s="140">
        <v>14.810095711022566</v>
      </c>
      <c r="K20" s="140">
        <v>14.984577349822519</v>
      </c>
      <c r="L20" s="140">
        <v>15.332986392831538</v>
      </c>
      <c r="M20" s="140">
        <v>15.743635221988434</v>
      </c>
      <c r="N20" s="140">
        <v>16.178233874028717</v>
      </c>
      <c r="O20" s="140">
        <v>16.739674660712083</v>
      </c>
      <c r="P20" s="140">
        <v>17.626598112765471</v>
      </c>
      <c r="Q20" s="140">
        <v>18.502269857259314</v>
      </c>
    </row>
    <row r="21" spans="1:17" ht="12" customHeight="1" x14ac:dyDescent="0.25">
      <c r="A21" s="88" t="s">
        <v>135</v>
      </c>
      <c r="B21" s="140">
        <v>373.62520193460875</v>
      </c>
      <c r="C21" s="140">
        <v>391.04564058481918</v>
      </c>
      <c r="D21" s="140">
        <v>409.20648651430122</v>
      </c>
      <c r="E21" s="140">
        <v>431.40834700670865</v>
      </c>
      <c r="F21" s="140">
        <v>449.2720595283397</v>
      </c>
      <c r="G21" s="140">
        <v>463.6406560908556</v>
      </c>
      <c r="H21" s="140">
        <v>475.71302791972801</v>
      </c>
      <c r="I21" s="140">
        <v>487.16760195230961</v>
      </c>
      <c r="J21" s="140">
        <v>496.31272296306599</v>
      </c>
      <c r="K21" s="140">
        <v>504.97085943001434</v>
      </c>
      <c r="L21" s="140">
        <v>513.87114942377787</v>
      </c>
      <c r="M21" s="140">
        <v>524.14339454254798</v>
      </c>
      <c r="N21" s="140">
        <v>540.30435134694426</v>
      </c>
      <c r="O21" s="140">
        <v>561.82473353931425</v>
      </c>
      <c r="P21" s="140">
        <v>588.02935982830127</v>
      </c>
      <c r="Q21" s="140">
        <v>622.74936223802285</v>
      </c>
    </row>
    <row r="22" spans="1:17" ht="12" customHeight="1" x14ac:dyDescent="0.25">
      <c r="A22" s="88" t="s">
        <v>183</v>
      </c>
      <c r="B22" s="140">
        <v>4.3061842315895795</v>
      </c>
      <c r="C22" s="140">
        <v>4.5356274552945539</v>
      </c>
      <c r="D22" s="140">
        <v>4.8424221851935059</v>
      </c>
      <c r="E22" s="140">
        <v>5.3001719161702763</v>
      </c>
      <c r="F22" s="140">
        <v>5.7209481564490616</v>
      </c>
      <c r="G22" s="140">
        <v>6.2321452626515788</v>
      </c>
      <c r="H22" s="140">
        <v>6.6261166566965581</v>
      </c>
      <c r="I22" s="140">
        <v>7.509641677490456</v>
      </c>
      <c r="J22" s="140">
        <v>7.9957788074830294</v>
      </c>
      <c r="K22" s="140">
        <v>8.2188879366104146</v>
      </c>
      <c r="L22" s="140">
        <v>8.5329060413015139</v>
      </c>
      <c r="M22" s="140">
        <v>9.0570180179875894</v>
      </c>
      <c r="N22" s="140">
        <v>9.4463927093521445</v>
      </c>
      <c r="O22" s="140">
        <v>9.9631571061123143</v>
      </c>
      <c r="P22" s="140">
        <v>10.505826987445753</v>
      </c>
      <c r="Q22" s="140">
        <v>11.199265446928729</v>
      </c>
    </row>
    <row r="23" spans="1:17" ht="12" customHeight="1" x14ac:dyDescent="0.25">
      <c r="A23" s="88" t="s">
        <v>188</v>
      </c>
      <c r="B23" s="140">
        <v>32.411311554016564</v>
      </c>
      <c r="C23" s="140">
        <v>34.966025886938446</v>
      </c>
      <c r="D23" s="140">
        <v>38.112108108312157</v>
      </c>
      <c r="E23" s="140">
        <v>42.571723424809484</v>
      </c>
      <c r="F23" s="140">
        <v>46.044905244680038</v>
      </c>
      <c r="G23" s="140">
        <v>48.201023843324293</v>
      </c>
      <c r="H23" s="140">
        <v>49.101488549346662</v>
      </c>
      <c r="I23" s="140">
        <v>49.563459943373779</v>
      </c>
      <c r="J23" s="140">
        <v>49.761534623310915</v>
      </c>
      <c r="K23" s="140">
        <v>49.961652041258148</v>
      </c>
      <c r="L23" s="140">
        <v>50.450932763243486</v>
      </c>
      <c r="M23" s="140">
        <v>49.948448110864916</v>
      </c>
      <c r="N23" s="140">
        <v>50.412360536459275</v>
      </c>
      <c r="O23" s="140">
        <v>51.647465776388664</v>
      </c>
      <c r="P23" s="140">
        <v>53.027244892051833</v>
      </c>
      <c r="Q23" s="140">
        <v>54.530068916693921</v>
      </c>
    </row>
    <row r="24" spans="1:17" ht="12" customHeight="1" x14ac:dyDescent="0.25">
      <c r="A24" s="51" t="s">
        <v>134</v>
      </c>
      <c r="B24" s="139">
        <v>1.3991662426553331</v>
      </c>
      <c r="C24" s="139">
        <v>1.6235906046759581</v>
      </c>
      <c r="D24" s="139">
        <v>1.8799412570139098</v>
      </c>
      <c r="E24" s="139">
        <v>2.1797949653524915</v>
      </c>
      <c r="F24" s="139">
        <v>2.4904289155351123</v>
      </c>
      <c r="G24" s="139">
        <v>2.7913352572517436</v>
      </c>
      <c r="H24" s="139">
        <v>3.0688384954552856</v>
      </c>
      <c r="I24" s="139">
        <v>3.5656693209416952</v>
      </c>
      <c r="J24" s="139">
        <v>3.8692110552241576</v>
      </c>
      <c r="K24" s="139">
        <v>3.9988069400518214</v>
      </c>
      <c r="L24" s="139">
        <v>4.1276924983578596</v>
      </c>
      <c r="M24" s="139">
        <v>4.3375723328283762</v>
      </c>
      <c r="N24" s="139">
        <v>4.4826728227623125</v>
      </c>
      <c r="O24" s="139">
        <v>4.6782319188073966</v>
      </c>
      <c r="P24" s="139">
        <v>4.9145418976204924</v>
      </c>
      <c r="Q24" s="139">
        <v>5.0972955477086233</v>
      </c>
    </row>
    <row r="25" spans="1:17" ht="12" customHeight="1" x14ac:dyDescent="0.25">
      <c r="A25" s="49" t="s">
        <v>133</v>
      </c>
      <c r="B25" s="138">
        <v>71.590124388692246</v>
      </c>
      <c r="C25" s="138">
        <v>76.415094343615721</v>
      </c>
      <c r="D25" s="138">
        <v>81.053143965516455</v>
      </c>
      <c r="E25" s="138">
        <v>88.679343881054677</v>
      </c>
      <c r="F25" s="138">
        <v>107.62535773166327</v>
      </c>
      <c r="G25" s="138">
        <v>128.86797323753223</v>
      </c>
      <c r="H25" s="138">
        <v>182.98886982728092</v>
      </c>
      <c r="I25" s="138">
        <v>258.77575512050214</v>
      </c>
      <c r="J25" s="138">
        <v>290.56319677256079</v>
      </c>
      <c r="K25" s="138">
        <v>307.55795621466757</v>
      </c>
      <c r="L25" s="138">
        <v>321.26114486331807</v>
      </c>
      <c r="M25" s="138">
        <v>344.16573473000687</v>
      </c>
      <c r="N25" s="138">
        <v>389.11248615071389</v>
      </c>
      <c r="O25" s="138">
        <v>421.83773673246105</v>
      </c>
      <c r="P25" s="138">
        <v>456.89610706965954</v>
      </c>
      <c r="Q25" s="138">
        <v>506.41165390997838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1.0901491365609179</v>
      </c>
      <c r="D28" s="137">
        <v>1.1530436583231904</v>
      </c>
      <c r="E28" s="137">
        <v>1.3902392002691386</v>
      </c>
      <c r="F28" s="137">
        <v>1.2771006694590696</v>
      </c>
      <c r="G28" s="137">
        <v>1.3325663785841961</v>
      </c>
      <c r="H28" s="137">
        <v>1.1773788342855342</v>
      </c>
      <c r="I28" s="137">
        <v>2.0726684287414492</v>
      </c>
      <c r="J28" s="137">
        <v>1.3442468209248937</v>
      </c>
      <c r="K28" s="137">
        <v>0.67106946178422822</v>
      </c>
      <c r="L28" s="137">
        <v>0.84499686599328827</v>
      </c>
      <c r="M28" s="137">
        <v>0.90723665214116866</v>
      </c>
      <c r="N28" s="137">
        <v>0.93118647502455587</v>
      </c>
      <c r="O28" s="137">
        <v>1.0580286096676381</v>
      </c>
      <c r="P28" s="137">
        <v>1.3835112750376584</v>
      </c>
      <c r="Q28" s="137">
        <v>1.3722595674781159</v>
      </c>
    </row>
    <row r="29" spans="1:17" ht="12" customHeight="1" x14ac:dyDescent="0.25">
      <c r="A29" s="88" t="s">
        <v>135</v>
      </c>
      <c r="B29" s="137"/>
      <c r="C29" s="137">
        <v>105.40545440322494</v>
      </c>
      <c r="D29" s="137">
        <v>109.66526231261686</v>
      </c>
      <c r="E29" s="137">
        <v>117.36645353086791</v>
      </c>
      <c r="F29" s="137">
        <v>116.8348892816299</v>
      </c>
      <c r="G29" s="137">
        <v>119.7740509657408</v>
      </c>
      <c r="H29" s="137">
        <v>121.73763414148938</v>
      </c>
      <c r="I29" s="137">
        <v>128.82102756344941</v>
      </c>
      <c r="J29" s="137">
        <v>125.98001029238625</v>
      </c>
      <c r="K29" s="137">
        <v>128.43218743268918</v>
      </c>
      <c r="L29" s="137">
        <v>130.63792413525286</v>
      </c>
      <c r="M29" s="137">
        <v>139.09327268221966</v>
      </c>
      <c r="N29" s="137">
        <v>142.1409670967825</v>
      </c>
      <c r="O29" s="137">
        <v>149.95256962505925</v>
      </c>
      <c r="P29" s="137">
        <v>156.84255042423976</v>
      </c>
      <c r="Q29" s="137">
        <v>173.81327509194134</v>
      </c>
    </row>
    <row r="30" spans="1:17" ht="12" customHeight="1" x14ac:dyDescent="0.25">
      <c r="A30" s="88" t="s">
        <v>183</v>
      </c>
      <c r="B30" s="137"/>
      <c r="C30" s="137">
        <v>1.2510903395249204</v>
      </c>
      <c r="D30" s="137">
        <v>1.3641994947725953</v>
      </c>
      <c r="E30" s="137">
        <v>1.5521636626209914</v>
      </c>
      <c r="F30" s="137">
        <v>1.5534946595305532</v>
      </c>
      <c r="G30" s="137">
        <v>1.7622874457274367</v>
      </c>
      <c r="H30" s="137">
        <v>1.7581708888175744</v>
      </c>
      <c r="I30" s="137">
        <v>2.435688683414889</v>
      </c>
      <c r="J30" s="137">
        <v>2.0396317895231277</v>
      </c>
      <c r="K30" s="137">
        <v>1.9853965748548241</v>
      </c>
      <c r="L30" s="137">
        <v>2.0721889935086746</v>
      </c>
      <c r="M30" s="137">
        <v>2.9598006601009623</v>
      </c>
      <c r="N30" s="137">
        <v>2.4290064808876823</v>
      </c>
      <c r="O30" s="137">
        <v>2.502160971614992</v>
      </c>
      <c r="P30" s="137">
        <v>2.6148588748421147</v>
      </c>
      <c r="Q30" s="137">
        <v>3.6532391195839389</v>
      </c>
    </row>
    <row r="31" spans="1:17" ht="12" customHeight="1" x14ac:dyDescent="0.25">
      <c r="A31" s="88" t="s">
        <v>188</v>
      </c>
      <c r="B31" s="137"/>
      <c r="C31" s="137">
        <v>4.7920505974972771</v>
      </c>
      <c r="D31" s="137">
        <v>5.5624053871150956</v>
      </c>
      <c r="E31" s="137">
        <v>7.0692443354980483</v>
      </c>
      <c r="F31" s="137">
        <v>6.2915811603913419</v>
      </c>
      <c r="G31" s="137">
        <v>5.1999898864066925</v>
      </c>
      <c r="H31" s="137">
        <v>4.187845696805808</v>
      </c>
      <c r="I31" s="137">
        <v>4.0123428640732142</v>
      </c>
      <c r="J31" s="137">
        <v>4.0324758675869337</v>
      </c>
      <c r="K31" s="137">
        <v>4.3412707006090034</v>
      </c>
      <c r="L31" s="137">
        <v>4.9617262672600795</v>
      </c>
      <c r="M31" s="137">
        <v>4.2895659451187145</v>
      </c>
      <c r="N31" s="137">
        <v>6.0263178127094514</v>
      </c>
      <c r="O31" s="137">
        <v>8.3043495754274357</v>
      </c>
      <c r="P31" s="137">
        <v>7.6713602760545188</v>
      </c>
      <c r="Q31" s="137">
        <v>6.7028139110487786</v>
      </c>
    </row>
    <row r="32" spans="1:17" ht="12" customHeight="1" x14ac:dyDescent="0.25">
      <c r="A32" s="51" t="s">
        <v>134</v>
      </c>
      <c r="B32" s="136"/>
      <c r="C32" s="136">
        <v>0.31770211153098055</v>
      </c>
      <c r="D32" s="136">
        <v>0.34962840184830724</v>
      </c>
      <c r="E32" s="136">
        <v>0.39313145784893755</v>
      </c>
      <c r="F32" s="136">
        <v>0.40391169969297652</v>
      </c>
      <c r="G32" s="136">
        <v>0.39418409122698678</v>
      </c>
      <c r="H32" s="136">
        <v>0.37078098771389795</v>
      </c>
      <c r="I32" s="136">
        <v>0.59010857499676506</v>
      </c>
      <c r="J32" s="136">
        <v>0.39681948379281673</v>
      </c>
      <c r="K32" s="136">
        <v>0.22287363433802057</v>
      </c>
      <c r="L32" s="136">
        <v>0.22216330781639271</v>
      </c>
      <c r="M32" s="136">
        <v>0.30315758398087289</v>
      </c>
      <c r="N32" s="136">
        <v>0.23837823944429143</v>
      </c>
      <c r="O32" s="136">
        <v>0.28883684555543909</v>
      </c>
      <c r="P32" s="136">
        <v>0.32958772832345223</v>
      </c>
      <c r="Q32" s="136">
        <v>0.27603139959848605</v>
      </c>
    </row>
    <row r="33" spans="1:17" ht="12" customHeight="1" x14ac:dyDescent="0.25">
      <c r="A33" s="49" t="s">
        <v>133</v>
      </c>
      <c r="B33" s="135"/>
      <c r="C33" s="135">
        <v>17.780978264144672</v>
      </c>
      <c r="D33" s="135">
        <v>18.24185834658299</v>
      </c>
      <c r="E33" s="135">
        <v>21.910199076454589</v>
      </c>
      <c r="F33" s="135">
        <v>33.944212969570778</v>
      </c>
      <c r="G33" s="135">
        <v>36.990724580779251</v>
      </c>
      <c r="H33" s="135">
        <v>71.901874853893375</v>
      </c>
      <c r="I33" s="135">
        <v>94.028743639804219</v>
      </c>
      <c r="J33" s="135">
        <v>53.697640728513157</v>
      </c>
      <c r="K33" s="135">
        <v>50.938972411677668</v>
      </c>
      <c r="L33" s="135">
        <v>50.693913229429725</v>
      </c>
      <c r="M33" s="135">
        <v>94.806464720582198</v>
      </c>
      <c r="N33" s="135">
        <v>138.97549506051124</v>
      </c>
      <c r="O33" s="135">
        <v>86.422891310260241</v>
      </c>
      <c r="P33" s="135">
        <v>85.997342748876207</v>
      </c>
      <c r="Q33" s="135">
        <v>100.20946006974869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0.49658782298427262</v>
      </c>
      <c r="D36" s="137">
        <f t="shared" ref="D36:D41" si="20">C20+D28-D20</f>
        <v>0.49658782298427084</v>
      </c>
      <c r="E36" s="137">
        <f t="shared" ref="E36:E41" si="21">D20+E28-E20</f>
        <v>0.4965878229842744</v>
      </c>
      <c r="F36" s="137">
        <f t="shared" ref="F36:F41" si="22">E20+F28-F20</f>
        <v>0.49658782298427084</v>
      </c>
      <c r="G36" s="137">
        <f t="shared" ref="G36:G41" si="23">F20+G28-G20</f>
        <v>0.49658782298427262</v>
      </c>
      <c r="H36" s="137">
        <f t="shared" ref="H36:H41" si="24">G20+H28-H20</f>
        <v>0.4965878229842744</v>
      </c>
      <c r="I36" s="137">
        <f t="shared" ref="I36:I41" si="25">H20+I28-I20</f>
        <v>0.49658782298427084</v>
      </c>
      <c r="J36" s="137">
        <f t="shared" ref="J36:J41" si="26">I20+J28-J20</f>
        <v>0.49658782298427084</v>
      </c>
      <c r="K36" s="137">
        <f t="shared" ref="K36:K41" si="27">J20+K28-K20</f>
        <v>0.4965878229842744</v>
      </c>
      <c r="L36" s="137">
        <f t="shared" ref="L36:L41" si="28">K20+L28-L20</f>
        <v>0.49658782298426907</v>
      </c>
      <c r="M36" s="137">
        <f t="shared" ref="M36:M41" si="29">L20+M28-M20</f>
        <v>0.49658782298427084</v>
      </c>
      <c r="N36" s="137">
        <f t="shared" ref="N36:N41" si="30">M20+N28-N20</f>
        <v>0.4965878229842744</v>
      </c>
      <c r="O36" s="137">
        <f t="shared" ref="O36:O41" si="31">N20+O28-O20</f>
        <v>0.49658782298427084</v>
      </c>
      <c r="P36" s="137">
        <f t="shared" ref="P36:P41" si="32">O20+P28-P20</f>
        <v>0.49658782298427084</v>
      </c>
      <c r="Q36" s="137">
        <f t="shared" ref="Q36:Q41" si="33">P20+Q28-Q20</f>
        <v>0.4965878229842744</v>
      </c>
    </row>
    <row r="37" spans="1:17" ht="12" customHeight="1" x14ac:dyDescent="0.25">
      <c r="A37" s="88" t="s">
        <v>135</v>
      </c>
      <c r="B37" s="137"/>
      <c r="C37" s="137">
        <f t="shared" si="19"/>
        <v>87.985015753014522</v>
      </c>
      <c r="D37" s="137">
        <f t="shared" si="20"/>
        <v>91.50441638313481</v>
      </c>
      <c r="E37" s="137">
        <f t="shared" si="21"/>
        <v>95.164593038460509</v>
      </c>
      <c r="F37" s="137">
        <f t="shared" si="22"/>
        <v>98.971176759998798</v>
      </c>
      <c r="G37" s="137">
        <f t="shared" si="23"/>
        <v>105.40545440322489</v>
      </c>
      <c r="H37" s="137">
        <f t="shared" si="24"/>
        <v>109.66526231261696</v>
      </c>
      <c r="I37" s="137">
        <f t="shared" si="25"/>
        <v>117.36645353086783</v>
      </c>
      <c r="J37" s="137">
        <f t="shared" si="26"/>
        <v>116.8348892816299</v>
      </c>
      <c r="K37" s="137">
        <f t="shared" si="27"/>
        <v>119.7740509657408</v>
      </c>
      <c r="L37" s="137">
        <f t="shared" si="28"/>
        <v>121.73763414148937</v>
      </c>
      <c r="M37" s="137">
        <f t="shared" si="29"/>
        <v>128.82102756344955</v>
      </c>
      <c r="N37" s="137">
        <f t="shared" si="30"/>
        <v>125.98001029238617</v>
      </c>
      <c r="O37" s="137">
        <f t="shared" si="31"/>
        <v>128.43218743268926</v>
      </c>
      <c r="P37" s="137">
        <f t="shared" si="32"/>
        <v>130.63792413525277</v>
      </c>
      <c r="Q37" s="137">
        <f t="shared" si="33"/>
        <v>139.09327268221978</v>
      </c>
    </row>
    <row r="38" spans="1:17" ht="12" customHeight="1" x14ac:dyDescent="0.25">
      <c r="A38" s="88" t="s">
        <v>183</v>
      </c>
      <c r="B38" s="137"/>
      <c r="C38" s="137">
        <f t="shared" si="19"/>
        <v>1.0216471158199463</v>
      </c>
      <c r="D38" s="137">
        <f t="shared" si="20"/>
        <v>1.0574047648736435</v>
      </c>
      <c r="E38" s="137">
        <f t="shared" si="21"/>
        <v>1.0944139316442207</v>
      </c>
      <c r="F38" s="137">
        <f t="shared" si="22"/>
        <v>1.1327184192517681</v>
      </c>
      <c r="G38" s="137">
        <f t="shared" si="23"/>
        <v>1.2510903395249198</v>
      </c>
      <c r="H38" s="137">
        <f t="shared" si="24"/>
        <v>1.3641994947725955</v>
      </c>
      <c r="I38" s="137">
        <f t="shared" si="25"/>
        <v>1.552163662620992</v>
      </c>
      <c r="J38" s="137">
        <f t="shared" si="26"/>
        <v>1.5534946595305552</v>
      </c>
      <c r="K38" s="137">
        <f t="shared" si="27"/>
        <v>1.7622874457274396</v>
      </c>
      <c r="L38" s="137">
        <f t="shared" si="28"/>
        <v>1.7581708888175758</v>
      </c>
      <c r="M38" s="137">
        <f t="shared" si="29"/>
        <v>2.4356886834148863</v>
      </c>
      <c r="N38" s="137">
        <f t="shared" si="30"/>
        <v>2.0396317895231277</v>
      </c>
      <c r="O38" s="137">
        <f t="shared" si="31"/>
        <v>1.985396574854823</v>
      </c>
      <c r="P38" s="137">
        <f t="shared" si="32"/>
        <v>2.0721889935086768</v>
      </c>
      <c r="Q38" s="137">
        <f t="shared" si="33"/>
        <v>2.9598006601009619</v>
      </c>
    </row>
    <row r="39" spans="1:17" ht="12" customHeight="1" x14ac:dyDescent="0.25">
      <c r="A39" s="88" t="s">
        <v>188</v>
      </c>
      <c r="B39" s="137"/>
      <c r="C39" s="137">
        <f t="shared" si="19"/>
        <v>2.2373362645753971</v>
      </c>
      <c r="D39" s="137">
        <f t="shared" si="20"/>
        <v>2.4163231657413888</v>
      </c>
      <c r="E39" s="137">
        <f t="shared" si="21"/>
        <v>2.609629019000721</v>
      </c>
      <c r="F39" s="137">
        <f t="shared" si="22"/>
        <v>2.8183993405207843</v>
      </c>
      <c r="G39" s="137">
        <f t="shared" si="23"/>
        <v>3.0438712877624354</v>
      </c>
      <c r="H39" s="137">
        <f t="shared" si="24"/>
        <v>3.2873809907834399</v>
      </c>
      <c r="I39" s="137">
        <f t="shared" si="25"/>
        <v>3.5503714700460947</v>
      </c>
      <c r="J39" s="137">
        <f t="shared" si="26"/>
        <v>3.8344011876497959</v>
      </c>
      <c r="K39" s="137">
        <f t="shared" si="27"/>
        <v>4.1411532826617687</v>
      </c>
      <c r="L39" s="137">
        <f t="shared" si="28"/>
        <v>4.4724455452747378</v>
      </c>
      <c r="M39" s="137">
        <f t="shared" si="29"/>
        <v>4.7920505974972869</v>
      </c>
      <c r="N39" s="137">
        <f t="shared" si="30"/>
        <v>5.562405387115092</v>
      </c>
      <c r="O39" s="137">
        <f t="shared" si="31"/>
        <v>7.0692443354980483</v>
      </c>
      <c r="P39" s="137">
        <f t="shared" si="32"/>
        <v>6.2915811603913525</v>
      </c>
      <c r="Q39" s="137">
        <f t="shared" si="33"/>
        <v>5.1999898864066907</v>
      </c>
    </row>
    <row r="40" spans="1:17" ht="12" customHeight="1" x14ac:dyDescent="0.25">
      <c r="A40" s="51" t="s">
        <v>134</v>
      </c>
      <c r="B40" s="136"/>
      <c r="C40" s="136">
        <f t="shared" si="19"/>
        <v>9.3277749510355612E-2</v>
      </c>
      <c r="D40" s="136">
        <f t="shared" si="20"/>
        <v>9.3277749510355612E-2</v>
      </c>
      <c r="E40" s="136">
        <f t="shared" si="21"/>
        <v>9.3277749510355612E-2</v>
      </c>
      <c r="F40" s="136">
        <f t="shared" si="22"/>
        <v>9.3277749510355612E-2</v>
      </c>
      <c r="G40" s="136">
        <f t="shared" si="23"/>
        <v>9.3277749510355612E-2</v>
      </c>
      <c r="H40" s="136">
        <f t="shared" si="24"/>
        <v>9.3277749510356056E-2</v>
      </c>
      <c r="I40" s="136">
        <f t="shared" si="25"/>
        <v>9.3277749510355612E-2</v>
      </c>
      <c r="J40" s="136">
        <f t="shared" si="26"/>
        <v>9.327774951035428E-2</v>
      </c>
      <c r="K40" s="136">
        <f t="shared" si="27"/>
        <v>9.32777495103565E-2</v>
      </c>
      <c r="L40" s="136">
        <f t="shared" si="28"/>
        <v>9.3277749510354724E-2</v>
      </c>
      <c r="M40" s="136">
        <f t="shared" si="29"/>
        <v>9.32777495103565E-2</v>
      </c>
      <c r="N40" s="136">
        <f t="shared" si="30"/>
        <v>9.3277749510354724E-2</v>
      </c>
      <c r="O40" s="136">
        <f t="shared" si="31"/>
        <v>9.3277749510354724E-2</v>
      </c>
      <c r="P40" s="136">
        <f t="shared" si="32"/>
        <v>9.32777495103565E-2</v>
      </c>
      <c r="Q40" s="136">
        <f t="shared" si="33"/>
        <v>9.3277749510355612E-2</v>
      </c>
    </row>
    <row r="41" spans="1:17" ht="12" customHeight="1" x14ac:dyDescent="0.25">
      <c r="A41" s="49" t="s">
        <v>133</v>
      </c>
      <c r="B41" s="135"/>
      <c r="C41" s="135">
        <f t="shared" si="19"/>
        <v>12.956008309221204</v>
      </c>
      <c r="D41" s="135">
        <f t="shared" si="20"/>
        <v>13.603808724682253</v>
      </c>
      <c r="E41" s="135">
        <f t="shared" si="21"/>
        <v>14.283999160916366</v>
      </c>
      <c r="F41" s="135">
        <f t="shared" si="22"/>
        <v>14.998199118962177</v>
      </c>
      <c r="G41" s="135">
        <f t="shared" si="23"/>
        <v>15.748109074910303</v>
      </c>
      <c r="H41" s="135">
        <f t="shared" si="24"/>
        <v>17.780978264144693</v>
      </c>
      <c r="I41" s="135">
        <f t="shared" si="25"/>
        <v>18.241858346583001</v>
      </c>
      <c r="J41" s="135">
        <f t="shared" si="26"/>
        <v>21.910199076454489</v>
      </c>
      <c r="K41" s="135">
        <f t="shared" si="27"/>
        <v>33.944212969570913</v>
      </c>
      <c r="L41" s="135">
        <f t="shared" si="28"/>
        <v>36.990724580779215</v>
      </c>
      <c r="M41" s="135">
        <f t="shared" si="29"/>
        <v>71.901874853893389</v>
      </c>
      <c r="N41" s="135">
        <f t="shared" si="30"/>
        <v>94.02874363980419</v>
      </c>
      <c r="O41" s="135">
        <f t="shared" si="31"/>
        <v>53.697640728513079</v>
      </c>
      <c r="P41" s="135">
        <f t="shared" si="32"/>
        <v>50.938972411677753</v>
      </c>
      <c r="Q41" s="135">
        <f t="shared" si="33"/>
        <v>50.693913229429825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8760</v>
      </c>
      <c r="C44" s="133">
        <v>8760</v>
      </c>
      <c r="D44" s="133">
        <v>8760.0000000000018</v>
      </c>
      <c r="E44" s="133">
        <v>8760.0000000000036</v>
      </c>
      <c r="F44" s="133">
        <v>8759.9999999999964</v>
      </c>
      <c r="G44" s="133">
        <v>8760</v>
      </c>
      <c r="H44" s="133">
        <v>8760</v>
      </c>
      <c r="I44" s="133">
        <v>8759.9999999999964</v>
      </c>
      <c r="J44" s="133">
        <v>8759.9999999999964</v>
      </c>
      <c r="K44" s="133">
        <v>8760.0000000000018</v>
      </c>
      <c r="L44" s="133">
        <v>8760.0000000000036</v>
      </c>
      <c r="M44" s="133">
        <v>8759.9999999999945</v>
      </c>
      <c r="N44" s="133">
        <v>8759.9999999999945</v>
      </c>
      <c r="O44" s="133">
        <v>8759.9999999999964</v>
      </c>
      <c r="P44" s="133">
        <v>8760</v>
      </c>
      <c r="Q44" s="133">
        <v>8759.9999999999964</v>
      </c>
    </row>
    <row r="45" spans="1:17" ht="12" customHeight="1" x14ac:dyDescent="0.25">
      <c r="A45" s="88" t="s">
        <v>8</v>
      </c>
      <c r="B45" s="133">
        <v>3858.6434139511975</v>
      </c>
      <c r="C45" s="133">
        <v>3867.3959500882784</v>
      </c>
      <c r="D45" s="133">
        <v>3879.4677816800213</v>
      </c>
      <c r="E45" s="133">
        <v>3890.4356588308069</v>
      </c>
      <c r="F45" s="133">
        <v>3899.4578040226402</v>
      </c>
      <c r="G45" s="133">
        <v>3910.1875530833395</v>
      </c>
      <c r="H45" s="133">
        <v>3913.3877383459267</v>
      </c>
      <c r="I45" s="133">
        <v>3917.9397543266568</v>
      </c>
      <c r="J45" s="133">
        <v>3920.5030493463296</v>
      </c>
      <c r="K45" s="133">
        <v>3920.9325607579904</v>
      </c>
      <c r="L45" s="133">
        <v>3922.4481368527295</v>
      </c>
      <c r="M45" s="133">
        <v>3909.9115522619572</v>
      </c>
      <c r="N45" s="133">
        <v>3900.6072666666955</v>
      </c>
      <c r="O45" s="133">
        <v>3884.2677340448304</v>
      </c>
      <c r="P45" s="133">
        <v>3863.7525658213667</v>
      </c>
      <c r="Q45" s="133">
        <v>3847.1122779870711</v>
      </c>
    </row>
    <row r="46" spans="1:17" ht="12" customHeight="1" x14ac:dyDescent="0.25">
      <c r="A46" s="88" t="s">
        <v>7</v>
      </c>
      <c r="B46" s="133">
        <v>2266.0096734356976</v>
      </c>
      <c r="C46" s="133">
        <v>2289.0861072743551</v>
      </c>
      <c r="D46" s="133">
        <v>2312.1450605397126</v>
      </c>
      <c r="E46" s="133">
        <v>2342.9176068687875</v>
      </c>
      <c r="F46" s="133">
        <v>2364.8259626711401</v>
      </c>
      <c r="G46" s="133">
        <v>2381.0801219738505</v>
      </c>
      <c r="H46" s="133">
        <v>2392.4311773934305</v>
      </c>
      <c r="I46" s="133">
        <v>2403.8492050366726</v>
      </c>
      <c r="J46" s="133">
        <v>2410.8039062903904</v>
      </c>
      <c r="K46" s="133">
        <v>2421.977240233939</v>
      </c>
      <c r="L46" s="133">
        <v>2430.9014457413837</v>
      </c>
      <c r="M46" s="133">
        <v>2444.7843980053567</v>
      </c>
      <c r="N46" s="133">
        <v>2461.2262459513904</v>
      </c>
      <c r="O46" s="133">
        <v>2472.6068448799451</v>
      </c>
      <c r="P46" s="133">
        <v>2487.7017523311756</v>
      </c>
      <c r="Q46" s="133">
        <v>2510.3444360135582</v>
      </c>
    </row>
    <row r="47" spans="1:17" ht="12" customHeight="1" x14ac:dyDescent="0.25">
      <c r="A47" s="88" t="s">
        <v>39</v>
      </c>
      <c r="B47" s="133">
        <v>8759.9999999999982</v>
      </c>
      <c r="C47" s="133">
        <v>8759.9999999999982</v>
      </c>
      <c r="D47" s="133">
        <v>8759.9999999999964</v>
      </c>
      <c r="E47" s="133">
        <v>8759.9999999999982</v>
      </c>
      <c r="F47" s="133">
        <v>8760</v>
      </c>
      <c r="G47" s="133">
        <v>8760.0000000000018</v>
      </c>
      <c r="H47" s="133">
        <v>8760.0000000000018</v>
      </c>
      <c r="I47" s="133">
        <v>8759.9999999999982</v>
      </c>
      <c r="J47" s="133">
        <v>8760</v>
      </c>
      <c r="K47" s="133">
        <v>8760.0000000000018</v>
      </c>
      <c r="L47" s="133">
        <v>8760.0000000000018</v>
      </c>
      <c r="M47" s="133">
        <v>8760</v>
      </c>
      <c r="N47" s="133">
        <v>8759.9999999999982</v>
      </c>
      <c r="O47" s="133">
        <v>8760</v>
      </c>
      <c r="P47" s="133">
        <v>8760</v>
      </c>
      <c r="Q47" s="133">
        <v>8760.0000000000018</v>
      </c>
    </row>
    <row r="48" spans="1:17" ht="12" customHeight="1" x14ac:dyDescent="0.25">
      <c r="A48" s="51" t="s">
        <v>6</v>
      </c>
      <c r="B48" s="132">
        <v>892.94725891620885</v>
      </c>
      <c r="C48" s="132">
        <v>897.21276268214501</v>
      </c>
      <c r="D48" s="132">
        <v>901.12465188029944</v>
      </c>
      <c r="E48" s="132">
        <v>904.73830106798925</v>
      </c>
      <c r="F48" s="132">
        <v>908.0969358064973</v>
      </c>
      <c r="G48" s="132">
        <v>911.23495597967008</v>
      </c>
      <c r="H48" s="132">
        <v>914.18019327880995</v>
      </c>
      <c r="I48" s="132">
        <v>916.95548885938047</v>
      </c>
      <c r="J48" s="132">
        <v>919.57982320811755</v>
      </c>
      <c r="K48" s="132">
        <v>922.06914274569942</v>
      </c>
      <c r="L48" s="132">
        <v>924.4369759962558</v>
      </c>
      <c r="M48" s="132">
        <v>925.94164694441849</v>
      </c>
      <c r="N48" s="132">
        <v>927.37858809499153</v>
      </c>
      <c r="O48" s="132">
        <v>928.75372705961877</v>
      </c>
      <c r="P48" s="132">
        <v>930.07224211381208</v>
      </c>
      <c r="Q48" s="132">
        <v>931.33868369528955</v>
      </c>
    </row>
    <row r="49" spans="1:17" ht="12" customHeight="1" x14ac:dyDescent="0.25">
      <c r="A49" s="49" t="s">
        <v>5</v>
      </c>
      <c r="B49" s="131">
        <v>1543.1071273045281</v>
      </c>
      <c r="C49" s="131">
        <v>1558.5425789716278</v>
      </c>
      <c r="D49" s="131">
        <v>1587.7927590365489</v>
      </c>
      <c r="E49" s="131">
        <v>1614.8962196502391</v>
      </c>
      <c r="F49" s="131">
        <v>1642.679402413122</v>
      </c>
      <c r="G49" s="131">
        <v>1668.1459257633012</v>
      </c>
      <c r="H49" s="131">
        <v>1694.7860263354053</v>
      </c>
      <c r="I49" s="131">
        <v>1715.3483067246839</v>
      </c>
      <c r="J49" s="131">
        <v>1735.6433827054095</v>
      </c>
      <c r="K49" s="131">
        <v>1750.9939777588922</v>
      </c>
      <c r="L49" s="131">
        <v>1772.5646187189118</v>
      </c>
      <c r="M49" s="131">
        <v>1792.985548344237</v>
      </c>
      <c r="N49" s="131">
        <v>1808.6694583055817</v>
      </c>
      <c r="O49" s="131">
        <v>1824.863331644221</v>
      </c>
      <c r="P49" s="131">
        <v>1843.0348329809974</v>
      </c>
      <c r="Q49" s="131">
        <v>1861.8311204632851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2.458978046294106</v>
      </c>
      <c r="C52" s="130">
        <f t="shared" ref="C52:Q52" si="35">IF(C12=0,0,C12/C20)</f>
        <v>2.424921354784769</v>
      </c>
      <c r="D52" s="130">
        <f t="shared" si="35"/>
        <v>2.3908673953142014</v>
      </c>
      <c r="E52" s="130">
        <f t="shared" si="35"/>
        <v>2.3530511441997035</v>
      </c>
      <c r="F52" s="130">
        <f t="shared" si="35"/>
        <v>2.3199052306414591</v>
      </c>
      <c r="G52" s="130">
        <f t="shared" si="35"/>
        <v>2.2873194085884956</v>
      </c>
      <c r="H52" s="130">
        <f t="shared" si="35"/>
        <v>2.2590629583128683</v>
      </c>
      <c r="I52" s="130">
        <f t="shared" si="35"/>
        <v>2.2176430842968231</v>
      </c>
      <c r="J52" s="130">
        <f t="shared" si="35"/>
        <v>2.189729703670547</v>
      </c>
      <c r="K52" s="130">
        <f t="shared" si="35"/>
        <v>2.1714911310432221</v>
      </c>
      <c r="L52" s="130">
        <f t="shared" si="35"/>
        <v>2.1500523978055366</v>
      </c>
      <c r="M52" s="130">
        <f t="shared" si="35"/>
        <v>2.1270883309255697</v>
      </c>
      <c r="N52" s="130">
        <f t="shared" si="35"/>
        <v>2.1029523693121348</v>
      </c>
      <c r="O52" s="130">
        <f t="shared" si="35"/>
        <v>2.0764644757368886</v>
      </c>
      <c r="P52" s="130">
        <f t="shared" si="35"/>
        <v>2.0446233889986143</v>
      </c>
      <c r="Q52" s="130">
        <f t="shared" si="35"/>
        <v>2.0122534557550149</v>
      </c>
    </row>
    <row r="53" spans="1:17" ht="12" customHeight="1" x14ac:dyDescent="0.25">
      <c r="A53" s="88" t="s">
        <v>128</v>
      </c>
      <c r="B53" s="130">
        <f t="shared" ref="B53" si="36">IF(B13=0,0,B13/B21*1000)</f>
        <v>201.98269281693101</v>
      </c>
      <c r="C53" s="130">
        <f t="shared" ref="C53:Q53" si="37">IF(C13=0,0,C13/C21*1000)</f>
        <v>198.25336928938057</v>
      </c>
      <c r="D53" s="130">
        <f t="shared" si="37"/>
        <v>193.58638625660907</v>
      </c>
      <c r="E53" s="130">
        <f t="shared" si="37"/>
        <v>188.3139572249865</v>
      </c>
      <c r="F53" s="130">
        <f t="shared" si="37"/>
        <v>182.66224182138069</v>
      </c>
      <c r="G53" s="130">
        <f t="shared" si="37"/>
        <v>178.99730233893871</v>
      </c>
      <c r="H53" s="130">
        <f t="shared" si="37"/>
        <v>175.02210396426452</v>
      </c>
      <c r="I53" s="130">
        <f t="shared" si="37"/>
        <v>170.44155963764703</v>
      </c>
      <c r="J53" s="130">
        <f t="shared" si="37"/>
        <v>165.7610893956421</v>
      </c>
      <c r="K53" s="130">
        <f t="shared" si="37"/>
        <v>161.04004975520826</v>
      </c>
      <c r="L53" s="130">
        <f t="shared" si="37"/>
        <v>156.52894156136924</v>
      </c>
      <c r="M53" s="130">
        <f t="shared" si="37"/>
        <v>151.63829075843546</v>
      </c>
      <c r="N53" s="130">
        <f t="shared" si="37"/>
        <v>146.1115441105859</v>
      </c>
      <c r="O53" s="130">
        <f t="shared" si="37"/>
        <v>139.98015000376452</v>
      </c>
      <c r="P53" s="130">
        <f t="shared" si="37"/>
        <v>132.92680888587239</v>
      </c>
      <c r="Q53" s="130">
        <f t="shared" si="37"/>
        <v>124.87754320754949</v>
      </c>
    </row>
    <row r="54" spans="1:17" ht="12" customHeight="1" x14ac:dyDescent="0.25">
      <c r="A54" s="88" t="s">
        <v>184</v>
      </c>
      <c r="B54" s="130">
        <f t="shared" ref="B54" si="38">IF(B14=0,0,B14/B22)</f>
        <v>45.392412974675722</v>
      </c>
      <c r="C54" s="130">
        <f t="shared" ref="C54:Q54" si="39">IF(C14=0,0,C14/C22)</f>
        <v>44.520507682511763</v>
      </c>
      <c r="D54" s="130">
        <f t="shared" si="39"/>
        <v>43.076913647634811</v>
      </c>
      <c r="E54" s="130">
        <f t="shared" si="39"/>
        <v>41.284041789774747</v>
      </c>
      <c r="F54" s="130">
        <f t="shared" si="39"/>
        <v>39.368825616312485</v>
      </c>
      <c r="G54" s="130">
        <f t="shared" si="39"/>
        <v>37.84882131442415</v>
      </c>
      <c r="H54" s="130">
        <f t="shared" si="39"/>
        <v>36.51467337172469</v>
      </c>
      <c r="I54" s="130">
        <f t="shared" si="39"/>
        <v>34.940741541071347</v>
      </c>
      <c r="J54" s="130">
        <f t="shared" si="39"/>
        <v>33.675645790528584</v>
      </c>
      <c r="K54" s="130">
        <f t="shared" si="39"/>
        <v>32.375392944780742</v>
      </c>
      <c r="L54" s="130">
        <f t="shared" si="39"/>
        <v>31.124587015587</v>
      </c>
      <c r="M54" s="130">
        <f t="shared" si="39"/>
        <v>29.525752819254173</v>
      </c>
      <c r="N54" s="130">
        <f t="shared" si="39"/>
        <v>28.232702486736223</v>
      </c>
      <c r="O54" s="130">
        <f t="shared" si="39"/>
        <v>26.943198844426306</v>
      </c>
      <c r="P54" s="130">
        <f t="shared" si="39"/>
        <v>25.64764237088864</v>
      </c>
      <c r="Q54" s="130">
        <f t="shared" si="39"/>
        <v>23.874146392587878</v>
      </c>
    </row>
    <row r="55" spans="1:17" ht="12" customHeight="1" x14ac:dyDescent="0.25">
      <c r="A55" s="88" t="s">
        <v>189</v>
      </c>
      <c r="B55" s="130">
        <f t="shared" ref="B55" si="40">IF(B15=0,0,B15/B23*1000)</f>
        <v>697.76813563198561</v>
      </c>
      <c r="C55" s="130">
        <f t="shared" ref="C55:Q55" si="41">IF(C15=0,0,C15/C23*1000)</f>
        <v>689.02292507340178</v>
      </c>
      <c r="D55" s="130">
        <f t="shared" si="41"/>
        <v>678.6467470418861</v>
      </c>
      <c r="E55" s="130">
        <f t="shared" si="41"/>
        <v>666.24935180866794</v>
      </c>
      <c r="F55" s="130">
        <f t="shared" si="41"/>
        <v>655.61405787121521</v>
      </c>
      <c r="G55" s="130">
        <f t="shared" si="41"/>
        <v>646.3107798218407</v>
      </c>
      <c r="H55" s="130">
        <f t="shared" si="41"/>
        <v>637.62741467947546</v>
      </c>
      <c r="I55" s="130">
        <f t="shared" si="41"/>
        <v>628.50071909336327</v>
      </c>
      <c r="J55" s="130">
        <f t="shared" si="41"/>
        <v>618.18508043133386</v>
      </c>
      <c r="K55" s="130">
        <f t="shared" si="41"/>
        <v>606.11705688283587</v>
      </c>
      <c r="L55" s="130">
        <f t="shared" si="41"/>
        <v>591.76176020654987</v>
      </c>
      <c r="M55" s="130">
        <f t="shared" si="41"/>
        <v>582.29218725047178</v>
      </c>
      <c r="N55" s="130">
        <f t="shared" si="41"/>
        <v>569.22162129816661</v>
      </c>
      <c r="O55" s="130">
        <f t="shared" si="41"/>
        <v>551.22137929815869</v>
      </c>
      <c r="P55" s="130">
        <f t="shared" si="41"/>
        <v>533.16900444448152</v>
      </c>
      <c r="Q55" s="130">
        <f t="shared" si="41"/>
        <v>515.93690327822117</v>
      </c>
    </row>
    <row r="56" spans="1:17" ht="12" customHeight="1" x14ac:dyDescent="0.25">
      <c r="A56" s="51" t="s">
        <v>127</v>
      </c>
      <c r="B56" s="68">
        <f t="shared" ref="B56" si="42">IF(B16=0,0,B16/B24)</f>
        <v>59.686126772503677</v>
      </c>
      <c r="C56" s="68">
        <f t="shared" ref="C56:Q56" si="43">IF(C16=0,0,C16/C24)</f>
        <v>58.912224162364843</v>
      </c>
      <c r="D56" s="68">
        <f t="shared" si="43"/>
        <v>58.144557884539786</v>
      </c>
      <c r="E56" s="68">
        <f t="shared" si="43"/>
        <v>57.378937625145937</v>
      </c>
      <c r="F56" s="68">
        <f t="shared" si="43"/>
        <v>56.633881444706191</v>
      </c>
      <c r="G56" s="68">
        <f t="shared" si="43"/>
        <v>55.914171164758571</v>
      </c>
      <c r="H56" s="68">
        <f t="shared" si="43"/>
        <v>55.219684716996831</v>
      </c>
      <c r="I56" s="68">
        <f t="shared" si="43"/>
        <v>54.221938262453477</v>
      </c>
      <c r="J56" s="68">
        <f t="shared" si="43"/>
        <v>53.548588786206459</v>
      </c>
      <c r="K56" s="68">
        <f t="shared" si="43"/>
        <v>53.109557219509973</v>
      </c>
      <c r="L56" s="68">
        <f t="shared" si="43"/>
        <v>52.643738270335696</v>
      </c>
      <c r="M56" s="68">
        <f t="shared" si="43"/>
        <v>52.011842274837278</v>
      </c>
      <c r="N56" s="68">
        <f t="shared" si="43"/>
        <v>51.458475600912735</v>
      </c>
      <c r="O56" s="68">
        <f t="shared" si="43"/>
        <v>50.776465806121315</v>
      </c>
      <c r="P56" s="68">
        <f t="shared" si="43"/>
        <v>49.981804770411998</v>
      </c>
      <c r="Q56" s="68">
        <f t="shared" si="43"/>
        <v>49.248325954762514</v>
      </c>
    </row>
    <row r="57" spans="1:17" ht="12" customHeight="1" x14ac:dyDescent="0.25">
      <c r="A57" s="49" t="s">
        <v>126</v>
      </c>
      <c r="B57" s="57">
        <f t="shared" ref="B57" si="44">IF(B17=0,0,B17/B25*1000)</f>
        <v>388.78052719026641</v>
      </c>
      <c r="C57" s="57">
        <f t="shared" ref="C57:Q57" si="45">IF(C17=0,0,C17/C25*1000)</f>
        <v>382.85551527054804</v>
      </c>
      <c r="D57" s="57">
        <f t="shared" si="45"/>
        <v>375.2197287921673</v>
      </c>
      <c r="E57" s="57">
        <f t="shared" si="45"/>
        <v>365.75467061039319</v>
      </c>
      <c r="F57" s="57">
        <f t="shared" si="45"/>
        <v>353.83795127624114</v>
      </c>
      <c r="G57" s="57">
        <f t="shared" si="45"/>
        <v>341.80208524724486</v>
      </c>
      <c r="H57" s="57">
        <f t="shared" si="45"/>
        <v>327.26484320133238</v>
      </c>
      <c r="I57" s="57">
        <f t="shared" si="45"/>
        <v>313.89226720927587</v>
      </c>
      <c r="J57" s="57">
        <f t="shared" si="45"/>
        <v>304.86691343505015</v>
      </c>
      <c r="K57" s="57">
        <f t="shared" si="45"/>
        <v>293.71642011125806</v>
      </c>
      <c r="L57" s="57">
        <f t="shared" si="45"/>
        <v>281.44397591188994</v>
      </c>
      <c r="M57" s="57">
        <f t="shared" si="45"/>
        <v>258.1054429785093</v>
      </c>
      <c r="N57" s="57">
        <f t="shared" si="45"/>
        <v>227.68008799660262</v>
      </c>
      <c r="O57" s="57">
        <f t="shared" si="45"/>
        <v>210.48949648359579</v>
      </c>
      <c r="P57" s="57">
        <f t="shared" si="45"/>
        <v>194.70113114656371</v>
      </c>
      <c r="Q57" s="57">
        <f t="shared" si="45"/>
        <v>177.84389575116725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2.1922173458449312</v>
      </c>
      <c r="D60" s="128">
        <v>2.1680113943913044</v>
      </c>
      <c r="E60" s="128">
        <v>2.1407607774288948</v>
      </c>
      <c r="F60" s="128">
        <v>2.1121301474966403</v>
      </c>
      <c r="G60" s="128">
        <v>2.0854901954827252</v>
      </c>
      <c r="H60" s="128">
        <v>2.0624547698345572</v>
      </c>
      <c r="I60" s="128">
        <v>2.027937243920884</v>
      </c>
      <c r="J60" s="128">
        <v>1.9992636686005876</v>
      </c>
      <c r="K60" s="128">
        <v>1.9817156873453228</v>
      </c>
      <c r="L60" s="128">
        <v>1.9514224998850775</v>
      </c>
      <c r="M60" s="128">
        <v>1.9206423795556942</v>
      </c>
      <c r="N60" s="128">
        <v>1.884747138711564</v>
      </c>
      <c r="O60" s="128">
        <v>1.8509736396235486</v>
      </c>
      <c r="P60" s="128">
        <v>1.8080904734114087</v>
      </c>
      <c r="Q60" s="128">
        <v>1.7581223710845619</v>
      </c>
    </row>
    <row r="61" spans="1:17" ht="12" customHeight="1" x14ac:dyDescent="0.25">
      <c r="A61" s="88" t="s">
        <v>128</v>
      </c>
      <c r="B61" s="128"/>
      <c r="C61" s="128">
        <v>188.14720663611007</v>
      </c>
      <c r="D61" s="128">
        <v>183.95066190973034</v>
      </c>
      <c r="E61" s="128">
        <v>181.01432028704986</v>
      </c>
      <c r="F61" s="128">
        <v>178.15991008902941</v>
      </c>
      <c r="G61" s="128">
        <v>173.30237022606255</v>
      </c>
      <c r="H61" s="128">
        <v>167.9256055030061</v>
      </c>
      <c r="I61" s="128">
        <v>163.1590747248284</v>
      </c>
      <c r="J61" s="128">
        <v>159.16037060746297</v>
      </c>
      <c r="K61" s="128">
        <v>154.23175457932606</v>
      </c>
      <c r="L61" s="128">
        <v>149.71181489497988</v>
      </c>
      <c r="M61" s="128">
        <v>144.24005286523646</v>
      </c>
      <c r="N61" s="128">
        <v>137.29693929966425</v>
      </c>
      <c r="O61" s="128">
        <v>130.09399620606504</v>
      </c>
      <c r="P61" s="128">
        <v>121.64171343373572</v>
      </c>
      <c r="Q61" s="128">
        <v>113.14075436213919</v>
      </c>
    </row>
    <row r="62" spans="1:17" ht="12" customHeight="1" x14ac:dyDescent="0.25">
      <c r="A62" s="88" t="s">
        <v>184</v>
      </c>
      <c r="B62" s="128"/>
      <c r="C62" s="128">
        <v>42.231460118899392</v>
      </c>
      <c r="D62" s="128">
        <v>40.072085737112793</v>
      </c>
      <c r="E62" s="128">
        <v>38.587429377446163</v>
      </c>
      <c r="F62" s="128">
        <v>37.226593195510105</v>
      </c>
      <c r="G62" s="128">
        <v>36.02574259558866</v>
      </c>
      <c r="H62" s="128">
        <v>34.545818324000258</v>
      </c>
      <c r="I62" s="128">
        <v>32.98285603479718</v>
      </c>
      <c r="J62" s="128">
        <v>31.722333450113084</v>
      </c>
      <c r="K62" s="128">
        <v>30.379031695615385</v>
      </c>
      <c r="L62" s="128">
        <v>29.066316999922975</v>
      </c>
      <c r="M62" s="128">
        <v>27.761351971646317</v>
      </c>
      <c r="N62" s="128">
        <v>26.341551537030366</v>
      </c>
      <c r="O62" s="128">
        <v>24.801183565762845</v>
      </c>
      <c r="P62" s="128">
        <v>23.420488621577434</v>
      </c>
      <c r="Q62" s="128">
        <v>21.923360243959028</v>
      </c>
    </row>
    <row r="63" spans="1:17" ht="12" customHeight="1" x14ac:dyDescent="0.25">
      <c r="A63" s="88" t="s">
        <v>189</v>
      </c>
      <c r="B63" s="128"/>
      <c r="C63" s="128">
        <v>633.95719445830991</v>
      </c>
      <c r="D63" s="128">
        <v>621.72708128371357</v>
      </c>
      <c r="E63" s="128">
        <v>611.04705352038081</v>
      </c>
      <c r="F63" s="128">
        <v>602.5342741774125</v>
      </c>
      <c r="G63" s="128">
        <v>594.05318042457623</v>
      </c>
      <c r="H63" s="128">
        <v>584.89346901271108</v>
      </c>
      <c r="I63" s="128">
        <v>578.10390950290355</v>
      </c>
      <c r="J63" s="128">
        <v>567.06874669342596</v>
      </c>
      <c r="K63" s="128">
        <v>555.21440158631776</v>
      </c>
      <c r="L63" s="128">
        <v>542.76538619221594</v>
      </c>
      <c r="M63" s="128">
        <v>528.63466973273307</v>
      </c>
      <c r="N63" s="128">
        <v>509.351258833896</v>
      </c>
      <c r="O63" s="128">
        <v>492.87696876554111</v>
      </c>
      <c r="P63" s="128">
        <v>468.52047141329143</v>
      </c>
      <c r="Q63" s="128">
        <v>440.2124382760764</v>
      </c>
    </row>
    <row r="64" spans="1:17" ht="12" customHeight="1" x14ac:dyDescent="0.25">
      <c r="A64" s="51" t="s">
        <v>127</v>
      </c>
      <c r="B64" s="50"/>
      <c r="C64" s="50">
        <v>55.731160906206334</v>
      </c>
      <c r="D64" s="50">
        <v>54.990976328264296</v>
      </c>
      <c r="E64" s="50">
        <v>54.265191123714168</v>
      </c>
      <c r="F64" s="50">
        <v>53.31790140026812</v>
      </c>
      <c r="G64" s="50">
        <v>52.259666090335287</v>
      </c>
      <c r="H64" s="50">
        <v>51.115038323317307</v>
      </c>
      <c r="I64" s="50">
        <v>49.896911259917722</v>
      </c>
      <c r="J64" s="50">
        <v>48.940836612967452</v>
      </c>
      <c r="K64" s="50">
        <v>48.24016929358411</v>
      </c>
      <c r="L64" s="50">
        <v>47.216100790691605</v>
      </c>
      <c r="M64" s="50">
        <v>45.769437422329382</v>
      </c>
      <c r="N64" s="50">
        <v>44.608810155407163</v>
      </c>
      <c r="O64" s="50">
        <v>43.069160860854041</v>
      </c>
      <c r="P64" s="50">
        <v>41.448685775614855</v>
      </c>
      <c r="Q64" s="50">
        <v>39.716447319804885</v>
      </c>
    </row>
    <row r="65" spans="1:17" ht="12" customHeight="1" x14ac:dyDescent="0.25">
      <c r="A65" s="49" t="s">
        <v>126</v>
      </c>
      <c r="B65" s="48"/>
      <c r="C65" s="48">
        <v>363.31734186343277</v>
      </c>
      <c r="D65" s="48">
        <v>353.34636320679078</v>
      </c>
      <c r="E65" s="48">
        <v>345.75159323744452</v>
      </c>
      <c r="F65" s="48">
        <v>338.14481557276116</v>
      </c>
      <c r="G65" s="48">
        <v>326.78365115629191</v>
      </c>
      <c r="H65" s="48">
        <v>310.12570425195941</v>
      </c>
      <c r="I65" s="48">
        <v>295.52217663672172</v>
      </c>
      <c r="J65" s="48">
        <v>278.05472494828672</v>
      </c>
      <c r="K65" s="48">
        <v>259.71816717607504</v>
      </c>
      <c r="L65" s="48">
        <v>240.07134786724774</v>
      </c>
      <c r="M65" s="48">
        <v>218.47302440102408</v>
      </c>
      <c r="N65" s="48">
        <v>198.23418971606964</v>
      </c>
      <c r="O65" s="48">
        <v>175.07086616721836</v>
      </c>
      <c r="P65" s="48">
        <v>155.76705261741881</v>
      </c>
      <c r="Q65" s="48">
        <v>132.46442591980326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189.26367528743049</v>
      </c>
      <c r="C68" s="125">
        <f>1000000*C20/SER_summary!C$8</f>
        <v>194.72285775992196</v>
      </c>
      <c r="D68" s="125">
        <f>1000000*D20/SER_summary!D$8</f>
        <v>199.50806450752884</v>
      </c>
      <c r="E68" s="125">
        <f>1000000*E20/SER_summary!E$8</f>
        <v>203.93793028590977</v>
      </c>
      <c r="F68" s="125">
        <f>1000000*F20/SER_summary!F$8</f>
        <v>207.79958076705091</v>
      </c>
      <c r="G68" s="125">
        <f>1000000*G20/SER_summary!G$8</f>
        <v>211.00283499293459</v>
      </c>
      <c r="H68" s="125">
        <f>1000000*H20/SER_summary!H$8</f>
        <v>214.64692318206505</v>
      </c>
      <c r="I68" s="125">
        <f>1000000*I20/SER_summary!I$8</f>
        <v>219.1862095542038</v>
      </c>
      <c r="J68" s="125">
        <f>1000000*J20/SER_summary!J$8</f>
        <v>222.67100133512042</v>
      </c>
      <c r="K68" s="125">
        <f>1000000*K20/SER_summary!K$8</f>
        <v>225.73659182983988</v>
      </c>
      <c r="L68" s="125">
        <f>1000000*L20/SER_summary!L$8</f>
        <v>228.909494035877</v>
      </c>
      <c r="M68" s="125">
        <f>1000000*M20/SER_summary!M$8</f>
        <v>230.2969560057513</v>
      </c>
      <c r="N68" s="125">
        <f>1000000*N20/SER_summary!N$8</f>
        <v>234.36046455173391</v>
      </c>
      <c r="O68" s="125">
        <f>1000000*O20/SER_summary!O$8</f>
        <v>239.51205231638446</v>
      </c>
      <c r="P68" s="125">
        <f>1000000*P20/SER_summary!P$8</f>
        <v>247.959378605045</v>
      </c>
      <c r="Q68" s="125">
        <f>1000000*Q20/SER_summary!Q$8</f>
        <v>258.26926195730226</v>
      </c>
    </row>
    <row r="69" spans="1:17" ht="12" customHeight="1" x14ac:dyDescent="0.25">
      <c r="A69" s="88" t="s">
        <v>123</v>
      </c>
      <c r="B69" s="125">
        <f>1000*B21/SER_summary!B$3</f>
        <v>0.10638306651130038</v>
      </c>
      <c r="C69" s="125">
        <f>1000*C21/SER_summary!C$3</f>
        <v>0.11214392454048416</v>
      </c>
      <c r="D69" s="125">
        <f>1000*D21/SER_summary!D$3</f>
        <v>0.11845137029282707</v>
      </c>
      <c r="E69" s="125">
        <f>1000*E21/SER_summary!E$3</f>
        <v>0.12572015857997507</v>
      </c>
      <c r="F69" s="125">
        <f>1000*F21/SER_summary!F$3</f>
        <v>0.13218047788828177</v>
      </c>
      <c r="G69" s="125">
        <f>1000*G21/SER_summary!G$3</f>
        <v>0.13818487493841108</v>
      </c>
      <c r="H69" s="125">
        <f>1000*H21/SER_summary!H$3</f>
        <v>0.14460087752720974</v>
      </c>
      <c r="I69" s="125">
        <f>1000*I21/SER_summary!I$3</f>
        <v>0.14989850776213587</v>
      </c>
      <c r="J69" s="125">
        <f>1000*J21/SER_summary!J$3</f>
        <v>0.15448918337706191</v>
      </c>
      <c r="K69" s="125">
        <f>1000*K21/SER_summary!K$3</f>
        <v>0.15860354847393046</v>
      </c>
      <c r="L69" s="125">
        <f>1000*L21/SER_summary!L$3</f>
        <v>0.16355031019453295</v>
      </c>
      <c r="M69" s="125">
        <f>1000*M21/SER_summary!M$3</f>
        <v>0.17170459771922972</v>
      </c>
      <c r="N69" s="125">
        <f>1000*N21/SER_summary!N$3</f>
        <v>0.17988313228742855</v>
      </c>
      <c r="O69" s="125">
        <f>1000*O21/SER_summary!O$3</f>
        <v>0.1890453206072584</v>
      </c>
      <c r="P69" s="125">
        <f>1000*P21/SER_summary!P$3</f>
        <v>0.199774062681181</v>
      </c>
      <c r="Q69" s="125">
        <f>1000*Q21/SER_summary!Q$3</f>
        <v>0.21317819566955065</v>
      </c>
    </row>
    <row r="70" spans="1:17" ht="12" customHeight="1" x14ac:dyDescent="0.25">
      <c r="A70" s="88" t="s">
        <v>185</v>
      </c>
      <c r="B70" s="125">
        <f>1000000*B22/SER_summary!B$8</f>
        <v>102.57554359136448</v>
      </c>
      <c r="C70" s="125">
        <f>1000000*C22/SER_summary!C$8</f>
        <v>103.4305898449051</v>
      </c>
      <c r="D70" s="125">
        <f>1000000*D22/SER_summary!D$8</f>
        <v>105.06339398305909</v>
      </c>
      <c r="E70" s="125">
        <f>1000000*E22/SER_summary!E$8</f>
        <v>107.1363064174639</v>
      </c>
      <c r="F70" s="125">
        <f>1000000*F22/SER_summary!F$8</f>
        <v>109.37036326809729</v>
      </c>
      <c r="G70" s="125">
        <f>1000000*G22/SER_summary!G$8</f>
        <v>112.33975529758821</v>
      </c>
      <c r="H70" s="125">
        <f>1000000*H22/SER_summary!H$8</f>
        <v>114.82598600279823</v>
      </c>
      <c r="I70" s="125">
        <f>1000000*I22/SER_summary!I$8</f>
        <v>117.88844083763658</v>
      </c>
      <c r="J70" s="125">
        <f>1000000*J22/SER_summary!J$8</f>
        <v>120.21718888631351</v>
      </c>
      <c r="K70" s="125">
        <f>1000000*K22/SER_summary!K$8</f>
        <v>123.81421965590472</v>
      </c>
      <c r="L70" s="125">
        <f>1000000*L22/SER_summary!L$8</f>
        <v>127.38961312084614</v>
      </c>
      <c r="M70" s="125">
        <f>1000000*M22/SER_summary!M$8</f>
        <v>132.48551879038939</v>
      </c>
      <c r="N70" s="125">
        <f>1000000*N22/SER_summary!N$8</f>
        <v>136.84194461150929</v>
      </c>
      <c r="O70" s="125">
        <f>1000000*O22/SER_summary!O$8</f>
        <v>142.55332044392435</v>
      </c>
      <c r="P70" s="125">
        <f>1000000*P22/SER_summary!P$8</f>
        <v>147.78905804022182</v>
      </c>
      <c r="Q70" s="125">
        <f>1000000*Q22/SER_summary!Q$8</f>
        <v>156.32817182738063</v>
      </c>
    </row>
    <row r="71" spans="1:17" ht="12" customHeight="1" x14ac:dyDescent="0.25">
      <c r="A71" s="88" t="s">
        <v>190</v>
      </c>
      <c r="B71" s="125">
        <f>1000*B23/SER_summary!B$3</f>
        <v>9.2285389072145306E-3</v>
      </c>
      <c r="C71" s="125">
        <f>1000*C23/SER_summary!C$3</f>
        <v>1.00275440040225E-2</v>
      </c>
      <c r="D71" s="125">
        <f>1000*D23/SER_summary!D$3</f>
        <v>1.1032159994903127E-2</v>
      </c>
      <c r="E71" s="125">
        <f>1000*E23/SER_summary!E$3</f>
        <v>1.2406166587005463E-2</v>
      </c>
      <c r="F71" s="125">
        <f>1000*F23/SER_summary!F$3</f>
        <v>1.3546886458846313E-2</v>
      </c>
      <c r="G71" s="125">
        <f>1000*G23/SER_summary!G$3</f>
        <v>1.4365980127480252E-2</v>
      </c>
      <c r="H71" s="125">
        <f>1000*H23/SER_summary!H$3</f>
        <v>1.4925213133590793E-2</v>
      </c>
      <c r="I71" s="125">
        <f>1000*I23/SER_summary!I$3</f>
        <v>1.5250375138384965E-2</v>
      </c>
      <c r="J71" s="125">
        <f>1000*J23/SER_summary!J$3</f>
        <v>1.548946559670763E-2</v>
      </c>
      <c r="K71" s="125">
        <f>1000*K23/SER_summary!K$3</f>
        <v>1.5692183327781828E-2</v>
      </c>
      <c r="L71" s="125">
        <f>1000*L23/SER_summary!L$3</f>
        <v>1.605707133448616E-2</v>
      </c>
      <c r="M71" s="125">
        <f>1000*M23/SER_summary!M$3</f>
        <v>1.6362656248031151E-2</v>
      </c>
      <c r="N71" s="125">
        <f>1000*N23/SER_summary!N$3</f>
        <v>1.6783750300538337E-2</v>
      </c>
      <c r="O71" s="125">
        <f>1000*O23/SER_summary!O$3</f>
        <v>1.7378572254627474E-2</v>
      </c>
      <c r="P71" s="125">
        <f>1000*P23/SER_summary!P$3</f>
        <v>1.8015202757849177E-2</v>
      </c>
      <c r="Q71" s="125">
        <f>1000*Q23/SER_summary!Q$3</f>
        <v>1.8666613578889508E-2</v>
      </c>
    </row>
    <row r="72" spans="1:17" ht="12" customHeight="1" x14ac:dyDescent="0.25">
      <c r="A72" s="51" t="s">
        <v>122</v>
      </c>
      <c r="B72" s="124">
        <f>1000000*B24/SER_summary!B$8</f>
        <v>33.328866160024667</v>
      </c>
      <c r="C72" s="124">
        <f>1000000*C24/SER_summary!C$8</f>
        <v>37.024410748782451</v>
      </c>
      <c r="D72" s="124">
        <f>1000000*D24/SER_summary!D$8</f>
        <v>40.788060478201984</v>
      </c>
      <c r="E72" s="124">
        <f>1000000*E24/SER_summary!E$8</f>
        <v>44.061812527770641</v>
      </c>
      <c r="F72" s="124">
        <f>1000000*F24/SER_summary!F$8</f>
        <v>47.610834382130108</v>
      </c>
      <c r="G72" s="124">
        <f>1000000*G24/SER_summary!G$8</f>
        <v>50.316208390138513</v>
      </c>
      <c r="H72" s="124">
        <f>1000000*H24/SER_summary!H$8</f>
        <v>53.18083341739365</v>
      </c>
      <c r="I72" s="124">
        <f>1000000*I24/SER_summary!I$8</f>
        <v>55.974867355972464</v>
      </c>
      <c r="J72" s="124">
        <f>1000000*J24/SER_summary!J$8</f>
        <v>58.173904939888779</v>
      </c>
      <c r="K72" s="124">
        <f>1000000*K24/SER_summary!K$8</f>
        <v>60.240407784574622</v>
      </c>
      <c r="L72" s="124">
        <f>1000000*L24/SER_summary!L$8</f>
        <v>61.623220495162407</v>
      </c>
      <c r="M72" s="124">
        <f>1000000*M24/SER_summary!M$8</f>
        <v>63.449749096700366</v>
      </c>
      <c r="N72" s="124">
        <f>1000000*N24/SER_summary!N$8</f>
        <v>64.936710234019898</v>
      </c>
      <c r="O72" s="124">
        <f>1000000*O24/SER_summary!O$8</f>
        <v>66.936362312665906</v>
      </c>
      <c r="P72" s="124">
        <f>1000000*P24/SER_summary!P$8</f>
        <v>69.134540157235492</v>
      </c>
      <c r="Q72" s="124">
        <f>1000000*Q24/SER_summary!Q$8</f>
        <v>71.152067786344261</v>
      </c>
    </row>
    <row r="73" spans="1:17" ht="12" customHeight="1" x14ac:dyDescent="0.25">
      <c r="A73" s="49" t="s">
        <v>121</v>
      </c>
      <c r="B73" s="123">
        <f>1000*B25/SER_summary!B$3</f>
        <v>2.0384002270080939E-2</v>
      </c>
      <c r="C73" s="123">
        <f>1000*C25/SER_summary!C$3</f>
        <v>2.1914292564439591E-2</v>
      </c>
      <c r="D73" s="123">
        <f>1000*D25/SER_summary!D$3</f>
        <v>2.3462130454087203E-2</v>
      </c>
      <c r="E73" s="123">
        <f>1000*E25/SER_summary!E$3</f>
        <v>2.5842757222592553E-2</v>
      </c>
      <c r="F73" s="123">
        <f>1000*F25/SER_summary!F$3</f>
        <v>3.1664491294658779E-2</v>
      </c>
      <c r="G73" s="123">
        <f>1000*G25/SER_summary!G$3</f>
        <v>3.840820370572786E-2</v>
      </c>
      <c r="H73" s="123">
        <f>1000*H25/SER_summary!H$3</f>
        <v>5.5622506851340847E-2</v>
      </c>
      <c r="I73" s="123">
        <f>1000*I25/SER_summary!I$3</f>
        <v>7.9623725761181569E-2</v>
      </c>
      <c r="J73" s="123">
        <f>1000*J25/SER_summary!J$3</f>
        <v>9.0444731541089174E-2</v>
      </c>
      <c r="K73" s="123">
        <f>1000*K25/SER_summary!K$3</f>
        <v>9.6599204302791203E-2</v>
      </c>
      <c r="L73" s="123">
        <f>1000*L25/SER_summary!L$3</f>
        <v>0.10224812183903316</v>
      </c>
      <c r="M73" s="123">
        <f>1000*M25/SER_summary!M$3</f>
        <v>0.11274555712399016</v>
      </c>
      <c r="N73" s="123">
        <f>1000*N25/SER_summary!N$3</f>
        <v>0.12954693525315239</v>
      </c>
      <c r="O73" s="123">
        <f>1000*O25/SER_summary!O$3</f>
        <v>0.14194186447159685</v>
      </c>
      <c r="P73" s="123">
        <f>1000*P25/SER_summary!P$3</f>
        <v>0.15522352754490598</v>
      </c>
      <c r="Q73" s="123">
        <f>1000*Q25/SER_summary!Q$3</f>
        <v>0.17335372654352071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14.718828915608418</v>
      </c>
      <c r="C3" s="154">
        <v>15.599314868752927</v>
      </c>
      <c r="D3" s="154">
        <v>16.562646271246525</v>
      </c>
      <c r="E3" s="154">
        <v>17.884846557098175</v>
      </c>
      <c r="F3" s="154">
        <v>18.997035142380316</v>
      </c>
      <c r="G3" s="154">
        <v>20.170736545014602</v>
      </c>
      <c r="H3" s="154">
        <v>21.08018673868629</v>
      </c>
      <c r="I3" s="154">
        <v>23.326813948611765</v>
      </c>
      <c r="J3" s="154">
        <v>24.431545027287637</v>
      </c>
      <c r="K3" s="154">
        <v>24.513488239285106</v>
      </c>
      <c r="L3" s="154">
        <v>24.835811312746021</v>
      </c>
      <c r="M3" s="154">
        <v>25.228597100577527</v>
      </c>
      <c r="N3" s="154">
        <v>25.630855548168306</v>
      </c>
      <c r="O3" s="154">
        <v>26.18629620789287</v>
      </c>
      <c r="P3" s="154">
        <v>27.150909653405986</v>
      </c>
      <c r="Q3" s="154">
        <v>28.0485393663906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19.53757687640493</v>
      </c>
      <c r="C5" s="143">
        <v>20.706322168356341</v>
      </c>
      <c r="D5" s="143">
        <v>21.985035403056337</v>
      </c>
      <c r="E5" s="143">
        <v>23.740106399461308</v>
      </c>
      <c r="F5" s="143">
        <v>25.216410670038666</v>
      </c>
      <c r="G5" s="143">
        <v>26.774366232630619</v>
      </c>
      <c r="H5" s="143">
        <v>27.981558270529746</v>
      </c>
      <c r="I5" s="143">
        <v>30.963701216698233</v>
      </c>
      <c r="J5" s="143">
        <v>32.430106492629882</v>
      </c>
      <c r="K5" s="143">
        <v>32.538876817570753</v>
      </c>
      <c r="L5" s="143">
        <v>32.966724159427116</v>
      </c>
      <c r="M5" s="143">
        <v>33.488102767040388</v>
      </c>
      <c r="N5" s="143">
        <v>34.022055256674527</v>
      </c>
      <c r="O5" s="143">
        <v>34.759339768361592</v>
      </c>
      <c r="P5" s="143">
        <v>36.039754769839114</v>
      </c>
      <c r="Q5" s="143">
        <v>37.2312564595819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189.26367528743049</v>
      </c>
      <c r="C6" s="152">
        <f>1000000*C8/SER_summary!C$8</f>
        <v>194.72285775992196</v>
      </c>
      <c r="D6" s="152">
        <f>1000000*D8/SER_summary!D$8</f>
        <v>199.50806450752884</v>
      </c>
      <c r="E6" s="152">
        <f>1000000*E8/SER_summary!E$8</f>
        <v>203.93793028590977</v>
      </c>
      <c r="F6" s="152">
        <f>1000000*F8/SER_summary!F$8</f>
        <v>207.79958076705091</v>
      </c>
      <c r="G6" s="152">
        <f>1000000*G8/SER_summary!G$8</f>
        <v>211.00283499293459</v>
      </c>
      <c r="H6" s="152">
        <f>1000000*H8/SER_summary!H$8</f>
        <v>214.64692318206505</v>
      </c>
      <c r="I6" s="152">
        <f>1000000*I8/SER_summary!I$8</f>
        <v>219.1862095542038</v>
      </c>
      <c r="J6" s="152">
        <f>1000000*J8/SER_summary!J$8</f>
        <v>222.67100133512042</v>
      </c>
      <c r="K6" s="152">
        <f>1000000*K8/SER_summary!K$8</f>
        <v>225.73659182983988</v>
      </c>
      <c r="L6" s="152">
        <f>1000000*L8/SER_summary!L$8</f>
        <v>228.909494035877</v>
      </c>
      <c r="M6" s="152">
        <f>1000000*M8/SER_summary!M$8</f>
        <v>230.2969560057513</v>
      </c>
      <c r="N6" s="152">
        <f>1000000*N8/SER_summary!N$8</f>
        <v>234.36046455173391</v>
      </c>
      <c r="O6" s="152">
        <f>1000000*O8/SER_summary!O$8</f>
        <v>239.51205231638446</v>
      </c>
      <c r="P6" s="152">
        <f>1000000*P8/SER_summary!P$8</f>
        <v>247.959378605045</v>
      </c>
      <c r="Q6" s="152">
        <f>1000000*Q8/SER_summary!Q$8</f>
        <v>258.26926195730226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7.9454051677483504</v>
      </c>
      <c r="C8" s="62">
        <v>8.5389664813249961</v>
      </c>
      <c r="D8" s="62">
        <v>9.1954223166639153</v>
      </c>
      <c r="E8" s="62">
        <v>10.08907369394878</v>
      </c>
      <c r="F8" s="62">
        <v>10.86958654042358</v>
      </c>
      <c r="G8" s="62">
        <v>11.705565096023504</v>
      </c>
      <c r="H8" s="62">
        <v>12.386356107324763</v>
      </c>
      <c r="I8" s="62">
        <v>13.962436713081942</v>
      </c>
      <c r="J8" s="62">
        <v>14.810095711022566</v>
      </c>
      <c r="K8" s="62">
        <v>14.984577349822519</v>
      </c>
      <c r="L8" s="62">
        <v>15.332986392831538</v>
      </c>
      <c r="M8" s="62">
        <v>15.743635221988434</v>
      </c>
      <c r="N8" s="62">
        <v>16.178233874028717</v>
      </c>
      <c r="O8" s="62">
        <v>16.739674660712083</v>
      </c>
      <c r="P8" s="62">
        <v>17.626598112765471</v>
      </c>
      <c r="Q8" s="62">
        <v>18.502269857259314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1.0901491365609179</v>
      </c>
      <c r="D9" s="150">
        <v>1.1530436583231904</v>
      </c>
      <c r="E9" s="150">
        <v>1.3902392002691386</v>
      </c>
      <c r="F9" s="150">
        <v>1.2771006694590696</v>
      </c>
      <c r="G9" s="150">
        <v>1.3325663785841961</v>
      </c>
      <c r="H9" s="150">
        <v>1.1773788342855342</v>
      </c>
      <c r="I9" s="150">
        <v>2.0726684287414492</v>
      </c>
      <c r="J9" s="150">
        <v>1.3442468209248937</v>
      </c>
      <c r="K9" s="150">
        <v>0.67106946178422822</v>
      </c>
      <c r="L9" s="150">
        <v>0.84499686599328827</v>
      </c>
      <c r="M9" s="150">
        <v>0.90723665214116866</v>
      </c>
      <c r="N9" s="150">
        <v>0.93118647502455587</v>
      </c>
      <c r="O9" s="150">
        <v>1.0580286096676381</v>
      </c>
      <c r="P9" s="150">
        <v>1.3835112750376584</v>
      </c>
      <c r="Q9" s="150">
        <v>1.3722595674781159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0.49658782298427262</v>
      </c>
      <c r="D10" s="149">
        <f t="shared" ref="D10:Q10" si="0">C8+D9-D8</f>
        <v>0.49658782298427084</v>
      </c>
      <c r="E10" s="149">
        <f t="shared" si="0"/>
        <v>0.4965878229842744</v>
      </c>
      <c r="F10" s="149">
        <f t="shared" si="0"/>
        <v>0.49658782298427084</v>
      </c>
      <c r="G10" s="149">
        <f t="shared" si="0"/>
        <v>0.49658782298427262</v>
      </c>
      <c r="H10" s="149">
        <f t="shared" si="0"/>
        <v>0.4965878229842744</v>
      </c>
      <c r="I10" s="149">
        <f t="shared" si="0"/>
        <v>0.49658782298427084</v>
      </c>
      <c r="J10" s="149">
        <f t="shared" si="0"/>
        <v>0.49658782298427084</v>
      </c>
      <c r="K10" s="149">
        <f t="shared" si="0"/>
        <v>0.4965878229842744</v>
      </c>
      <c r="L10" s="149">
        <f t="shared" si="0"/>
        <v>0.49658782298426907</v>
      </c>
      <c r="M10" s="149">
        <f t="shared" si="0"/>
        <v>0.49658782298427084</v>
      </c>
      <c r="N10" s="149">
        <f t="shared" si="0"/>
        <v>0.4965878229842744</v>
      </c>
      <c r="O10" s="149">
        <f t="shared" si="0"/>
        <v>0.49658782298427084</v>
      </c>
      <c r="P10" s="149">
        <f t="shared" si="0"/>
        <v>0.49658782298427084</v>
      </c>
      <c r="Q10" s="149">
        <f t="shared" si="0"/>
        <v>0.4965878229842744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8760</v>
      </c>
      <c r="D12" s="146">
        <v>8760.0000000000018</v>
      </c>
      <c r="E12" s="146">
        <v>8760.0000000000036</v>
      </c>
      <c r="F12" s="146">
        <v>8759.9999999999964</v>
      </c>
      <c r="G12" s="146">
        <v>8760</v>
      </c>
      <c r="H12" s="146">
        <v>8760</v>
      </c>
      <c r="I12" s="146">
        <v>8759.9999999999964</v>
      </c>
      <c r="J12" s="146">
        <v>8759.9999999999964</v>
      </c>
      <c r="K12" s="146">
        <v>8760.0000000000018</v>
      </c>
      <c r="L12" s="146">
        <v>8760.0000000000036</v>
      </c>
      <c r="M12" s="146">
        <v>8759.9999999999945</v>
      </c>
      <c r="N12" s="146">
        <v>8759.9999999999945</v>
      </c>
      <c r="O12" s="146">
        <v>8759.9999999999964</v>
      </c>
      <c r="P12" s="146">
        <v>8760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2.458978046294106</v>
      </c>
      <c r="C14" s="143">
        <f>IF(C5=0,0,C5/C8)</f>
        <v>2.424921354784769</v>
      </c>
      <c r="D14" s="143">
        <f t="shared" ref="D14:Q14" si="1">IF(D5=0,0,D5/D8)</f>
        <v>2.3908673953142014</v>
      </c>
      <c r="E14" s="143">
        <f t="shared" si="1"/>
        <v>2.3530511441997035</v>
      </c>
      <c r="F14" s="143">
        <f t="shared" si="1"/>
        <v>2.3199052306414591</v>
      </c>
      <c r="G14" s="143">
        <f t="shared" si="1"/>
        <v>2.2873194085884956</v>
      </c>
      <c r="H14" s="143">
        <f t="shared" si="1"/>
        <v>2.2590629583128683</v>
      </c>
      <c r="I14" s="143">
        <f t="shared" si="1"/>
        <v>2.2176430842968231</v>
      </c>
      <c r="J14" s="143">
        <f t="shared" si="1"/>
        <v>2.189729703670547</v>
      </c>
      <c r="K14" s="143">
        <f t="shared" si="1"/>
        <v>2.1714911310432221</v>
      </c>
      <c r="L14" s="143">
        <f t="shared" si="1"/>
        <v>2.1500523978055366</v>
      </c>
      <c r="M14" s="143">
        <f t="shared" si="1"/>
        <v>2.1270883309255697</v>
      </c>
      <c r="N14" s="143">
        <f t="shared" si="1"/>
        <v>2.1029523693121348</v>
      </c>
      <c r="O14" s="143">
        <f t="shared" si="1"/>
        <v>2.0764644757368886</v>
      </c>
      <c r="P14" s="143">
        <f t="shared" si="1"/>
        <v>2.0446233889986143</v>
      </c>
      <c r="Q14" s="143">
        <f t="shared" si="1"/>
        <v>2.0122534557550149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2.1922173458449312</v>
      </c>
      <c r="D15" s="141">
        <v>2.1680113943913044</v>
      </c>
      <c r="E15" s="141">
        <v>2.1407607774288948</v>
      </c>
      <c r="F15" s="141">
        <v>2.1121301474966403</v>
      </c>
      <c r="G15" s="141">
        <v>2.0854901954827252</v>
      </c>
      <c r="H15" s="141">
        <v>2.0624547698345572</v>
      </c>
      <c r="I15" s="141">
        <v>2.027937243920884</v>
      </c>
      <c r="J15" s="141">
        <v>1.9992636686005876</v>
      </c>
      <c r="K15" s="141">
        <v>1.9817156873453228</v>
      </c>
      <c r="L15" s="141">
        <v>1.9514224998850775</v>
      </c>
      <c r="M15" s="141">
        <v>1.9206423795556942</v>
      </c>
      <c r="N15" s="141">
        <v>1.884747138711564</v>
      </c>
      <c r="O15" s="141">
        <v>1.8509736396235486</v>
      </c>
      <c r="P15" s="141">
        <v>1.8080904734114087</v>
      </c>
      <c r="Q15" s="141">
        <v>1.7581223710845619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25.042830738774022</v>
      </c>
      <c r="C3" s="154">
        <v>25.78488001659974</v>
      </c>
      <c r="D3" s="154">
        <v>26.429437663477291</v>
      </c>
      <c r="E3" s="154">
        <v>27.181144657994434</v>
      </c>
      <c r="F3" s="154">
        <v>27.520788347472756</v>
      </c>
      <c r="G3" s="154">
        <v>27.907699479929015</v>
      </c>
      <c r="H3" s="154">
        <v>28.021364318792436</v>
      </c>
      <c r="I3" s="154">
        <v>27.977577226888986</v>
      </c>
      <c r="J3" s="154">
        <v>27.738198261093427</v>
      </c>
      <c r="K3" s="154">
        <v>27.421299783265212</v>
      </c>
      <c r="L3" s="154">
        <v>27.133420498920028</v>
      </c>
      <c r="M3" s="154">
        <v>26.725410330373347</v>
      </c>
      <c r="N3" s="154">
        <v>26.482176289845896</v>
      </c>
      <c r="O3" s="154">
        <v>26.270897957959114</v>
      </c>
      <c r="P3" s="154">
        <v>25.972834445263615</v>
      </c>
      <c r="Q3" s="154">
        <v>25.729476503238686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75.465824391021897</v>
      </c>
      <c r="C5" s="143">
        <v>77.526115791864541</v>
      </c>
      <c r="D5" s="143">
        <v>79.21680495706741</v>
      </c>
      <c r="E5" s="143">
        <v>81.240213004723472</v>
      </c>
      <c r="F5" s="143">
        <v>82.065041581155327</v>
      </c>
      <c r="G5" s="143">
        <v>82.990426694918781</v>
      </c>
      <c r="H5" s="143">
        <v>83.260295029721703</v>
      </c>
      <c r="I5" s="143">
        <v>83.033605881684068</v>
      </c>
      <c r="J5" s="143">
        <v>82.269337639275335</v>
      </c>
      <c r="K5" s="143">
        <v>81.32053232753978</v>
      </c>
      <c r="L5" s="143">
        <v>80.435707118228166</v>
      </c>
      <c r="M5" s="143">
        <v>79.480208460756245</v>
      </c>
      <c r="N5" s="143">
        <v>78.94470306497054</v>
      </c>
      <c r="O5" s="143">
        <v>78.644310476658234</v>
      </c>
      <c r="P5" s="143">
        <v>78.16486633317848</v>
      </c>
      <c r="Q5" s="143">
        <v>77.767410390352595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0.10638306651130038</v>
      </c>
      <c r="C6" s="152">
        <f>1000*C8/SER_summary!C$3</f>
        <v>0.11214392454048416</v>
      </c>
      <c r="D6" s="152">
        <f>1000*D8/SER_summary!D$3</f>
        <v>0.11845137029282707</v>
      </c>
      <c r="E6" s="152">
        <f>1000*E8/SER_summary!E$3</f>
        <v>0.12572015857997507</v>
      </c>
      <c r="F6" s="152">
        <f>1000*F8/SER_summary!F$3</f>
        <v>0.13218047788828177</v>
      </c>
      <c r="G6" s="152">
        <f>1000*G8/SER_summary!G$3</f>
        <v>0.13818487493841108</v>
      </c>
      <c r="H6" s="152">
        <f>1000*H8/SER_summary!H$3</f>
        <v>0.14460087752720974</v>
      </c>
      <c r="I6" s="152">
        <f>1000*I8/SER_summary!I$3</f>
        <v>0.14989850776213587</v>
      </c>
      <c r="J6" s="152">
        <f>1000*J8/SER_summary!J$3</f>
        <v>0.15448918337706191</v>
      </c>
      <c r="K6" s="152">
        <f>1000*K8/SER_summary!K$3</f>
        <v>0.15860354847393046</v>
      </c>
      <c r="L6" s="152">
        <f>1000*L8/SER_summary!L$3</f>
        <v>0.16355031019453295</v>
      </c>
      <c r="M6" s="152">
        <f>1000*M8/SER_summary!M$3</f>
        <v>0.17170459771922972</v>
      </c>
      <c r="N6" s="152">
        <f>1000*N8/SER_summary!N$3</f>
        <v>0.17988313228742855</v>
      </c>
      <c r="O6" s="152">
        <f>1000*O8/SER_summary!O$3</f>
        <v>0.1890453206072584</v>
      </c>
      <c r="P6" s="152">
        <f>1000*P8/SER_summary!P$3</f>
        <v>0.199774062681181</v>
      </c>
      <c r="Q6" s="152">
        <f>1000*Q8/SER_summary!Q$3</f>
        <v>0.21317819566955065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373.62520193460875</v>
      </c>
      <c r="C8" s="62">
        <v>391.04564058481918</v>
      </c>
      <c r="D8" s="62">
        <v>409.20648651430122</v>
      </c>
      <c r="E8" s="62">
        <v>431.40834700670865</v>
      </c>
      <c r="F8" s="62">
        <v>449.2720595283397</v>
      </c>
      <c r="G8" s="62">
        <v>463.6406560908556</v>
      </c>
      <c r="H8" s="62">
        <v>475.71302791972801</v>
      </c>
      <c r="I8" s="62">
        <v>487.16760195230961</v>
      </c>
      <c r="J8" s="62">
        <v>496.31272296306599</v>
      </c>
      <c r="K8" s="62">
        <v>504.97085943001434</v>
      </c>
      <c r="L8" s="62">
        <v>513.87114942377787</v>
      </c>
      <c r="M8" s="62">
        <v>524.14339454254798</v>
      </c>
      <c r="N8" s="62">
        <v>540.30435134694426</v>
      </c>
      <c r="O8" s="62">
        <v>561.82473353931425</v>
      </c>
      <c r="P8" s="62">
        <v>588.02935982830127</v>
      </c>
      <c r="Q8" s="62">
        <v>622.74936223802285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105.40545440322494</v>
      </c>
      <c r="D9" s="150">
        <v>109.66526231261686</v>
      </c>
      <c r="E9" s="150">
        <v>117.36645353086791</v>
      </c>
      <c r="F9" s="150">
        <v>116.8348892816299</v>
      </c>
      <c r="G9" s="150">
        <v>119.7740509657408</v>
      </c>
      <c r="H9" s="150">
        <v>121.73763414148938</v>
      </c>
      <c r="I9" s="150">
        <v>128.82102756344941</v>
      </c>
      <c r="J9" s="150">
        <v>125.98001029238625</v>
      </c>
      <c r="K9" s="150">
        <v>128.43218743268918</v>
      </c>
      <c r="L9" s="150">
        <v>130.63792413525286</v>
      </c>
      <c r="M9" s="150">
        <v>139.09327268221966</v>
      </c>
      <c r="N9" s="150">
        <v>142.1409670967825</v>
      </c>
      <c r="O9" s="150">
        <v>149.95256962505925</v>
      </c>
      <c r="P9" s="150">
        <v>156.84255042423976</v>
      </c>
      <c r="Q9" s="150">
        <v>173.81327509194134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87.985015753014522</v>
      </c>
      <c r="D10" s="149">
        <f t="shared" ref="D10:Q10" si="0">C8+D9-D8</f>
        <v>91.50441638313481</v>
      </c>
      <c r="E10" s="149">
        <f t="shared" si="0"/>
        <v>95.164593038460509</v>
      </c>
      <c r="F10" s="149">
        <f t="shared" si="0"/>
        <v>98.971176759998798</v>
      </c>
      <c r="G10" s="149">
        <f t="shared" si="0"/>
        <v>105.40545440322489</v>
      </c>
      <c r="H10" s="149">
        <f t="shared" si="0"/>
        <v>109.66526231261696</v>
      </c>
      <c r="I10" s="149">
        <f t="shared" si="0"/>
        <v>117.36645353086783</v>
      </c>
      <c r="J10" s="149">
        <f t="shared" si="0"/>
        <v>116.8348892816299</v>
      </c>
      <c r="K10" s="149">
        <f t="shared" si="0"/>
        <v>119.7740509657408</v>
      </c>
      <c r="L10" s="149">
        <f t="shared" si="0"/>
        <v>121.73763414148937</v>
      </c>
      <c r="M10" s="149">
        <f t="shared" si="0"/>
        <v>128.82102756344955</v>
      </c>
      <c r="N10" s="149">
        <f t="shared" si="0"/>
        <v>125.98001029238617</v>
      </c>
      <c r="O10" s="149">
        <f t="shared" si="0"/>
        <v>128.43218743268926</v>
      </c>
      <c r="P10" s="149">
        <f t="shared" si="0"/>
        <v>130.63792413525277</v>
      </c>
      <c r="Q10" s="149">
        <f t="shared" si="0"/>
        <v>139.09327268221978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3858.6434139511975</v>
      </c>
      <c r="C12" s="146">
        <v>3867.3959500882784</v>
      </c>
      <c r="D12" s="146">
        <v>3879.4677816800213</v>
      </c>
      <c r="E12" s="146">
        <v>3890.4356588308069</v>
      </c>
      <c r="F12" s="146">
        <v>3899.4578040226402</v>
      </c>
      <c r="G12" s="146">
        <v>3910.1875530833395</v>
      </c>
      <c r="H12" s="146">
        <v>3913.3877383459267</v>
      </c>
      <c r="I12" s="146">
        <v>3917.9397543266568</v>
      </c>
      <c r="J12" s="146">
        <v>3920.5030493463296</v>
      </c>
      <c r="K12" s="146">
        <v>3920.9325607579904</v>
      </c>
      <c r="L12" s="146">
        <v>3922.4481368527295</v>
      </c>
      <c r="M12" s="146">
        <v>3909.9115522619572</v>
      </c>
      <c r="N12" s="146">
        <v>3900.6072666666955</v>
      </c>
      <c r="O12" s="146">
        <v>3884.2677340448304</v>
      </c>
      <c r="P12" s="146">
        <v>3863.7525658213667</v>
      </c>
      <c r="Q12" s="146">
        <v>3847.1122779870711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201.98269281693101</v>
      </c>
      <c r="C14" s="143">
        <f>IF(C5=0,0,C5/C8*1000)</f>
        <v>198.25336928938057</v>
      </c>
      <c r="D14" s="143">
        <f t="shared" ref="D14:Q14" si="1">IF(D5=0,0,D5/D8*1000)</f>
        <v>193.58638625660907</v>
      </c>
      <c r="E14" s="143">
        <f t="shared" si="1"/>
        <v>188.3139572249865</v>
      </c>
      <c r="F14" s="143">
        <f t="shared" si="1"/>
        <v>182.66224182138069</v>
      </c>
      <c r="G14" s="143">
        <f t="shared" si="1"/>
        <v>178.99730233893871</v>
      </c>
      <c r="H14" s="143">
        <f t="shared" si="1"/>
        <v>175.02210396426452</v>
      </c>
      <c r="I14" s="143">
        <f t="shared" si="1"/>
        <v>170.44155963764703</v>
      </c>
      <c r="J14" s="143">
        <f t="shared" si="1"/>
        <v>165.7610893956421</v>
      </c>
      <c r="K14" s="143">
        <f t="shared" si="1"/>
        <v>161.04004975520826</v>
      </c>
      <c r="L14" s="143">
        <f t="shared" si="1"/>
        <v>156.52894156136924</v>
      </c>
      <c r="M14" s="143">
        <f t="shared" si="1"/>
        <v>151.63829075843546</v>
      </c>
      <c r="N14" s="143">
        <f t="shared" si="1"/>
        <v>146.1115441105859</v>
      </c>
      <c r="O14" s="143">
        <f t="shared" si="1"/>
        <v>139.98015000376452</v>
      </c>
      <c r="P14" s="143">
        <f t="shared" si="1"/>
        <v>132.92680888587239</v>
      </c>
      <c r="Q14" s="143">
        <f t="shared" si="1"/>
        <v>124.87754320754949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188.14720663611007</v>
      </c>
      <c r="D15" s="141">
        <v>183.95066190973034</v>
      </c>
      <c r="E15" s="141">
        <v>181.01432028704986</v>
      </c>
      <c r="F15" s="141">
        <v>178.15991008902941</v>
      </c>
      <c r="G15" s="141">
        <v>173.30237022606255</v>
      </c>
      <c r="H15" s="141">
        <v>167.9256055030061</v>
      </c>
      <c r="I15" s="141">
        <v>163.1590747248284</v>
      </c>
      <c r="J15" s="141">
        <v>159.16037060746297</v>
      </c>
      <c r="K15" s="141">
        <v>154.23175457932606</v>
      </c>
      <c r="L15" s="141">
        <v>149.71181489497988</v>
      </c>
      <c r="M15" s="141">
        <v>144.24005286523646</v>
      </c>
      <c r="N15" s="141">
        <v>137.29693929966425</v>
      </c>
      <c r="O15" s="141">
        <v>130.09399620606504</v>
      </c>
      <c r="P15" s="141">
        <v>121.64171343373572</v>
      </c>
      <c r="Q15" s="141">
        <v>113.14075436213919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38.09220270154367</v>
      </c>
      <c r="C3" s="154">
        <v>39.751915856617444</v>
      </c>
      <c r="D3" s="154">
        <v>41.478281917559549</v>
      </c>
      <c r="E3" s="154">
        <v>44.088734465537527</v>
      </c>
      <c r="F3" s="154">
        <v>45.805550611239489</v>
      </c>
      <c r="G3" s="154">
        <v>48.301696808371972</v>
      </c>
      <c r="H3" s="154">
        <v>49.78109008913988</v>
      </c>
      <c r="I3" s="154">
        <v>54.244661657826491</v>
      </c>
      <c r="J3" s="154">
        <v>55.826068228415949</v>
      </c>
      <c r="K3" s="154">
        <v>55.423840487620339</v>
      </c>
      <c r="L3" s="154">
        <v>55.522161400158502</v>
      </c>
      <c r="M3" s="154">
        <v>56.224451579897796</v>
      </c>
      <c r="N3" s="154">
        <v>56.450583687239167</v>
      </c>
      <c r="O3" s="154">
        <v>57.082062049693214</v>
      </c>
      <c r="P3" s="154">
        <v>57.646700798190757</v>
      </c>
      <c r="Q3" s="154">
        <v>57.723034777490284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195.46809298535084</v>
      </c>
      <c r="C5" s="143">
        <v>201.92843696845247</v>
      </c>
      <c r="D5" s="143">
        <v>208.59660231697171</v>
      </c>
      <c r="E5" s="143">
        <v>218.81251888016419</v>
      </c>
      <c r="F5" s="143">
        <v>225.22701033120751</v>
      </c>
      <c r="G5" s="143">
        <v>235.87935245163456</v>
      </c>
      <c r="H5" s="143">
        <v>241.95048544221925</v>
      </c>
      <c r="I5" s="143">
        <v>262.39244891925148</v>
      </c>
      <c r="J5" s="143">
        <v>269.26301494021357</v>
      </c>
      <c r="K5" s="143">
        <v>266.08972651688038</v>
      </c>
      <c r="L5" s="143">
        <v>265.58317657831697</v>
      </c>
      <c r="M5" s="143">
        <v>267.41527527863292</v>
      </c>
      <c r="N5" s="143">
        <v>266.6971949360132</v>
      </c>
      <c r="O5" s="143">
        <v>268.43932302824305</v>
      </c>
      <c r="P5" s="143">
        <v>269.44969338443906</v>
      </c>
      <c r="Q5" s="143">
        <v>267.37290276942758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102.57554359136448</v>
      </c>
      <c r="C6" s="152">
        <f>1000000*C8/SER_summary!C$8</f>
        <v>103.4305898449051</v>
      </c>
      <c r="D6" s="152">
        <f>1000000*D8/SER_summary!D$8</f>
        <v>105.06339398305909</v>
      </c>
      <c r="E6" s="152">
        <f>1000000*E8/SER_summary!E$8</f>
        <v>107.1363064174639</v>
      </c>
      <c r="F6" s="152">
        <f>1000000*F8/SER_summary!F$8</f>
        <v>109.37036326809729</v>
      </c>
      <c r="G6" s="152">
        <f>1000000*G8/SER_summary!G$8</f>
        <v>112.33975529758821</v>
      </c>
      <c r="H6" s="152">
        <f>1000000*H8/SER_summary!H$8</f>
        <v>114.82598600279823</v>
      </c>
      <c r="I6" s="152">
        <f>1000000*I8/SER_summary!I$8</f>
        <v>117.88844083763658</v>
      </c>
      <c r="J6" s="152">
        <f>1000000*J8/SER_summary!J$8</f>
        <v>120.21718888631351</v>
      </c>
      <c r="K6" s="152">
        <f>1000000*K8/SER_summary!K$8</f>
        <v>123.81421965590472</v>
      </c>
      <c r="L6" s="152">
        <f>1000000*L8/SER_summary!L$8</f>
        <v>127.38961312084614</v>
      </c>
      <c r="M6" s="152">
        <f>1000000*M8/SER_summary!M$8</f>
        <v>132.48551879038939</v>
      </c>
      <c r="N6" s="152">
        <f>1000000*N8/SER_summary!N$8</f>
        <v>136.84194461150929</v>
      </c>
      <c r="O6" s="152">
        <f>1000000*O8/SER_summary!O$8</f>
        <v>142.55332044392435</v>
      </c>
      <c r="P6" s="152">
        <f>1000000*P8/SER_summary!P$8</f>
        <v>147.78905804022182</v>
      </c>
      <c r="Q6" s="152">
        <f>1000000*Q8/SER_summary!Q$8</f>
        <v>156.32817182738063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4.3061842315895795</v>
      </c>
      <c r="C8" s="62">
        <v>4.5356274552945539</v>
      </c>
      <c r="D8" s="62">
        <v>4.8424221851935059</v>
      </c>
      <c r="E8" s="62">
        <v>5.3001719161702763</v>
      </c>
      <c r="F8" s="62">
        <v>5.7209481564490616</v>
      </c>
      <c r="G8" s="62">
        <v>6.2321452626515788</v>
      </c>
      <c r="H8" s="62">
        <v>6.6261166566965581</v>
      </c>
      <c r="I8" s="62">
        <v>7.509641677490456</v>
      </c>
      <c r="J8" s="62">
        <v>7.9957788074830294</v>
      </c>
      <c r="K8" s="62">
        <v>8.2188879366104146</v>
      </c>
      <c r="L8" s="62">
        <v>8.5329060413015139</v>
      </c>
      <c r="M8" s="62">
        <v>9.0570180179875894</v>
      </c>
      <c r="N8" s="62">
        <v>9.4463927093521445</v>
      </c>
      <c r="O8" s="62">
        <v>9.9631571061123143</v>
      </c>
      <c r="P8" s="62">
        <v>10.505826987445753</v>
      </c>
      <c r="Q8" s="62">
        <v>11.199265446928729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1.2510903395249204</v>
      </c>
      <c r="D9" s="150">
        <v>1.3641994947725953</v>
      </c>
      <c r="E9" s="150">
        <v>1.5521636626209914</v>
      </c>
      <c r="F9" s="150">
        <v>1.5534946595305532</v>
      </c>
      <c r="G9" s="150">
        <v>1.7622874457274367</v>
      </c>
      <c r="H9" s="150">
        <v>1.7581708888175744</v>
      </c>
      <c r="I9" s="150">
        <v>2.435688683414889</v>
      </c>
      <c r="J9" s="150">
        <v>2.0396317895231277</v>
      </c>
      <c r="K9" s="150">
        <v>1.9853965748548241</v>
      </c>
      <c r="L9" s="150">
        <v>2.0721889935086746</v>
      </c>
      <c r="M9" s="150">
        <v>2.9598006601009623</v>
      </c>
      <c r="N9" s="150">
        <v>2.4290064808876823</v>
      </c>
      <c r="O9" s="150">
        <v>2.502160971614992</v>
      </c>
      <c r="P9" s="150">
        <v>2.6148588748421147</v>
      </c>
      <c r="Q9" s="150">
        <v>3.6532391195839389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1.0216471158199463</v>
      </c>
      <c r="D10" s="149">
        <f t="shared" ref="D10:Q10" si="0">C8+D9-D8</f>
        <v>1.0574047648736435</v>
      </c>
      <c r="E10" s="149">
        <f t="shared" si="0"/>
        <v>1.0944139316442207</v>
      </c>
      <c r="F10" s="149">
        <f t="shared" si="0"/>
        <v>1.1327184192517681</v>
      </c>
      <c r="G10" s="149">
        <f t="shared" si="0"/>
        <v>1.2510903395249198</v>
      </c>
      <c r="H10" s="149">
        <f t="shared" si="0"/>
        <v>1.3641994947725955</v>
      </c>
      <c r="I10" s="149">
        <f t="shared" si="0"/>
        <v>1.552163662620992</v>
      </c>
      <c r="J10" s="149">
        <f t="shared" si="0"/>
        <v>1.5534946595305552</v>
      </c>
      <c r="K10" s="149">
        <f t="shared" si="0"/>
        <v>1.7622874457274396</v>
      </c>
      <c r="L10" s="149">
        <f t="shared" si="0"/>
        <v>1.7581708888175758</v>
      </c>
      <c r="M10" s="149">
        <f t="shared" si="0"/>
        <v>2.4356886834148863</v>
      </c>
      <c r="N10" s="149">
        <f t="shared" si="0"/>
        <v>2.0396317895231277</v>
      </c>
      <c r="O10" s="149">
        <f t="shared" si="0"/>
        <v>1.985396574854823</v>
      </c>
      <c r="P10" s="149">
        <f t="shared" si="0"/>
        <v>2.0721889935086768</v>
      </c>
      <c r="Q10" s="149">
        <f t="shared" si="0"/>
        <v>2.9598006601009619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2266.0096734356976</v>
      </c>
      <c r="C12" s="146">
        <v>2289.0861072743551</v>
      </c>
      <c r="D12" s="146">
        <v>2312.1450605397126</v>
      </c>
      <c r="E12" s="146">
        <v>2342.9176068687875</v>
      </c>
      <c r="F12" s="146">
        <v>2364.8259626711401</v>
      </c>
      <c r="G12" s="146">
        <v>2381.0801219738505</v>
      </c>
      <c r="H12" s="146">
        <v>2392.4311773934305</v>
      </c>
      <c r="I12" s="146">
        <v>2403.8492050366726</v>
      </c>
      <c r="J12" s="146">
        <v>2410.8039062903904</v>
      </c>
      <c r="K12" s="146">
        <v>2421.977240233939</v>
      </c>
      <c r="L12" s="146">
        <v>2430.9014457413837</v>
      </c>
      <c r="M12" s="146">
        <v>2444.7843980053567</v>
      </c>
      <c r="N12" s="146">
        <v>2461.2262459513904</v>
      </c>
      <c r="O12" s="146">
        <v>2472.6068448799451</v>
      </c>
      <c r="P12" s="146">
        <v>2487.7017523311756</v>
      </c>
      <c r="Q12" s="146">
        <v>2510.3444360135582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45.392412974675722</v>
      </c>
      <c r="C14" s="143">
        <f>IF(C5=0,0,C5/C8)</f>
        <v>44.520507682511763</v>
      </c>
      <c r="D14" s="143">
        <f t="shared" ref="D14:Q14" si="1">IF(D5=0,0,D5/D8)</f>
        <v>43.076913647634811</v>
      </c>
      <c r="E14" s="143">
        <f t="shared" si="1"/>
        <v>41.284041789774747</v>
      </c>
      <c r="F14" s="143">
        <f t="shared" si="1"/>
        <v>39.368825616312485</v>
      </c>
      <c r="G14" s="143">
        <f t="shared" si="1"/>
        <v>37.84882131442415</v>
      </c>
      <c r="H14" s="143">
        <f t="shared" si="1"/>
        <v>36.51467337172469</v>
      </c>
      <c r="I14" s="143">
        <f t="shared" si="1"/>
        <v>34.940741541071347</v>
      </c>
      <c r="J14" s="143">
        <f t="shared" si="1"/>
        <v>33.675645790528584</v>
      </c>
      <c r="K14" s="143">
        <f t="shared" si="1"/>
        <v>32.375392944780742</v>
      </c>
      <c r="L14" s="143">
        <f t="shared" si="1"/>
        <v>31.124587015587</v>
      </c>
      <c r="M14" s="143">
        <f t="shared" si="1"/>
        <v>29.525752819254173</v>
      </c>
      <c r="N14" s="143">
        <f t="shared" si="1"/>
        <v>28.232702486736223</v>
      </c>
      <c r="O14" s="143">
        <f t="shared" si="1"/>
        <v>26.943198844426306</v>
      </c>
      <c r="P14" s="143">
        <f t="shared" si="1"/>
        <v>25.64764237088864</v>
      </c>
      <c r="Q14" s="143">
        <f t="shared" si="1"/>
        <v>23.874146392587878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42.231460118899392</v>
      </c>
      <c r="D15" s="141">
        <v>40.072085737112793</v>
      </c>
      <c r="E15" s="141">
        <v>38.587429377446163</v>
      </c>
      <c r="F15" s="141">
        <v>37.226593195510105</v>
      </c>
      <c r="G15" s="141">
        <v>36.02574259558866</v>
      </c>
      <c r="H15" s="141">
        <v>34.545818324000258</v>
      </c>
      <c r="I15" s="141">
        <v>32.98285603479718</v>
      </c>
      <c r="J15" s="141">
        <v>31.722333450113084</v>
      </c>
      <c r="K15" s="141">
        <v>30.379031695615385</v>
      </c>
      <c r="L15" s="141">
        <v>29.066316999922975</v>
      </c>
      <c r="M15" s="141">
        <v>27.761351971646317</v>
      </c>
      <c r="N15" s="141">
        <v>26.341551537030366</v>
      </c>
      <c r="O15" s="141">
        <v>24.801183565762845</v>
      </c>
      <c r="P15" s="141">
        <v>23.420488621577434</v>
      </c>
      <c r="Q15" s="141">
        <v>21.923360243959028</v>
      </c>
    </row>
    <row r="16" spans="1:17" ht="12.95" customHeight="1" x14ac:dyDescent="0.25">
      <c r="A16" s="142" t="s">
        <v>141</v>
      </c>
      <c r="B16" s="141">
        <v>547.06956582061059</v>
      </c>
      <c r="C16" s="141">
        <v>551.62981250616042</v>
      </c>
      <c r="D16" s="141">
        <v>560.33810124298179</v>
      </c>
      <c r="E16" s="141">
        <v>571.39363422647409</v>
      </c>
      <c r="F16" s="141">
        <v>583.30860409651893</v>
      </c>
      <c r="G16" s="141">
        <v>599.14536158713724</v>
      </c>
      <c r="H16" s="141">
        <v>612.40525868159057</v>
      </c>
      <c r="I16" s="141">
        <v>628.73835113406176</v>
      </c>
      <c r="J16" s="141">
        <v>641.15834072700534</v>
      </c>
      <c r="K16" s="141">
        <v>660.34250483149196</v>
      </c>
      <c r="L16" s="141">
        <v>679.41126997784613</v>
      </c>
      <c r="M16" s="141">
        <v>706.58943354874339</v>
      </c>
      <c r="N16" s="141">
        <v>729.82370459471622</v>
      </c>
      <c r="O16" s="141">
        <v>760.2843757009299</v>
      </c>
      <c r="P16" s="141">
        <v>788.20830954784969</v>
      </c>
      <c r="Q16" s="141">
        <v>833.75024974603014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3512074</v>
      </c>
      <c r="C3" s="75">
        <v>3486998</v>
      </c>
      <c r="D3" s="75">
        <v>3454637</v>
      </c>
      <c r="E3" s="75">
        <v>3431497</v>
      </c>
      <c r="F3" s="75">
        <v>3398929</v>
      </c>
      <c r="G3" s="75">
        <v>3355220</v>
      </c>
      <c r="H3" s="75">
        <v>3289835</v>
      </c>
      <c r="I3" s="75">
        <v>3249983</v>
      </c>
      <c r="J3" s="75">
        <v>3212605</v>
      </c>
      <c r="K3" s="75">
        <v>3183856</v>
      </c>
      <c r="L3" s="75">
        <v>3141976</v>
      </c>
      <c r="M3" s="75">
        <v>3052588</v>
      </c>
      <c r="N3" s="75">
        <v>3003641</v>
      </c>
      <c r="O3" s="75">
        <v>2971905</v>
      </c>
      <c r="P3" s="75">
        <v>2943472</v>
      </c>
      <c r="Q3" s="75">
        <v>2921262</v>
      </c>
    </row>
    <row r="4" spans="1:17" ht="12" customHeight="1" x14ac:dyDescent="0.25">
      <c r="A4" s="77" t="s">
        <v>96</v>
      </c>
      <c r="B4" s="74">
        <v>18320.52447860139</v>
      </c>
      <c r="C4" s="74">
        <v>19515.862147666325</v>
      </c>
      <c r="D4" s="74">
        <v>20835.450338491963</v>
      </c>
      <c r="E4" s="74">
        <v>23031.018998272884</v>
      </c>
      <c r="F4" s="74">
        <v>24539.680831023445</v>
      </c>
      <c r="G4" s="74">
        <v>26436.069783249</v>
      </c>
      <c r="H4" s="74">
        <v>28393.943681901797</v>
      </c>
      <c r="I4" s="74">
        <v>31541.978929075707</v>
      </c>
      <c r="J4" s="74">
        <v>32370.971734072573</v>
      </c>
      <c r="K4" s="74">
        <v>27575.375984110895</v>
      </c>
      <c r="L4" s="74">
        <v>28027.7</v>
      </c>
      <c r="M4" s="74">
        <v>29721.461968297412</v>
      </c>
      <c r="N4" s="74">
        <v>30858.811118925121</v>
      </c>
      <c r="O4" s="74">
        <v>31938.534062982486</v>
      </c>
      <c r="P4" s="74">
        <v>33068.346234536642</v>
      </c>
      <c r="Q4" s="74">
        <v>33741.063620709858</v>
      </c>
    </row>
    <row r="5" spans="1:17" ht="12" customHeight="1" x14ac:dyDescent="0.25">
      <c r="A5" s="77" t="s">
        <v>95</v>
      </c>
      <c r="B5" s="74">
        <v>10767.71215247369</v>
      </c>
      <c r="C5" s="74">
        <v>11484.994378297346</v>
      </c>
      <c r="D5" s="74">
        <v>12442.762929538356</v>
      </c>
      <c r="E5" s="74">
        <v>13501.789032812805</v>
      </c>
      <c r="F5" s="74">
        <v>14135.5968482027</v>
      </c>
      <c r="G5" s="74">
        <v>15178.245315588021</v>
      </c>
      <c r="H5" s="74">
        <v>16289.733134349402</v>
      </c>
      <c r="I5" s="74">
        <v>18272.714414718266</v>
      </c>
      <c r="J5" s="74">
        <v>18945.734126984127</v>
      </c>
      <c r="K5" s="74">
        <v>17571.575842323902</v>
      </c>
      <c r="L5" s="74">
        <v>17416.499999999996</v>
      </c>
      <c r="M5" s="74">
        <v>17830.202113217576</v>
      </c>
      <c r="N5" s="74">
        <v>18457.383671178424</v>
      </c>
      <c r="O5" s="74">
        <v>19469.50948664255</v>
      </c>
      <c r="P5" s="74">
        <v>20124.307404475781</v>
      </c>
      <c r="Q5" s="74">
        <v>20704.948141745896</v>
      </c>
    </row>
    <row r="6" spans="1:17" ht="12" customHeight="1" x14ac:dyDescent="0.25">
      <c r="A6" s="80" t="s">
        <v>94</v>
      </c>
      <c r="B6" s="84">
        <v>790560.00000000012</v>
      </c>
      <c r="C6" s="84">
        <v>775460</v>
      </c>
      <c r="D6" s="84">
        <v>788840</v>
      </c>
      <c r="E6" s="84">
        <v>795880</v>
      </c>
      <c r="F6" s="84">
        <v>817790</v>
      </c>
      <c r="G6" s="84">
        <v>826760</v>
      </c>
      <c r="H6" s="84">
        <v>805470</v>
      </c>
      <c r="I6" s="84">
        <v>877819.99999999988</v>
      </c>
      <c r="J6" s="84">
        <v>903210</v>
      </c>
      <c r="K6" s="84">
        <v>863680.00000000012</v>
      </c>
      <c r="L6" s="84">
        <v>848160.00000000012</v>
      </c>
      <c r="M6" s="84">
        <v>858420.00000000012</v>
      </c>
      <c r="N6" s="84">
        <v>866670.00000000012</v>
      </c>
      <c r="O6" s="84">
        <v>877259.99999999988</v>
      </c>
      <c r="P6" s="84">
        <v>891610</v>
      </c>
      <c r="Q6" s="84">
        <v>900488.77660664276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41980.613319919117</v>
      </c>
      <c r="C8" s="75">
        <f t="shared" ref="C8:Q8" si="0">1000*C9/C26</f>
        <v>43851.895866549341</v>
      </c>
      <c r="D8" s="75">
        <f t="shared" si="0"/>
        <v>46090.479296474288</v>
      </c>
      <c r="E8" s="75">
        <f t="shared" si="0"/>
        <v>49471.295897749143</v>
      </c>
      <c r="F8" s="75">
        <f t="shared" si="0"/>
        <v>52308.029209205612</v>
      </c>
      <c r="G8" s="75">
        <f t="shared" si="0"/>
        <v>55475.866456559517</v>
      </c>
      <c r="H8" s="75">
        <f t="shared" si="0"/>
        <v>57705.724003407071</v>
      </c>
      <c r="I8" s="75">
        <f t="shared" si="0"/>
        <v>63701.25539138489</v>
      </c>
      <c r="J8" s="75">
        <f t="shared" si="0"/>
        <v>66511.111111111109</v>
      </c>
      <c r="K8" s="75">
        <f t="shared" si="0"/>
        <v>66380.807951233204</v>
      </c>
      <c r="L8" s="75">
        <f t="shared" si="0"/>
        <v>66982.745549332249</v>
      </c>
      <c r="M8" s="75">
        <f t="shared" si="0"/>
        <v>68362.324431223751</v>
      </c>
      <c r="N8" s="75">
        <f t="shared" si="0"/>
        <v>69031.412379955626</v>
      </c>
      <c r="O8" s="75">
        <f t="shared" si="0"/>
        <v>69890.740356563518</v>
      </c>
      <c r="P8" s="75">
        <f t="shared" si="0"/>
        <v>71086.636093089648</v>
      </c>
      <c r="Q8" s="75">
        <f t="shared" si="0"/>
        <v>71639.457661508932</v>
      </c>
    </row>
    <row r="9" spans="1:17" ht="12" customHeight="1" x14ac:dyDescent="0.25">
      <c r="A9" s="83" t="s">
        <v>92</v>
      </c>
      <c r="B9" s="82">
        <v>18891.275993963602</v>
      </c>
      <c r="C9" s="82">
        <v>19733.353139947205</v>
      </c>
      <c r="D9" s="82">
        <v>20740.715683413429</v>
      </c>
      <c r="E9" s="82">
        <v>22262.083153987114</v>
      </c>
      <c r="F9" s="82">
        <v>23538.613144142528</v>
      </c>
      <c r="G9" s="82">
        <v>24964.139905451782</v>
      </c>
      <c r="H9" s="82">
        <v>25967.575801533181</v>
      </c>
      <c r="I9" s="82">
        <v>28665.564926123199</v>
      </c>
      <c r="J9" s="82">
        <v>29930</v>
      </c>
      <c r="K9" s="82">
        <v>29871.363578054941</v>
      </c>
      <c r="L9" s="82">
        <v>30142.235497199512</v>
      </c>
      <c r="M9" s="82">
        <v>30763.045994050688</v>
      </c>
      <c r="N9" s="82">
        <v>31064.135570980034</v>
      </c>
      <c r="O9" s="82">
        <v>31450.833160453582</v>
      </c>
      <c r="P9" s="82">
        <v>31988.986241890343</v>
      </c>
      <c r="Q9" s="82">
        <v>32237.755947679019</v>
      </c>
    </row>
    <row r="10" spans="1:17" ht="12" customHeight="1" x14ac:dyDescent="0.25">
      <c r="A10" s="77" t="s">
        <v>21</v>
      </c>
      <c r="B10" s="81"/>
      <c r="C10" s="81">
        <f>1000*C11/C27</f>
        <v>2947.7085291922549</v>
      </c>
      <c r="D10" s="81">
        <f t="shared" ref="D10:Q10" si="1">1000*D11/D27</f>
        <v>3362.9910162467218</v>
      </c>
      <c r="E10" s="81">
        <f t="shared" si="1"/>
        <v>4562.6237627229166</v>
      </c>
      <c r="F10" s="81">
        <f t="shared" si="1"/>
        <v>4105.2280780654228</v>
      </c>
      <c r="G10" s="81">
        <f t="shared" si="1"/>
        <v>4509.068765538661</v>
      </c>
      <c r="H10" s="81">
        <f t="shared" si="1"/>
        <v>3652.3156611183113</v>
      </c>
      <c r="I10" s="81">
        <f t="shared" si="1"/>
        <v>6392.5442541620505</v>
      </c>
      <c r="J10" s="81">
        <f t="shared" si="1"/>
        <v>4876.2696756306759</v>
      </c>
      <c r="K10" s="81">
        <f t="shared" si="1"/>
        <v>3665.5270655270651</v>
      </c>
      <c r="L10" s="81">
        <f t="shared" si="1"/>
        <v>4317.4566141341902</v>
      </c>
      <c r="M10" s="81">
        <f t="shared" si="1"/>
        <v>5695.3757763188314</v>
      </c>
      <c r="N10" s="81">
        <f t="shared" si="1"/>
        <v>3504.5891449740793</v>
      </c>
      <c r="O10" s="81">
        <f t="shared" si="1"/>
        <v>3928.5094906238382</v>
      </c>
      <c r="P10" s="81">
        <f t="shared" si="1"/>
        <v>4503.6355177485675</v>
      </c>
      <c r="Q10" s="81">
        <f t="shared" si="1"/>
        <v>4432.5358841965062</v>
      </c>
    </row>
    <row r="11" spans="1:17" ht="12" customHeight="1" x14ac:dyDescent="0.25">
      <c r="A11" s="80" t="s">
        <v>91</v>
      </c>
      <c r="B11" s="79"/>
      <c r="C11" s="79">
        <v>1326.4688381365147</v>
      </c>
      <c r="D11" s="79">
        <v>1513.3459573110249</v>
      </c>
      <c r="E11" s="79">
        <v>2053.1806932253121</v>
      </c>
      <c r="F11" s="79">
        <v>1847.3526351294404</v>
      </c>
      <c r="G11" s="79">
        <v>2029.0809444923975</v>
      </c>
      <c r="H11" s="79">
        <v>1643.5420475032402</v>
      </c>
      <c r="I11" s="79">
        <v>2876.6449143729228</v>
      </c>
      <c r="J11" s="79">
        <v>2194.3213540338033</v>
      </c>
      <c r="K11" s="79">
        <v>1649.4871794871792</v>
      </c>
      <c r="L11" s="79">
        <v>1942.8554763603859</v>
      </c>
      <c r="M11" s="79">
        <v>2562.9190993434745</v>
      </c>
      <c r="N11" s="79">
        <v>1577.0651152383357</v>
      </c>
      <c r="O11" s="79">
        <v>1767.829270780727</v>
      </c>
      <c r="P11" s="79">
        <v>2026.6359829868554</v>
      </c>
      <c r="Q11" s="79">
        <v>1994.6411478884277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3570.4</v>
      </c>
      <c r="C13" s="234">
        <v>3937.43</v>
      </c>
      <c r="D13" s="234">
        <v>3833.28</v>
      </c>
      <c r="E13" s="234">
        <v>4086.22</v>
      </c>
      <c r="F13" s="234">
        <v>4070.89</v>
      </c>
      <c r="G13" s="234">
        <v>4020.92</v>
      </c>
      <c r="H13" s="234">
        <v>3892.7</v>
      </c>
      <c r="I13" s="234">
        <v>3740.49</v>
      </c>
      <c r="J13" s="234">
        <v>3556.58</v>
      </c>
      <c r="K13" s="234">
        <v>3948.96</v>
      </c>
      <c r="L13" s="234">
        <v>4414.32</v>
      </c>
      <c r="M13" s="234">
        <v>3766.26</v>
      </c>
      <c r="N13" s="234">
        <v>4077.33</v>
      </c>
      <c r="O13" s="234">
        <v>3871.8</v>
      </c>
      <c r="P13" s="234">
        <v>3726.64</v>
      </c>
      <c r="Q13" s="234">
        <v>3523.31</v>
      </c>
    </row>
    <row r="14" spans="1:17" ht="12" customHeight="1" x14ac:dyDescent="0.25">
      <c r="A14" s="77" t="s">
        <v>89</v>
      </c>
      <c r="B14" s="235">
        <v>4029.0866666666666</v>
      </c>
      <c r="C14" s="235">
        <v>4029.0866666666666</v>
      </c>
      <c r="D14" s="235">
        <v>4029.0866666666666</v>
      </c>
      <c r="E14" s="235">
        <v>4029.0866666666666</v>
      </c>
      <c r="F14" s="235">
        <v>4029.0866666666666</v>
      </c>
      <c r="G14" s="235">
        <v>4029.0866666666666</v>
      </c>
      <c r="H14" s="235">
        <v>4029.0866666666666</v>
      </c>
      <c r="I14" s="235">
        <v>4029.0866666666666</v>
      </c>
      <c r="J14" s="235">
        <v>4029.0866666666666</v>
      </c>
      <c r="K14" s="235">
        <v>4029.0866666666666</v>
      </c>
      <c r="L14" s="235">
        <v>4029.0866666666666</v>
      </c>
      <c r="M14" s="235">
        <v>4029.0866666666666</v>
      </c>
      <c r="N14" s="235">
        <v>4029.0866666666666</v>
      </c>
      <c r="O14" s="235">
        <v>4029.0866666666666</v>
      </c>
      <c r="P14" s="235">
        <v>4029.0866666666666</v>
      </c>
      <c r="Q14" s="235">
        <v>4029.0866666666666</v>
      </c>
    </row>
    <row r="15" spans="1:17" ht="12" customHeight="1" x14ac:dyDescent="0.25">
      <c r="A15" s="76" t="s">
        <v>88</v>
      </c>
      <c r="B15" s="236">
        <f>IF(B13=0,0,B13/B14)</f>
        <v>0.88615616773363037</v>
      </c>
      <c r="C15" s="236">
        <f t="shared" ref="C15:Q15" si="2">IF(C13=0,0,C13/C14)</f>
        <v>0.97725125462677231</v>
      </c>
      <c r="D15" s="236">
        <f t="shared" si="2"/>
        <v>0.95140172379844568</v>
      </c>
      <c r="E15" s="236">
        <f t="shared" si="2"/>
        <v>1.0141802195038412</v>
      </c>
      <c r="F15" s="236">
        <f t="shared" si="2"/>
        <v>1.0103753869776939</v>
      </c>
      <c r="G15" s="236">
        <f t="shared" si="2"/>
        <v>0.99797307247465517</v>
      </c>
      <c r="H15" s="236">
        <f t="shared" si="2"/>
        <v>0.96614948300938341</v>
      </c>
      <c r="I15" s="236">
        <f t="shared" si="2"/>
        <v>0.92837169052374147</v>
      </c>
      <c r="J15" s="236">
        <f t="shared" si="2"/>
        <v>0.88272610997033241</v>
      </c>
      <c r="K15" s="236">
        <f t="shared" si="2"/>
        <v>0.98011294536561644</v>
      </c>
      <c r="L15" s="236">
        <f t="shared" si="2"/>
        <v>1.0956130669812678</v>
      </c>
      <c r="M15" s="236">
        <f t="shared" si="2"/>
        <v>0.93476768101290131</v>
      </c>
      <c r="N15" s="236">
        <f t="shared" si="2"/>
        <v>1.0119737641119659</v>
      </c>
      <c r="O15" s="236">
        <f t="shared" si="2"/>
        <v>0.96096220317921521</v>
      </c>
      <c r="P15" s="236">
        <f t="shared" si="2"/>
        <v>0.92493418690422813</v>
      </c>
      <c r="Q15" s="236">
        <f t="shared" si="2"/>
        <v>0.87446865542728458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5216.4403365650587</v>
      </c>
      <c r="C19" s="75">
        <f t="shared" si="3"/>
        <v>5596.7517468224314</v>
      </c>
      <c r="D19" s="75">
        <f t="shared" si="3"/>
        <v>6031.1547460679549</v>
      </c>
      <c r="E19" s="75">
        <f t="shared" si="3"/>
        <v>6711.6535431250222</v>
      </c>
      <c r="F19" s="75">
        <f t="shared" si="3"/>
        <v>7219.8274312359699</v>
      </c>
      <c r="G19" s="75">
        <f t="shared" si="3"/>
        <v>7879.0868507129189</v>
      </c>
      <c r="H19" s="75">
        <f t="shared" si="3"/>
        <v>8630.8108710320721</v>
      </c>
      <c r="I19" s="75">
        <f t="shared" si="3"/>
        <v>9705.2750519235651</v>
      </c>
      <c r="J19" s="75">
        <f t="shared" si="3"/>
        <v>10076.237736688006</v>
      </c>
      <c r="K19" s="75">
        <f t="shared" si="3"/>
        <v>8660.9997387164785</v>
      </c>
      <c r="L19" s="75">
        <f t="shared" si="3"/>
        <v>8920.4055027791419</v>
      </c>
      <c r="M19" s="75">
        <f t="shared" si="3"/>
        <v>9736.4799862599903</v>
      </c>
      <c r="N19" s="75">
        <f t="shared" si="3"/>
        <v>10273.801402672663</v>
      </c>
      <c r="O19" s="75">
        <f t="shared" si="3"/>
        <v>10746.822009109472</v>
      </c>
      <c r="P19" s="75">
        <f t="shared" si="3"/>
        <v>11234.469441033121</v>
      </c>
      <c r="Q19" s="75">
        <f t="shared" si="3"/>
        <v>11550.166887020014</v>
      </c>
    </row>
    <row r="20" spans="1:17" ht="12" customHeight="1" x14ac:dyDescent="0.25">
      <c r="A20" s="69" t="s">
        <v>85</v>
      </c>
      <c r="B20" s="74">
        <f t="shared" ref="B20:Q20" si="4">B5*1000000/B6</f>
        <v>13620.360443829297</v>
      </c>
      <c r="C20" s="74">
        <f t="shared" si="4"/>
        <v>14810.556802797495</v>
      </c>
      <c r="D20" s="74">
        <f t="shared" si="4"/>
        <v>15773.493901853804</v>
      </c>
      <c r="E20" s="74">
        <f t="shared" si="4"/>
        <v>16964.604001624371</v>
      </c>
      <c r="F20" s="74">
        <f t="shared" si="4"/>
        <v>17285.1182433176</v>
      </c>
      <c r="G20" s="74">
        <f t="shared" si="4"/>
        <v>18358.707866355435</v>
      </c>
      <c r="H20" s="74">
        <f t="shared" si="4"/>
        <v>20223.885600145757</v>
      </c>
      <c r="I20" s="74">
        <f t="shared" si="4"/>
        <v>20816.015145153069</v>
      </c>
      <c r="J20" s="74">
        <f t="shared" si="4"/>
        <v>20976.00129204075</v>
      </c>
      <c r="K20" s="74">
        <f t="shared" si="4"/>
        <v>20345.007227588805</v>
      </c>
      <c r="L20" s="74">
        <f t="shared" si="4"/>
        <v>20534.451046972263</v>
      </c>
      <c r="M20" s="74">
        <f t="shared" si="4"/>
        <v>20770.953744341434</v>
      </c>
      <c r="N20" s="74">
        <f t="shared" si="4"/>
        <v>21296.899247901074</v>
      </c>
      <c r="O20" s="74">
        <f t="shared" si="4"/>
        <v>22193.5452279171</v>
      </c>
      <c r="P20" s="74">
        <f t="shared" si="4"/>
        <v>22570.75111817474</v>
      </c>
      <c r="Q20" s="74">
        <f t="shared" si="4"/>
        <v>22993.010773292917</v>
      </c>
    </row>
    <row r="21" spans="1:17" ht="12" customHeight="1" x14ac:dyDescent="0.25">
      <c r="A21" s="69" t="s">
        <v>84</v>
      </c>
      <c r="B21" s="74">
        <f t="shared" ref="B21:Q21" si="5">B5*1000000/B3</f>
        <v>3065.9126637063141</v>
      </c>
      <c r="C21" s="74">
        <f t="shared" si="5"/>
        <v>3293.66245070899</v>
      </c>
      <c r="D21" s="74">
        <f t="shared" si="5"/>
        <v>3601.7569804116483</v>
      </c>
      <c r="E21" s="74">
        <f t="shared" si="5"/>
        <v>3934.6643849062975</v>
      </c>
      <c r="F21" s="74">
        <f t="shared" si="5"/>
        <v>4158.8385188989532</v>
      </c>
      <c r="G21" s="74">
        <f t="shared" si="5"/>
        <v>4523.7705174587718</v>
      </c>
      <c r="H21" s="74">
        <f t="shared" si="5"/>
        <v>4951.5349962382315</v>
      </c>
      <c r="I21" s="74">
        <f t="shared" si="5"/>
        <v>5622.4030755601689</v>
      </c>
      <c r="J21" s="74">
        <f t="shared" si="5"/>
        <v>5897.3120339986172</v>
      </c>
      <c r="K21" s="74">
        <f t="shared" si="5"/>
        <v>5518.9606069884767</v>
      </c>
      <c r="L21" s="74">
        <f t="shared" si="5"/>
        <v>5543.1677390279228</v>
      </c>
      <c r="M21" s="74">
        <f t="shared" si="5"/>
        <v>5841.0116639446842</v>
      </c>
      <c r="N21" s="74">
        <f t="shared" si="5"/>
        <v>6145.003238129465</v>
      </c>
      <c r="O21" s="74">
        <f t="shared" si="5"/>
        <v>6551.1883746763615</v>
      </c>
      <c r="P21" s="74">
        <f t="shared" si="5"/>
        <v>6836.9284316194553</v>
      </c>
      <c r="Q21" s="74">
        <f t="shared" si="5"/>
        <v>7087.672431211543</v>
      </c>
    </row>
    <row r="22" spans="1:17" ht="12" customHeight="1" x14ac:dyDescent="0.25">
      <c r="A22" s="67" t="s">
        <v>83</v>
      </c>
      <c r="B22" s="73">
        <v>0.21008474764965726</v>
      </c>
      <c r="C22" s="73">
        <v>0.21975101338321057</v>
      </c>
      <c r="D22" s="73">
        <v>0.23549675572357726</v>
      </c>
      <c r="E22" s="73">
        <v>0.25320683273284661</v>
      </c>
      <c r="F22" s="73">
        <v>0.26153000910726698</v>
      </c>
      <c r="G22" s="73">
        <v>0.27847552912644263</v>
      </c>
      <c r="H22" s="73">
        <v>0.29686490342213062</v>
      </c>
      <c r="I22" s="73">
        <v>0.32714136243087011</v>
      </c>
      <c r="J22" s="73">
        <v>0.33958273313817139</v>
      </c>
      <c r="K22" s="73">
        <v>0.3259412077820289</v>
      </c>
      <c r="L22" s="73">
        <v>0.32294817749190358</v>
      </c>
      <c r="M22" s="73">
        <v>0.33491930481371257</v>
      </c>
      <c r="N22" s="73">
        <v>0.35292097807886352</v>
      </c>
      <c r="O22" s="73">
        <v>0.37502065841527732</v>
      </c>
      <c r="P22" s="73">
        <v>0.38496763094647574</v>
      </c>
      <c r="Q22" s="73">
        <v>0.39125246385098528</v>
      </c>
    </row>
    <row r="23" spans="1:17" ht="12" customHeight="1" x14ac:dyDescent="0.25">
      <c r="A23" s="72" t="s">
        <v>82</v>
      </c>
      <c r="B23" s="71">
        <f t="shared" ref="B23:Q23" si="6">B6/B8</f>
        <v>18.831549553014565</v>
      </c>
      <c r="C23" s="71">
        <f t="shared" si="6"/>
        <v>17.683614007473928</v>
      </c>
      <c r="D23" s="71">
        <f t="shared" si="6"/>
        <v>17.115031391316919</v>
      </c>
      <c r="E23" s="71">
        <f t="shared" si="6"/>
        <v>16.087712795011118</v>
      </c>
      <c r="F23" s="71">
        <f t="shared" si="6"/>
        <v>15.634119892555201</v>
      </c>
      <c r="G23" s="71">
        <f t="shared" si="6"/>
        <v>14.903057001324999</v>
      </c>
      <c r="H23" s="71">
        <f t="shared" si="6"/>
        <v>13.958234021159553</v>
      </c>
      <c r="I23" s="71">
        <f t="shared" si="6"/>
        <v>13.780262172332609</v>
      </c>
      <c r="J23" s="71">
        <f t="shared" si="6"/>
        <v>13.579836284664216</v>
      </c>
      <c r="K23" s="71">
        <f t="shared" si="6"/>
        <v>13.010989571481328</v>
      </c>
      <c r="L23" s="71">
        <f t="shared" si="6"/>
        <v>12.662365405361552</v>
      </c>
      <c r="M23" s="71">
        <f t="shared" si="6"/>
        <v>12.556916505430088</v>
      </c>
      <c r="N23" s="71">
        <f t="shared" si="6"/>
        <v>12.554719223036665</v>
      </c>
      <c r="O23" s="71">
        <f t="shared" si="6"/>
        <v>12.551877337748296</v>
      </c>
      <c r="P23" s="71">
        <f t="shared" si="6"/>
        <v>12.542582530314354</v>
      </c>
      <c r="Q23" s="71">
        <f t="shared" si="6"/>
        <v>12.569731904747028</v>
      </c>
    </row>
    <row r="24" spans="1:17" ht="12" customHeight="1" x14ac:dyDescent="0.25">
      <c r="A24" s="69" t="s">
        <v>81</v>
      </c>
      <c r="B24" s="70">
        <f t="shared" ref="B24:Q24" si="7">B9*1000/B3</f>
        <v>5.3789515807365111</v>
      </c>
      <c r="C24" s="70">
        <f t="shared" si="7"/>
        <v>5.6591237333509241</v>
      </c>
      <c r="D24" s="70">
        <f t="shared" si="7"/>
        <v>6.0037322831352267</v>
      </c>
      <c r="E24" s="70">
        <f t="shared" si="7"/>
        <v>6.4875717956294627</v>
      </c>
      <c r="F24" s="70">
        <f t="shared" si="7"/>
        <v>6.9253029834228741</v>
      </c>
      <c r="G24" s="70">
        <f t="shared" si="7"/>
        <v>7.4403883815224585</v>
      </c>
      <c r="H24" s="70">
        <f t="shared" si="7"/>
        <v>7.8932760462251697</v>
      </c>
      <c r="I24" s="70">
        <f t="shared" si="7"/>
        <v>8.8202199599576971</v>
      </c>
      <c r="J24" s="70">
        <f t="shared" si="7"/>
        <v>9.3164270117241301</v>
      </c>
      <c r="K24" s="70">
        <f t="shared" si="7"/>
        <v>9.3821339840919133</v>
      </c>
      <c r="L24" s="70">
        <f t="shared" si="7"/>
        <v>9.593400935334806</v>
      </c>
      <c r="M24" s="70">
        <f t="shared" si="7"/>
        <v>10.077693417536429</v>
      </c>
      <c r="N24" s="70">
        <f t="shared" si="7"/>
        <v>10.342159922234393</v>
      </c>
      <c r="O24" s="70">
        <f t="shared" si="7"/>
        <v>10.582718209516651</v>
      </c>
      <c r="P24" s="70">
        <f t="shared" si="7"/>
        <v>10.867773242582347</v>
      </c>
      <c r="Q24" s="70">
        <f t="shared" si="7"/>
        <v>11.035557901920136</v>
      </c>
    </row>
    <row r="25" spans="1:17" ht="12" customHeight="1" x14ac:dyDescent="0.25">
      <c r="A25" s="69" t="s">
        <v>80</v>
      </c>
      <c r="B25" s="70">
        <f t="shared" ref="B25:Q25" si="8">B9*1000/B6</f>
        <v>23.896068601957602</v>
      </c>
      <c r="C25" s="70">
        <f t="shared" si="8"/>
        <v>25.447286952192513</v>
      </c>
      <c r="D25" s="70">
        <f t="shared" si="8"/>
        <v>26.2926774547607</v>
      </c>
      <c r="E25" s="70">
        <f t="shared" si="8"/>
        <v>27.971657981086487</v>
      </c>
      <c r="F25" s="70">
        <f t="shared" si="8"/>
        <v>28.783200019739208</v>
      </c>
      <c r="G25" s="70">
        <f t="shared" si="8"/>
        <v>30.195147207716609</v>
      </c>
      <c r="H25" s="70">
        <f t="shared" si="8"/>
        <v>32.2390353477264</v>
      </c>
      <c r="I25" s="70">
        <f t="shared" si="8"/>
        <v>32.655401934477688</v>
      </c>
      <c r="J25" s="70">
        <f t="shared" si="8"/>
        <v>33.137365618184035</v>
      </c>
      <c r="K25" s="70">
        <f t="shared" si="8"/>
        <v>34.586147158733489</v>
      </c>
      <c r="L25" s="70">
        <f t="shared" si="8"/>
        <v>35.538383674306154</v>
      </c>
      <c r="M25" s="70">
        <f t="shared" si="8"/>
        <v>35.836823459437902</v>
      </c>
      <c r="N25" s="70">
        <f t="shared" si="8"/>
        <v>35.843095493071218</v>
      </c>
      <c r="O25" s="70">
        <f t="shared" si="8"/>
        <v>35.851210770414227</v>
      </c>
      <c r="P25" s="70">
        <f t="shared" si="8"/>
        <v>35.877778672166471</v>
      </c>
      <c r="Q25" s="70">
        <f t="shared" si="8"/>
        <v>35.800286228066255</v>
      </c>
    </row>
    <row r="26" spans="1:17" ht="12" customHeight="1" x14ac:dyDescent="0.25">
      <c r="A26" s="69" t="s">
        <v>79</v>
      </c>
      <c r="B26" s="68">
        <v>450</v>
      </c>
      <c r="C26" s="68">
        <v>450.00000000000006</v>
      </c>
      <c r="D26" s="68">
        <v>450.00000000000006</v>
      </c>
      <c r="E26" s="68">
        <v>450</v>
      </c>
      <c r="F26" s="68">
        <v>450.00000000000006</v>
      </c>
      <c r="G26" s="68">
        <v>450</v>
      </c>
      <c r="H26" s="68">
        <v>450</v>
      </c>
      <c r="I26" s="68">
        <v>449.99999999999994</v>
      </c>
      <c r="J26" s="68">
        <v>450</v>
      </c>
      <c r="K26" s="68">
        <v>450</v>
      </c>
      <c r="L26" s="68">
        <v>450</v>
      </c>
      <c r="M26" s="68">
        <v>450</v>
      </c>
      <c r="N26" s="68">
        <v>450.00000000000006</v>
      </c>
      <c r="O26" s="68">
        <v>449.99999999999994</v>
      </c>
      <c r="P26" s="68">
        <v>450.00000000000006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450.00000000000006</v>
      </c>
      <c r="E27" s="65">
        <v>449.99999999999994</v>
      </c>
      <c r="F27" s="65">
        <v>450</v>
      </c>
      <c r="G27" s="65">
        <v>450.00000000000006</v>
      </c>
      <c r="H27" s="65">
        <v>450.00000000000006</v>
      </c>
      <c r="I27" s="65">
        <v>450</v>
      </c>
      <c r="J27" s="65">
        <v>449.99999999999989</v>
      </c>
      <c r="K27" s="65">
        <v>450</v>
      </c>
      <c r="L27" s="65">
        <v>450.00000000000006</v>
      </c>
      <c r="M27" s="65">
        <v>450.00000000000006</v>
      </c>
      <c r="N27" s="65">
        <v>450</v>
      </c>
      <c r="O27" s="65">
        <v>449.99999999999994</v>
      </c>
      <c r="P27" s="65">
        <v>450</v>
      </c>
      <c r="Q27" s="65">
        <v>449.99999999999994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467.15442499014569</v>
      </c>
      <c r="C39" s="55">
        <f t="shared" ref="C39:Q39" si="10">SUM(C40:C41,C44:C45,C51:C52)</f>
        <v>474.79639999999984</v>
      </c>
      <c r="D39" s="55">
        <f t="shared" si="10"/>
        <v>492.80982999999998</v>
      </c>
      <c r="E39" s="55">
        <f t="shared" si="10"/>
        <v>522.8152799999998</v>
      </c>
      <c r="F39" s="55">
        <f t="shared" si="10"/>
        <v>545.99579508334307</v>
      </c>
      <c r="G39" s="55">
        <f t="shared" si="10"/>
        <v>565.76478515738575</v>
      </c>
      <c r="H39" s="55">
        <f t="shared" si="10"/>
        <v>611.1462628595749</v>
      </c>
      <c r="I39" s="55">
        <f t="shared" si="10"/>
        <v>633.73045950065455</v>
      </c>
      <c r="J39" s="55">
        <f t="shared" si="10"/>
        <v>608.6288088389781</v>
      </c>
      <c r="K39" s="55">
        <f t="shared" si="10"/>
        <v>595.27753483759898</v>
      </c>
      <c r="L39" s="55">
        <f t="shared" si="10"/>
        <v>604.8948970400553</v>
      </c>
      <c r="M39" s="55">
        <f t="shared" si="10"/>
        <v>588.5896227465073</v>
      </c>
      <c r="N39" s="55">
        <f t="shared" si="10"/>
        <v>615.65965825206126</v>
      </c>
      <c r="O39" s="55">
        <f t="shared" si="10"/>
        <v>594.16182825484498</v>
      </c>
      <c r="P39" s="55">
        <f t="shared" si="10"/>
        <v>590.63092985468813</v>
      </c>
      <c r="Q39" s="55">
        <f t="shared" si="10"/>
        <v>573.73077920550941</v>
      </c>
    </row>
    <row r="40" spans="1:17" ht="12" customHeight="1" x14ac:dyDescent="0.25">
      <c r="A40" s="54" t="s">
        <v>38</v>
      </c>
      <c r="B40" s="53">
        <v>44.8254402007842</v>
      </c>
      <c r="C40" s="53">
        <v>37.057049999999983</v>
      </c>
      <c r="D40" s="53">
        <v>43.403659999999995</v>
      </c>
      <c r="E40" s="53">
        <v>43.941869999999994</v>
      </c>
      <c r="F40" s="53">
        <v>43.752619999999986</v>
      </c>
      <c r="G40" s="53">
        <v>51.01976650180849</v>
      </c>
      <c r="H40" s="53">
        <v>68.552160000000001</v>
      </c>
      <c r="I40" s="53">
        <v>53.445819999999976</v>
      </c>
      <c r="J40" s="53">
        <v>41.411639999999998</v>
      </c>
      <c r="K40" s="53">
        <v>50.938549999999978</v>
      </c>
      <c r="L40" s="53">
        <v>51.510922467511804</v>
      </c>
      <c r="M40" s="53">
        <v>61.509658756469641</v>
      </c>
      <c r="N40" s="53">
        <v>44.50510368222799</v>
      </c>
      <c r="O40" s="53">
        <v>51.792532918557747</v>
      </c>
      <c r="P40" s="53">
        <v>45.624533272124594</v>
      </c>
      <c r="Q40" s="53">
        <v>33.41405332900014</v>
      </c>
    </row>
    <row r="41" spans="1:17" ht="12" customHeight="1" x14ac:dyDescent="0.25">
      <c r="A41" s="51" t="s">
        <v>37</v>
      </c>
      <c r="B41" s="50">
        <f>SUM(B42:B43)</f>
        <v>17.903080591921853</v>
      </c>
      <c r="C41" s="50">
        <f t="shared" ref="C41:Q41" si="11">SUM(C42:C43)</f>
        <v>10.991529999999999</v>
      </c>
      <c r="D41" s="50">
        <f t="shared" si="11"/>
        <v>12.076969999999989</v>
      </c>
      <c r="E41" s="50">
        <f t="shared" si="11"/>
        <v>10.001610000000003</v>
      </c>
      <c r="F41" s="50">
        <f t="shared" si="11"/>
        <v>7.0025299999999966</v>
      </c>
      <c r="G41" s="50">
        <f t="shared" si="11"/>
        <v>7.1631482282656327</v>
      </c>
      <c r="H41" s="50">
        <f t="shared" si="11"/>
        <v>6.1459399999999995</v>
      </c>
      <c r="I41" s="50">
        <f t="shared" si="11"/>
        <v>6.0940599999999998</v>
      </c>
      <c r="J41" s="50">
        <f t="shared" si="11"/>
        <v>7.0680799999999993</v>
      </c>
      <c r="K41" s="50">
        <f t="shared" si="11"/>
        <v>2.9695100000000001</v>
      </c>
      <c r="L41" s="50">
        <f t="shared" si="11"/>
        <v>4.0374983523166001</v>
      </c>
      <c r="M41" s="50">
        <f t="shared" si="11"/>
        <v>6.1833807400509038</v>
      </c>
      <c r="N41" s="50">
        <f t="shared" si="11"/>
        <v>3.0820889776623548</v>
      </c>
      <c r="O41" s="50">
        <f t="shared" si="11"/>
        <v>4.2029113203371127</v>
      </c>
      <c r="P41" s="50">
        <f t="shared" si="11"/>
        <v>5.2279308465347807</v>
      </c>
      <c r="Q41" s="50">
        <f t="shared" si="11"/>
        <v>2.0541927901891381</v>
      </c>
    </row>
    <row r="42" spans="1:17" ht="12" customHeight="1" x14ac:dyDescent="0.25">
      <c r="A42" s="52" t="s">
        <v>66</v>
      </c>
      <c r="B42" s="50">
        <v>1.1003663068881102</v>
      </c>
      <c r="C42" s="50">
        <v>1.1004499999999999</v>
      </c>
      <c r="D42" s="50">
        <v>1.1108799999999999</v>
      </c>
      <c r="E42" s="50">
        <v>1.10097</v>
      </c>
      <c r="F42" s="50">
        <v>0</v>
      </c>
      <c r="G42" s="50">
        <v>1.0989118636437498</v>
      </c>
      <c r="H42" s="50">
        <v>1.09979</v>
      </c>
      <c r="I42" s="50">
        <v>1.0988099999999996</v>
      </c>
      <c r="J42" s="50">
        <v>0</v>
      </c>
      <c r="K42" s="50">
        <v>0</v>
      </c>
      <c r="L42" s="50">
        <v>0</v>
      </c>
      <c r="M42" s="50">
        <v>1.1035373311017573</v>
      </c>
      <c r="N42" s="50">
        <v>0</v>
      </c>
      <c r="O42" s="50">
        <v>1.1056851687386893</v>
      </c>
      <c r="P42" s="50">
        <v>1.1041523214328004</v>
      </c>
      <c r="Q42" s="50">
        <v>0</v>
      </c>
    </row>
    <row r="43" spans="1:17" ht="12" customHeight="1" x14ac:dyDescent="0.25">
      <c r="A43" s="52" t="s">
        <v>65</v>
      </c>
      <c r="B43" s="50">
        <v>16.802714285033744</v>
      </c>
      <c r="C43" s="50">
        <v>9.8910799999999988</v>
      </c>
      <c r="D43" s="50">
        <v>10.966089999999989</v>
      </c>
      <c r="E43" s="50">
        <v>8.9006400000000028</v>
      </c>
      <c r="F43" s="50">
        <v>7.0025299999999966</v>
      </c>
      <c r="G43" s="50">
        <v>6.0642363646218831</v>
      </c>
      <c r="H43" s="50">
        <v>5.0461499999999999</v>
      </c>
      <c r="I43" s="50">
        <v>4.9952500000000004</v>
      </c>
      <c r="J43" s="50">
        <v>7.0680799999999993</v>
      </c>
      <c r="K43" s="50">
        <v>2.9695100000000001</v>
      </c>
      <c r="L43" s="50">
        <v>4.0374983523166001</v>
      </c>
      <c r="M43" s="50">
        <v>5.0798434089491469</v>
      </c>
      <c r="N43" s="50">
        <v>3.0820889776623548</v>
      </c>
      <c r="O43" s="50">
        <v>3.0972261515984236</v>
      </c>
      <c r="P43" s="50">
        <v>4.1237785251019803</v>
      </c>
      <c r="Q43" s="50">
        <v>2.0541927901891381</v>
      </c>
    </row>
    <row r="44" spans="1:17" ht="12" customHeight="1" x14ac:dyDescent="0.25">
      <c r="A44" s="51" t="s">
        <v>41</v>
      </c>
      <c r="B44" s="50">
        <v>31.102455406590689</v>
      </c>
      <c r="C44" s="50">
        <v>33.902069999999995</v>
      </c>
      <c r="D44" s="50">
        <v>38.506459999999997</v>
      </c>
      <c r="E44" s="50">
        <v>39.999759999999995</v>
      </c>
      <c r="F44" s="50">
        <v>51.90654</v>
      </c>
      <c r="G44" s="50">
        <v>50.581728202991783</v>
      </c>
      <c r="H44" s="50">
        <v>53.806429999999992</v>
      </c>
      <c r="I44" s="50">
        <v>71.985349999999983</v>
      </c>
      <c r="J44" s="50">
        <v>68.601079999999996</v>
      </c>
      <c r="K44" s="50">
        <v>62.108430000000006</v>
      </c>
      <c r="L44" s="50">
        <v>66.401095087804876</v>
      </c>
      <c r="M44" s="50">
        <v>60.134720989858074</v>
      </c>
      <c r="N44" s="50">
        <v>63.266811547795996</v>
      </c>
      <c r="O44" s="50">
        <v>63.19675104651828</v>
      </c>
      <c r="P44" s="50">
        <v>58.374843409162615</v>
      </c>
      <c r="Q44" s="50">
        <v>61.501164247443619</v>
      </c>
    </row>
    <row r="45" spans="1:17" ht="12" customHeight="1" x14ac:dyDescent="0.25">
      <c r="A45" s="51" t="s">
        <v>64</v>
      </c>
      <c r="B45" s="50">
        <f>SUM(B46:B50)</f>
        <v>40.676725753152262</v>
      </c>
      <c r="C45" s="50">
        <f t="shared" ref="C45:Q45" si="12">SUM(C46:C50)</f>
        <v>39.709949999999999</v>
      </c>
      <c r="D45" s="50">
        <f t="shared" si="12"/>
        <v>39.703359999999996</v>
      </c>
      <c r="E45" s="50">
        <f t="shared" si="12"/>
        <v>34.394299999999994</v>
      </c>
      <c r="F45" s="50">
        <f t="shared" si="12"/>
        <v>31.295339999999989</v>
      </c>
      <c r="G45" s="50">
        <f t="shared" si="12"/>
        <v>31.719029410768215</v>
      </c>
      <c r="H45" s="50">
        <f t="shared" si="12"/>
        <v>31.351330000000001</v>
      </c>
      <c r="I45" s="50">
        <f t="shared" si="12"/>
        <v>29.789279999999998</v>
      </c>
      <c r="J45" s="50">
        <f t="shared" si="12"/>
        <v>31.565339999999996</v>
      </c>
      <c r="K45" s="50">
        <f t="shared" si="12"/>
        <v>30.657299999999989</v>
      </c>
      <c r="L45" s="50">
        <f t="shared" si="12"/>
        <v>31.718809953271599</v>
      </c>
      <c r="M45" s="50">
        <f t="shared" si="12"/>
        <v>34.488805440496513</v>
      </c>
      <c r="N45" s="50">
        <f t="shared" si="12"/>
        <v>35.397647958593893</v>
      </c>
      <c r="O45" s="50">
        <f t="shared" si="12"/>
        <v>37.425735745338443</v>
      </c>
      <c r="P45" s="50">
        <f t="shared" si="12"/>
        <v>38.334988247470548</v>
      </c>
      <c r="Q45" s="50">
        <f t="shared" si="12"/>
        <v>38.333142939568845</v>
      </c>
    </row>
    <row r="46" spans="1:17" ht="12" customHeight="1" x14ac:dyDescent="0.25">
      <c r="A46" s="52" t="s">
        <v>34</v>
      </c>
      <c r="B46" s="50">
        <v>40.676725753152262</v>
      </c>
      <c r="C46" s="50">
        <v>39.709949999999999</v>
      </c>
      <c r="D46" s="50">
        <v>38.903379999999999</v>
      </c>
      <c r="E46" s="50">
        <v>33.494279999999996</v>
      </c>
      <c r="F46" s="50">
        <v>30.99519999999999</v>
      </c>
      <c r="G46" s="50">
        <v>31.169724553123572</v>
      </c>
      <c r="H46" s="50">
        <v>30.684920000000002</v>
      </c>
      <c r="I46" s="50">
        <v>29.089429999999997</v>
      </c>
      <c r="J46" s="50">
        <v>30.694859999999995</v>
      </c>
      <c r="K46" s="50">
        <v>29.397619999999989</v>
      </c>
      <c r="L46" s="50">
        <v>30.046847435075442</v>
      </c>
      <c r="M46" s="50">
        <v>32.55414200521335</v>
      </c>
      <c r="N46" s="50">
        <v>33.510773256007212</v>
      </c>
      <c r="O46" s="50">
        <v>35.323889411332942</v>
      </c>
      <c r="P46" s="50">
        <v>33.868602485868855</v>
      </c>
      <c r="Q46" s="50">
        <v>33.771143318114213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0.79998000000000002</v>
      </c>
      <c r="E47" s="50">
        <v>0.90001999999999993</v>
      </c>
      <c r="F47" s="50">
        <v>0.30014000000000002</v>
      </c>
      <c r="G47" s="50">
        <v>0.54930485764464421</v>
      </c>
      <c r="H47" s="50">
        <v>0.66640999999999995</v>
      </c>
      <c r="I47" s="50">
        <v>0.69984999999999964</v>
      </c>
      <c r="J47" s="50">
        <v>0.87048000000000003</v>
      </c>
      <c r="K47" s="50">
        <v>1.2596800000000001</v>
      </c>
      <c r="L47" s="50">
        <v>1.6719625181961559</v>
      </c>
      <c r="M47" s="50">
        <v>1.9346634352831635</v>
      </c>
      <c r="N47" s="50">
        <v>1.8868747025866821</v>
      </c>
      <c r="O47" s="50">
        <v>2.1018463340055038</v>
      </c>
      <c r="P47" s="50">
        <v>4.46638576160169</v>
      </c>
      <c r="Q47" s="50">
        <v>4.5619996214546301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167.98423372417238</v>
      </c>
      <c r="C51" s="50">
        <v>177.73617999999996</v>
      </c>
      <c r="D51" s="50">
        <v>174.92027000000002</v>
      </c>
      <c r="E51" s="50">
        <v>186.29242999999991</v>
      </c>
      <c r="F51" s="50">
        <v>189.5782899999999</v>
      </c>
      <c r="G51" s="50">
        <v>190.86293224748815</v>
      </c>
      <c r="H51" s="50">
        <v>204.29053999999994</v>
      </c>
      <c r="I51" s="50">
        <v>210.87649999999996</v>
      </c>
      <c r="J51" s="50">
        <v>178.89414999999991</v>
      </c>
      <c r="K51" s="50">
        <v>192.30224999999996</v>
      </c>
      <c r="L51" s="50">
        <v>205.33529118838322</v>
      </c>
      <c r="M51" s="50">
        <v>170.62881604709702</v>
      </c>
      <c r="N51" s="50">
        <v>199.58249239683931</v>
      </c>
      <c r="O51" s="50">
        <v>171.1285700823793</v>
      </c>
      <c r="P51" s="50">
        <v>169.58132147801101</v>
      </c>
      <c r="Q51" s="50">
        <v>174.30343895552903</v>
      </c>
    </row>
    <row r="52" spans="1:17" ht="12" customHeight="1" x14ac:dyDescent="0.25">
      <c r="A52" s="49" t="s">
        <v>30</v>
      </c>
      <c r="B52" s="48">
        <v>164.66248931352433</v>
      </c>
      <c r="C52" s="48">
        <v>175.39961999999994</v>
      </c>
      <c r="D52" s="48">
        <v>184.19910999999996</v>
      </c>
      <c r="E52" s="48">
        <v>208.18530999999996</v>
      </c>
      <c r="F52" s="48">
        <v>222.46047508334325</v>
      </c>
      <c r="G52" s="48">
        <v>234.41818056606346</v>
      </c>
      <c r="H52" s="48">
        <v>246.99986285957499</v>
      </c>
      <c r="I52" s="48">
        <v>261.53944950065465</v>
      </c>
      <c r="J52" s="48">
        <v>281.08851883897819</v>
      </c>
      <c r="K52" s="48">
        <v>256.30149483759902</v>
      </c>
      <c r="L52" s="48">
        <v>245.8912799907672</v>
      </c>
      <c r="M52" s="48">
        <v>255.64424077253508</v>
      </c>
      <c r="N52" s="48">
        <v>269.82551368894167</v>
      </c>
      <c r="O52" s="48">
        <v>266.41532714171416</v>
      </c>
      <c r="P52" s="48">
        <v>273.48731260138459</v>
      </c>
      <c r="Q52" s="48">
        <v>264.1247869437787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467.15442499014569</v>
      </c>
      <c r="C54" s="26">
        <f t="shared" ref="C54:Q54" si="14">SUM(C55,C60)</f>
        <v>474.79639999999989</v>
      </c>
      <c r="D54" s="26">
        <f t="shared" si="14"/>
        <v>492.80983000000003</v>
      </c>
      <c r="E54" s="26">
        <f t="shared" si="14"/>
        <v>522.81527999999992</v>
      </c>
      <c r="F54" s="26">
        <f t="shared" si="14"/>
        <v>545.99579508334318</v>
      </c>
      <c r="G54" s="26">
        <f t="shared" si="14"/>
        <v>565.76478515738563</v>
      </c>
      <c r="H54" s="26">
        <f t="shared" si="14"/>
        <v>611.14626285957502</v>
      </c>
      <c r="I54" s="26">
        <f t="shared" si="14"/>
        <v>633.73045950065455</v>
      </c>
      <c r="J54" s="26">
        <f t="shared" si="14"/>
        <v>608.6288088389781</v>
      </c>
      <c r="K54" s="26">
        <f t="shared" si="14"/>
        <v>595.27753483759898</v>
      </c>
      <c r="L54" s="26">
        <f t="shared" si="14"/>
        <v>604.8948970400553</v>
      </c>
      <c r="M54" s="26">
        <f t="shared" si="14"/>
        <v>588.58962274650719</v>
      </c>
      <c r="N54" s="26">
        <f t="shared" si="14"/>
        <v>615.65965825206126</v>
      </c>
      <c r="O54" s="26">
        <f t="shared" si="14"/>
        <v>594.16182825484498</v>
      </c>
      <c r="P54" s="26">
        <f t="shared" si="14"/>
        <v>590.63092985468825</v>
      </c>
      <c r="Q54" s="26">
        <f t="shared" si="14"/>
        <v>573.73077920550952</v>
      </c>
    </row>
    <row r="55" spans="1:17" ht="12" customHeight="1" x14ac:dyDescent="0.25">
      <c r="A55" s="25" t="s">
        <v>48</v>
      </c>
      <c r="B55" s="24">
        <f t="shared" ref="B55" si="15">SUM(B56:B59)</f>
        <v>362.15618480510238</v>
      </c>
      <c r="C55" s="24">
        <f t="shared" ref="C55:Q55" si="16">SUM(C56:C59)</f>
        <v>364.20840262505226</v>
      </c>
      <c r="D55" s="24">
        <f t="shared" si="16"/>
        <v>376.23016154145574</v>
      </c>
      <c r="E55" s="24">
        <f t="shared" si="16"/>
        <v>398.056405076933</v>
      </c>
      <c r="F55" s="24">
        <f t="shared" si="16"/>
        <v>414.53545882465403</v>
      </c>
      <c r="G55" s="24">
        <f t="shared" si="16"/>
        <v>427.36527080662552</v>
      </c>
      <c r="H55" s="24">
        <f t="shared" si="16"/>
        <v>466.62574634719579</v>
      </c>
      <c r="I55" s="24">
        <f t="shared" si="16"/>
        <v>477.48478792788535</v>
      </c>
      <c r="J55" s="24">
        <f t="shared" si="16"/>
        <v>447.85042379852098</v>
      </c>
      <c r="K55" s="24">
        <f t="shared" si="16"/>
        <v>434.66119622499463</v>
      </c>
      <c r="L55" s="24">
        <f t="shared" si="16"/>
        <v>443.85330387213088</v>
      </c>
      <c r="M55" s="24">
        <f t="shared" si="16"/>
        <v>426.83737862134939</v>
      </c>
      <c r="N55" s="24">
        <f t="shared" si="16"/>
        <v>453.30039149508536</v>
      </c>
      <c r="O55" s="24">
        <f t="shared" si="16"/>
        <v>430.26678359495878</v>
      </c>
      <c r="P55" s="24">
        <f t="shared" si="16"/>
        <v>424.81353814063709</v>
      </c>
      <c r="Q55" s="24">
        <f t="shared" si="16"/>
        <v>406.50756449281107</v>
      </c>
    </row>
    <row r="56" spans="1:17" ht="12" customHeight="1" x14ac:dyDescent="0.25">
      <c r="A56" s="23" t="s">
        <v>44</v>
      </c>
      <c r="B56" s="22">
        <v>296.1299300376532</v>
      </c>
      <c r="C56" s="22">
        <v>295.73178448941843</v>
      </c>
      <c r="D56" s="22">
        <v>302.9966691247472</v>
      </c>
      <c r="E56" s="22">
        <v>319.46418829250138</v>
      </c>
      <c r="F56" s="22">
        <v>329.64395470154011</v>
      </c>
      <c r="G56" s="22">
        <v>336.73069958573279</v>
      </c>
      <c r="H56" s="22">
        <v>369.76876938427205</v>
      </c>
      <c r="I56" s="22">
        <v>371.28084366374287</v>
      </c>
      <c r="J56" s="22">
        <v>337.16154878983411</v>
      </c>
      <c r="K56" s="22">
        <v>324.93627688681693</v>
      </c>
      <c r="L56" s="22">
        <v>332.00382347126686</v>
      </c>
      <c r="M56" s="22">
        <v>312.41762329473909</v>
      </c>
      <c r="N56" s="22">
        <v>337.34970655370569</v>
      </c>
      <c r="O56" s="22">
        <v>316.93006320013859</v>
      </c>
      <c r="P56" s="22">
        <v>308.89076249906009</v>
      </c>
      <c r="Q56" s="22">
        <v>289.64379005901822</v>
      </c>
    </row>
    <row r="57" spans="1:17" ht="12" customHeight="1" x14ac:dyDescent="0.25">
      <c r="A57" s="23" t="s">
        <v>43</v>
      </c>
      <c r="B57" s="30">
        <v>0.76920977363493004</v>
      </c>
      <c r="C57" s="30">
        <v>0.84520484214516189</v>
      </c>
      <c r="D57" s="30">
        <v>0.93864793012607362</v>
      </c>
      <c r="E57" s="30">
        <v>1.0378744213405959</v>
      </c>
      <c r="F57" s="30">
        <v>1.1478820886239356</v>
      </c>
      <c r="G57" s="30">
        <v>1.2670724089718071</v>
      </c>
      <c r="H57" s="30">
        <v>1.3943737887353047</v>
      </c>
      <c r="I57" s="30">
        <v>1.5476407771893606</v>
      </c>
      <c r="J57" s="30">
        <v>1.6848701584355503</v>
      </c>
      <c r="K57" s="30">
        <v>1.7481062662712106</v>
      </c>
      <c r="L57" s="30">
        <v>1.7947738829101394</v>
      </c>
      <c r="M57" s="30">
        <v>1.8499910865711029</v>
      </c>
      <c r="N57" s="30">
        <v>1.8673611589425392</v>
      </c>
      <c r="O57" s="30">
        <v>1.8936164191209992</v>
      </c>
      <c r="P57" s="30">
        <v>1.9190821150909056</v>
      </c>
      <c r="Q57" s="30">
        <v>1.9371681082182921</v>
      </c>
    </row>
    <row r="58" spans="1:17" ht="12" customHeight="1" x14ac:dyDescent="0.25">
      <c r="A58" s="23" t="s">
        <v>47</v>
      </c>
      <c r="B58" s="22">
        <v>32.281115082737912</v>
      </c>
      <c r="C58" s="22">
        <v>32.724921244949627</v>
      </c>
      <c r="D58" s="22">
        <v>34.82989095199985</v>
      </c>
      <c r="E58" s="22">
        <v>37.523219387072835</v>
      </c>
      <c r="F58" s="22">
        <v>40.234595429146935</v>
      </c>
      <c r="G58" s="22">
        <v>43.160402932405098</v>
      </c>
      <c r="H58" s="22">
        <v>47.817747439742874</v>
      </c>
      <c r="I58" s="22">
        <v>50.545375574832249</v>
      </c>
      <c r="J58" s="22">
        <v>53.003588109369041</v>
      </c>
      <c r="K58" s="22">
        <v>52.308309113015767</v>
      </c>
      <c r="L58" s="22">
        <v>52.981042005804966</v>
      </c>
      <c r="M58" s="22">
        <v>54.343815669764396</v>
      </c>
      <c r="N58" s="22">
        <v>54.570163238858569</v>
      </c>
      <c r="O58" s="22">
        <v>55.628104870384014</v>
      </c>
      <c r="P58" s="22">
        <v>56.914385450590146</v>
      </c>
      <c r="Q58" s="22">
        <v>56.972445067739727</v>
      </c>
    </row>
    <row r="59" spans="1:17" ht="12" customHeight="1" x14ac:dyDescent="0.25">
      <c r="A59" s="21" t="s">
        <v>46</v>
      </c>
      <c r="B59" s="20">
        <v>32.975929911076292</v>
      </c>
      <c r="C59" s="20">
        <v>34.906492048539022</v>
      </c>
      <c r="D59" s="20">
        <v>37.464953534582598</v>
      </c>
      <c r="E59" s="20">
        <v>40.03112297601821</v>
      </c>
      <c r="F59" s="20">
        <v>43.509026605343024</v>
      </c>
      <c r="G59" s="20">
        <v>46.207095879515848</v>
      </c>
      <c r="H59" s="20">
        <v>47.6448557344455</v>
      </c>
      <c r="I59" s="20">
        <v>54.110927912120864</v>
      </c>
      <c r="J59" s="20">
        <v>56.000416740882258</v>
      </c>
      <c r="K59" s="20">
        <v>55.668503958890689</v>
      </c>
      <c r="L59" s="20">
        <v>57.073664512148937</v>
      </c>
      <c r="M59" s="20">
        <v>58.225948570274781</v>
      </c>
      <c r="N59" s="20">
        <v>59.5131605435786</v>
      </c>
      <c r="O59" s="20">
        <v>55.814999105315245</v>
      </c>
      <c r="P59" s="20">
        <v>57.0893080758959</v>
      </c>
      <c r="Q59" s="20">
        <v>57.954161257834834</v>
      </c>
    </row>
    <row r="60" spans="1:17" ht="12" customHeight="1" x14ac:dyDescent="0.25">
      <c r="A60" s="19" t="s">
        <v>45</v>
      </c>
      <c r="B60" s="18">
        <v>104.99824018504333</v>
      </c>
      <c r="C60" s="18">
        <v>110.58799737494765</v>
      </c>
      <c r="D60" s="18">
        <v>116.57966845854428</v>
      </c>
      <c r="E60" s="18">
        <v>124.75887492306687</v>
      </c>
      <c r="F60" s="18">
        <v>131.46033625868918</v>
      </c>
      <c r="G60" s="18">
        <v>138.39951435076011</v>
      </c>
      <c r="H60" s="18">
        <v>144.5205165123792</v>
      </c>
      <c r="I60" s="18">
        <v>156.24567157276923</v>
      </c>
      <c r="J60" s="18">
        <v>160.77838504045718</v>
      </c>
      <c r="K60" s="18">
        <v>160.61633861260432</v>
      </c>
      <c r="L60" s="18">
        <v>161.04159316792445</v>
      </c>
      <c r="M60" s="18">
        <v>161.7522441251578</v>
      </c>
      <c r="N60" s="18">
        <v>162.35926675697584</v>
      </c>
      <c r="O60" s="18">
        <v>163.8950446598862</v>
      </c>
      <c r="P60" s="18">
        <v>165.81739171405115</v>
      </c>
      <c r="Q60" s="18">
        <v>167.22321471269842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0.77523869074501828</v>
      </c>
      <c r="C63" s="41">
        <f t="shared" ref="C63:Q63" si="20">IF(C55=0,0,C55/C$54)</f>
        <v>0.76708332798027179</v>
      </c>
      <c r="D63" s="41">
        <f t="shared" si="20"/>
        <v>0.76343883307168547</v>
      </c>
      <c r="E63" s="41">
        <f t="shared" si="20"/>
        <v>0.76137102396267586</v>
      </c>
      <c r="F63" s="41">
        <f t="shared" si="20"/>
        <v>0.7592282991142405</v>
      </c>
      <c r="G63" s="41">
        <f t="shared" si="20"/>
        <v>0.75537623057917991</v>
      </c>
      <c r="H63" s="41">
        <f t="shared" si="20"/>
        <v>0.76352548433142242</v>
      </c>
      <c r="I63" s="41">
        <f t="shared" si="20"/>
        <v>0.75345090451249197</v>
      </c>
      <c r="J63" s="41">
        <f t="shared" si="20"/>
        <v>0.73583507269864801</v>
      </c>
      <c r="K63" s="41">
        <f t="shared" si="20"/>
        <v>0.73018242884569295</v>
      </c>
      <c r="L63" s="41">
        <f t="shared" si="20"/>
        <v>0.73376929784669609</v>
      </c>
      <c r="M63" s="41">
        <f t="shared" si="20"/>
        <v>0.72518672114812155</v>
      </c>
      <c r="N63" s="41">
        <f t="shared" si="20"/>
        <v>0.7362840579518638</v>
      </c>
      <c r="O63" s="41">
        <f t="shared" si="20"/>
        <v>0.72415756639689555</v>
      </c>
      <c r="P63" s="41">
        <f t="shared" si="20"/>
        <v>0.71925379567431924</v>
      </c>
      <c r="Q63" s="41">
        <f t="shared" si="20"/>
        <v>0.70853365241400212</v>
      </c>
    </row>
    <row r="64" spans="1:17" ht="12" customHeight="1" x14ac:dyDescent="0.25">
      <c r="A64" s="23" t="s">
        <v>44</v>
      </c>
      <c r="B64" s="45">
        <f t="shared" ref="B64" si="21">IF(B56=0,0,B56/B$54)</f>
        <v>0.63390158413655151</v>
      </c>
      <c r="C64" s="45">
        <f t="shared" ref="C64:Q64" si="22">IF(C56=0,0,C56/C$54)</f>
        <v>0.62286020805848252</v>
      </c>
      <c r="D64" s="45">
        <f t="shared" si="22"/>
        <v>0.61483487276369297</v>
      </c>
      <c r="E64" s="45">
        <f t="shared" si="22"/>
        <v>0.61104600518275098</v>
      </c>
      <c r="F64" s="45">
        <f t="shared" si="22"/>
        <v>0.60374815643263668</v>
      </c>
      <c r="G64" s="45">
        <f t="shared" si="22"/>
        <v>0.59517790505830148</v>
      </c>
      <c r="H64" s="45">
        <f t="shared" si="22"/>
        <v>0.60504136547298981</v>
      </c>
      <c r="I64" s="45">
        <f t="shared" si="22"/>
        <v>0.58586554914259947</v>
      </c>
      <c r="J64" s="45">
        <f t="shared" si="22"/>
        <v>0.55396909231589675</v>
      </c>
      <c r="K64" s="45">
        <f t="shared" si="22"/>
        <v>0.54585677750373129</v>
      </c>
      <c r="L64" s="45">
        <f t="shared" si="22"/>
        <v>0.54886200081347691</v>
      </c>
      <c r="M64" s="45">
        <f t="shared" si="22"/>
        <v>0.53079023350245269</v>
      </c>
      <c r="N64" s="45">
        <f t="shared" si="22"/>
        <v>0.54794837055181733</v>
      </c>
      <c r="O64" s="45">
        <f t="shared" si="22"/>
        <v>0.53340697454600283</v>
      </c>
      <c r="P64" s="45">
        <f t="shared" si="22"/>
        <v>0.52298440004666846</v>
      </c>
      <c r="Q64" s="45">
        <f t="shared" si="22"/>
        <v>0.50484269025990014</v>
      </c>
    </row>
    <row r="65" spans="1:17" ht="12" customHeight="1" x14ac:dyDescent="0.25">
      <c r="A65" s="23" t="s">
        <v>43</v>
      </c>
      <c r="B65" s="44">
        <f t="shared" ref="B65" si="23">IF(B57=0,0,B57/B$54)</f>
        <v>1.6465856523807006E-3</v>
      </c>
      <c r="C65" s="44">
        <f t="shared" ref="C65:Q65" si="24">IF(C57=0,0,C57/C$54)</f>
        <v>1.7801416399643344E-3</v>
      </c>
      <c r="D65" s="44">
        <f t="shared" si="24"/>
        <v>1.9046858909573163E-3</v>
      </c>
      <c r="E65" s="44">
        <f t="shared" si="24"/>
        <v>1.9851646672235674E-3</v>
      </c>
      <c r="F65" s="44">
        <f t="shared" si="24"/>
        <v>2.1023643386277688E-3</v>
      </c>
      <c r="G65" s="44">
        <f t="shared" si="24"/>
        <v>2.2395745408921664E-3</v>
      </c>
      <c r="H65" s="44">
        <f t="shared" si="24"/>
        <v>2.2815713250228845E-3</v>
      </c>
      <c r="I65" s="44">
        <f t="shared" si="24"/>
        <v>2.4421120272628493E-3</v>
      </c>
      <c r="J65" s="44">
        <f t="shared" si="24"/>
        <v>2.7683049733541417E-3</v>
      </c>
      <c r="K65" s="44">
        <f t="shared" si="24"/>
        <v>2.9366239509578023E-3</v>
      </c>
      <c r="L65" s="44">
        <f t="shared" si="24"/>
        <v>2.9670838548854412E-3</v>
      </c>
      <c r="M65" s="44">
        <f t="shared" si="24"/>
        <v>3.1430915787107822E-3</v>
      </c>
      <c r="N65" s="44">
        <f t="shared" si="24"/>
        <v>3.0331062526400107E-3</v>
      </c>
      <c r="O65" s="44">
        <f t="shared" si="24"/>
        <v>3.1870381587502431E-3</v>
      </c>
      <c r="P65" s="44">
        <f t="shared" si="24"/>
        <v>3.2492069380163574E-3</v>
      </c>
      <c r="Q65" s="44">
        <f t="shared" si="24"/>
        <v>3.3764409692309733E-3</v>
      </c>
    </row>
    <row r="66" spans="1:17" ht="12" customHeight="1" x14ac:dyDescent="0.25">
      <c r="A66" s="23" t="s">
        <v>47</v>
      </c>
      <c r="B66" s="44">
        <f t="shared" ref="B66" si="25">IF(B58=0,0,B58/B$54)</f>
        <v>6.9101593297374544E-2</v>
      </c>
      <c r="C66" s="44">
        <f t="shared" ref="C66:Q66" si="26">IF(C58=0,0,C58/C$54)</f>
        <v>6.8924114093850825E-2</v>
      </c>
      <c r="D66" s="44">
        <f t="shared" si="26"/>
        <v>7.0676128664072815E-2</v>
      </c>
      <c r="E66" s="44">
        <f t="shared" si="26"/>
        <v>7.1771466562861055E-2</v>
      </c>
      <c r="F66" s="44">
        <f t="shared" si="26"/>
        <v>7.3690302730271676E-2</v>
      </c>
      <c r="G66" s="44">
        <f t="shared" si="26"/>
        <v>7.6286831674047456E-2</v>
      </c>
      <c r="H66" s="44">
        <f t="shared" si="26"/>
        <v>7.8242722480216007E-2</v>
      </c>
      <c r="I66" s="44">
        <f t="shared" si="26"/>
        <v>7.9758475889985275E-2</v>
      </c>
      <c r="J66" s="44">
        <f t="shared" si="26"/>
        <v>8.7086886686285558E-2</v>
      </c>
      <c r="K66" s="44">
        <f t="shared" si="26"/>
        <v>8.7872137031487829E-2</v>
      </c>
      <c r="L66" s="44">
        <f t="shared" si="26"/>
        <v>8.7587186245177792E-2</v>
      </c>
      <c r="M66" s="44">
        <f t="shared" si="26"/>
        <v>9.232887154242117E-2</v>
      </c>
      <c r="N66" s="44">
        <f t="shared" si="26"/>
        <v>8.8636899474281688E-2</v>
      </c>
      <c r="O66" s="44">
        <f t="shared" si="26"/>
        <v>9.3624501314352834E-2</v>
      </c>
      <c r="P66" s="44">
        <f t="shared" si="26"/>
        <v>9.636201318578537E-2</v>
      </c>
      <c r="Q66" s="44">
        <f t="shared" si="26"/>
        <v>9.9301705839512366E-2</v>
      </c>
    </row>
    <row r="67" spans="1:17" ht="12" customHeight="1" x14ac:dyDescent="0.25">
      <c r="A67" s="23" t="s">
        <v>46</v>
      </c>
      <c r="B67" s="43">
        <f t="shared" ref="B67" si="27">IF(B59=0,0,B59/B$54)</f>
        <v>7.0588927658711359E-2</v>
      </c>
      <c r="C67" s="43">
        <f t="shared" ref="C67:Q67" si="28">IF(C59=0,0,C59/C$54)</f>
        <v>7.3518864187974112E-2</v>
      </c>
      <c r="D67" s="43">
        <f t="shared" si="28"/>
        <v>7.6023145752962346E-2</v>
      </c>
      <c r="E67" s="43">
        <f t="shared" si="28"/>
        <v>7.6568387549840203E-2</v>
      </c>
      <c r="F67" s="43">
        <f t="shared" si="28"/>
        <v>7.9687475612704339E-2</v>
      </c>
      <c r="G67" s="43">
        <f t="shared" si="28"/>
        <v>8.1671919305938881E-2</v>
      </c>
      <c r="H67" s="43">
        <f t="shared" si="28"/>
        <v>7.7959825053193543E-2</v>
      </c>
      <c r="I67" s="43">
        <f t="shared" si="28"/>
        <v>8.5384767452644394E-2</v>
      </c>
      <c r="J67" s="43">
        <f t="shared" si="28"/>
        <v>9.2010788723111539E-2</v>
      </c>
      <c r="K67" s="43">
        <f t="shared" si="28"/>
        <v>9.3516890359515964E-2</v>
      </c>
      <c r="L67" s="43">
        <f t="shared" si="28"/>
        <v>9.4353026933155962E-2</v>
      </c>
      <c r="M67" s="43">
        <f t="shared" si="28"/>
        <v>9.8924524524536914E-2</v>
      </c>
      <c r="N67" s="43">
        <f t="shared" si="28"/>
        <v>9.6665681673124865E-2</v>
      </c>
      <c r="O67" s="43">
        <f t="shared" si="28"/>
        <v>9.3939052377789822E-2</v>
      </c>
      <c r="P67" s="43">
        <f t="shared" si="28"/>
        <v>9.665817550384885E-2</v>
      </c>
      <c r="Q67" s="43">
        <f t="shared" si="28"/>
        <v>0.10101281534535859</v>
      </c>
    </row>
    <row r="68" spans="1:17" ht="12" customHeight="1" x14ac:dyDescent="0.25">
      <c r="A68" s="42" t="s">
        <v>45</v>
      </c>
      <c r="B68" s="41">
        <f t="shared" ref="B68" si="29">IF(B60=0,0,B60/B$54)</f>
        <v>0.22476130925498181</v>
      </c>
      <c r="C68" s="41">
        <f t="shared" ref="C68:Q68" si="30">IF(C60=0,0,C60/C$54)</f>
        <v>0.23291667201972818</v>
      </c>
      <c r="D68" s="41">
        <f t="shared" si="30"/>
        <v>0.23656116692831444</v>
      </c>
      <c r="E68" s="41">
        <f t="shared" si="30"/>
        <v>0.23862897603732411</v>
      </c>
      <c r="F68" s="41">
        <f t="shared" si="30"/>
        <v>0.24077170088575958</v>
      </c>
      <c r="G68" s="41">
        <f t="shared" si="30"/>
        <v>0.24462376942082009</v>
      </c>
      <c r="H68" s="41">
        <f t="shared" si="30"/>
        <v>0.23647451566857758</v>
      </c>
      <c r="I68" s="41">
        <f t="shared" si="30"/>
        <v>0.24654909548750803</v>
      </c>
      <c r="J68" s="41">
        <f t="shared" si="30"/>
        <v>0.2641649273013521</v>
      </c>
      <c r="K68" s="41">
        <f t="shared" si="30"/>
        <v>0.26981757115430699</v>
      </c>
      <c r="L68" s="41">
        <f t="shared" si="30"/>
        <v>0.26623070215330397</v>
      </c>
      <c r="M68" s="41">
        <f t="shared" si="30"/>
        <v>0.2748132788518784</v>
      </c>
      <c r="N68" s="41">
        <f t="shared" si="30"/>
        <v>0.26371594204813609</v>
      </c>
      <c r="O68" s="41">
        <f t="shared" si="30"/>
        <v>0.2758424336031044</v>
      </c>
      <c r="P68" s="41">
        <f t="shared" si="30"/>
        <v>0.28074620432568081</v>
      </c>
      <c r="Q68" s="41">
        <f t="shared" si="30"/>
        <v>0.29146634758599782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309.49556863754435</v>
      </c>
      <c r="C72" s="55">
        <f t="shared" ref="C72:Q72" si="31">SUM(C73:C74,C77:C78,C84:C85)</f>
        <v>262.92737106529199</v>
      </c>
      <c r="D72" s="55">
        <f t="shared" si="31"/>
        <v>302.36029092277192</v>
      </c>
      <c r="E72" s="55">
        <f t="shared" si="31"/>
        <v>301.93699175193603</v>
      </c>
      <c r="F72" s="55">
        <f t="shared" si="31"/>
        <v>320.52475450058398</v>
      </c>
      <c r="G72" s="55">
        <f t="shared" si="31"/>
        <v>346.70075948778867</v>
      </c>
      <c r="H72" s="55">
        <f t="shared" si="31"/>
        <v>421.74432080406007</v>
      </c>
      <c r="I72" s="55">
        <f t="shared" si="31"/>
        <v>404.68789062241183</v>
      </c>
      <c r="J72" s="55">
        <f t="shared" si="31"/>
        <v>352.27748807099999</v>
      </c>
      <c r="K72" s="55">
        <f t="shared" si="31"/>
        <v>362.33111530054799</v>
      </c>
      <c r="L72" s="55">
        <f t="shared" si="31"/>
        <v>378.70478194527766</v>
      </c>
      <c r="M72" s="55">
        <f t="shared" si="31"/>
        <v>408.74685465546338</v>
      </c>
      <c r="N72" s="55">
        <f t="shared" si="31"/>
        <v>340.78466589743243</v>
      </c>
      <c r="O72" s="55">
        <f t="shared" si="31"/>
        <v>372.77601754271814</v>
      </c>
      <c r="P72" s="55">
        <f t="shared" si="31"/>
        <v>339.84178050834913</v>
      </c>
      <c r="Q72" s="55">
        <f t="shared" si="31"/>
        <v>286.80645466830759</v>
      </c>
    </row>
    <row r="73" spans="1:17" ht="12" customHeight="1" x14ac:dyDescent="0.25">
      <c r="A73" s="54" t="s">
        <v>38</v>
      </c>
      <c r="B73" s="53">
        <v>180.42932206437021</v>
      </c>
      <c r="C73" s="53">
        <v>149.24340561560399</v>
      </c>
      <c r="D73" s="53">
        <v>174.63526838416794</v>
      </c>
      <c r="E73" s="53">
        <v>176.80076428467598</v>
      </c>
      <c r="F73" s="53">
        <v>176.62000664717996</v>
      </c>
      <c r="G73" s="53">
        <v>206.04572567238853</v>
      </c>
      <c r="H73" s="53">
        <v>276.67208456614804</v>
      </c>
      <c r="I73" s="53">
        <v>216.94637245877988</v>
      </c>
      <c r="J73" s="53">
        <v>168.95702119989596</v>
      </c>
      <c r="K73" s="53">
        <v>207.10911570379196</v>
      </c>
      <c r="L73" s="53">
        <v>210.08423850895875</v>
      </c>
      <c r="M73" s="53">
        <v>248.69521267578418</v>
      </c>
      <c r="N73" s="53">
        <v>182.6219771338167</v>
      </c>
      <c r="O73" s="53">
        <v>211.809847305907</v>
      </c>
      <c r="P73" s="53">
        <v>187.02053605803547</v>
      </c>
      <c r="Q73" s="53">
        <v>135.97987355885886</v>
      </c>
    </row>
    <row r="74" spans="1:17" ht="12" customHeight="1" x14ac:dyDescent="0.25">
      <c r="A74" s="51" t="s">
        <v>37</v>
      </c>
      <c r="B74" s="50">
        <f>SUM(B75:B76)</f>
        <v>56.012961046942053</v>
      </c>
      <c r="C74" s="50">
        <f t="shared" ref="C74:Q74" si="32">SUM(C75:C76)</f>
        <v>34.054959724452004</v>
      </c>
      <c r="D74" s="50">
        <f t="shared" si="32"/>
        <v>37.281249524195964</v>
      </c>
      <c r="E74" s="50">
        <f t="shared" si="32"/>
        <v>31.18499917801201</v>
      </c>
      <c r="F74" s="50">
        <f t="shared" si="32"/>
        <v>21.986936615411988</v>
      </c>
      <c r="G74" s="50">
        <f t="shared" si="32"/>
        <v>21.848933637199668</v>
      </c>
      <c r="H74" s="50">
        <f t="shared" si="32"/>
        <v>18.691973247347999</v>
      </c>
      <c r="I74" s="50">
        <f t="shared" si="32"/>
        <v>18.662702407451999</v>
      </c>
      <c r="J74" s="50">
        <f t="shared" si="32"/>
        <v>22.190606892720005</v>
      </c>
      <c r="K74" s="50">
        <f t="shared" si="32"/>
        <v>9.3420421765920008</v>
      </c>
      <c r="L74" s="50">
        <f t="shared" si="32"/>
        <v>12.657996579777242</v>
      </c>
      <c r="M74" s="50">
        <f t="shared" si="32"/>
        <v>18.807522019249674</v>
      </c>
      <c r="N74" s="50">
        <f t="shared" si="32"/>
        <v>9.5619307875724715</v>
      </c>
      <c r="O74" s="50">
        <f t="shared" si="32"/>
        <v>12.529970001854418</v>
      </c>
      <c r="P74" s="50">
        <f t="shared" si="32"/>
        <v>15.710715800058189</v>
      </c>
      <c r="Q74" s="50">
        <f t="shared" si="32"/>
        <v>6.3729663311072384</v>
      </c>
    </row>
    <row r="75" spans="1:17" ht="12" customHeight="1" x14ac:dyDescent="0.25">
      <c r="A75" s="52" t="s">
        <v>66</v>
      </c>
      <c r="B75" s="50">
        <v>2.9070256154715381</v>
      </c>
      <c r="C75" s="50">
        <v>2.9072467218600009</v>
      </c>
      <c r="D75" s="50">
        <v>2.9348014343040005</v>
      </c>
      <c r="E75" s="50">
        <v>2.908620494676001</v>
      </c>
      <c r="F75" s="50">
        <v>0</v>
      </c>
      <c r="G75" s="50">
        <v>2.9031831643340054</v>
      </c>
      <c r="H75" s="50">
        <v>2.9055030871320016</v>
      </c>
      <c r="I75" s="50">
        <v>2.9029140537479998</v>
      </c>
      <c r="J75" s="50">
        <v>0</v>
      </c>
      <c r="K75" s="50">
        <v>0</v>
      </c>
      <c r="L75" s="50">
        <v>0</v>
      </c>
      <c r="M75" s="50">
        <v>2.9154030517476648</v>
      </c>
      <c r="N75" s="50">
        <v>0</v>
      </c>
      <c r="O75" s="50">
        <v>2.921077361283817</v>
      </c>
      <c r="P75" s="50">
        <v>2.9170277767455306</v>
      </c>
      <c r="Q75" s="50">
        <v>0</v>
      </c>
    </row>
    <row r="76" spans="1:17" ht="12" customHeight="1" x14ac:dyDescent="0.25">
      <c r="A76" s="52" t="s">
        <v>65</v>
      </c>
      <c r="B76" s="50">
        <v>53.105935431470513</v>
      </c>
      <c r="C76" s="50">
        <v>31.147713002592006</v>
      </c>
      <c r="D76" s="50">
        <v>34.346448089891965</v>
      </c>
      <c r="E76" s="50">
        <v>28.276378683336009</v>
      </c>
      <c r="F76" s="50">
        <v>21.986936615411988</v>
      </c>
      <c r="G76" s="50">
        <v>18.945750472865662</v>
      </c>
      <c r="H76" s="50">
        <v>15.786470160215998</v>
      </c>
      <c r="I76" s="50">
        <v>15.759788353704</v>
      </c>
      <c r="J76" s="50">
        <v>22.190606892720005</v>
      </c>
      <c r="K76" s="50">
        <v>9.3420421765920008</v>
      </c>
      <c r="L76" s="50">
        <v>12.657996579777242</v>
      </c>
      <c r="M76" s="50">
        <v>15.892118967502011</v>
      </c>
      <c r="N76" s="50">
        <v>9.5619307875724715</v>
      </c>
      <c r="O76" s="50">
        <v>9.6088926405706001</v>
      </c>
      <c r="P76" s="50">
        <v>12.793688023312658</v>
      </c>
      <c r="Q76" s="50">
        <v>6.3729663311072384</v>
      </c>
    </row>
    <row r="77" spans="1:17" ht="12" customHeight="1" x14ac:dyDescent="0.25">
      <c r="A77" s="51" t="s">
        <v>41</v>
      </c>
      <c r="B77" s="50">
        <v>73.053285526232116</v>
      </c>
      <c r="C77" s="50">
        <v>79.629005725235999</v>
      </c>
      <c r="D77" s="50">
        <v>90.443773014407995</v>
      </c>
      <c r="E77" s="50">
        <v>93.951228289248021</v>
      </c>
      <c r="F77" s="50">
        <v>121.91781123799201</v>
      </c>
      <c r="G77" s="50">
        <v>118.8061001782005</v>
      </c>
      <c r="H77" s="50">
        <v>126.38026299056402</v>
      </c>
      <c r="I77" s="50">
        <v>169.07881575617998</v>
      </c>
      <c r="J77" s="50">
        <v>161.12985997838402</v>
      </c>
      <c r="K77" s="50">
        <v>145.87995742016403</v>
      </c>
      <c r="L77" s="50">
        <v>155.96254685654165</v>
      </c>
      <c r="M77" s="50">
        <v>141.24411996042954</v>
      </c>
      <c r="N77" s="50">
        <v>148.60075797604324</v>
      </c>
      <c r="O77" s="50">
        <v>148.43620023495671</v>
      </c>
      <c r="P77" s="50">
        <v>137.11052865025547</v>
      </c>
      <c r="Q77" s="50">
        <v>144.45361477834149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309.49556863754441</v>
      </c>
      <c r="C87" s="26">
        <f t="shared" si="34"/>
        <v>262.92737106529205</v>
      </c>
      <c r="D87" s="26">
        <f t="shared" si="34"/>
        <v>302.36029092277192</v>
      </c>
      <c r="E87" s="26">
        <f t="shared" si="34"/>
        <v>301.93699175193609</v>
      </c>
      <c r="F87" s="26">
        <f t="shared" si="34"/>
        <v>320.52475450058387</v>
      </c>
      <c r="G87" s="26">
        <f t="shared" si="34"/>
        <v>346.70075948778856</v>
      </c>
      <c r="H87" s="26">
        <f t="shared" si="34"/>
        <v>421.74432080406018</v>
      </c>
      <c r="I87" s="26">
        <f t="shared" si="34"/>
        <v>404.68789062241194</v>
      </c>
      <c r="J87" s="26">
        <f t="shared" si="34"/>
        <v>352.27748807099999</v>
      </c>
      <c r="K87" s="26">
        <f t="shared" si="34"/>
        <v>362.33111530054799</v>
      </c>
      <c r="L87" s="26">
        <f t="shared" si="34"/>
        <v>378.70478194527766</v>
      </c>
      <c r="M87" s="26">
        <f t="shared" si="34"/>
        <v>408.74685465546338</v>
      </c>
      <c r="N87" s="26">
        <f t="shared" si="34"/>
        <v>340.78466589743255</v>
      </c>
      <c r="O87" s="26">
        <f t="shared" si="34"/>
        <v>372.77601754271814</v>
      </c>
      <c r="P87" s="26">
        <f t="shared" si="34"/>
        <v>339.84178050834919</v>
      </c>
      <c r="Q87" s="26">
        <f t="shared" si="34"/>
        <v>286.80645466830759</v>
      </c>
    </row>
    <row r="88" spans="1:17" ht="12" customHeight="1" x14ac:dyDescent="0.25">
      <c r="A88" s="25" t="s">
        <v>48</v>
      </c>
      <c r="B88" s="24">
        <f t="shared" ref="B88:Q88" si="35">SUM(B89:B92)</f>
        <v>309.49556863754441</v>
      </c>
      <c r="C88" s="24">
        <f t="shared" si="35"/>
        <v>262.92737106529205</v>
      </c>
      <c r="D88" s="24">
        <f t="shared" si="35"/>
        <v>302.36029092277192</v>
      </c>
      <c r="E88" s="24">
        <f t="shared" si="35"/>
        <v>301.93699175193609</v>
      </c>
      <c r="F88" s="24">
        <f t="shared" si="35"/>
        <v>320.52475450058387</v>
      </c>
      <c r="G88" s="24">
        <f t="shared" si="35"/>
        <v>346.70075948778856</v>
      </c>
      <c r="H88" s="24">
        <f t="shared" si="35"/>
        <v>421.74432080406018</v>
      </c>
      <c r="I88" s="24">
        <f t="shared" si="35"/>
        <v>404.68789062241194</v>
      </c>
      <c r="J88" s="24">
        <f t="shared" si="35"/>
        <v>352.27748807099999</v>
      </c>
      <c r="K88" s="24">
        <f t="shared" si="35"/>
        <v>362.33111530054799</v>
      </c>
      <c r="L88" s="24">
        <f t="shared" si="35"/>
        <v>378.70478194527766</v>
      </c>
      <c r="M88" s="24">
        <f t="shared" si="35"/>
        <v>408.74685465546338</v>
      </c>
      <c r="N88" s="24">
        <f t="shared" si="35"/>
        <v>340.78466589743255</v>
      </c>
      <c r="O88" s="24">
        <f t="shared" si="35"/>
        <v>372.77601754271814</v>
      </c>
      <c r="P88" s="24">
        <f t="shared" si="35"/>
        <v>339.84178050834919</v>
      </c>
      <c r="Q88" s="24">
        <f t="shared" si="35"/>
        <v>286.80645466830759</v>
      </c>
    </row>
    <row r="89" spans="1:17" ht="12" customHeight="1" x14ac:dyDescent="0.25">
      <c r="A89" s="23" t="s">
        <v>44</v>
      </c>
      <c r="B89" s="22">
        <v>277.00348782448361</v>
      </c>
      <c r="C89" s="22">
        <v>231.76981734570384</v>
      </c>
      <c r="D89" s="22">
        <v>268.53796584025412</v>
      </c>
      <c r="E89" s="22">
        <v>267.15698145915337</v>
      </c>
      <c r="F89" s="22">
        <v>289.4024961065615</v>
      </c>
      <c r="G89" s="22">
        <v>310.96122078721794</v>
      </c>
      <c r="H89" s="22">
        <v>383.40932332121497</v>
      </c>
      <c r="I89" s="22">
        <v>355.70692420721076</v>
      </c>
      <c r="J89" s="22">
        <v>302.70251156972398</v>
      </c>
      <c r="K89" s="22">
        <v>314.04767070752558</v>
      </c>
      <c r="L89" s="22">
        <v>333.38849960545087</v>
      </c>
      <c r="M89" s="22">
        <v>362.37592022019834</v>
      </c>
      <c r="N89" s="22">
        <v>301.34445119056329</v>
      </c>
      <c r="O89" s="22">
        <v>334.8901550609869</v>
      </c>
      <c r="P89" s="22">
        <v>303.95336810898306</v>
      </c>
      <c r="Q89" s="22">
        <v>257.55713329474713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9.403755638514971</v>
      </c>
      <c r="C91" s="22">
        <v>6.6350424258604779</v>
      </c>
      <c r="D91" s="22">
        <v>6.8507683673685733</v>
      </c>
      <c r="E91" s="22">
        <v>6.9813388806116752</v>
      </c>
      <c r="F91" s="22">
        <v>7.908447665964637</v>
      </c>
      <c r="G91" s="22">
        <v>8.0867428938646295</v>
      </c>
      <c r="H91" s="22">
        <v>9.4855092077923402</v>
      </c>
      <c r="I91" s="22">
        <v>12.294633509430533</v>
      </c>
      <c r="J91" s="22">
        <v>13.468419162602627</v>
      </c>
      <c r="K91" s="22">
        <v>13.214268168424857</v>
      </c>
      <c r="L91" s="22">
        <v>13.121077261738774</v>
      </c>
      <c r="M91" s="22">
        <v>13.024679983480526</v>
      </c>
      <c r="N91" s="22">
        <v>12.71731062810864</v>
      </c>
      <c r="O91" s="22">
        <v>12.891845114851256</v>
      </c>
      <c r="P91" s="22">
        <v>12.609600456655441</v>
      </c>
      <c r="Q91" s="22">
        <v>12.677172075052889</v>
      </c>
    </row>
    <row r="92" spans="1:17" ht="12" customHeight="1" x14ac:dyDescent="0.25">
      <c r="A92" s="21" t="s">
        <v>46</v>
      </c>
      <c r="B92" s="20">
        <v>23.088325174545851</v>
      </c>
      <c r="C92" s="20">
        <v>24.522511293727693</v>
      </c>
      <c r="D92" s="20">
        <v>26.971556715149251</v>
      </c>
      <c r="E92" s="20">
        <v>27.798671412171021</v>
      </c>
      <c r="F92" s="20">
        <v>23.213810728057737</v>
      </c>
      <c r="G92" s="20">
        <v>27.652795806705988</v>
      </c>
      <c r="H92" s="20">
        <v>28.849488275052845</v>
      </c>
      <c r="I92" s="20">
        <v>36.686332905770627</v>
      </c>
      <c r="J92" s="20">
        <v>36.106557338673404</v>
      </c>
      <c r="K92" s="20">
        <v>35.069176424597572</v>
      </c>
      <c r="L92" s="20">
        <v>32.195205078088016</v>
      </c>
      <c r="M92" s="20">
        <v>33.346254451784503</v>
      </c>
      <c r="N92" s="20">
        <v>26.722904078760592</v>
      </c>
      <c r="O92" s="20">
        <v>24.994017366879987</v>
      </c>
      <c r="P92" s="20">
        <v>23.278811942710728</v>
      </c>
      <c r="Q92" s="20">
        <v>16.572149298507576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0.89501600634834022</v>
      </c>
      <c r="C97" s="45">
        <f t="shared" si="38"/>
        <v>0.88149748885652934</v>
      </c>
      <c r="D97" s="45">
        <f t="shared" si="38"/>
        <v>0.88813899808306307</v>
      </c>
      <c r="E97" s="45">
        <f t="shared" si="38"/>
        <v>0.88481037023327991</v>
      </c>
      <c r="F97" s="45">
        <f t="shared" si="38"/>
        <v>0.90290216915534471</v>
      </c>
      <c r="G97" s="45">
        <f t="shared" si="38"/>
        <v>0.89691531465529017</v>
      </c>
      <c r="H97" s="45">
        <f t="shared" si="38"/>
        <v>0.90910370195439949</v>
      </c>
      <c r="I97" s="45">
        <f t="shared" si="38"/>
        <v>0.87896606854267811</v>
      </c>
      <c r="J97" s="45">
        <f t="shared" si="38"/>
        <v>0.85927293630728852</v>
      </c>
      <c r="K97" s="45">
        <f t="shared" si="38"/>
        <v>0.86674220746133812</v>
      </c>
      <c r="L97" s="45">
        <f t="shared" si="38"/>
        <v>0.88033876385966803</v>
      </c>
      <c r="M97" s="45">
        <f t="shared" si="38"/>
        <v>0.88655341586823577</v>
      </c>
      <c r="N97" s="45">
        <f t="shared" si="38"/>
        <v>0.88426646309625989</v>
      </c>
      <c r="O97" s="45">
        <f t="shared" si="38"/>
        <v>0.8983682943675696</v>
      </c>
      <c r="P97" s="45">
        <f t="shared" si="38"/>
        <v>0.89439670323736309</v>
      </c>
      <c r="Q97" s="45">
        <f t="shared" si="38"/>
        <v>0.89801721370815246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3.0384136612721171E-2</v>
      </c>
      <c r="C99" s="44">
        <f t="shared" si="40"/>
        <v>2.5235267058646458E-2</v>
      </c>
      <c r="D99" s="44">
        <f t="shared" si="40"/>
        <v>2.2657632543151569E-2</v>
      </c>
      <c r="E99" s="44">
        <f t="shared" si="40"/>
        <v>2.3121840222702389E-2</v>
      </c>
      <c r="F99" s="44">
        <f t="shared" si="40"/>
        <v>2.4673438025986323E-2</v>
      </c>
      <c r="G99" s="44">
        <f t="shared" si="40"/>
        <v>2.3324849088337402E-2</v>
      </c>
      <c r="H99" s="44">
        <f t="shared" si="40"/>
        <v>2.2491136785690705E-2</v>
      </c>
      <c r="I99" s="44">
        <f t="shared" si="40"/>
        <v>3.0380532243061007E-2</v>
      </c>
      <c r="J99" s="44">
        <f t="shared" si="40"/>
        <v>3.8232415123523662E-2</v>
      </c>
      <c r="K99" s="44">
        <f t="shared" si="40"/>
        <v>3.647014460092346E-2</v>
      </c>
      <c r="L99" s="44">
        <f t="shared" si="40"/>
        <v>3.4647244733325686E-2</v>
      </c>
      <c r="M99" s="44">
        <f t="shared" si="40"/>
        <v>3.1864905711529334E-2</v>
      </c>
      <c r="N99" s="44">
        <f t="shared" si="40"/>
        <v>3.7317731402668877E-2</v>
      </c>
      <c r="O99" s="44">
        <f t="shared" si="40"/>
        <v>3.458335436875018E-2</v>
      </c>
      <c r="P99" s="44">
        <f t="shared" si="40"/>
        <v>3.7104326718726245E-2</v>
      </c>
      <c r="Q99" s="44">
        <f t="shared" si="40"/>
        <v>4.4201139370151452E-2</v>
      </c>
    </row>
    <row r="100" spans="1:17" ht="12" customHeight="1" x14ac:dyDescent="0.25">
      <c r="A100" s="23" t="s">
        <v>46</v>
      </c>
      <c r="B100" s="43">
        <f t="shared" ref="B100:Q100" si="41">IF(B92=0,0,B92/B$87)</f>
        <v>7.4599857038938691E-2</v>
      </c>
      <c r="C100" s="43">
        <f t="shared" si="41"/>
        <v>9.3267244084824036E-2</v>
      </c>
      <c r="D100" s="43">
        <f t="shared" si="41"/>
        <v>8.9203369373785452E-2</v>
      </c>
      <c r="E100" s="43">
        <f t="shared" si="41"/>
        <v>9.2067789544017578E-2</v>
      </c>
      <c r="F100" s="43">
        <f t="shared" si="41"/>
        <v>7.2424392818669026E-2</v>
      </c>
      <c r="G100" s="43">
        <f t="shared" si="41"/>
        <v>7.9759836256372466E-2</v>
      </c>
      <c r="H100" s="43">
        <f t="shared" si="41"/>
        <v>6.8405161259909752E-2</v>
      </c>
      <c r="I100" s="43">
        <f t="shared" si="41"/>
        <v>9.0653399214260813E-2</v>
      </c>
      <c r="J100" s="43">
        <f t="shared" si="41"/>
        <v>0.10249464856918783</v>
      </c>
      <c r="K100" s="43">
        <f t="shared" si="41"/>
        <v>9.6787647937738489E-2</v>
      </c>
      <c r="L100" s="43">
        <f t="shared" si="41"/>
        <v>8.5013991407006259E-2</v>
      </c>
      <c r="M100" s="43">
        <f t="shared" si="41"/>
        <v>8.1581678420234893E-2</v>
      </c>
      <c r="N100" s="43">
        <f t="shared" si="41"/>
        <v>7.8415805501071176E-2</v>
      </c>
      <c r="O100" s="43">
        <f t="shared" si="41"/>
        <v>6.7048351263680223E-2</v>
      </c>
      <c r="P100" s="43">
        <f t="shared" si="41"/>
        <v>6.8498970043910826E-2</v>
      </c>
      <c r="Q100" s="43">
        <f t="shared" si="41"/>
        <v>5.7781646921696059E-2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129393.73124838139</v>
      </c>
      <c r="C105" s="26">
        <f t="shared" ref="C105:Q105" si="43">SUM(C106,C111)</f>
        <v>125898.51049756803</v>
      </c>
      <c r="D105" s="26">
        <f t="shared" si="43"/>
        <v>124328.21155113183</v>
      </c>
      <c r="E105" s="26">
        <f t="shared" si="43"/>
        <v>122884.33790829923</v>
      </c>
      <c r="F105" s="26">
        <f t="shared" si="43"/>
        <v>121373.11252027216</v>
      </c>
      <c r="G105" s="26">
        <f t="shared" si="43"/>
        <v>118585.98545151475</v>
      </c>
      <c r="H105" s="26">
        <f t="shared" si="43"/>
        <v>123148.12813537206</v>
      </c>
      <c r="I105" s="26">
        <f t="shared" si="43"/>
        <v>115679.96244544274</v>
      </c>
      <c r="J105" s="26">
        <f t="shared" si="43"/>
        <v>106404.46467242955</v>
      </c>
      <c r="K105" s="26">
        <f t="shared" si="43"/>
        <v>104274.59402908046</v>
      </c>
      <c r="L105" s="26">
        <f t="shared" si="43"/>
        <v>105007.06616017674</v>
      </c>
      <c r="M105" s="26">
        <f t="shared" si="43"/>
        <v>100114.57974426901</v>
      </c>
      <c r="N105" s="26">
        <f t="shared" si="43"/>
        <v>103703.99487245268</v>
      </c>
      <c r="O105" s="26">
        <f t="shared" si="43"/>
        <v>98852.271886554372</v>
      </c>
      <c r="P105" s="26">
        <f t="shared" si="43"/>
        <v>96611.710546335118</v>
      </c>
      <c r="Q105" s="26">
        <f t="shared" si="43"/>
        <v>93123.09651781508</v>
      </c>
    </row>
    <row r="106" spans="1:17" ht="12" customHeight="1" x14ac:dyDescent="0.25">
      <c r="A106" s="25" t="s">
        <v>48</v>
      </c>
      <c r="B106" s="24">
        <f>SUM(B107:B110)</f>
        <v>100311.02680360794</v>
      </c>
      <c r="C106" s="24">
        <f t="shared" ref="C106:Q106" si="44">SUM(C107:C110)</f>
        <v>96574.648420233672</v>
      </c>
      <c r="D106" s="24">
        <f t="shared" si="44"/>
        <v>94916.98474448573</v>
      </c>
      <c r="E106" s="24">
        <f t="shared" si="44"/>
        <v>93560.574182217257</v>
      </c>
      <c r="F106" s="24">
        <f t="shared" si="44"/>
        <v>92149.901776967556</v>
      </c>
      <c r="G106" s="24">
        <f t="shared" si="44"/>
        <v>89577.034689882683</v>
      </c>
      <c r="H106" s="24">
        <f t="shared" si="44"/>
        <v>94026.734179068008</v>
      </c>
      <c r="I106" s="24">
        <f t="shared" si="44"/>
        <v>87159.172338489938</v>
      </c>
      <c r="J106" s="24">
        <f t="shared" si="44"/>
        <v>78296.136997697904</v>
      </c>
      <c r="K106" s="24">
        <f t="shared" si="44"/>
        <v>76139.476335052561</v>
      </c>
      <c r="L106" s="24">
        <f t="shared" si="44"/>
        <v>77050.961205294443</v>
      </c>
      <c r="M106" s="24">
        <f t="shared" si="44"/>
        <v>72601.76382386859</v>
      </c>
      <c r="N106" s="24">
        <f t="shared" si="44"/>
        <v>76355.598170508747</v>
      </c>
      <c r="O106" s="24">
        <f t="shared" si="44"/>
        <v>71584.620642171474</v>
      </c>
      <c r="P106" s="24">
        <f t="shared" si="44"/>
        <v>69488.339517040178</v>
      </c>
      <c r="Q106" s="24">
        <f t="shared" si="44"/>
        <v>65980.847699869162</v>
      </c>
    </row>
    <row r="107" spans="1:17" ht="12" customHeight="1" x14ac:dyDescent="0.25">
      <c r="A107" s="23" t="s">
        <v>44</v>
      </c>
      <c r="B107" s="22">
        <v>82022.891215688185</v>
      </c>
      <c r="C107" s="22">
        <v>78417.172442768278</v>
      </c>
      <c r="D107" s="22">
        <v>76441.320129977656</v>
      </c>
      <c r="E107" s="22">
        <v>75087.983778393551</v>
      </c>
      <c r="F107" s="22">
        <v>73278.792924605295</v>
      </c>
      <c r="G107" s="22">
        <v>70579.758390306757</v>
      </c>
      <c r="H107" s="22">
        <v>74509.711602468233</v>
      </c>
      <c r="I107" s="22">
        <v>67772.904722894586</v>
      </c>
      <c r="J107" s="22">
        <v>58944.784712944696</v>
      </c>
      <c r="K107" s="22">
        <v>56918.993872223677</v>
      </c>
      <c r="L107" s="22">
        <v>57634.388432227744</v>
      </c>
      <c r="M107" s="22">
        <v>53139.841159460477</v>
      </c>
      <c r="N107" s="22">
        <v>56824.43501007447</v>
      </c>
      <c r="O107" s="22">
        <v>52728.49127400585</v>
      </c>
      <c r="P107" s="22">
        <v>50526.417477557472</v>
      </c>
      <c r="Q107" s="22">
        <v>47012.514571386106</v>
      </c>
    </row>
    <row r="108" spans="1:17" ht="12" customHeight="1" x14ac:dyDescent="0.25">
      <c r="A108" s="23" t="s">
        <v>43</v>
      </c>
      <c r="B108" s="22">
        <v>213.05786138158908</v>
      </c>
      <c r="C108" s="22">
        <v>224.11718094620772</v>
      </c>
      <c r="D108" s="22">
        <v>236.80619038939722</v>
      </c>
      <c r="E108" s="22">
        <v>243.94564577071728</v>
      </c>
      <c r="F108" s="22">
        <v>255.17050343087575</v>
      </c>
      <c r="G108" s="22">
        <v>265.58215392382124</v>
      </c>
      <c r="H108" s="22">
        <v>280.97123788390883</v>
      </c>
      <c r="I108" s="22">
        <v>282.50342760133043</v>
      </c>
      <c r="J108" s="22">
        <v>294.56000873977177</v>
      </c>
      <c r="K108" s="22">
        <v>306.21527030219909</v>
      </c>
      <c r="L108" s="22">
        <v>311.56477065274777</v>
      </c>
      <c r="M108" s="22">
        <v>314.669292500381</v>
      </c>
      <c r="N108" s="22">
        <v>314.54523527138383</v>
      </c>
      <c r="O108" s="22">
        <v>315.04596258160262</v>
      </c>
      <c r="P108" s="22">
        <v>313.91144020078019</v>
      </c>
      <c r="Q108" s="22">
        <v>314.42463826440104</v>
      </c>
    </row>
    <row r="109" spans="1:17" ht="12" customHeight="1" x14ac:dyDescent="0.25">
      <c r="A109" s="23" t="s">
        <v>47</v>
      </c>
      <c r="B109" s="22">
        <v>8941.3129919554358</v>
      </c>
      <c r="C109" s="22">
        <v>8677.4433017802567</v>
      </c>
      <c r="D109" s="22">
        <v>8787.036676161857</v>
      </c>
      <c r="E109" s="22">
        <v>8819.5891492848205</v>
      </c>
      <c r="F109" s="22">
        <v>8944.021404934183</v>
      </c>
      <c r="G109" s="22">
        <v>9046.5491110407438</v>
      </c>
      <c r="H109" s="22">
        <v>9635.4448136539977</v>
      </c>
      <c r="I109" s="22">
        <v>9226.4574956592478</v>
      </c>
      <c r="J109" s="22">
        <v>9266.4335578427472</v>
      </c>
      <c r="K109" s="22">
        <v>9162.8314154261207</v>
      </c>
      <c r="L109" s="22">
        <v>9197.2734608311075</v>
      </c>
      <c r="M109" s="22">
        <v>9243.4661727320945</v>
      </c>
      <c r="N109" s="22">
        <v>9192.0005685910128</v>
      </c>
      <c r="O109" s="22">
        <v>9254.9946591694716</v>
      </c>
      <c r="P109" s="22">
        <v>9309.6989255672252</v>
      </c>
      <c r="Q109" s="22">
        <v>9247.2823372765906</v>
      </c>
    </row>
    <row r="110" spans="1:17" ht="12" customHeight="1" x14ac:dyDescent="0.25">
      <c r="A110" s="21" t="s">
        <v>46</v>
      </c>
      <c r="B110" s="20">
        <v>9133.7647345827318</v>
      </c>
      <c r="C110" s="20">
        <v>9255.9154947389379</v>
      </c>
      <c r="D110" s="20">
        <v>9451.821747956832</v>
      </c>
      <c r="E110" s="20">
        <v>9409.0556087681762</v>
      </c>
      <c r="F110" s="20">
        <v>9671.9169439972084</v>
      </c>
      <c r="G110" s="20">
        <v>9685.1450346113525</v>
      </c>
      <c r="H110" s="20">
        <v>9600.6065250618667</v>
      </c>
      <c r="I110" s="20">
        <v>9877.3066923347651</v>
      </c>
      <c r="J110" s="20">
        <v>9790.3587181707007</v>
      </c>
      <c r="K110" s="20">
        <v>9751.4357771005543</v>
      </c>
      <c r="L110" s="20">
        <v>9907.7345415828458</v>
      </c>
      <c r="M110" s="20">
        <v>9903.7871991756474</v>
      </c>
      <c r="N110" s="20">
        <v>10024.617356571885</v>
      </c>
      <c r="O110" s="20">
        <v>9286.088746414549</v>
      </c>
      <c r="P110" s="20">
        <v>9338.3116737147066</v>
      </c>
      <c r="Q110" s="20">
        <v>9406.6261529420608</v>
      </c>
    </row>
    <row r="111" spans="1:17" ht="12" customHeight="1" x14ac:dyDescent="0.25">
      <c r="A111" s="19" t="s">
        <v>45</v>
      </c>
      <c r="B111" s="18">
        <v>29082.704444773452</v>
      </c>
      <c r="C111" s="18">
        <v>29323.862077334361</v>
      </c>
      <c r="D111" s="18">
        <v>29411.226806646089</v>
      </c>
      <c r="E111" s="18">
        <v>29323.763726081983</v>
      </c>
      <c r="F111" s="18">
        <v>29223.210743304608</v>
      </c>
      <c r="G111" s="18">
        <v>29008.950761632062</v>
      </c>
      <c r="H111" s="18">
        <v>29121.393956304044</v>
      </c>
      <c r="I111" s="18">
        <v>28520.790106952805</v>
      </c>
      <c r="J111" s="18">
        <v>28108.327674731638</v>
      </c>
      <c r="K111" s="18">
        <v>28135.117694027893</v>
      </c>
      <c r="L111" s="18">
        <v>27956.104954882299</v>
      </c>
      <c r="M111" s="18">
        <v>27512.815920400419</v>
      </c>
      <c r="N111" s="18">
        <v>27348.396701943933</v>
      </c>
      <c r="O111" s="18">
        <v>27267.651244382894</v>
      </c>
      <c r="P111" s="18">
        <v>27123.371029294933</v>
      </c>
      <c r="Q111" s="18">
        <v>27142.248817945914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61015.923621209738</v>
      </c>
      <c r="C113" s="31">
        <f t="shared" ref="C113:Q113" si="46">SUM(C114:C117)</f>
        <v>59931.298212942791</v>
      </c>
      <c r="D113" s="31">
        <f t="shared" si="46"/>
        <v>59081.825230044953</v>
      </c>
      <c r="E113" s="31">
        <f t="shared" si="46"/>
        <v>59503.543869023582</v>
      </c>
      <c r="F113" s="31">
        <f t="shared" si="46"/>
        <v>59429.775995134332</v>
      </c>
      <c r="G113" s="31">
        <f t="shared" si="46"/>
        <v>58140.317233175505</v>
      </c>
      <c r="H113" s="31">
        <f t="shared" si="46"/>
        <v>61329.356884574438</v>
      </c>
      <c r="I113" s="31">
        <f t="shared" si="46"/>
        <v>58105.658922488896</v>
      </c>
      <c r="J113" s="31">
        <f t="shared" si="46"/>
        <v>52776.811354193946</v>
      </c>
      <c r="K113" s="31">
        <f t="shared" si="46"/>
        <v>51773.534450744402</v>
      </c>
      <c r="L113" s="31">
        <f t="shared" si="46"/>
        <v>52781.273558656161</v>
      </c>
      <c r="M113" s="31">
        <f t="shared" si="46"/>
        <v>49848.488154426355</v>
      </c>
      <c r="N113" s="31">
        <f t="shared" si="46"/>
        <v>54108.705032219645</v>
      </c>
      <c r="O113" s="31">
        <f t="shared" si="46"/>
        <v>50828.152533884437</v>
      </c>
      <c r="P113" s="31">
        <f t="shared" si="46"/>
        <v>50488.612975551798</v>
      </c>
      <c r="Q113" s="31">
        <f t="shared" si="46"/>
        <v>48579.888797943058</v>
      </c>
    </row>
    <row r="114" spans="1:17" ht="12" customHeight="1" x14ac:dyDescent="0.25">
      <c r="A114" s="23" t="s">
        <v>44</v>
      </c>
      <c r="B114" s="22">
        <v>50206.38366604242</v>
      </c>
      <c r="C114" s="22">
        <v>49051.980777418794</v>
      </c>
      <c r="D114" s="22">
        <v>47905.237210050167</v>
      </c>
      <c r="E114" s="22">
        <v>48162.066499369765</v>
      </c>
      <c r="F114" s="22">
        <v>47583.905937829353</v>
      </c>
      <c r="G114" s="22">
        <v>46147.766124478163</v>
      </c>
      <c r="H114" s="22">
        <v>48857.457077278268</v>
      </c>
      <c r="I114" s="22">
        <v>45610.715439473468</v>
      </c>
      <c r="J114" s="22">
        <v>40176.870902015224</v>
      </c>
      <c r="K114" s="22">
        <v>39088.990256784302</v>
      </c>
      <c r="L114" s="22">
        <v>39833.563893129787</v>
      </c>
      <c r="M114" s="22">
        <v>36724.346095961257</v>
      </c>
      <c r="N114" s="22">
        <v>40702.603718813421</v>
      </c>
      <c r="O114" s="22">
        <v>37729.404907581949</v>
      </c>
      <c r="P114" s="22">
        <v>37180.842599183656</v>
      </c>
      <c r="Q114" s="22">
        <v>35078.178484715412</v>
      </c>
    </row>
    <row r="115" spans="1:17" ht="12" customHeight="1" x14ac:dyDescent="0.25">
      <c r="A115" s="23" t="s">
        <v>43</v>
      </c>
      <c r="B115" s="30">
        <v>347.94693008606924</v>
      </c>
      <c r="C115" s="30">
        <v>377.64859578500329</v>
      </c>
      <c r="D115" s="30">
        <v>410.37294001899465</v>
      </c>
      <c r="E115" s="30">
        <v>432.8511795809585</v>
      </c>
      <c r="F115" s="30">
        <v>462.43000543603642</v>
      </c>
      <c r="G115" s="30">
        <v>490.68654226468539</v>
      </c>
      <c r="H115" s="30">
        <v>528.67379795117847</v>
      </c>
      <c r="I115" s="30">
        <v>541.46379657538091</v>
      </c>
      <c r="J115" s="30">
        <v>574.274171040086</v>
      </c>
      <c r="K115" s="30">
        <v>606.17821023216936</v>
      </c>
      <c r="L115" s="30">
        <v>625.9535793151357</v>
      </c>
      <c r="M115" s="30">
        <v>651.47146612061977</v>
      </c>
      <c r="N115" s="30">
        <v>676.01313445969458</v>
      </c>
      <c r="O115" s="30">
        <v>709.05425474985066</v>
      </c>
      <c r="P115" s="30">
        <v>750.56312490880794</v>
      </c>
      <c r="Q115" s="30">
        <v>813.13846565747906</v>
      </c>
    </row>
    <row r="116" spans="1:17" ht="12" customHeight="1" x14ac:dyDescent="0.25">
      <c r="A116" s="23" t="s">
        <v>47</v>
      </c>
      <c r="B116" s="22">
        <v>5487.4216380648859</v>
      </c>
      <c r="C116" s="22">
        <v>5417.0254860923742</v>
      </c>
      <c r="D116" s="22">
        <v>5540.2633381274072</v>
      </c>
      <c r="E116" s="22">
        <v>5628.6145809495847</v>
      </c>
      <c r="F116" s="22">
        <v>5763.8449463355737</v>
      </c>
      <c r="G116" s="22">
        <v>5898.1694788847726</v>
      </c>
      <c r="H116" s="22">
        <v>6338.5127991451927</v>
      </c>
      <c r="I116" s="22">
        <v>6144.2224440923928</v>
      </c>
      <c r="J116" s="22">
        <v>6223.8704240249062</v>
      </c>
      <c r="K116" s="22">
        <v>6205.3348106235571</v>
      </c>
      <c r="L116" s="22">
        <v>6286.9100594375923</v>
      </c>
      <c r="M116" s="22">
        <v>6390.777581067834</v>
      </c>
      <c r="N116" s="22">
        <v>6401.7398922089742</v>
      </c>
      <c r="O116" s="22">
        <v>6491.3309648176491</v>
      </c>
      <c r="P116" s="22">
        <v>6575.6028579097547</v>
      </c>
      <c r="Q116" s="22">
        <v>6565.6690786013169</v>
      </c>
    </row>
    <row r="117" spans="1:17" ht="12" customHeight="1" x14ac:dyDescent="0.25">
      <c r="A117" s="29" t="s">
        <v>46</v>
      </c>
      <c r="B117" s="18">
        <v>4974.1713870163612</v>
      </c>
      <c r="C117" s="18">
        <v>5084.6433536466229</v>
      </c>
      <c r="D117" s="18">
        <v>5225.9517418483883</v>
      </c>
      <c r="E117" s="18">
        <v>5280.0116091232721</v>
      </c>
      <c r="F117" s="18">
        <v>5619.5951055333744</v>
      </c>
      <c r="G117" s="18">
        <v>5603.6950875478778</v>
      </c>
      <c r="H117" s="18">
        <v>5604.7132101997931</v>
      </c>
      <c r="I117" s="18">
        <v>5809.2572423476604</v>
      </c>
      <c r="J117" s="18">
        <v>5801.7958571137278</v>
      </c>
      <c r="K117" s="18">
        <v>5873.0311731043776</v>
      </c>
      <c r="L117" s="18">
        <v>6034.8460267736427</v>
      </c>
      <c r="M117" s="18">
        <v>6081.8930112766457</v>
      </c>
      <c r="N117" s="18">
        <v>6328.3482867375578</v>
      </c>
      <c r="O117" s="18">
        <v>5898.362406734992</v>
      </c>
      <c r="P117" s="18">
        <v>5981.6043935495736</v>
      </c>
      <c r="Q117" s="18">
        <v>6122.9027689688537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7372.3450936504969</v>
      </c>
      <c r="C119" s="26">
        <f t="shared" ref="C119:Q119" si="47">SUM(C120,C125)</f>
        <v>5995.8039639936214</v>
      </c>
      <c r="D119" s="26">
        <f t="shared" si="47"/>
        <v>6560.1463802937951</v>
      </c>
      <c r="E119" s="26">
        <f t="shared" si="47"/>
        <v>6103.2763802266527</v>
      </c>
      <c r="F119" s="26">
        <f t="shared" si="47"/>
        <v>6127.639663475893</v>
      </c>
      <c r="G119" s="26">
        <f t="shared" si="47"/>
        <v>6249.5780892268403</v>
      </c>
      <c r="H119" s="26">
        <f t="shared" si="47"/>
        <v>7308.5352984941219</v>
      </c>
      <c r="I119" s="26">
        <f t="shared" si="47"/>
        <v>6352.9029080507398</v>
      </c>
      <c r="J119" s="26">
        <f t="shared" si="47"/>
        <v>5296.5208697611097</v>
      </c>
      <c r="K119" s="26">
        <f t="shared" si="47"/>
        <v>5458.3715758135286</v>
      </c>
      <c r="L119" s="26">
        <f t="shared" si="47"/>
        <v>5653.7661876873153</v>
      </c>
      <c r="M119" s="26">
        <f t="shared" si="47"/>
        <v>5979.1245844293244</v>
      </c>
      <c r="N119" s="26">
        <f t="shared" si="47"/>
        <v>4936.6607772954203</v>
      </c>
      <c r="O119" s="26">
        <f t="shared" si="47"/>
        <v>5333.6967907467633</v>
      </c>
      <c r="P119" s="26">
        <f t="shared" si="47"/>
        <v>4780.6704492714816</v>
      </c>
      <c r="Q119" s="26">
        <f t="shared" si="47"/>
        <v>4003.4704900118954</v>
      </c>
    </row>
    <row r="120" spans="1:17" ht="12" customHeight="1" x14ac:dyDescent="0.25">
      <c r="A120" s="25" t="s">
        <v>48</v>
      </c>
      <c r="B120" s="24">
        <f>SUM(B121:B124)</f>
        <v>7372.3450936504969</v>
      </c>
      <c r="C120" s="24">
        <f t="shared" ref="C120:Q120" si="48">SUM(C121:C124)</f>
        <v>5995.8039639936214</v>
      </c>
      <c r="D120" s="24">
        <f t="shared" si="48"/>
        <v>6560.1463802937951</v>
      </c>
      <c r="E120" s="24">
        <f t="shared" si="48"/>
        <v>6103.2763802266527</v>
      </c>
      <c r="F120" s="24">
        <f t="shared" si="48"/>
        <v>6127.639663475893</v>
      </c>
      <c r="G120" s="24">
        <f t="shared" si="48"/>
        <v>6249.5780892268403</v>
      </c>
      <c r="H120" s="24">
        <f t="shared" si="48"/>
        <v>7308.5352984941219</v>
      </c>
      <c r="I120" s="24">
        <f t="shared" si="48"/>
        <v>6352.9029080507398</v>
      </c>
      <c r="J120" s="24">
        <f t="shared" si="48"/>
        <v>5296.5208697611097</v>
      </c>
      <c r="K120" s="24">
        <f t="shared" si="48"/>
        <v>5458.3715758135286</v>
      </c>
      <c r="L120" s="24">
        <f t="shared" si="48"/>
        <v>5653.7661876873153</v>
      </c>
      <c r="M120" s="24">
        <f t="shared" si="48"/>
        <v>5979.1245844293244</v>
      </c>
      <c r="N120" s="24">
        <f t="shared" si="48"/>
        <v>4936.6607772954203</v>
      </c>
      <c r="O120" s="24">
        <f t="shared" si="48"/>
        <v>5333.6967907467633</v>
      </c>
      <c r="P120" s="24">
        <f t="shared" si="48"/>
        <v>4780.6704492714816</v>
      </c>
      <c r="Q120" s="24">
        <f t="shared" si="48"/>
        <v>4003.4704900118954</v>
      </c>
    </row>
    <row r="121" spans="1:17" ht="12" customHeight="1" x14ac:dyDescent="0.25">
      <c r="A121" s="23" t="s">
        <v>44</v>
      </c>
      <c r="B121" s="22">
        <v>6598.3668631408473</v>
      </c>
      <c r="C121" s="22">
        <v>5285.2861379364022</v>
      </c>
      <c r="D121" s="22">
        <v>5826.3218334723633</v>
      </c>
      <c r="E121" s="22">
        <v>5400.2422336243781</v>
      </c>
      <c r="F121" s="22">
        <v>5532.6591439547101</v>
      </c>
      <c r="G121" s="22">
        <v>5605.3422983616983</v>
      </c>
      <c r="H121" s="22">
        <v>6644.2164957254081</v>
      </c>
      <c r="I121" s="22">
        <v>5583.9860929227061</v>
      </c>
      <c r="J121" s="22">
        <v>4551.1570399724624</v>
      </c>
      <c r="K121" s="22">
        <v>4731.0010287648402</v>
      </c>
      <c r="L121" s="22">
        <v>4977.2295368202385</v>
      </c>
      <c r="M121" s="22">
        <v>5300.8133242275635</v>
      </c>
      <c r="N121" s="22">
        <v>4365.3235650450551</v>
      </c>
      <c r="O121" s="22">
        <v>4791.6240885769494</v>
      </c>
      <c r="P121" s="22">
        <v>4275.8158890926961</v>
      </c>
      <c r="Q121" s="22">
        <v>3595.1854146032942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224.00234048160135</v>
      </c>
      <c r="C123" s="22">
        <v>151.30571426267008</v>
      </c>
      <c r="D123" s="22">
        <v>148.63738611398267</v>
      </c>
      <c r="E123" s="22">
        <v>141.11898129859409</v>
      </c>
      <c r="F123" s="22">
        <v>151.18993748234814</v>
      </c>
      <c r="G123" s="22">
        <v>145.77046579699604</v>
      </c>
      <c r="H123" s="22">
        <v>164.37726710148019</v>
      </c>
      <c r="I123" s="22">
        <v>193.00457163507153</v>
      </c>
      <c r="J123" s="22">
        <v>202.49878460311336</v>
      </c>
      <c r="K123" s="22">
        <v>199.06760065548983</v>
      </c>
      <c r="L123" s="22">
        <v>195.88742076980415</v>
      </c>
      <c r="M123" s="22">
        <v>190.52424112032745</v>
      </c>
      <c r="N123" s="22">
        <v>184.22498091320114</v>
      </c>
      <c r="O123" s="22">
        <v>184.45712620986089</v>
      </c>
      <c r="P123" s="22">
        <v>177.38355828432881</v>
      </c>
      <c r="Q123" s="22">
        <v>176.95795709330432</v>
      </c>
    </row>
    <row r="124" spans="1:17" ht="12" customHeight="1" x14ac:dyDescent="0.25">
      <c r="A124" s="21" t="s">
        <v>46</v>
      </c>
      <c r="B124" s="20">
        <v>549.97589002804818</v>
      </c>
      <c r="C124" s="20">
        <v>559.2121117945486</v>
      </c>
      <c r="D124" s="20">
        <v>585.18716070744904</v>
      </c>
      <c r="E124" s="20">
        <v>561.91516530368085</v>
      </c>
      <c r="F124" s="20">
        <v>443.79058203883488</v>
      </c>
      <c r="G124" s="20">
        <v>498.46532506814589</v>
      </c>
      <c r="H124" s="20">
        <v>499.9415356672331</v>
      </c>
      <c r="I124" s="20">
        <v>575.91224349296226</v>
      </c>
      <c r="J124" s="20">
        <v>542.86504518553397</v>
      </c>
      <c r="K124" s="20">
        <v>528.30294639319868</v>
      </c>
      <c r="L124" s="20">
        <v>480.64923009727198</v>
      </c>
      <c r="M124" s="20">
        <v>487.7870190814337</v>
      </c>
      <c r="N124" s="20">
        <v>387.11223133716459</v>
      </c>
      <c r="O124" s="20">
        <v>357.61557595995293</v>
      </c>
      <c r="P124" s="20">
        <v>327.47100189445689</v>
      </c>
      <c r="Q124" s="20">
        <v>231.32711831529684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0.60826736167967477</v>
      </c>
      <c r="C127" s="39">
        <f t="shared" si="49"/>
        <v>0.62056967530607532</v>
      </c>
      <c r="D127" s="39">
        <f t="shared" si="49"/>
        <v>0.6224578813696181</v>
      </c>
      <c r="E127" s="39">
        <f t="shared" si="49"/>
        <v>0.63598951149161742</v>
      </c>
      <c r="F127" s="39">
        <f t="shared" si="49"/>
        <v>0.64492500642022965</v>
      </c>
      <c r="G127" s="39">
        <f t="shared" si="49"/>
        <v>0.6490538276295742</v>
      </c>
      <c r="H127" s="39">
        <f t="shared" si="49"/>
        <v>0.65225446167019407</v>
      </c>
      <c r="I127" s="39">
        <f t="shared" si="49"/>
        <v>0.66666143520535859</v>
      </c>
      <c r="J127" s="39">
        <f t="shared" si="49"/>
        <v>0.67406660632242577</v>
      </c>
      <c r="K127" s="39">
        <f t="shared" si="49"/>
        <v>0.6799828018637063</v>
      </c>
      <c r="L127" s="39">
        <f t="shared" si="49"/>
        <v>0.68501771727449101</v>
      </c>
      <c r="M127" s="39">
        <f t="shared" si="49"/>
        <v>0.68660161308695566</v>
      </c>
      <c r="N127" s="39">
        <f t="shared" si="49"/>
        <v>0.70864096842500224</v>
      </c>
      <c r="O127" s="39">
        <f t="shared" si="49"/>
        <v>0.71004291254064256</v>
      </c>
      <c r="P127" s="39">
        <f t="shared" si="49"/>
        <v>0.72657676563376217</v>
      </c>
      <c r="Q127" s="39">
        <f t="shared" si="49"/>
        <v>0.73627257744430874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0.61210209640159152</v>
      </c>
      <c r="C128" s="38">
        <f t="shared" si="50"/>
        <v>0.62552600724310381</v>
      </c>
      <c r="D128" s="38">
        <f t="shared" si="50"/>
        <v>0.62669296041190925</v>
      </c>
      <c r="E128" s="38">
        <f t="shared" si="50"/>
        <v>0.6414084394849382</v>
      </c>
      <c r="F128" s="38">
        <f t="shared" si="50"/>
        <v>0.64935439079608248</v>
      </c>
      <c r="G128" s="38">
        <f t="shared" si="50"/>
        <v>0.65383853922084234</v>
      </c>
      <c r="H128" s="38">
        <f t="shared" si="50"/>
        <v>0.65571931532828265</v>
      </c>
      <c r="I128" s="38">
        <f t="shared" si="50"/>
        <v>0.67299336845548485</v>
      </c>
      <c r="J128" s="38">
        <f t="shared" si="50"/>
        <v>0.68160179221406325</v>
      </c>
      <c r="K128" s="38">
        <f t="shared" si="50"/>
        <v>0.68674773739912554</v>
      </c>
      <c r="L128" s="38">
        <f t="shared" si="50"/>
        <v>0.69114230196040094</v>
      </c>
      <c r="M128" s="38">
        <f t="shared" si="50"/>
        <v>0.69108874423918421</v>
      </c>
      <c r="N128" s="38">
        <f t="shared" si="50"/>
        <v>0.71628699364273851</v>
      </c>
      <c r="O128" s="38">
        <f t="shared" si="50"/>
        <v>0.71554114286182569</v>
      </c>
      <c r="P128" s="38">
        <f t="shared" si="50"/>
        <v>0.73586936211534149</v>
      </c>
      <c r="Q128" s="38">
        <f t="shared" si="50"/>
        <v>0.74614554878682326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1.6331100285611724</v>
      </c>
      <c r="C129" s="37">
        <f t="shared" si="51"/>
        <v>1.6850497324238876</v>
      </c>
      <c r="D129" s="37">
        <f t="shared" si="51"/>
        <v>1.7329485320640872</v>
      </c>
      <c r="E129" s="37">
        <f t="shared" si="51"/>
        <v>1.7743755098125102</v>
      </c>
      <c r="F129" s="37">
        <f t="shared" si="51"/>
        <v>1.8122392644074008</v>
      </c>
      <c r="G129" s="37">
        <f t="shared" si="51"/>
        <v>1.8475885333975881</v>
      </c>
      <c r="H129" s="37">
        <f t="shared" si="51"/>
        <v>1.8815940091690628</v>
      </c>
      <c r="I129" s="37">
        <f t="shared" si="51"/>
        <v>1.9166627505118135</v>
      </c>
      <c r="J129" s="37">
        <f t="shared" si="51"/>
        <v>1.9495999253158189</v>
      </c>
      <c r="K129" s="37">
        <f t="shared" si="51"/>
        <v>1.9795819118816038</v>
      </c>
      <c r="L129" s="37">
        <f t="shared" si="51"/>
        <v>2.0090640479144146</v>
      </c>
      <c r="M129" s="37">
        <f t="shared" si="51"/>
        <v>2.0703369589831553</v>
      </c>
      <c r="N129" s="37">
        <f t="shared" si="51"/>
        <v>2.1491762031506942</v>
      </c>
      <c r="O129" s="37">
        <f t="shared" si="51"/>
        <v>2.2506374909222737</v>
      </c>
      <c r="P129" s="37">
        <f t="shared" si="51"/>
        <v>2.3910027759062937</v>
      </c>
      <c r="Q129" s="37">
        <f t="shared" si="51"/>
        <v>2.5861156115053152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0.61371541774703098</v>
      </c>
      <c r="C130" s="37">
        <f t="shared" si="52"/>
        <v>0.62426515480441369</v>
      </c>
      <c r="D130" s="37">
        <f t="shared" si="52"/>
        <v>0.63050417817845872</v>
      </c>
      <c r="E130" s="37">
        <f t="shared" si="52"/>
        <v>0.63819464667535086</v>
      </c>
      <c r="F130" s="37">
        <f t="shared" si="52"/>
        <v>0.64443550449865994</v>
      </c>
      <c r="G130" s="37">
        <f t="shared" si="52"/>
        <v>0.65198004305160162</v>
      </c>
      <c r="H130" s="37">
        <f t="shared" si="52"/>
        <v>0.65783292019514694</v>
      </c>
      <c r="I130" s="37">
        <f t="shared" si="52"/>
        <v>0.66593515951090143</v>
      </c>
      <c r="J130" s="37">
        <f t="shared" si="52"/>
        <v>0.67165758920887808</v>
      </c>
      <c r="K130" s="37">
        <f t="shared" si="52"/>
        <v>0.67722896223721207</v>
      </c>
      <c r="L130" s="37">
        <f t="shared" si="52"/>
        <v>0.68356237163241618</v>
      </c>
      <c r="M130" s="37">
        <f t="shared" si="52"/>
        <v>0.69138323888936892</v>
      </c>
      <c r="N130" s="37">
        <f t="shared" si="52"/>
        <v>0.69644685554999475</v>
      </c>
      <c r="O130" s="37">
        <f t="shared" si="52"/>
        <v>0.70138678668888299</v>
      </c>
      <c r="P130" s="37">
        <f t="shared" si="52"/>
        <v>0.70631745564307968</v>
      </c>
      <c r="Q130" s="37">
        <f t="shared" si="52"/>
        <v>0.71001066466139351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0.54459158206504887</v>
      </c>
      <c r="C131" s="36">
        <f t="shared" si="53"/>
        <v>0.54933986341348229</v>
      </c>
      <c r="D131" s="36">
        <f t="shared" si="53"/>
        <v>0.5529041788137895</v>
      </c>
      <c r="E131" s="36">
        <f t="shared" si="53"/>
        <v>0.56116275943814153</v>
      </c>
      <c r="F131" s="36">
        <f t="shared" si="53"/>
        <v>0.58102185306927467</v>
      </c>
      <c r="G131" s="36">
        <f t="shared" si="53"/>
        <v>0.57858659498873932</v>
      </c>
      <c r="H131" s="36">
        <f t="shared" si="53"/>
        <v>0.58378740921930206</v>
      </c>
      <c r="I131" s="36">
        <f t="shared" si="53"/>
        <v>0.58814183089565353</v>
      </c>
      <c r="J131" s="36">
        <f t="shared" si="53"/>
        <v>0.59260299077149403</v>
      </c>
      <c r="K131" s="36">
        <f t="shared" si="53"/>
        <v>0.60227348129555514</v>
      </c>
      <c r="L131" s="36">
        <f t="shared" si="53"/>
        <v>0.60910453357882599</v>
      </c>
      <c r="M131" s="36">
        <f t="shared" si="53"/>
        <v>0.61409770716629275</v>
      </c>
      <c r="N131" s="36">
        <f t="shared" si="53"/>
        <v>0.63128078226236262</v>
      </c>
      <c r="O131" s="36">
        <f t="shared" si="53"/>
        <v>0.63518264447046213</v>
      </c>
      <c r="P131" s="36">
        <f t="shared" si="53"/>
        <v>0.64054452266639106</v>
      </c>
      <c r="Q131" s="36">
        <f t="shared" si="53"/>
        <v>0.65091379942359306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287.54162499640307</v>
      </c>
      <c r="C135" s="26">
        <f t="shared" si="54"/>
        <v>279.77446777237338</v>
      </c>
      <c r="D135" s="26">
        <f t="shared" si="54"/>
        <v>276.28491455807068</v>
      </c>
      <c r="E135" s="26">
        <f t="shared" si="54"/>
        <v>273.0763064628872</v>
      </c>
      <c r="F135" s="26">
        <f t="shared" si="54"/>
        <v>269.71802782282697</v>
      </c>
      <c r="G135" s="26">
        <f t="shared" si="54"/>
        <v>263.52441211447723</v>
      </c>
      <c r="H135" s="26">
        <f t="shared" si="54"/>
        <v>273.66250696749347</v>
      </c>
      <c r="I135" s="26">
        <f t="shared" si="54"/>
        <v>257.066583212095</v>
      </c>
      <c r="J135" s="26">
        <f t="shared" si="54"/>
        <v>236.45436593873231</v>
      </c>
      <c r="K135" s="26">
        <f t="shared" si="54"/>
        <v>231.72132006462323</v>
      </c>
      <c r="L135" s="26">
        <f t="shared" si="54"/>
        <v>233.34903591150385</v>
      </c>
      <c r="M135" s="26">
        <f t="shared" si="54"/>
        <v>222.47684387615337</v>
      </c>
      <c r="N135" s="26">
        <f t="shared" si="54"/>
        <v>230.45332193878369</v>
      </c>
      <c r="O135" s="26">
        <f t="shared" si="54"/>
        <v>219.67171530345419</v>
      </c>
      <c r="P135" s="26">
        <f t="shared" si="54"/>
        <v>214.69269010296691</v>
      </c>
      <c r="Q135" s="26">
        <f t="shared" si="54"/>
        <v>206.9402144840335</v>
      </c>
    </row>
    <row r="136" spans="1:17" ht="12" customHeight="1" x14ac:dyDescent="0.25">
      <c r="A136" s="25" t="s">
        <v>48</v>
      </c>
      <c r="B136" s="24">
        <f t="shared" ref="B136:Q136" si="55">IF(B106=0,0,B106/B$26)</f>
        <v>222.91339289690652</v>
      </c>
      <c r="C136" s="24">
        <f t="shared" si="55"/>
        <v>214.61032982274148</v>
      </c>
      <c r="D136" s="24">
        <f t="shared" si="55"/>
        <v>210.92663276552381</v>
      </c>
      <c r="E136" s="24">
        <f t="shared" si="55"/>
        <v>207.91238707159391</v>
      </c>
      <c r="F136" s="24">
        <f t="shared" si="55"/>
        <v>204.77755950437231</v>
      </c>
      <c r="G136" s="24">
        <f t="shared" si="55"/>
        <v>199.06007708862819</v>
      </c>
      <c r="H136" s="24">
        <f t="shared" si="55"/>
        <v>208.9482981757067</v>
      </c>
      <c r="I136" s="24">
        <f t="shared" si="55"/>
        <v>193.68704964108878</v>
      </c>
      <c r="J136" s="24">
        <f t="shared" si="55"/>
        <v>173.9914155504398</v>
      </c>
      <c r="K136" s="24">
        <f t="shared" si="55"/>
        <v>169.1988363001168</v>
      </c>
      <c r="L136" s="24">
        <f t="shared" si="55"/>
        <v>171.22435823398766</v>
      </c>
      <c r="M136" s="24">
        <f t="shared" si="55"/>
        <v>161.33725294193019</v>
      </c>
      <c r="N136" s="24">
        <f t="shared" si="55"/>
        <v>169.67910704557497</v>
      </c>
      <c r="O136" s="24">
        <f t="shared" si="55"/>
        <v>159.07693476038108</v>
      </c>
      <c r="P136" s="24">
        <f t="shared" si="55"/>
        <v>154.41853226008928</v>
      </c>
      <c r="Q136" s="24">
        <f t="shared" si="55"/>
        <v>146.62410599970926</v>
      </c>
    </row>
    <row r="137" spans="1:17" ht="12" customHeight="1" x14ac:dyDescent="0.25">
      <c r="A137" s="23" t="s">
        <v>44</v>
      </c>
      <c r="B137" s="22">
        <f t="shared" ref="B137:Q137" si="56">IF(B107=0,0,B107/B$26)</f>
        <v>182.27309159041818</v>
      </c>
      <c r="C137" s="22">
        <f t="shared" si="56"/>
        <v>174.26038320615172</v>
      </c>
      <c r="D137" s="22">
        <f t="shared" si="56"/>
        <v>169.86960028883922</v>
      </c>
      <c r="E137" s="22">
        <f t="shared" si="56"/>
        <v>166.86218617420789</v>
      </c>
      <c r="F137" s="22">
        <f t="shared" si="56"/>
        <v>162.84176205467841</v>
      </c>
      <c r="G137" s="22">
        <f t="shared" si="56"/>
        <v>156.84390753401502</v>
      </c>
      <c r="H137" s="22">
        <f t="shared" si="56"/>
        <v>165.57713689437384</v>
      </c>
      <c r="I137" s="22">
        <f t="shared" si="56"/>
        <v>150.60645493976577</v>
      </c>
      <c r="J137" s="22">
        <f t="shared" si="56"/>
        <v>130.98841047321045</v>
      </c>
      <c r="K137" s="22">
        <f t="shared" si="56"/>
        <v>126.48665304938595</v>
      </c>
      <c r="L137" s="22">
        <f t="shared" si="56"/>
        <v>128.07641873828388</v>
      </c>
      <c r="M137" s="22">
        <f t="shared" si="56"/>
        <v>118.08853590991217</v>
      </c>
      <c r="N137" s="22">
        <f t="shared" si="56"/>
        <v>126.27652224460992</v>
      </c>
      <c r="O137" s="22">
        <f t="shared" si="56"/>
        <v>117.17442505334635</v>
      </c>
      <c r="P137" s="22">
        <f t="shared" si="56"/>
        <v>112.28092772790548</v>
      </c>
      <c r="Q137" s="22">
        <f t="shared" si="56"/>
        <v>104.47225460308023</v>
      </c>
    </row>
    <row r="138" spans="1:17" ht="12" customHeight="1" x14ac:dyDescent="0.25">
      <c r="A138" s="23" t="s">
        <v>43</v>
      </c>
      <c r="B138" s="22">
        <f t="shared" ref="B138:Q138" si="57">IF(B108=0,0,B108/B$26)</f>
        <v>0.47346191418130906</v>
      </c>
      <c r="C138" s="22">
        <f t="shared" si="57"/>
        <v>0.49803817988046156</v>
      </c>
      <c r="D138" s="22">
        <f t="shared" si="57"/>
        <v>0.5262359786431049</v>
      </c>
      <c r="E138" s="22">
        <f t="shared" si="57"/>
        <v>0.54210143504603836</v>
      </c>
      <c r="F138" s="22">
        <f t="shared" si="57"/>
        <v>0.56704556317972388</v>
      </c>
      <c r="G138" s="22">
        <f t="shared" si="57"/>
        <v>0.59018256427515836</v>
      </c>
      <c r="H138" s="22">
        <f t="shared" si="57"/>
        <v>0.62438052863090854</v>
      </c>
      <c r="I138" s="22">
        <f t="shared" si="57"/>
        <v>0.62778539466962324</v>
      </c>
      <c r="J138" s="22">
        <f t="shared" si="57"/>
        <v>0.65457779719949283</v>
      </c>
      <c r="K138" s="22">
        <f t="shared" si="57"/>
        <v>0.68047837844933134</v>
      </c>
      <c r="L138" s="22">
        <f t="shared" si="57"/>
        <v>0.69236615700610615</v>
      </c>
      <c r="M138" s="22">
        <f t="shared" si="57"/>
        <v>0.69926509444529117</v>
      </c>
      <c r="N138" s="22">
        <f t="shared" si="57"/>
        <v>0.69898941171418616</v>
      </c>
      <c r="O138" s="22">
        <f t="shared" si="57"/>
        <v>0.70010213907022811</v>
      </c>
      <c r="P138" s="22">
        <f t="shared" si="57"/>
        <v>0.69758097822395593</v>
      </c>
      <c r="Q138" s="22">
        <f t="shared" si="57"/>
        <v>0.69872141836533563</v>
      </c>
    </row>
    <row r="139" spans="1:17" ht="12" customHeight="1" x14ac:dyDescent="0.25">
      <c r="A139" s="23" t="s">
        <v>47</v>
      </c>
      <c r="B139" s="22">
        <f t="shared" ref="B139:Q139" si="58">IF(B109=0,0,B109/B$26)</f>
        <v>19.869584426567634</v>
      </c>
      <c r="C139" s="22">
        <f t="shared" si="58"/>
        <v>19.283207337289458</v>
      </c>
      <c r="D139" s="22">
        <f t="shared" si="58"/>
        <v>19.52674816924857</v>
      </c>
      <c r="E139" s="22">
        <f t="shared" si="58"/>
        <v>19.599086998410712</v>
      </c>
      <c r="F139" s="22">
        <f t="shared" si="58"/>
        <v>19.875603122075958</v>
      </c>
      <c r="G139" s="22">
        <f t="shared" si="58"/>
        <v>20.103442468979431</v>
      </c>
      <c r="H139" s="22">
        <f t="shared" si="58"/>
        <v>21.412099585897774</v>
      </c>
      <c r="I139" s="22">
        <f t="shared" si="58"/>
        <v>20.503238879242776</v>
      </c>
      <c r="J139" s="22">
        <f t="shared" si="58"/>
        <v>20.592074572983883</v>
      </c>
      <c r="K139" s="22">
        <f t="shared" si="58"/>
        <v>20.361847589835822</v>
      </c>
      <c r="L139" s="22">
        <f t="shared" si="58"/>
        <v>20.438385468513573</v>
      </c>
      <c r="M139" s="22">
        <f t="shared" si="58"/>
        <v>20.541035939404654</v>
      </c>
      <c r="N139" s="22">
        <f t="shared" si="58"/>
        <v>20.42666793020225</v>
      </c>
      <c r="O139" s="22">
        <f t="shared" si="58"/>
        <v>20.566654798154385</v>
      </c>
      <c r="P139" s="22">
        <f t="shared" si="58"/>
        <v>20.688219834593831</v>
      </c>
      <c r="Q139" s="22">
        <f t="shared" si="58"/>
        <v>20.54951630505909</v>
      </c>
    </row>
    <row r="140" spans="1:17" ht="12" customHeight="1" x14ac:dyDescent="0.25">
      <c r="A140" s="21" t="s">
        <v>46</v>
      </c>
      <c r="B140" s="20">
        <f t="shared" ref="B140:Q140" si="59">IF(B110=0,0,B110/B$26)</f>
        <v>20.297254965739405</v>
      </c>
      <c r="C140" s="20">
        <f t="shared" si="59"/>
        <v>20.568701099419858</v>
      </c>
      <c r="D140" s="20">
        <f t="shared" si="59"/>
        <v>21.004048328792958</v>
      </c>
      <c r="E140" s="20">
        <f t="shared" si="59"/>
        <v>20.90901246392928</v>
      </c>
      <c r="F140" s="20">
        <f t="shared" si="59"/>
        <v>21.493148764438239</v>
      </c>
      <c r="G140" s="20">
        <f t="shared" si="59"/>
        <v>21.522544521358562</v>
      </c>
      <c r="H140" s="20">
        <f t="shared" si="59"/>
        <v>21.334681166804149</v>
      </c>
      <c r="I140" s="20">
        <f t="shared" si="59"/>
        <v>21.949570427410592</v>
      </c>
      <c r="J140" s="20">
        <f t="shared" si="59"/>
        <v>21.756352707046002</v>
      </c>
      <c r="K140" s="20">
        <f t="shared" si="59"/>
        <v>21.669857282445676</v>
      </c>
      <c r="L140" s="20">
        <f t="shared" si="59"/>
        <v>22.017187870184102</v>
      </c>
      <c r="M140" s="20">
        <f t="shared" si="59"/>
        <v>22.008415998168104</v>
      </c>
      <c r="N140" s="20">
        <f t="shared" si="59"/>
        <v>22.276927459048633</v>
      </c>
      <c r="O140" s="20">
        <f t="shared" si="59"/>
        <v>20.635752769810111</v>
      </c>
      <c r="P140" s="20">
        <f t="shared" si="59"/>
        <v>20.751803719366013</v>
      </c>
      <c r="Q140" s="20">
        <f t="shared" si="59"/>
        <v>20.903613673204578</v>
      </c>
    </row>
    <row r="141" spans="1:17" ht="12" customHeight="1" x14ac:dyDescent="0.25">
      <c r="A141" s="19" t="s">
        <v>45</v>
      </c>
      <c r="B141" s="18">
        <f t="shared" ref="B141:Q141" si="60">IF(B111=0,0,B111/B$26)</f>
        <v>64.628232099496557</v>
      </c>
      <c r="C141" s="18">
        <f t="shared" si="60"/>
        <v>65.164137949631908</v>
      </c>
      <c r="D141" s="18">
        <f t="shared" si="60"/>
        <v>65.358281792546862</v>
      </c>
      <c r="E141" s="18">
        <f t="shared" si="60"/>
        <v>65.163919391293291</v>
      </c>
      <c r="F141" s="18">
        <f t="shared" si="60"/>
        <v>64.940468318454677</v>
      </c>
      <c r="G141" s="18">
        <f t="shared" si="60"/>
        <v>64.464335025849024</v>
      </c>
      <c r="H141" s="18">
        <f t="shared" si="60"/>
        <v>64.71420879178676</v>
      </c>
      <c r="I141" s="18">
        <f t="shared" si="60"/>
        <v>63.379533571006242</v>
      </c>
      <c r="J141" s="18">
        <f t="shared" si="60"/>
        <v>62.462950388292526</v>
      </c>
      <c r="K141" s="18">
        <f t="shared" si="60"/>
        <v>62.522483764506426</v>
      </c>
      <c r="L141" s="18">
        <f t="shared" si="60"/>
        <v>62.124677677516217</v>
      </c>
      <c r="M141" s="18">
        <f t="shared" si="60"/>
        <v>61.13959093422315</v>
      </c>
      <c r="N141" s="18">
        <f t="shared" si="60"/>
        <v>60.774214893208736</v>
      </c>
      <c r="O141" s="18">
        <f t="shared" si="60"/>
        <v>60.594780543073107</v>
      </c>
      <c r="P141" s="18">
        <f t="shared" si="60"/>
        <v>60.274157842877621</v>
      </c>
      <c r="Q141" s="18">
        <f t="shared" si="60"/>
        <v>60.316108484324253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135.59094138046609</v>
      </c>
      <c r="C143" s="31">
        <f t="shared" si="61"/>
        <v>133.1806626954284</v>
      </c>
      <c r="D143" s="31">
        <f t="shared" si="61"/>
        <v>131.29294495565543</v>
      </c>
      <c r="E143" s="31">
        <f t="shared" si="61"/>
        <v>132.23009748671907</v>
      </c>
      <c r="F143" s="31">
        <f t="shared" si="61"/>
        <v>132.06616887807627</v>
      </c>
      <c r="G143" s="31">
        <f t="shared" si="61"/>
        <v>129.20070496261224</v>
      </c>
      <c r="H143" s="31">
        <f t="shared" si="61"/>
        <v>136.28745974349874</v>
      </c>
      <c r="I143" s="31">
        <f t="shared" si="61"/>
        <v>129.12368649441979</v>
      </c>
      <c r="J143" s="31">
        <f t="shared" si="61"/>
        <v>117.28180300931987</v>
      </c>
      <c r="K143" s="31">
        <f t="shared" si="61"/>
        <v>115.05229877943201</v>
      </c>
      <c r="L143" s="31">
        <f t="shared" si="61"/>
        <v>117.29171901923591</v>
      </c>
      <c r="M143" s="31">
        <f t="shared" si="61"/>
        <v>110.77441812094746</v>
      </c>
      <c r="N143" s="31">
        <f t="shared" si="61"/>
        <v>120.24156673826586</v>
      </c>
      <c r="O143" s="31">
        <f t="shared" si="61"/>
        <v>112.95145007529877</v>
      </c>
      <c r="P143" s="31">
        <f t="shared" si="61"/>
        <v>112.19691772344842</v>
      </c>
      <c r="Q143" s="31">
        <f t="shared" si="61"/>
        <v>107.95530843987346</v>
      </c>
    </row>
    <row r="144" spans="1:17" ht="12" customHeight="1" x14ac:dyDescent="0.25">
      <c r="A144" s="23" t="s">
        <v>44</v>
      </c>
      <c r="B144" s="22">
        <f t="shared" ref="B144:Q144" si="62">IF(B114=0,0,B114/B$26)</f>
        <v>111.56974148009427</v>
      </c>
      <c r="C144" s="22">
        <f t="shared" si="62"/>
        <v>109.00440172759731</v>
      </c>
      <c r="D144" s="22">
        <f t="shared" si="62"/>
        <v>106.45608268900035</v>
      </c>
      <c r="E144" s="22">
        <f t="shared" si="62"/>
        <v>107.02681444304392</v>
      </c>
      <c r="F144" s="22">
        <f t="shared" si="62"/>
        <v>105.74201319517633</v>
      </c>
      <c r="G144" s="22">
        <f t="shared" si="62"/>
        <v>102.55059138772926</v>
      </c>
      <c r="H144" s="22">
        <f t="shared" si="62"/>
        <v>108.57212683839614</v>
      </c>
      <c r="I144" s="22">
        <f t="shared" si="62"/>
        <v>101.35714542105217</v>
      </c>
      <c r="J144" s="22">
        <f t="shared" si="62"/>
        <v>89.281935337811603</v>
      </c>
      <c r="K144" s="22">
        <f t="shared" si="62"/>
        <v>86.864422792854</v>
      </c>
      <c r="L144" s="22">
        <f t="shared" si="62"/>
        <v>88.519030873621745</v>
      </c>
      <c r="M144" s="22">
        <f t="shared" si="62"/>
        <v>81.609657991025017</v>
      </c>
      <c r="N144" s="22">
        <f t="shared" si="62"/>
        <v>90.450230486252039</v>
      </c>
      <c r="O144" s="22">
        <f t="shared" si="62"/>
        <v>83.843122016848781</v>
      </c>
      <c r="P144" s="22">
        <f t="shared" si="62"/>
        <v>82.624094664852564</v>
      </c>
      <c r="Q144" s="22">
        <f t="shared" si="62"/>
        <v>77.95150774381203</v>
      </c>
    </row>
    <row r="145" spans="1:17" ht="12" customHeight="1" x14ac:dyDescent="0.25">
      <c r="A145" s="23" t="s">
        <v>43</v>
      </c>
      <c r="B145" s="30">
        <f t="shared" ref="B145:Q145" si="63">IF(B115=0,0,B115/B$26)</f>
        <v>0.773215400191265</v>
      </c>
      <c r="C145" s="30">
        <f t="shared" si="63"/>
        <v>0.83921910174445169</v>
      </c>
      <c r="D145" s="30">
        <f t="shared" si="63"/>
        <v>0.91193986670887695</v>
      </c>
      <c r="E145" s="30">
        <f t="shared" si="63"/>
        <v>0.96189151017990782</v>
      </c>
      <c r="F145" s="30">
        <f t="shared" si="63"/>
        <v>1.0276222343023029</v>
      </c>
      <c r="G145" s="30">
        <f t="shared" si="63"/>
        <v>1.0904145383659676</v>
      </c>
      <c r="H145" s="30">
        <f t="shared" si="63"/>
        <v>1.1748306621137299</v>
      </c>
      <c r="I145" s="30">
        <f t="shared" si="63"/>
        <v>1.2032528812786245</v>
      </c>
      <c r="J145" s="30">
        <f t="shared" si="63"/>
        <v>1.2761648245335244</v>
      </c>
      <c r="K145" s="30">
        <f t="shared" si="63"/>
        <v>1.3470626894048208</v>
      </c>
      <c r="L145" s="30">
        <f t="shared" si="63"/>
        <v>1.3910079540336349</v>
      </c>
      <c r="M145" s="30">
        <f t="shared" si="63"/>
        <v>1.4477143691569327</v>
      </c>
      <c r="N145" s="30">
        <f t="shared" si="63"/>
        <v>1.5022514099104323</v>
      </c>
      <c r="O145" s="30">
        <f t="shared" si="63"/>
        <v>1.5756761216663351</v>
      </c>
      <c r="P145" s="30">
        <f t="shared" si="63"/>
        <v>1.6679180553529063</v>
      </c>
      <c r="Q145" s="30">
        <f t="shared" si="63"/>
        <v>1.8069743681277313</v>
      </c>
    </row>
    <row r="146" spans="1:17" ht="12" customHeight="1" x14ac:dyDescent="0.25">
      <c r="A146" s="23" t="s">
        <v>47</v>
      </c>
      <c r="B146" s="22">
        <f t="shared" ref="B146:Q146" si="64">IF(B116=0,0,B116/B$26)</f>
        <v>12.194270306810857</v>
      </c>
      <c r="C146" s="22">
        <f t="shared" si="64"/>
        <v>12.037834413538608</v>
      </c>
      <c r="D146" s="22">
        <f t="shared" si="64"/>
        <v>12.311696306949793</v>
      </c>
      <c r="E146" s="22">
        <f t="shared" si="64"/>
        <v>12.508032402110189</v>
      </c>
      <c r="F146" s="22">
        <f t="shared" si="64"/>
        <v>12.808544325190162</v>
      </c>
      <c r="G146" s="22">
        <f t="shared" si="64"/>
        <v>13.107043286410606</v>
      </c>
      <c r="H146" s="22">
        <f t="shared" si="64"/>
        <v>14.085583998100429</v>
      </c>
      <c r="I146" s="22">
        <f t="shared" si="64"/>
        <v>13.653827653538652</v>
      </c>
      <c r="J146" s="22">
        <f t="shared" si="64"/>
        <v>13.830823164499792</v>
      </c>
      <c r="K146" s="22">
        <f t="shared" si="64"/>
        <v>13.789632912496794</v>
      </c>
      <c r="L146" s="22">
        <f t="shared" si="64"/>
        <v>13.970911243194649</v>
      </c>
      <c r="M146" s="22">
        <f t="shared" si="64"/>
        <v>14.20172795792852</v>
      </c>
      <c r="N146" s="22">
        <f t="shared" si="64"/>
        <v>14.226088649353274</v>
      </c>
      <c r="O146" s="22">
        <f t="shared" si="64"/>
        <v>14.425179921817</v>
      </c>
      <c r="P146" s="22">
        <f t="shared" si="64"/>
        <v>14.612450795355009</v>
      </c>
      <c r="Q146" s="22">
        <f t="shared" si="64"/>
        <v>14.590375730225148</v>
      </c>
    </row>
    <row r="147" spans="1:17" ht="12" customHeight="1" x14ac:dyDescent="0.25">
      <c r="A147" s="29" t="s">
        <v>46</v>
      </c>
      <c r="B147" s="18">
        <f t="shared" ref="B147:Q147" si="65">IF(B117=0,0,B117/B$26)</f>
        <v>11.053714193369691</v>
      </c>
      <c r="C147" s="18">
        <f t="shared" si="65"/>
        <v>11.29920745254805</v>
      </c>
      <c r="D147" s="18">
        <f t="shared" si="65"/>
        <v>11.613226092996417</v>
      </c>
      <c r="E147" s="18">
        <f t="shared" si="65"/>
        <v>11.733359131385049</v>
      </c>
      <c r="F147" s="18">
        <f t="shared" si="65"/>
        <v>12.487989123407496</v>
      </c>
      <c r="G147" s="18">
        <f t="shared" si="65"/>
        <v>12.452655750106395</v>
      </c>
      <c r="H147" s="18">
        <f t="shared" si="65"/>
        <v>12.454918244888429</v>
      </c>
      <c r="I147" s="18">
        <f t="shared" si="65"/>
        <v>12.909460538550357</v>
      </c>
      <c r="J147" s="18">
        <f t="shared" si="65"/>
        <v>12.89287968247495</v>
      </c>
      <c r="K147" s="18">
        <f t="shared" si="65"/>
        <v>13.051180384676394</v>
      </c>
      <c r="L147" s="18">
        <f t="shared" si="65"/>
        <v>13.410768948385872</v>
      </c>
      <c r="M147" s="18">
        <f t="shared" si="65"/>
        <v>13.515317802836991</v>
      </c>
      <c r="N147" s="18">
        <f t="shared" si="65"/>
        <v>14.062996192750127</v>
      </c>
      <c r="O147" s="18">
        <f t="shared" si="65"/>
        <v>13.10747201496665</v>
      </c>
      <c r="P147" s="18">
        <f t="shared" si="65"/>
        <v>13.292454207887939</v>
      </c>
      <c r="Q147" s="18">
        <f t="shared" si="65"/>
        <v>13.606450597708564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16.382989097001104</v>
      </c>
      <c r="C149" s="26">
        <f t="shared" si="66"/>
        <v>13.324008808874712</v>
      </c>
      <c r="D149" s="26">
        <f t="shared" si="66"/>
        <v>14.578103067319542</v>
      </c>
      <c r="E149" s="26">
        <f t="shared" si="66"/>
        <v>13.562836400503672</v>
      </c>
      <c r="F149" s="26">
        <f t="shared" si="66"/>
        <v>13.616977029946428</v>
      </c>
      <c r="G149" s="26">
        <f t="shared" si="66"/>
        <v>13.887951309392978</v>
      </c>
      <c r="H149" s="26">
        <f t="shared" si="66"/>
        <v>16.24118955220916</v>
      </c>
      <c r="I149" s="26">
        <f t="shared" si="66"/>
        <v>14.117562017890535</v>
      </c>
      <c r="J149" s="26">
        <f t="shared" si="66"/>
        <v>11.77004637724691</v>
      </c>
      <c r="K149" s="26">
        <f t="shared" si="66"/>
        <v>12.129714612918953</v>
      </c>
      <c r="L149" s="26">
        <f t="shared" si="66"/>
        <v>12.563924861527367</v>
      </c>
      <c r="M149" s="26">
        <f t="shared" si="66"/>
        <v>13.286943520954054</v>
      </c>
      <c r="N149" s="26">
        <f t="shared" si="66"/>
        <v>10.970357282878711</v>
      </c>
      <c r="O149" s="26">
        <f t="shared" si="66"/>
        <v>11.852659534992808</v>
      </c>
      <c r="P149" s="26">
        <f t="shared" si="66"/>
        <v>10.62371210949218</v>
      </c>
      <c r="Q149" s="26">
        <f t="shared" si="66"/>
        <v>8.8966010889153235</v>
      </c>
    </row>
    <row r="150" spans="1:17" ht="12" customHeight="1" x14ac:dyDescent="0.25">
      <c r="A150" s="25" t="s">
        <v>48</v>
      </c>
      <c r="B150" s="24">
        <f t="shared" ref="B150:Q150" si="67">IF(B120=0,0,B120/B$26)</f>
        <v>16.382989097001104</v>
      </c>
      <c r="C150" s="24">
        <f t="shared" si="67"/>
        <v>13.324008808874712</v>
      </c>
      <c r="D150" s="24">
        <f t="shared" si="67"/>
        <v>14.578103067319542</v>
      </c>
      <c r="E150" s="24">
        <f t="shared" si="67"/>
        <v>13.562836400503672</v>
      </c>
      <c r="F150" s="24">
        <f t="shared" si="67"/>
        <v>13.616977029946428</v>
      </c>
      <c r="G150" s="24">
        <f t="shared" si="67"/>
        <v>13.887951309392978</v>
      </c>
      <c r="H150" s="24">
        <f t="shared" si="67"/>
        <v>16.24118955220916</v>
      </c>
      <c r="I150" s="24">
        <f t="shared" si="67"/>
        <v>14.117562017890535</v>
      </c>
      <c r="J150" s="24">
        <f t="shared" si="67"/>
        <v>11.77004637724691</v>
      </c>
      <c r="K150" s="24">
        <f t="shared" si="67"/>
        <v>12.129714612918953</v>
      </c>
      <c r="L150" s="24">
        <f t="shared" si="67"/>
        <v>12.563924861527367</v>
      </c>
      <c r="M150" s="24">
        <f t="shared" si="67"/>
        <v>13.286943520954054</v>
      </c>
      <c r="N150" s="24">
        <f t="shared" si="67"/>
        <v>10.970357282878711</v>
      </c>
      <c r="O150" s="24">
        <f t="shared" si="67"/>
        <v>11.852659534992808</v>
      </c>
      <c r="P150" s="24">
        <f t="shared" si="67"/>
        <v>10.62371210949218</v>
      </c>
      <c r="Q150" s="24">
        <f t="shared" si="67"/>
        <v>8.8966010889153235</v>
      </c>
    </row>
    <row r="151" spans="1:17" ht="12" customHeight="1" x14ac:dyDescent="0.25">
      <c r="A151" s="23" t="s">
        <v>44</v>
      </c>
      <c r="B151" s="22">
        <f t="shared" ref="B151:Q151" si="68">IF(B121=0,0,B121/B$26)</f>
        <v>14.663037473646327</v>
      </c>
      <c r="C151" s="22">
        <f t="shared" si="68"/>
        <v>11.745080306525336</v>
      </c>
      <c r="D151" s="22">
        <f t="shared" si="68"/>
        <v>12.947381852160806</v>
      </c>
      <c r="E151" s="22">
        <f t="shared" si="68"/>
        <v>12.000538296943063</v>
      </c>
      <c r="F151" s="22">
        <f t="shared" si="68"/>
        <v>12.294798097677132</v>
      </c>
      <c r="G151" s="22">
        <f t="shared" si="68"/>
        <v>12.456316218581552</v>
      </c>
      <c r="H151" s="22">
        <f t="shared" si="68"/>
        <v>14.764925546056462</v>
      </c>
      <c r="I151" s="22">
        <f t="shared" si="68"/>
        <v>12.408857984272682</v>
      </c>
      <c r="J151" s="22">
        <f t="shared" si="68"/>
        <v>10.113682311049917</v>
      </c>
      <c r="K151" s="22">
        <f t="shared" si="68"/>
        <v>10.513335619477422</v>
      </c>
      <c r="L151" s="22">
        <f t="shared" si="68"/>
        <v>11.060510081822752</v>
      </c>
      <c r="M151" s="22">
        <f t="shared" si="68"/>
        <v>11.779585164950142</v>
      </c>
      <c r="N151" s="22">
        <f t="shared" si="68"/>
        <v>9.7007190334334545</v>
      </c>
      <c r="O151" s="22">
        <f t="shared" si="68"/>
        <v>10.648053530171</v>
      </c>
      <c r="P151" s="22">
        <f t="shared" si="68"/>
        <v>9.5018130868726569</v>
      </c>
      <c r="Q151" s="22">
        <f t="shared" si="68"/>
        <v>7.9893009213406536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0.49778297884800299</v>
      </c>
      <c r="C153" s="22">
        <f t="shared" si="70"/>
        <v>0.33623492058371124</v>
      </c>
      <c r="D153" s="22">
        <f t="shared" si="70"/>
        <v>0.33030530247551698</v>
      </c>
      <c r="E153" s="22">
        <f t="shared" si="70"/>
        <v>0.31359773621909798</v>
      </c>
      <c r="F153" s="22">
        <f t="shared" si="70"/>
        <v>0.33597763884966247</v>
      </c>
      <c r="G153" s="22">
        <f t="shared" si="70"/>
        <v>0.32393436843776896</v>
      </c>
      <c r="H153" s="22">
        <f t="shared" si="70"/>
        <v>0.36528281578106708</v>
      </c>
      <c r="I153" s="22">
        <f t="shared" si="70"/>
        <v>0.42889904807793677</v>
      </c>
      <c r="J153" s="22">
        <f t="shared" si="70"/>
        <v>0.44999729911802971</v>
      </c>
      <c r="K153" s="22">
        <f t="shared" si="70"/>
        <v>0.44237244590108848</v>
      </c>
      <c r="L153" s="22">
        <f t="shared" si="70"/>
        <v>0.43530537948845366</v>
      </c>
      <c r="M153" s="22">
        <f t="shared" si="70"/>
        <v>0.42338720248961653</v>
      </c>
      <c r="N153" s="22">
        <f t="shared" si="70"/>
        <v>0.40938884647378027</v>
      </c>
      <c r="O153" s="22">
        <f t="shared" si="70"/>
        <v>0.40990472491080204</v>
      </c>
      <c r="P153" s="22">
        <f t="shared" si="70"/>
        <v>0.39418568507628621</v>
      </c>
      <c r="Q153" s="22">
        <f t="shared" si="70"/>
        <v>0.39323990465178738</v>
      </c>
    </row>
    <row r="154" spans="1:17" ht="12" customHeight="1" x14ac:dyDescent="0.25">
      <c r="A154" s="21" t="s">
        <v>46</v>
      </c>
      <c r="B154" s="20">
        <f t="shared" ref="B154:Q154" si="71">IF(B124=0,0,B124/B$26)</f>
        <v>1.2221686445067736</v>
      </c>
      <c r="C154" s="20">
        <f t="shared" si="71"/>
        <v>1.2426935817656635</v>
      </c>
      <c r="D154" s="20">
        <f t="shared" si="71"/>
        <v>1.30041591268322</v>
      </c>
      <c r="E154" s="20">
        <f t="shared" si="71"/>
        <v>1.2487003673415129</v>
      </c>
      <c r="F154" s="20">
        <f t="shared" si="71"/>
        <v>0.98620129341963292</v>
      </c>
      <c r="G154" s="20">
        <f t="shared" si="71"/>
        <v>1.1077007223736575</v>
      </c>
      <c r="H154" s="20">
        <f t="shared" si="71"/>
        <v>1.1109811903716291</v>
      </c>
      <c r="I154" s="20">
        <f t="shared" si="71"/>
        <v>1.2798049855399163</v>
      </c>
      <c r="J154" s="20">
        <f t="shared" si="71"/>
        <v>1.2063667670789644</v>
      </c>
      <c r="K154" s="20">
        <f t="shared" si="71"/>
        <v>1.1740065475404415</v>
      </c>
      <c r="L154" s="20">
        <f t="shared" si="71"/>
        <v>1.06810940021616</v>
      </c>
      <c r="M154" s="20">
        <f t="shared" si="71"/>
        <v>1.0839711535142971</v>
      </c>
      <c r="N154" s="20">
        <f t="shared" si="71"/>
        <v>0.86024940297147678</v>
      </c>
      <c r="O154" s="20">
        <f t="shared" si="71"/>
        <v>0.79470127991100659</v>
      </c>
      <c r="P154" s="20">
        <f t="shared" si="71"/>
        <v>0.72771333754323742</v>
      </c>
      <c r="Q154" s="20">
        <f t="shared" si="71"/>
        <v>0.51406026292288187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6871.1143968324141</v>
      </c>
      <c r="C159" s="26">
        <f t="shared" si="73"/>
        <v>7119.5011633005215</v>
      </c>
      <c r="D159" s="26">
        <f t="shared" si="73"/>
        <v>7264.2701440914725</v>
      </c>
      <c r="E159" s="26">
        <f t="shared" si="73"/>
        <v>7638.3970471182392</v>
      </c>
      <c r="F159" s="26">
        <f t="shared" si="73"/>
        <v>7763.3479437540145</v>
      </c>
      <c r="G159" s="26">
        <f t="shared" si="73"/>
        <v>7957.1584166236171</v>
      </c>
      <c r="H159" s="26">
        <f t="shared" si="73"/>
        <v>8822.6152354724436</v>
      </c>
      <c r="I159" s="26">
        <f t="shared" si="73"/>
        <v>8394.6125987138166</v>
      </c>
      <c r="J159" s="26">
        <f t="shared" si="73"/>
        <v>7835.474776127654</v>
      </c>
      <c r="K159" s="26">
        <f t="shared" si="73"/>
        <v>8014.3476755710426</v>
      </c>
      <c r="L159" s="26">
        <f t="shared" si="73"/>
        <v>8292.8475682524695</v>
      </c>
      <c r="M159" s="26">
        <f t="shared" si="73"/>
        <v>7972.863377802636</v>
      </c>
      <c r="N159" s="26">
        <f t="shared" si="73"/>
        <v>8260.1604249473075</v>
      </c>
      <c r="O159" s="26">
        <f t="shared" si="73"/>
        <v>7875.4969656425637</v>
      </c>
      <c r="P159" s="26">
        <f t="shared" si="73"/>
        <v>7702.6968180462709</v>
      </c>
      <c r="Q159" s="26">
        <f t="shared" si="73"/>
        <v>7408.5189106258213</v>
      </c>
    </row>
    <row r="160" spans="1:17" ht="12" customHeight="1" x14ac:dyDescent="0.25">
      <c r="A160" s="25" t="s">
        <v>48</v>
      </c>
      <c r="B160" s="24">
        <f t="shared" ref="B160:Q160" si="74">IF(B106=0,0,B106/B$23)</f>
        <v>5326.7537289596057</v>
      </c>
      <c r="C160" s="24">
        <f t="shared" si="74"/>
        <v>5461.2506459039805</v>
      </c>
      <c r="D160" s="24">
        <f t="shared" si="74"/>
        <v>5545.8259219226784</v>
      </c>
      <c r="E160" s="24">
        <f t="shared" si="74"/>
        <v>5815.6541811978932</v>
      </c>
      <c r="F160" s="24">
        <f t="shared" si="74"/>
        <v>5894.1534547683968</v>
      </c>
      <c r="G160" s="24">
        <f t="shared" si="74"/>
        <v>6010.6483308705438</v>
      </c>
      <c r="H160" s="24">
        <f t="shared" si="74"/>
        <v>6736.2915707338825</v>
      </c>
      <c r="I160" s="24">
        <f t="shared" si="74"/>
        <v>6324.9284555328859</v>
      </c>
      <c r="J160" s="24">
        <f t="shared" si="74"/>
        <v>5765.6171515203141</v>
      </c>
      <c r="K160" s="24">
        <f t="shared" si="74"/>
        <v>5851.9358513622974</v>
      </c>
      <c r="L160" s="24">
        <f t="shared" si="74"/>
        <v>6085.0369373062949</v>
      </c>
      <c r="M160" s="24">
        <f t="shared" si="74"/>
        <v>5781.8146511106315</v>
      </c>
      <c r="N160" s="24">
        <f t="shared" si="74"/>
        <v>6081.8244370135972</v>
      </c>
      <c r="O160" s="24">
        <f t="shared" si="74"/>
        <v>5703.100716805855</v>
      </c>
      <c r="P160" s="24">
        <f t="shared" si="74"/>
        <v>5540.1939233082803</v>
      </c>
      <c r="Q160" s="24">
        <f t="shared" si="74"/>
        <v>5249.1849627239171</v>
      </c>
    </row>
    <row r="161" spans="1:17" ht="12" customHeight="1" x14ac:dyDescent="0.25">
      <c r="A161" s="23" t="s">
        <v>44</v>
      </c>
      <c r="B161" s="22">
        <f t="shared" ref="B161:Q161" si="75">IF(B107=0,0,B107/B$23)</f>
        <v>4355.6103009355338</v>
      </c>
      <c r="C161" s="22">
        <f t="shared" si="75"/>
        <v>4434.4539758459723</v>
      </c>
      <c r="D161" s="22">
        <f t="shared" si="75"/>
        <v>4466.3266097635751</v>
      </c>
      <c r="E161" s="22">
        <f t="shared" si="75"/>
        <v>4667.4120016413217</v>
      </c>
      <c r="F161" s="22">
        <f t="shared" si="75"/>
        <v>4687.1070087865874</v>
      </c>
      <c r="G161" s="22">
        <f t="shared" si="75"/>
        <v>4735.9248766230758</v>
      </c>
      <c r="H161" s="22">
        <f t="shared" si="75"/>
        <v>5338.0471691130515</v>
      </c>
      <c r="I161" s="22">
        <f t="shared" si="75"/>
        <v>4918.114319984853</v>
      </c>
      <c r="J161" s="22">
        <f t="shared" si="75"/>
        <v>4340.6108495955414</v>
      </c>
      <c r="K161" s="22">
        <f t="shared" si="75"/>
        <v>4374.6859959817284</v>
      </c>
      <c r="L161" s="22">
        <f t="shared" si="75"/>
        <v>4551.6289087522264</v>
      </c>
      <c r="M161" s="22">
        <f t="shared" si="75"/>
        <v>4231.9180139870159</v>
      </c>
      <c r="N161" s="22">
        <f t="shared" si="75"/>
        <v>4526.1414453464849</v>
      </c>
      <c r="O161" s="22">
        <f t="shared" si="75"/>
        <v>4200.8450094896252</v>
      </c>
      <c r="P161" s="22">
        <f t="shared" si="75"/>
        <v>4028.3902741273118</v>
      </c>
      <c r="Q161" s="22">
        <f t="shared" si="75"/>
        <v>3740.1366176816841</v>
      </c>
    </row>
    <row r="162" spans="1:17" ht="12" customHeight="1" x14ac:dyDescent="0.25">
      <c r="A162" s="23" t="s">
        <v>43</v>
      </c>
      <c r="B162" s="22">
        <f t="shared" ref="B162:Q162" si="76">IF(B108=0,0,B108/B$23)</f>
        <v>11.313878381690722</v>
      </c>
      <c r="C162" s="22">
        <f t="shared" si="76"/>
        <v>12.673720476565778</v>
      </c>
      <c r="D162" s="22">
        <f t="shared" si="76"/>
        <v>13.836152851553498</v>
      </c>
      <c r="E162" s="22">
        <f t="shared" si="76"/>
        <v>15.16347593216396</v>
      </c>
      <c r="F162" s="22">
        <f t="shared" si="76"/>
        <v>16.321385865307658</v>
      </c>
      <c r="G162" s="22">
        <f t="shared" si="76"/>
        <v>17.820649407716076</v>
      </c>
      <c r="H162" s="22">
        <f t="shared" si="76"/>
        <v>20.129425932963954</v>
      </c>
      <c r="I162" s="22">
        <f t="shared" si="76"/>
        <v>20.500584391531252</v>
      </c>
      <c r="J162" s="22">
        <f t="shared" si="76"/>
        <v>21.690983791345115</v>
      </c>
      <c r="K162" s="22">
        <f t="shared" si="76"/>
        <v>23.535125335384912</v>
      </c>
      <c r="L162" s="22">
        <f t="shared" si="76"/>
        <v>24.605574130787893</v>
      </c>
      <c r="M162" s="22">
        <f t="shared" si="76"/>
        <v>25.05943974098307</v>
      </c>
      <c r="N162" s="22">
        <f t="shared" si="76"/>
        <v>25.053944232717249</v>
      </c>
      <c r="O162" s="22">
        <f t="shared" si="76"/>
        <v>25.099509348624601</v>
      </c>
      <c r="P162" s="22">
        <f t="shared" si="76"/>
        <v>25.027655942632467</v>
      </c>
      <c r="Q162" s="22">
        <f t="shared" si="76"/>
        <v>25.014426771159442</v>
      </c>
    </row>
    <row r="163" spans="1:17" ht="12" customHeight="1" x14ac:dyDescent="0.25">
      <c r="A163" s="23" t="s">
        <v>47</v>
      </c>
      <c r="B163" s="22">
        <f t="shared" ref="B163:Q163" si="77">IF(B109=0,0,B109/B$23)</f>
        <v>474.80495254964853</v>
      </c>
      <c r="C163" s="22">
        <f t="shared" si="77"/>
        <v>490.70531047062894</v>
      </c>
      <c r="D163" s="22">
        <f t="shared" si="77"/>
        <v>513.41049135439164</v>
      </c>
      <c r="E163" s="22">
        <f t="shared" si="77"/>
        <v>548.21895826110347</v>
      </c>
      <c r="F163" s="22">
        <f t="shared" si="77"/>
        <v>572.08346017566544</v>
      </c>
      <c r="G163" s="22">
        <f t="shared" si="77"/>
        <v>607.02640473269571</v>
      </c>
      <c r="H163" s="22">
        <f t="shared" si="77"/>
        <v>690.30543541879604</v>
      </c>
      <c r="I163" s="22">
        <f t="shared" si="77"/>
        <v>669.54150656028264</v>
      </c>
      <c r="J163" s="22">
        <f t="shared" si="77"/>
        <v>682.36710396187777</v>
      </c>
      <c r="K163" s="22">
        <f t="shared" si="77"/>
        <v>704.23785716576458</v>
      </c>
      <c r="L163" s="22">
        <f t="shared" si="77"/>
        <v>726.34718446339889</v>
      </c>
      <c r="M163" s="22">
        <f t="shared" si="77"/>
        <v>736.12547863441375</v>
      </c>
      <c r="N163" s="22">
        <f t="shared" si="77"/>
        <v>732.15500922749459</v>
      </c>
      <c r="O163" s="22">
        <f t="shared" si="77"/>
        <v>737.33947601098384</v>
      </c>
      <c r="P163" s="22">
        <f t="shared" si="77"/>
        <v>742.24737234668191</v>
      </c>
      <c r="Q163" s="22">
        <f t="shared" si="77"/>
        <v>735.67856556942979</v>
      </c>
    </row>
    <row r="164" spans="1:17" ht="12" customHeight="1" x14ac:dyDescent="0.25">
      <c r="A164" s="21" t="s">
        <v>46</v>
      </c>
      <c r="B164" s="20">
        <f t="shared" ref="B164:Q164" si="78">IF(B110=0,0,B110/B$23)</f>
        <v>485.02459709273336</v>
      </c>
      <c r="C164" s="20">
        <f t="shared" si="78"/>
        <v>523.41763911081478</v>
      </c>
      <c r="D164" s="20">
        <f t="shared" si="78"/>
        <v>552.25266795315883</v>
      </c>
      <c r="E164" s="20">
        <f t="shared" si="78"/>
        <v>584.85974536330434</v>
      </c>
      <c r="F164" s="20">
        <f t="shared" si="78"/>
        <v>618.6415999408365</v>
      </c>
      <c r="G164" s="20">
        <f t="shared" si="78"/>
        <v>649.87640010705638</v>
      </c>
      <c r="H164" s="20">
        <f t="shared" si="78"/>
        <v>687.80954026907159</v>
      </c>
      <c r="I164" s="20">
        <f t="shared" si="78"/>
        <v>716.77204459621805</v>
      </c>
      <c r="J164" s="20">
        <f t="shared" si="78"/>
        <v>720.94821417155129</v>
      </c>
      <c r="K164" s="20">
        <f t="shared" si="78"/>
        <v>749.47687287941869</v>
      </c>
      <c r="L164" s="20">
        <f t="shared" si="78"/>
        <v>782.45526995988223</v>
      </c>
      <c r="M164" s="20">
        <f t="shared" si="78"/>
        <v>788.71171874821925</v>
      </c>
      <c r="N164" s="20">
        <f t="shared" si="78"/>
        <v>798.47403820690045</v>
      </c>
      <c r="O164" s="20">
        <f t="shared" si="78"/>
        <v>739.81672195662145</v>
      </c>
      <c r="P164" s="20">
        <f t="shared" si="78"/>
        <v>744.52862089165467</v>
      </c>
      <c r="Q164" s="20">
        <f t="shared" si="78"/>
        <v>748.35535270164326</v>
      </c>
    </row>
    <row r="165" spans="1:17" ht="12" customHeight="1" x14ac:dyDescent="0.25">
      <c r="A165" s="19" t="s">
        <v>45</v>
      </c>
      <c r="B165" s="18">
        <f t="shared" ref="B165:Q165" si="79">IF(B111=0,0,B111/B$23)</f>
        <v>1544.3606678728079</v>
      </c>
      <c r="C165" s="18">
        <f t="shared" si="79"/>
        <v>1658.250517396541</v>
      </c>
      <c r="D165" s="18">
        <f t="shared" si="79"/>
        <v>1718.4442221687937</v>
      </c>
      <c r="E165" s="18">
        <f t="shared" si="79"/>
        <v>1822.7428659203458</v>
      </c>
      <c r="F165" s="18">
        <f t="shared" si="79"/>
        <v>1869.1944889856181</v>
      </c>
      <c r="G165" s="18">
        <f t="shared" si="79"/>
        <v>1946.5100857530733</v>
      </c>
      <c r="H165" s="18">
        <f t="shared" si="79"/>
        <v>2086.3236647385597</v>
      </c>
      <c r="I165" s="18">
        <f t="shared" si="79"/>
        <v>2069.6841431809307</v>
      </c>
      <c r="J165" s="18">
        <f t="shared" si="79"/>
        <v>2069.8576246073399</v>
      </c>
      <c r="K165" s="18">
        <f t="shared" si="79"/>
        <v>2162.4118242087447</v>
      </c>
      <c r="L165" s="18">
        <f t="shared" si="79"/>
        <v>2207.8106309461746</v>
      </c>
      <c r="M165" s="18">
        <f t="shared" si="79"/>
        <v>2191.0487266920054</v>
      </c>
      <c r="N165" s="18">
        <f t="shared" si="79"/>
        <v>2178.3359879337117</v>
      </c>
      <c r="O165" s="18">
        <f t="shared" si="79"/>
        <v>2172.3962488367088</v>
      </c>
      <c r="P165" s="18">
        <f t="shared" si="79"/>
        <v>2162.5028947379901</v>
      </c>
      <c r="Q165" s="18">
        <f t="shared" si="79"/>
        <v>2159.3339479019037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3240.0904370316289</v>
      </c>
      <c r="C167" s="31">
        <f t="shared" si="80"/>
        <v>3389.0865400937278</v>
      </c>
      <c r="D167" s="31">
        <f t="shared" si="80"/>
        <v>3452.0430538046999</v>
      </c>
      <c r="E167" s="31">
        <f t="shared" si="80"/>
        <v>3698.6950617042303</v>
      </c>
      <c r="F167" s="31">
        <f t="shared" si="80"/>
        <v>3801.286954658327</v>
      </c>
      <c r="G167" s="31">
        <f t="shared" si="80"/>
        <v>3901.2343056868381</v>
      </c>
      <c r="H167" s="31">
        <f t="shared" si="80"/>
        <v>4393.7762321224945</v>
      </c>
      <c r="I167" s="31">
        <f t="shared" si="80"/>
        <v>4216.5858817367662</v>
      </c>
      <c r="J167" s="31">
        <f t="shared" si="80"/>
        <v>3886.4099866796691</v>
      </c>
      <c r="K167" s="31">
        <f t="shared" si="80"/>
        <v>3979.2157365360085</v>
      </c>
      <c r="L167" s="31">
        <f t="shared" si="80"/>
        <v>4168.3581123245185</v>
      </c>
      <c r="M167" s="31">
        <f t="shared" si="80"/>
        <v>3969.803266022353</v>
      </c>
      <c r="N167" s="31">
        <f t="shared" si="80"/>
        <v>4309.8299588361588</v>
      </c>
      <c r="O167" s="31">
        <f t="shared" si="80"/>
        <v>4049.4462434734555</v>
      </c>
      <c r="P167" s="31">
        <f t="shared" si="80"/>
        <v>4025.3761817811542</v>
      </c>
      <c r="Q167" s="31">
        <f t="shared" si="80"/>
        <v>3864.8309419866464</v>
      </c>
    </row>
    <row r="168" spans="1:17" ht="12" customHeight="1" x14ac:dyDescent="0.25">
      <c r="A168" s="23" t="s">
        <v>44</v>
      </c>
      <c r="B168" s="22">
        <f t="shared" ref="B168:Q168" si="81">IF(B114=0,0,B114/B$23)</f>
        <v>2666.0781963110071</v>
      </c>
      <c r="C168" s="22">
        <f t="shared" si="81"/>
        <v>2773.8662898142379</v>
      </c>
      <c r="D168" s="22">
        <f t="shared" si="81"/>
        <v>2799.0154452392208</v>
      </c>
      <c r="E168" s="22">
        <f t="shared" si="81"/>
        <v>2993.7174484060324</v>
      </c>
      <c r="F168" s="22">
        <f t="shared" si="81"/>
        <v>3043.5935162866631</v>
      </c>
      <c r="G168" s="22">
        <f t="shared" si="81"/>
        <v>3096.5302031908795</v>
      </c>
      <c r="H168" s="22">
        <f t="shared" si="81"/>
        <v>3500.2606349208872</v>
      </c>
      <c r="I168" s="22">
        <f t="shared" si="81"/>
        <v>3309.858322655763</v>
      </c>
      <c r="J168" s="22">
        <f t="shared" si="81"/>
        <v>2958.5681343881283</v>
      </c>
      <c r="K168" s="22">
        <f t="shared" si="81"/>
        <v>3004.3057095720919</v>
      </c>
      <c r="L168" s="22">
        <f t="shared" si="81"/>
        <v>3145.8232816645218</v>
      </c>
      <c r="M168" s="22">
        <f t="shared" si="81"/>
        <v>2924.6309060094691</v>
      </c>
      <c r="N168" s="22">
        <f t="shared" si="81"/>
        <v>3242.0162486890331</v>
      </c>
      <c r="O168" s="22">
        <f t="shared" si="81"/>
        <v>3005.8774390756034</v>
      </c>
      <c r="P168" s="22">
        <f t="shared" si="81"/>
        <v>2964.3689813737105</v>
      </c>
      <c r="Q168" s="22">
        <f t="shared" si="81"/>
        <v>2790.6862891377932</v>
      </c>
    </row>
    <row r="169" spans="1:17" ht="12" customHeight="1" x14ac:dyDescent="0.25">
      <c r="A169" s="23" t="s">
        <v>43</v>
      </c>
      <c r="B169" s="30">
        <f t="shared" ref="B169:Q169" si="82">IF(B115=0,0,B115/B$23)</f>
        <v>18.476808247060568</v>
      </c>
      <c r="C169" s="30">
        <f t="shared" si="82"/>
        <v>21.355849297852306</v>
      </c>
      <c r="D169" s="30">
        <f t="shared" si="82"/>
        <v>23.977340773513969</v>
      </c>
      <c r="E169" s="30">
        <f t="shared" si="82"/>
        <v>26.905700337663156</v>
      </c>
      <c r="F169" s="30">
        <f t="shared" si="82"/>
        <v>29.578256314654499</v>
      </c>
      <c r="G169" s="30">
        <f t="shared" si="82"/>
        <v>32.925227503394737</v>
      </c>
      <c r="H169" s="30">
        <f t="shared" si="82"/>
        <v>37.875407243477348</v>
      </c>
      <c r="I169" s="30">
        <f t="shared" si="82"/>
        <v>39.292706466971836</v>
      </c>
      <c r="J169" s="30">
        <f t="shared" si="82"/>
        <v>42.288740379633076</v>
      </c>
      <c r="K169" s="30">
        <f t="shared" si="82"/>
        <v>46.589708407794433</v>
      </c>
      <c r="L169" s="30">
        <f t="shared" si="82"/>
        <v>49.434174364458933</v>
      </c>
      <c r="M169" s="30">
        <f t="shared" si="82"/>
        <v>51.881484267168517</v>
      </c>
      <c r="N169" s="30">
        <f t="shared" si="82"/>
        <v>53.845340740020497</v>
      </c>
      <c r="O169" s="30">
        <f t="shared" si="82"/>
        <v>56.489896743768625</v>
      </c>
      <c r="P169" s="30">
        <f t="shared" si="82"/>
        <v>59.841194833261873</v>
      </c>
      <c r="Q169" s="30">
        <f t="shared" si="82"/>
        <v>64.690199585751927</v>
      </c>
    </row>
    <row r="170" spans="1:17" ht="12" customHeight="1" x14ac:dyDescent="0.25">
      <c r="A170" s="23" t="s">
        <v>47</v>
      </c>
      <c r="B170" s="22">
        <f t="shared" ref="B170:Q170" si="83">IF(B116=0,0,B116/B$23)</f>
        <v>291.39511980236676</v>
      </c>
      <c r="C170" s="22">
        <f t="shared" si="83"/>
        <v>306.33022660429504</v>
      </c>
      <c r="D170" s="22">
        <f t="shared" si="83"/>
        <v>323.70745991959944</v>
      </c>
      <c r="E170" s="22">
        <f t="shared" si="83"/>
        <v>349.87040436817387</v>
      </c>
      <c r="F170" s="22">
        <f t="shared" si="83"/>
        <v>368.67089327364403</v>
      </c>
      <c r="G170" s="22">
        <f t="shared" si="83"/>
        <v>395.76910149108193</v>
      </c>
      <c r="H170" s="22">
        <f t="shared" si="83"/>
        <v>454.10564040812903</v>
      </c>
      <c r="I170" s="22">
        <f t="shared" si="83"/>
        <v>445.87122997039103</v>
      </c>
      <c r="J170" s="22">
        <f t="shared" si="83"/>
        <v>458.31704400247867</v>
      </c>
      <c r="K170" s="22">
        <f t="shared" si="83"/>
        <v>476.93027317652877</v>
      </c>
      <c r="L170" s="22">
        <f t="shared" si="83"/>
        <v>496.50360404032904</v>
      </c>
      <c r="M170" s="22">
        <f t="shared" si="83"/>
        <v>508.94481764724793</v>
      </c>
      <c r="N170" s="22">
        <f t="shared" si="83"/>
        <v>509.90705395166594</v>
      </c>
      <c r="O170" s="22">
        <f t="shared" si="83"/>
        <v>517.16016577820869</v>
      </c>
      <c r="P170" s="22">
        <f t="shared" si="83"/>
        <v>524.2622754936699</v>
      </c>
      <c r="Q170" s="22">
        <f t="shared" si="83"/>
        <v>522.33962731709141</v>
      </c>
    </row>
    <row r="171" spans="1:17" ht="12" customHeight="1" x14ac:dyDescent="0.25">
      <c r="A171" s="29" t="s">
        <v>46</v>
      </c>
      <c r="B171" s="18">
        <f t="shared" ref="B171:Q171" si="84">IF(B117=0,0,B117/B$23)</f>
        <v>264.14031267119458</v>
      </c>
      <c r="C171" s="18">
        <f t="shared" si="84"/>
        <v>287.53417437734242</v>
      </c>
      <c r="D171" s="18">
        <f t="shared" si="84"/>
        <v>305.3428078723656</v>
      </c>
      <c r="E171" s="18">
        <f t="shared" si="84"/>
        <v>328.20150859236065</v>
      </c>
      <c r="F171" s="18">
        <f t="shared" si="84"/>
        <v>359.44428878336572</v>
      </c>
      <c r="G171" s="18">
        <f t="shared" si="84"/>
        <v>376.00977350148128</v>
      </c>
      <c r="H171" s="18">
        <f t="shared" si="84"/>
        <v>401.53454955000046</v>
      </c>
      <c r="I171" s="18">
        <f t="shared" si="84"/>
        <v>421.56362264364071</v>
      </c>
      <c r="J171" s="18">
        <f t="shared" si="84"/>
        <v>427.23606790942893</v>
      </c>
      <c r="K171" s="18">
        <f t="shared" si="84"/>
        <v>451.39004537959374</v>
      </c>
      <c r="L171" s="18">
        <f t="shared" si="84"/>
        <v>476.59705225520844</v>
      </c>
      <c r="M171" s="18">
        <f t="shared" si="84"/>
        <v>484.34605809846738</v>
      </c>
      <c r="N171" s="18">
        <f t="shared" si="84"/>
        <v>504.06131545543974</v>
      </c>
      <c r="O171" s="18">
        <f t="shared" si="84"/>
        <v>469.91874187587541</v>
      </c>
      <c r="P171" s="18">
        <f t="shared" si="84"/>
        <v>476.90373008051137</v>
      </c>
      <c r="Q171" s="18">
        <f t="shared" si="84"/>
        <v>487.11482594600972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391.48903136706178</v>
      </c>
      <c r="C173" s="26">
        <f t="shared" si="85"/>
        <v>339.05987551297562</v>
      </c>
      <c r="D173" s="26">
        <f t="shared" si="85"/>
        <v>383.29736185129042</v>
      </c>
      <c r="E173" s="26">
        <f t="shared" si="85"/>
        <v>379.37502104831896</v>
      </c>
      <c r="F173" s="26">
        <f t="shared" si="85"/>
        <v>391.9401735171424</v>
      </c>
      <c r="G173" s="26">
        <f t="shared" si="85"/>
        <v>419.34873420072159</v>
      </c>
      <c r="H173" s="26">
        <f t="shared" si="85"/>
        <v>523.60028406279571</v>
      </c>
      <c r="I173" s="26">
        <f t="shared" si="85"/>
        <v>461.01466202913127</v>
      </c>
      <c r="J173" s="26">
        <f t="shared" si="85"/>
        <v>390.0283301458133</v>
      </c>
      <c r="K173" s="26">
        <f t="shared" si="85"/>
        <v>419.52009459585491</v>
      </c>
      <c r="L173" s="26">
        <f t="shared" si="85"/>
        <v>446.50158218411343</v>
      </c>
      <c r="M173" s="26">
        <f t="shared" si="85"/>
        <v>476.1618492759527</v>
      </c>
      <c r="N173" s="26">
        <f t="shared" si="85"/>
        <v>393.21156368333089</v>
      </c>
      <c r="O173" s="26">
        <f t="shared" si="85"/>
        <v>424.93219517898706</v>
      </c>
      <c r="P173" s="26">
        <f t="shared" si="85"/>
        <v>381.1551917411752</v>
      </c>
      <c r="Q173" s="26">
        <f t="shared" si="85"/>
        <v>318.50086544009446</v>
      </c>
    </row>
    <row r="174" spans="1:17" ht="12" customHeight="1" x14ac:dyDescent="0.25">
      <c r="A174" s="25" t="s">
        <v>48</v>
      </c>
      <c r="B174" s="24">
        <f t="shared" ref="B174:Q174" si="86">IF(B120=0,0,B120/B$23)</f>
        <v>391.48903136706178</v>
      </c>
      <c r="C174" s="24">
        <f t="shared" si="86"/>
        <v>339.05987551297562</v>
      </c>
      <c r="D174" s="24">
        <f t="shared" si="86"/>
        <v>383.29736185129042</v>
      </c>
      <c r="E174" s="24">
        <f t="shared" si="86"/>
        <v>379.37502104831896</v>
      </c>
      <c r="F174" s="24">
        <f t="shared" si="86"/>
        <v>391.9401735171424</v>
      </c>
      <c r="G174" s="24">
        <f t="shared" si="86"/>
        <v>419.34873420072159</v>
      </c>
      <c r="H174" s="24">
        <f t="shared" si="86"/>
        <v>523.60028406279571</v>
      </c>
      <c r="I174" s="24">
        <f t="shared" si="86"/>
        <v>461.01466202913127</v>
      </c>
      <c r="J174" s="24">
        <f t="shared" si="86"/>
        <v>390.0283301458133</v>
      </c>
      <c r="K174" s="24">
        <f t="shared" si="86"/>
        <v>419.52009459585491</v>
      </c>
      <c r="L174" s="24">
        <f t="shared" si="86"/>
        <v>446.50158218411343</v>
      </c>
      <c r="M174" s="24">
        <f t="shared" si="86"/>
        <v>476.1618492759527</v>
      </c>
      <c r="N174" s="24">
        <f t="shared" si="86"/>
        <v>393.21156368333089</v>
      </c>
      <c r="O174" s="24">
        <f t="shared" si="86"/>
        <v>424.93219517898706</v>
      </c>
      <c r="P174" s="24">
        <f t="shared" si="86"/>
        <v>381.1551917411752</v>
      </c>
      <c r="Q174" s="24">
        <f t="shared" si="86"/>
        <v>318.50086544009446</v>
      </c>
    </row>
    <row r="175" spans="1:17" ht="12" customHeight="1" x14ac:dyDescent="0.25">
      <c r="A175" s="23" t="s">
        <v>44</v>
      </c>
      <c r="B175" s="22">
        <f t="shared" ref="B175:Q175" si="87">IF(B121=0,0,B121/B$23)</f>
        <v>350.38894938332766</v>
      </c>
      <c r="C175" s="22">
        <f t="shared" si="87"/>
        <v>298.88042883669544</v>
      </c>
      <c r="D175" s="22">
        <f t="shared" si="87"/>
        <v>340.42133492248627</v>
      </c>
      <c r="E175" s="22">
        <f t="shared" si="87"/>
        <v>335.67495283102147</v>
      </c>
      <c r="F175" s="22">
        <f t="shared" si="87"/>
        <v>353.88363284775005</v>
      </c>
      <c r="G175" s="22">
        <f t="shared" si="87"/>
        <v>376.12030188593786</v>
      </c>
      <c r="H175" s="22">
        <f t="shared" si="87"/>
        <v>476.00695658586278</v>
      </c>
      <c r="I175" s="22">
        <f t="shared" si="87"/>
        <v>405.21624502427699</v>
      </c>
      <c r="J175" s="22">
        <f t="shared" si="87"/>
        <v>335.14078848742156</v>
      </c>
      <c r="K175" s="22">
        <f t="shared" si="87"/>
        <v>363.61577286440064</v>
      </c>
      <c r="L175" s="22">
        <f t="shared" si="87"/>
        <v>393.07265092134833</v>
      </c>
      <c r="M175" s="22">
        <f t="shared" si="87"/>
        <v>422.14291398173191</v>
      </c>
      <c r="N175" s="22">
        <f t="shared" si="87"/>
        <v>347.70379866680884</v>
      </c>
      <c r="O175" s="22">
        <f t="shared" si="87"/>
        <v>381.74561140481376</v>
      </c>
      <c r="P175" s="22">
        <f t="shared" si="87"/>
        <v>340.90394691511204</v>
      </c>
      <c r="Q175" s="22">
        <f t="shared" si="87"/>
        <v>286.0192597461488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11.895056211438689</v>
      </c>
      <c r="C177" s="22">
        <f t="shared" si="89"/>
        <v>8.5562665074413609</v>
      </c>
      <c r="D177" s="22">
        <f t="shared" si="89"/>
        <v>8.68461077958594</v>
      </c>
      <c r="E177" s="22">
        <f t="shared" si="89"/>
        <v>8.7718486211635884</v>
      </c>
      <c r="F177" s="22">
        <f t="shared" si="89"/>
        <v>9.6705115811695386</v>
      </c>
      <c r="G177" s="22">
        <f t="shared" si="89"/>
        <v>9.7812459406171435</v>
      </c>
      <c r="H177" s="22">
        <f t="shared" si="89"/>
        <v>11.776365609882852</v>
      </c>
      <c r="I177" s="22">
        <f t="shared" si="89"/>
        <v>14.005870804299894</v>
      </c>
      <c r="J177" s="22">
        <f t="shared" si="89"/>
        <v>14.911725028069474</v>
      </c>
      <c r="K177" s="22">
        <f t="shared" si="89"/>
        <v>15.299958512903917</v>
      </c>
      <c r="L177" s="22">
        <f t="shared" si="89"/>
        <v>15.470049591750106</v>
      </c>
      <c r="M177" s="22">
        <f t="shared" si="89"/>
        <v>15.172852430605676</v>
      </c>
      <c r="N177" s="22">
        <f t="shared" si="89"/>
        <v>14.673763517957978</v>
      </c>
      <c r="O177" s="22">
        <f t="shared" si="89"/>
        <v>14.695580688565826</v>
      </c>
      <c r="P177" s="22">
        <f t="shared" si="89"/>
        <v>14.14250676490331</v>
      </c>
      <c r="Q177" s="22">
        <f t="shared" si="89"/>
        <v>14.07810114283147</v>
      </c>
    </row>
    <row r="178" spans="1:17" ht="12" customHeight="1" x14ac:dyDescent="0.25">
      <c r="A178" s="21" t="s">
        <v>46</v>
      </c>
      <c r="B178" s="20">
        <f t="shared" ref="B178:Q178" si="90">IF(B124=0,0,B124/B$23)</f>
        <v>29.205025772295397</v>
      </c>
      <c r="C178" s="20">
        <f t="shared" si="90"/>
        <v>31.623180168838747</v>
      </c>
      <c r="D178" s="20">
        <f t="shared" si="90"/>
        <v>34.191416149218156</v>
      </c>
      <c r="E178" s="20">
        <f t="shared" si="90"/>
        <v>34.928219596133864</v>
      </c>
      <c r="F178" s="20">
        <f t="shared" si="90"/>
        <v>28.386029088222813</v>
      </c>
      <c r="G178" s="20">
        <f t="shared" si="90"/>
        <v>33.447186374166613</v>
      </c>
      <c r="H178" s="20">
        <f t="shared" si="90"/>
        <v>35.816961867050097</v>
      </c>
      <c r="I178" s="20">
        <f t="shared" si="90"/>
        <v>41.792546200554369</v>
      </c>
      <c r="J178" s="20">
        <f t="shared" si="90"/>
        <v>39.975816630322299</v>
      </c>
      <c r="K178" s="20">
        <f t="shared" si="90"/>
        <v>40.604363218550354</v>
      </c>
      <c r="L178" s="20">
        <f t="shared" si="90"/>
        <v>37.958881671014915</v>
      </c>
      <c r="M178" s="20">
        <f t="shared" si="90"/>
        <v>38.846082863615131</v>
      </c>
      <c r="N178" s="20">
        <f t="shared" si="90"/>
        <v>30.834001498564142</v>
      </c>
      <c r="O178" s="20">
        <f t="shared" si="90"/>
        <v>28.491003085607449</v>
      </c>
      <c r="P178" s="20">
        <f t="shared" si="90"/>
        <v>26.108738061159844</v>
      </c>
      <c r="Q178" s="20">
        <f t="shared" si="90"/>
        <v>18.403504551114164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17.037673677591588</v>
      </c>
      <c r="C3" s="154">
        <v>18.150245518048919</v>
      </c>
      <c r="D3" s="154">
        <v>19.485398894481509</v>
      </c>
      <c r="E3" s="154">
        <v>21.36783832020874</v>
      </c>
      <c r="F3" s="154">
        <v>22.742196007717315</v>
      </c>
      <c r="G3" s="154">
        <v>23.469304528088738</v>
      </c>
      <c r="H3" s="154">
        <v>23.586537809949466</v>
      </c>
      <c r="I3" s="154">
        <v>23.467668913297093</v>
      </c>
      <c r="J3" s="154">
        <v>23.174738489256097</v>
      </c>
      <c r="K3" s="154">
        <v>22.813706687082753</v>
      </c>
      <c r="L3" s="154">
        <v>22.491512156156944</v>
      </c>
      <c r="M3" s="154">
        <v>21.911167551278485</v>
      </c>
      <c r="N3" s="154">
        <v>21.618272105332668</v>
      </c>
      <c r="O3" s="154">
        <v>21.447546961290207</v>
      </c>
      <c r="P3" s="154">
        <v>21.299358069761642</v>
      </c>
      <c r="Q3" s="154">
        <v>21.195086660958843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22.615580436433572</v>
      </c>
      <c r="C5" s="143">
        <v>24.092393434810617</v>
      </c>
      <c r="D5" s="143">
        <v>25.864658190614737</v>
      </c>
      <c r="E5" s="143">
        <v>28.363383137157204</v>
      </c>
      <c r="F5" s="143">
        <v>30.187687171760277</v>
      </c>
      <c r="G5" s="143">
        <v>31.152841308390059</v>
      </c>
      <c r="H5" s="143">
        <v>31.308455200633784</v>
      </c>
      <c r="I5" s="143">
        <v>31.150670215165523</v>
      </c>
      <c r="J5" s="143">
        <v>30.761838283498065</v>
      </c>
      <c r="K5" s="143">
        <v>30.282609492251719</v>
      </c>
      <c r="L5" s="143">
        <v>29.854932776039266</v>
      </c>
      <c r="M5" s="143">
        <v>29.084591100242232</v>
      </c>
      <c r="N5" s="143">
        <v>28.695805598031058</v>
      </c>
      <c r="O5" s="143">
        <v>28.46918732251541</v>
      </c>
      <c r="P5" s="143">
        <v>28.272483367528995</v>
      </c>
      <c r="Q5" s="143">
        <v>28.134074892427044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9.2285389072145306E-3</v>
      </c>
      <c r="C6" s="152">
        <f>1000*C8/SER_summary!C$3</f>
        <v>1.00275440040225E-2</v>
      </c>
      <c r="D6" s="152">
        <f>1000*D8/SER_summary!D$3</f>
        <v>1.1032159994903127E-2</v>
      </c>
      <c r="E6" s="152">
        <f>1000*E8/SER_summary!E$3</f>
        <v>1.2406166587005463E-2</v>
      </c>
      <c r="F6" s="152">
        <f>1000*F8/SER_summary!F$3</f>
        <v>1.3546886458846313E-2</v>
      </c>
      <c r="G6" s="152">
        <f>1000*G8/SER_summary!G$3</f>
        <v>1.4365980127480252E-2</v>
      </c>
      <c r="H6" s="152">
        <f>1000*H8/SER_summary!H$3</f>
        <v>1.4925213133590793E-2</v>
      </c>
      <c r="I6" s="152">
        <f>1000*I8/SER_summary!I$3</f>
        <v>1.5250375138384965E-2</v>
      </c>
      <c r="J6" s="152">
        <f>1000*J8/SER_summary!J$3</f>
        <v>1.548946559670763E-2</v>
      </c>
      <c r="K6" s="152">
        <f>1000*K8/SER_summary!K$3</f>
        <v>1.5692183327781828E-2</v>
      </c>
      <c r="L6" s="152">
        <f>1000*L8/SER_summary!L$3</f>
        <v>1.605707133448616E-2</v>
      </c>
      <c r="M6" s="152">
        <f>1000*M8/SER_summary!M$3</f>
        <v>1.6362656248031151E-2</v>
      </c>
      <c r="N6" s="152">
        <f>1000*N8/SER_summary!N$3</f>
        <v>1.6783750300538337E-2</v>
      </c>
      <c r="O6" s="152">
        <f>1000*O8/SER_summary!O$3</f>
        <v>1.7378572254627474E-2</v>
      </c>
      <c r="P6" s="152">
        <f>1000*P8/SER_summary!P$3</f>
        <v>1.8015202757849177E-2</v>
      </c>
      <c r="Q6" s="152">
        <f>1000*Q8/SER_summary!Q$3</f>
        <v>1.8666613578889508E-2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32.411311554016564</v>
      </c>
      <c r="C8" s="62">
        <v>34.966025886938446</v>
      </c>
      <c r="D8" s="62">
        <v>38.112108108312157</v>
      </c>
      <c r="E8" s="62">
        <v>42.571723424809484</v>
      </c>
      <c r="F8" s="62">
        <v>46.044905244680038</v>
      </c>
      <c r="G8" s="62">
        <v>48.201023843324293</v>
      </c>
      <c r="H8" s="62">
        <v>49.101488549346662</v>
      </c>
      <c r="I8" s="62">
        <v>49.563459943373779</v>
      </c>
      <c r="J8" s="62">
        <v>49.761534623310915</v>
      </c>
      <c r="K8" s="62">
        <v>49.961652041258148</v>
      </c>
      <c r="L8" s="62">
        <v>50.450932763243486</v>
      </c>
      <c r="M8" s="62">
        <v>49.948448110864916</v>
      </c>
      <c r="N8" s="62">
        <v>50.412360536459275</v>
      </c>
      <c r="O8" s="62">
        <v>51.647465776388664</v>
      </c>
      <c r="P8" s="62">
        <v>53.027244892051833</v>
      </c>
      <c r="Q8" s="62">
        <v>54.530068916693921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4.7920505974972771</v>
      </c>
      <c r="D9" s="150">
        <v>5.5624053871150956</v>
      </c>
      <c r="E9" s="150">
        <v>7.0692443354980483</v>
      </c>
      <c r="F9" s="150">
        <v>6.2915811603913419</v>
      </c>
      <c r="G9" s="150">
        <v>5.1999898864066925</v>
      </c>
      <c r="H9" s="150">
        <v>4.187845696805808</v>
      </c>
      <c r="I9" s="150">
        <v>4.0123428640732142</v>
      </c>
      <c r="J9" s="150">
        <v>4.0324758675869337</v>
      </c>
      <c r="K9" s="150">
        <v>4.3412707006090034</v>
      </c>
      <c r="L9" s="150">
        <v>4.9617262672600795</v>
      </c>
      <c r="M9" s="150">
        <v>4.2895659451187145</v>
      </c>
      <c r="N9" s="150">
        <v>6.0263178127094514</v>
      </c>
      <c r="O9" s="150">
        <v>8.3043495754274357</v>
      </c>
      <c r="P9" s="150">
        <v>7.6713602760545188</v>
      </c>
      <c r="Q9" s="150">
        <v>6.7028139110487786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2.2373362645753971</v>
      </c>
      <c r="D10" s="149">
        <f t="shared" ref="D10:Q10" si="0">C8+D9-D8</f>
        <v>2.4163231657413888</v>
      </c>
      <c r="E10" s="149">
        <f t="shared" si="0"/>
        <v>2.609629019000721</v>
      </c>
      <c r="F10" s="149">
        <f t="shared" si="0"/>
        <v>2.8183993405207843</v>
      </c>
      <c r="G10" s="149">
        <f t="shared" si="0"/>
        <v>3.0438712877624354</v>
      </c>
      <c r="H10" s="149">
        <f t="shared" si="0"/>
        <v>3.2873809907834399</v>
      </c>
      <c r="I10" s="149">
        <f t="shared" si="0"/>
        <v>3.5503714700460947</v>
      </c>
      <c r="J10" s="149">
        <f t="shared" si="0"/>
        <v>3.8344011876497959</v>
      </c>
      <c r="K10" s="149">
        <f t="shared" si="0"/>
        <v>4.1411532826617687</v>
      </c>
      <c r="L10" s="149">
        <f t="shared" si="0"/>
        <v>4.4724455452747378</v>
      </c>
      <c r="M10" s="149">
        <f t="shared" si="0"/>
        <v>4.7920505974972869</v>
      </c>
      <c r="N10" s="149">
        <f t="shared" si="0"/>
        <v>5.562405387115092</v>
      </c>
      <c r="O10" s="149">
        <f t="shared" si="0"/>
        <v>7.0692443354980483</v>
      </c>
      <c r="P10" s="149">
        <f t="shared" si="0"/>
        <v>6.2915811603913525</v>
      </c>
      <c r="Q10" s="149">
        <f t="shared" si="0"/>
        <v>5.1999898864066907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8759.9999999999964</v>
      </c>
      <c r="E12" s="146">
        <v>8759.9999999999982</v>
      </c>
      <c r="F12" s="146">
        <v>8760</v>
      </c>
      <c r="G12" s="146">
        <v>8760.0000000000018</v>
      </c>
      <c r="H12" s="146">
        <v>8760.0000000000018</v>
      </c>
      <c r="I12" s="146">
        <v>8759.9999999999982</v>
      </c>
      <c r="J12" s="146">
        <v>8760</v>
      </c>
      <c r="K12" s="146">
        <v>8760.0000000000018</v>
      </c>
      <c r="L12" s="146">
        <v>8760.0000000000018</v>
      </c>
      <c r="M12" s="146">
        <v>8760</v>
      </c>
      <c r="N12" s="146">
        <v>8759.9999999999982</v>
      </c>
      <c r="O12" s="146">
        <v>8760</v>
      </c>
      <c r="P12" s="146">
        <v>8760</v>
      </c>
      <c r="Q12" s="146">
        <v>8760.0000000000018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697.76813563198561</v>
      </c>
      <c r="C14" s="143">
        <f>IF(C5=0,0,C5/C8*1000)</f>
        <v>689.02292507340178</v>
      </c>
      <c r="D14" s="143">
        <f t="shared" ref="D14:Q14" si="1">IF(D5=0,0,D5/D8*1000)</f>
        <v>678.6467470418861</v>
      </c>
      <c r="E14" s="143">
        <f t="shared" si="1"/>
        <v>666.24935180866794</v>
      </c>
      <c r="F14" s="143">
        <f t="shared" si="1"/>
        <v>655.61405787121521</v>
      </c>
      <c r="G14" s="143">
        <f t="shared" si="1"/>
        <v>646.3107798218407</v>
      </c>
      <c r="H14" s="143">
        <f t="shared" si="1"/>
        <v>637.62741467947546</v>
      </c>
      <c r="I14" s="143">
        <f t="shared" si="1"/>
        <v>628.50071909336327</v>
      </c>
      <c r="J14" s="143">
        <f t="shared" si="1"/>
        <v>618.18508043133386</v>
      </c>
      <c r="K14" s="143">
        <f t="shared" si="1"/>
        <v>606.11705688283587</v>
      </c>
      <c r="L14" s="143">
        <f t="shared" si="1"/>
        <v>591.76176020654987</v>
      </c>
      <c r="M14" s="143">
        <f t="shared" si="1"/>
        <v>582.29218725047178</v>
      </c>
      <c r="N14" s="143">
        <f t="shared" si="1"/>
        <v>569.22162129816661</v>
      </c>
      <c r="O14" s="143">
        <f t="shared" si="1"/>
        <v>551.22137929815869</v>
      </c>
      <c r="P14" s="143">
        <f t="shared" si="1"/>
        <v>533.16900444448152</v>
      </c>
      <c r="Q14" s="143">
        <f t="shared" si="1"/>
        <v>515.93690327822117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633.95719445830991</v>
      </c>
      <c r="D15" s="141">
        <v>621.72708128371357</v>
      </c>
      <c r="E15" s="141">
        <v>611.04705352038081</v>
      </c>
      <c r="F15" s="141">
        <v>602.5342741774125</v>
      </c>
      <c r="G15" s="141">
        <v>594.05318042457623</v>
      </c>
      <c r="H15" s="141">
        <v>584.89346901271108</v>
      </c>
      <c r="I15" s="141">
        <v>578.10390950290355</v>
      </c>
      <c r="J15" s="141">
        <v>567.06874669342596</v>
      </c>
      <c r="K15" s="141">
        <v>555.21440158631776</v>
      </c>
      <c r="L15" s="141">
        <v>542.76538619221594</v>
      </c>
      <c r="M15" s="141">
        <v>528.63466973273307</v>
      </c>
      <c r="N15" s="141">
        <v>509.351258833896</v>
      </c>
      <c r="O15" s="141">
        <v>492.87696876554111</v>
      </c>
      <c r="P15" s="141">
        <v>468.52047141329143</v>
      </c>
      <c r="Q15" s="141">
        <v>440.2124382760764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6.4130846904445278</v>
      </c>
      <c r="C3" s="154">
        <v>7.3803310488274718</v>
      </c>
      <c r="D3" s="154">
        <v>8.4710388512897623</v>
      </c>
      <c r="E3" s="154">
        <v>9.7317193390518444</v>
      </c>
      <c r="F3" s="154">
        <v>11.014914716926457</v>
      </c>
      <c r="G3" s="154">
        <v>12.231021100632473</v>
      </c>
      <c r="H3" s="154">
        <v>13.322883024776493</v>
      </c>
      <c r="I3" s="154">
        <v>15.246241977868634</v>
      </c>
      <c r="J3" s="154">
        <v>16.385448559595986</v>
      </c>
      <c r="K3" s="154">
        <v>16.840890713870099</v>
      </c>
      <c r="L3" s="154">
        <v>17.275467817287755</v>
      </c>
      <c r="M3" s="154">
        <v>17.965157807480708</v>
      </c>
      <c r="N3" s="154">
        <v>18.397104462288642</v>
      </c>
      <c r="O3" s="154">
        <v>18.973315913406903</v>
      </c>
      <c r="P3" s="154">
        <v>19.647627242647797</v>
      </c>
      <c r="Q3" s="154">
        <v>20.106541801069557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83.510813734933848</v>
      </c>
      <c r="C5" s="143">
        <v>95.649333650579521</v>
      </c>
      <c r="D5" s="143">
        <v>109.30835323797976</v>
      </c>
      <c r="E5" s="143">
        <v>125.07431935256776</v>
      </c>
      <c r="F5" s="143">
        <v>141.04265594888375</v>
      </c>
      <c r="G5" s="143">
        <v>156.07519735219938</v>
      </c>
      <c r="H5" s="143">
        <v>169.46029416642378</v>
      </c>
      <c r="I5" s="143">
        <v>193.337501784425</v>
      </c>
      <c r="J5" s="143">
        <v>207.1907917232424</v>
      </c>
      <c r="K5" s="143">
        <v>212.3748659924558</v>
      </c>
      <c r="L5" s="143">
        <v>217.29716354397922</v>
      </c>
      <c r="M5" s="143">
        <v>225.6051280307675</v>
      </c>
      <c r="N5" s="143">
        <v>230.67151007698908</v>
      </c>
      <c r="O5" s="143">
        <v>237.54408305842909</v>
      </c>
      <c r="P5" s="143">
        <v>245.63767366287757</v>
      </c>
      <c r="Q5" s="143">
        <v>251.03327262131398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33.328866160024667</v>
      </c>
      <c r="C6" s="152">
        <f>1000000*C8/SER_summary!C$8</f>
        <v>37.024410748782451</v>
      </c>
      <c r="D6" s="152">
        <f>1000000*D8/SER_summary!D$8</f>
        <v>40.788060478201984</v>
      </c>
      <c r="E6" s="152">
        <f>1000000*E8/SER_summary!E$8</f>
        <v>44.061812527770641</v>
      </c>
      <c r="F6" s="152">
        <f>1000000*F8/SER_summary!F$8</f>
        <v>47.610834382130108</v>
      </c>
      <c r="G6" s="152">
        <f>1000000*G8/SER_summary!G$8</f>
        <v>50.316208390138513</v>
      </c>
      <c r="H6" s="152">
        <f>1000000*H8/SER_summary!H$8</f>
        <v>53.18083341739365</v>
      </c>
      <c r="I6" s="152">
        <f>1000000*I8/SER_summary!I$8</f>
        <v>55.974867355972464</v>
      </c>
      <c r="J6" s="152">
        <f>1000000*J8/SER_summary!J$8</f>
        <v>58.173904939888779</v>
      </c>
      <c r="K6" s="152">
        <f>1000000*K8/SER_summary!K$8</f>
        <v>60.240407784574622</v>
      </c>
      <c r="L6" s="152">
        <f>1000000*L8/SER_summary!L$8</f>
        <v>61.623220495162407</v>
      </c>
      <c r="M6" s="152">
        <f>1000000*M8/SER_summary!M$8</f>
        <v>63.449749096700366</v>
      </c>
      <c r="N6" s="152">
        <f>1000000*N8/SER_summary!N$8</f>
        <v>64.936710234019898</v>
      </c>
      <c r="O6" s="152">
        <f>1000000*O8/SER_summary!O$8</f>
        <v>66.936362312665906</v>
      </c>
      <c r="P6" s="152">
        <f>1000000*P8/SER_summary!P$8</f>
        <v>69.134540157235492</v>
      </c>
      <c r="Q6" s="152">
        <f>1000000*Q8/SER_summary!Q$8</f>
        <v>71.152067786344261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1.3991662426553331</v>
      </c>
      <c r="C8" s="62">
        <v>1.6235906046759581</v>
      </c>
      <c r="D8" s="62">
        <v>1.8799412570139098</v>
      </c>
      <c r="E8" s="62">
        <v>2.1797949653524915</v>
      </c>
      <c r="F8" s="62">
        <v>2.4904289155351123</v>
      </c>
      <c r="G8" s="62">
        <v>2.7913352572517436</v>
      </c>
      <c r="H8" s="62">
        <v>3.0688384954552856</v>
      </c>
      <c r="I8" s="62">
        <v>3.5656693209416952</v>
      </c>
      <c r="J8" s="62">
        <v>3.8692110552241576</v>
      </c>
      <c r="K8" s="62">
        <v>3.9988069400518214</v>
      </c>
      <c r="L8" s="62">
        <v>4.1276924983578596</v>
      </c>
      <c r="M8" s="62">
        <v>4.3375723328283762</v>
      </c>
      <c r="N8" s="62">
        <v>4.4826728227623125</v>
      </c>
      <c r="O8" s="62">
        <v>4.6782319188073966</v>
      </c>
      <c r="P8" s="62">
        <v>4.9145418976204924</v>
      </c>
      <c r="Q8" s="62">
        <v>5.0972955477086233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0.31770211153098055</v>
      </c>
      <c r="D9" s="150">
        <v>0.34962840184830724</v>
      </c>
      <c r="E9" s="150">
        <v>0.39313145784893755</v>
      </c>
      <c r="F9" s="150">
        <v>0.40391169969297652</v>
      </c>
      <c r="G9" s="150">
        <v>0.39418409122698678</v>
      </c>
      <c r="H9" s="150">
        <v>0.37078098771389795</v>
      </c>
      <c r="I9" s="150">
        <v>0.59010857499676506</v>
      </c>
      <c r="J9" s="150">
        <v>0.39681948379281673</v>
      </c>
      <c r="K9" s="150">
        <v>0.22287363433802057</v>
      </c>
      <c r="L9" s="150">
        <v>0.22216330781639271</v>
      </c>
      <c r="M9" s="150">
        <v>0.30315758398087289</v>
      </c>
      <c r="N9" s="150">
        <v>0.23837823944429143</v>
      </c>
      <c r="O9" s="150">
        <v>0.28883684555543909</v>
      </c>
      <c r="P9" s="150">
        <v>0.32958772832345223</v>
      </c>
      <c r="Q9" s="150">
        <v>0.27603139959848605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9.3277749510355612E-2</v>
      </c>
      <c r="D10" s="149">
        <f t="shared" ref="D10:Q10" si="0">C8+D9-D8</f>
        <v>9.3277749510355612E-2</v>
      </c>
      <c r="E10" s="149">
        <f t="shared" si="0"/>
        <v>9.3277749510355612E-2</v>
      </c>
      <c r="F10" s="149">
        <f t="shared" si="0"/>
        <v>9.3277749510355612E-2</v>
      </c>
      <c r="G10" s="149">
        <f t="shared" si="0"/>
        <v>9.3277749510355612E-2</v>
      </c>
      <c r="H10" s="149">
        <f t="shared" si="0"/>
        <v>9.3277749510356056E-2</v>
      </c>
      <c r="I10" s="149">
        <f t="shared" si="0"/>
        <v>9.3277749510355612E-2</v>
      </c>
      <c r="J10" s="149">
        <f t="shared" si="0"/>
        <v>9.327774951035428E-2</v>
      </c>
      <c r="K10" s="149">
        <f t="shared" si="0"/>
        <v>9.32777495103565E-2</v>
      </c>
      <c r="L10" s="149">
        <f t="shared" si="0"/>
        <v>9.3277749510354724E-2</v>
      </c>
      <c r="M10" s="149">
        <f t="shared" si="0"/>
        <v>9.32777495103565E-2</v>
      </c>
      <c r="N10" s="149">
        <f t="shared" si="0"/>
        <v>9.3277749510354724E-2</v>
      </c>
      <c r="O10" s="149">
        <f t="shared" si="0"/>
        <v>9.3277749510354724E-2</v>
      </c>
      <c r="P10" s="149">
        <f t="shared" si="0"/>
        <v>9.32777495103565E-2</v>
      </c>
      <c r="Q10" s="149">
        <f t="shared" si="0"/>
        <v>9.3277749510355612E-2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892.94725891620885</v>
      </c>
      <c r="C12" s="146">
        <v>897.21276268214501</v>
      </c>
      <c r="D12" s="146">
        <v>901.12465188029944</v>
      </c>
      <c r="E12" s="146">
        <v>904.73830106798925</v>
      </c>
      <c r="F12" s="146">
        <v>908.0969358064973</v>
      </c>
      <c r="G12" s="146">
        <v>911.23495597967008</v>
      </c>
      <c r="H12" s="146">
        <v>914.18019327880995</v>
      </c>
      <c r="I12" s="146">
        <v>916.95548885938047</v>
      </c>
      <c r="J12" s="146">
        <v>919.57982320811755</v>
      </c>
      <c r="K12" s="146">
        <v>922.06914274569942</v>
      </c>
      <c r="L12" s="146">
        <v>924.4369759962558</v>
      </c>
      <c r="M12" s="146">
        <v>925.94164694441849</v>
      </c>
      <c r="N12" s="146">
        <v>927.37858809499153</v>
      </c>
      <c r="O12" s="146">
        <v>928.75372705961877</v>
      </c>
      <c r="P12" s="146">
        <v>930.07224211381208</v>
      </c>
      <c r="Q12" s="146">
        <v>931.33868369528955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59.686126772503677</v>
      </c>
      <c r="C14" s="143">
        <f>IF(C5=0,0,C5/C8)</f>
        <v>58.912224162364843</v>
      </c>
      <c r="D14" s="143">
        <f t="shared" ref="D14:Q14" si="1">IF(D5=0,0,D5/D8)</f>
        <v>58.144557884539786</v>
      </c>
      <c r="E14" s="143">
        <f t="shared" si="1"/>
        <v>57.378937625145937</v>
      </c>
      <c r="F14" s="143">
        <f t="shared" si="1"/>
        <v>56.633881444706191</v>
      </c>
      <c r="G14" s="143">
        <f t="shared" si="1"/>
        <v>55.914171164758571</v>
      </c>
      <c r="H14" s="143">
        <f t="shared" si="1"/>
        <v>55.219684716996831</v>
      </c>
      <c r="I14" s="143">
        <f t="shared" si="1"/>
        <v>54.221938262453477</v>
      </c>
      <c r="J14" s="143">
        <f t="shared" si="1"/>
        <v>53.548588786206459</v>
      </c>
      <c r="K14" s="143">
        <f t="shared" si="1"/>
        <v>53.109557219509973</v>
      </c>
      <c r="L14" s="143">
        <f t="shared" si="1"/>
        <v>52.643738270335696</v>
      </c>
      <c r="M14" s="143">
        <f t="shared" si="1"/>
        <v>52.011842274837278</v>
      </c>
      <c r="N14" s="143">
        <f t="shared" si="1"/>
        <v>51.458475600912735</v>
      </c>
      <c r="O14" s="143">
        <f t="shared" si="1"/>
        <v>50.776465806121315</v>
      </c>
      <c r="P14" s="143">
        <f t="shared" si="1"/>
        <v>49.981804770411998</v>
      </c>
      <c r="Q14" s="143">
        <f t="shared" si="1"/>
        <v>49.248325954762514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55.731160906206334</v>
      </c>
      <c r="D15" s="141">
        <v>54.990976328264296</v>
      </c>
      <c r="E15" s="141">
        <v>54.265191123714168</v>
      </c>
      <c r="F15" s="141">
        <v>53.31790140026812</v>
      </c>
      <c r="G15" s="141">
        <v>52.259666090335287</v>
      </c>
      <c r="H15" s="141">
        <v>51.115038323317307</v>
      </c>
      <c r="I15" s="141">
        <v>49.896911259917722</v>
      </c>
      <c r="J15" s="141">
        <v>48.940836612967452</v>
      </c>
      <c r="K15" s="141">
        <v>48.24016929358411</v>
      </c>
      <c r="L15" s="141">
        <v>47.216100790691605</v>
      </c>
      <c r="M15" s="141">
        <v>45.769437422329382</v>
      </c>
      <c r="N15" s="141">
        <v>44.608810155407163</v>
      </c>
      <c r="O15" s="141">
        <v>43.069160860854041</v>
      </c>
      <c r="P15" s="141">
        <v>41.448685775614855</v>
      </c>
      <c r="Q15" s="141">
        <v>39.716447319804885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3.6936194610810853</v>
      </c>
      <c r="C3" s="154">
        <v>3.9213100661011611</v>
      </c>
      <c r="D3" s="154">
        <v>4.1528648604896308</v>
      </c>
      <c r="E3" s="154">
        <v>4.5045915831761443</v>
      </c>
      <c r="F3" s="154">
        <v>5.3798514329528393</v>
      </c>
      <c r="G3" s="154">
        <v>6.3190558887233168</v>
      </c>
      <c r="H3" s="154">
        <v>8.7284545310346271</v>
      </c>
      <c r="I3" s="154">
        <v>11.982707848276277</v>
      </c>
      <c r="J3" s="154">
        <v>13.222386474808076</v>
      </c>
      <c r="K3" s="154">
        <v>13.603112701480789</v>
      </c>
      <c r="L3" s="154">
        <v>13.783219982655172</v>
      </c>
      <c r="M3" s="154">
        <v>13.697459755549925</v>
      </c>
      <c r="N3" s="154">
        <v>13.780274664101151</v>
      </c>
      <c r="O3" s="154">
        <v>13.934925569643891</v>
      </c>
      <c r="P3" s="154">
        <v>14.09996150478135</v>
      </c>
      <c r="Q3" s="154">
        <v>14.420535603550436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27.83284630145252</v>
      </c>
      <c r="C5" s="143">
        <v>29.255940319372542</v>
      </c>
      <c r="D5" s="143">
        <v>30.412738696493577</v>
      </c>
      <c r="E5" s="143">
        <v>32.434884211160941</v>
      </c>
      <c r="F5" s="143">
        <v>38.081936085144292</v>
      </c>
      <c r="G5" s="143">
        <v>44.047341974174657</v>
      </c>
      <c r="H5" s="143">
        <v>59.885823791614115</v>
      </c>
      <c r="I5" s="143">
        <v>81.227708473566793</v>
      </c>
      <c r="J5" s="143">
        <v>88.583104957871726</v>
      </c>
      <c r="K5" s="143">
        <v>90.334821876107199</v>
      </c>
      <c r="L5" s="143">
        <v>90.417013916337865</v>
      </c>
      <c r="M5" s="143">
        <v>88.831049420512542</v>
      </c>
      <c r="N5" s="143">
        <v>88.593165087371361</v>
      </c>
      <c r="O5" s="143">
        <v>88.792412802595365</v>
      </c>
      <c r="P5" s="143">
        <v>88.958188862924189</v>
      </c>
      <c r="Q5" s="143">
        <v>90.062221385142379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2.0384002270080939E-2</v>
      </c>
      <c r="C6" s="152">
        <f>1000*C8/SER_summary!C$3</f>
        <v>2.1914292564439591E-2</v>
      </c>
      <c r="D6" s="152">
        <f>1000*D8/SER_summary!D$3</f>
        <v>2.3462130454087203E-2</v>
      </c>
      <c r="E6" s="152">
        <f>1000*E8/SER_summary!E$3</f>
        <v>2.5842757222592553E-2</v>
      </c>
      <c r="F6" s="152">
        <f>1000*F8/SER_summary!F$3</f>
        <v>3.1664491294658779E-2</v>
      </c>
      <c r="G6" s="152">
        <f>1000*G8/SER_summary!G$3</f>
        <v>3.840820370572786E-2</v>
      </c>
      <c r="H6" s="152">
        <f>1000*H8/SER_summary!H$3</f>
        <v>5.5622506851340847E-2</v>
      </c>
      <c r="I6" s="152">
        <f>1000*I8/SER_summary!I$3</f>
        <v>7.9623725761181569E-2</v>
      </c>
      <c r="J6" s="152">
        <f>1000*J8/SER_summary!J$3</f>
        <v>9.0444731541089174E-2</v>
      </c>
      <c r="K6" s="152">
        <f>1000*K8/SER_summary!K$3</f>
        <v>9.6599204302791203E-2</v>
      </c>
      <c r="L6" s="152">
        <f>1000*L8/SER_summary!L$3</f>
        <v>0.10224812183903316</v>
      </c>
      <c r="M6" s="152">
        <f>1000*M8/SER_summary!M$3</f>
        <v>0.11274555712399016</v>
      </c>
      <c r="N6" s="152">
        <f>1000*N8/SER_summary!N$3</f>
        <v>0.12954693525315239</v>
      </c>
      <c r="O6" s="152">
        <f>1000*O8/SER_summary!O$3</f>
        <v>0.14194186447159685</v>
      </c>
      <c r="P6" s="152">
        <f>1000*P8/SER_summary!P$3</f>
        <v>0.15522352754490598</v>
      </c>
      <c r="Q6" s="152">
        <f>1000*Q8/SER_summary!Q$3</f>
        <v>0.17335372654352071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71.590124388692246</v>
      </c>
      <c r="C8" s="62">
        <v>76.415094343615721</v>
      </c>
      <c r="D8" s="62">
        <v>81.053143965516455</v>
      </c>
      <c r="E8" s="62">
        <v>88.679343881054677</v>
      </c>
      <c r="F8" s="62">
        <v>107.62535773166327</v>
      </c>
      <c r="G8" s="62">
        <v>128.86797323753223</v>
      </c>
      <c r="H8" s="62">
        <v>182.98886982728092</v>
      </c>
      <c r="I8" s="62">
        <v>258.77575512050214</v>
      </c>
      <c r="J8" s="62">
        <v>290.56319677256079</v>
      </c>
      <c r="K8" s="62">
        <v>307.55795621466757</v>
      </c>
      <c r="L8" s="62">
        <v>321.26114486331807</v>
      </c>
      <c r="M8" s="62">
        <v>344.16573473000687</v>
      </c>
      <c r="N8" s="62">
        <v>389.11248615071389</v>
      </c>
      <c r="O8" s="62">
        <v>421.83773673246105</v>
      </c>
      <c r="P8" s="62">
        <v>456.89610706965954</v>
      </c>
      <c r="Q8" s="62">
        <v>506.41165390997838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17.780978264144672</v>
      </c>
      <c r="D9" s="150">
        <v>18.24185834658299</v>
      </c>
      <c r="E9" s="150">
        <v>21.910199076454589</v>
      </c>
      <c r="F9" s="150">
        <v>33.944212969570778</v>
      </c>
      <c r="G9" s="150">
        <v>36.990724580779251</v>
      </c>
      <c r="H9" s="150">
        <v>71.901874853893375</v>
      </c>
      <c r="I9" s="150">
        <v>94.028743639804219</v>
      </c>
      <c r="J9" s="150">
        <v>53.697640728513157</v>
      </c>
      <c r="K9" s="150">
        <v>50.938972411677668</v>
      </c>
      <c r="L9" s="150">
        <v>50.693913229429725</v>
      </c>
      <c r="M9" s="150">
        <v>94.806464720582198</v>
      </c>
      <c r="N9" s="150">
        <v>138.97549506051124</v>
      </c>
      <c r="O9" s="150">
        <v>86.422891310260241</v>
      </c>
      <c r="P9" s="150">
        <v>85.997342748876207</v>
      </c>
      <c r="Q9" s="150">
        <v>100.20946006974869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12.956008309221204</v>
      </c>
      <c r="D10" s="149">
        <f t="shared" ref="D10:Q10" si="0">C8+D9-D8</f>
        <v>13.603808724682253</v>
      </c>
      <c r="E10" s="149">
        <f t="shared" si="0"/>
        <v>14.283999160916366</v>
      </c>
      <c r="F10" s="149">
        <f t="shared" si="0"/>
        <v>14.998199118962177</v>
      </c>
      <c r="G10" s="149">
        <f t="shared" si="0"/>
        <v>15.748109074910303</v>
      </c>
      <c r="H10" s="149">
        <f t="shared" si="0"/>
        <v>17.780978264144693</v>
      </c>
      <c r="I10" s="149">
        <f t="shared" si="0"/>
        <v>18.241858346583001</v>
      </c>
      <c r="J10" s="149">
        <f t="shared" si="0"/>
        <v>21.910199076454489</v>
      </c>
      <c r="K10" s="149">
        <f t="shared" si="0"/>
        <v>33.944212969570913</v>
      </c>
      <c r="L10" s="149">
        <f t="shared" si="0"/>
        <v>36.990724580779215</v>
      </c>
      <c r="M10" s="149">
        <f t="shared" si="0"/>
        <v>71.901874853893389</v>
      </c>
      <c r="N10" s="149">
        <f t="shared" si="0"/>
        <v>94.02874363980419</v>
      </c>
      <c r="O10" s="149">
        <f t="shared" si="0"/>
        <v>53.697640728513079</v>
      </c>
      <c r="P10" s="149">
        <f t="shared" si="0"/>
        <v>50.938972411677753</v>
      </c>
      <c r="Q10" s="149">
        <f t="shared" si="0"/>
        <v>50.693913229429825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1543.1071273045281</v>
      </c>
      <c r="C12" s="146">
        <v>1558.5425789716278</v>
      </c>
      <c r="D12" s="146">
        <v>1587.7927590365489</v>
      </c>
      <c r="E12" s="146">
        <v>1614.8962196502391</v>
      </c>
      <c r="F12" s="146">
        <v>1642.679402413122</v>
      </c>
      <c r="G12" s="146">
        <v>1668.1459257633012</v>
      </c>
      <c r="H12" s="146">
        <v>1694.7860263354053</v>
      </c>
      <c r="I12" s="146">
        <v>1715.3483067246839</v>
      </c>
      <c r="J12" s="146">
        <v>1735.6433827054095</v>
      </c>
      <c r="K12" s="146">
        <v>1750.9939777588922</v>
      </c>
      <c r="L12" s="146">
        <v>1772.5646187189118</v>
      </c>
      <c r="M12" s="146">
        <v>1792.985548344237</v>
      </c>
      <c r="N12" s="146">
        <v>1808.6694583055817</v>
      </c>
      <c r="O12" s="146">
        <v>1824.863331644221</v>
      </c>
      <c r="P12" s="146">
        <v>1843.0348329809974</v>
      </c>
      <c r="Q12" s="146">
        <v>1861.8311204632851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388.78052719026641</v>
      </c>
      <c r="C14" s="143">
        <f>IF(C5=0,0,C5/C8*1000)</f>
        <v>382.85551527054804</v>
      </c>
      <c r="D14" s="143">
        <f t="shared" ref="D14:Q14" si="1">IF(D5=0,0,D5/D8*1000)</f>
        <v>375.2197287921673</v>
      </c>
      <c r="E14" s="143">
        <f t="shared" si="1"/>
        <v>365.75467061039319</v>
      </c>
      <c r="F14" s="143">
        <f t="shared" si="1"/>
        <v>353.83795127624114</v>
      </c>
      <c r="G14" s="143">
        <f t="shared" si="1"/>
        <v>341.80208524724486</v>
      </c>
      <c r="H14" s="143">
        <f t="shared" si="1"/>
        <v>327.26484320133238</v>
      </c>
      <c r="I14" s="143">
        <f t="shared" si="1"/>
        <v>313.89226720927587</v>
      </c>
      <c r="J14" s="143">
        <f t="shared" si="1"/>
        <v>304.86691343505015</v>
      </c>
      <c r="K14" s="143">
        <f t="shared" si="1"/>
        <v>293.71642011125806</v>
      </c>
      <c r="L14" s="143">
        <f t="shared" si="1"/>
        <v>281.44397591188994</v>
      </c>
      <c r="M14" s="143">
        <f t="shared" si="1"/>
        <v>258.1054429785093</v>
      </c>
      <c r="N14" s="143">
        <f t="shared" si="1"/>
        <v>227.68008799660262</v>
      </c>
      <c r="O14" s="143">
        <f t="shared" si="1"/>
        <v>210.48949648359579</v>
      </c>
      <c r="P14" s="143">
        <f t="shared" si="1"/>
        <v>194.70113114656371</v>
      </c>
      <c r="Q14" s="143">
        <f t="shared" si="1"/>
        <v>177.84389575116725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363.31734186343277</v>
      </c>
      <c r="D15" s="141">
        <v>353.34636320679078</v>
      </c>
      <c r="E15" s="141">
        <v>345.75159323744452</v>
      </c>
      <c r="F15" s="141">
        <v>338.14481557276116</v>
      </c>
      <c r="G15" s="141">
        <v>326.78365115629191</v>
      </c>
      <c r="H15" s="141">
        <v>310.12570425195941</v>
      </c>
      <c r="I15" s="141">
        <v>295.52217663672172</v>
      </c>
      <c r="J15" s="141">
        <v>278.05472494828672</v>
      </c>
      <c r="K15" s="141">
        <v>259.71816717607504</v>
      </c>
      <c r="L15" s="141">
        <v>240.07134786724774</v>
      </c>
      <c r="M15" s="141">
        <v>218.47302440102408</v>
      </c>
      <c r="N15" s="141">
        <v>198.23418971606964</v>
      </c>
      <c r="O15" s="141">
        <v>175.07086616721836</v>
      </c>
      <c r="P15" s="141">
        <v>155.76705261741881</v>
      </c>
      <c r="Q15" s="141">
        <v>132.46442591980326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1034.4520476777152</v>
      </c>
      <c r="C3" s="174">
        <v>960.15798425923265</v>
      </c>
      <c r="D3" s="174">
        <v>1004.6511627906976</v>
      </c>
      <c r="E3" s="174">
        <v>1021.2742351538014</v>
      </c>
      <c r="F3" s="174">
        <v>1017.110138994796</v>
      </c>
      <c r="G3" s="174">
        <v>1135.8917269156682</v>
      </c>
      <c r="H3" s="174">
        <v>1092.2572533167252</v>
      </c>
      <c r="I3" s="174">
        <v>1097.0156561095819</v>
      </c>
      <c r="J3" s="174">
        <v>1063.9880952380952</v>
      </c>
      <c r="K3" s="174">
        <v>696.31429067191982</v>
      </c>
      <c r="L3" s="174">
        <v>838.2</v>
      </c>
      <c r="M3" s="174">
        <v>1031.356503412856</v>
      </c>
      <c r="N3" s="174">
        <v>1232.8968798019857</v>
      </c>
      <c r="O3" s="174">
        <v>1134.3178047918195</v>
      </c>
      <c r="P3" s="174">
        <v>1125.7825429948909</v>
      </c>
      <c r="Q3" s="174">
        <v>1159.1580236243158</v>
      </c>
    </row>
    <row r="5" spans="1:17" x14ac:dyDescent="0.25">
      <c r="A5" s="162" t="s">
        <v>154</v>
      </c>
      <c r="B5" s="174">
        <v>773.17777296157976</v>
      </c>
      <c r="C5" s="174">
        <v>765.88040403692651</v>
      </c>
      <c r="D5" s="174">
        <v>768.86278003257314</v>
      </c>
      <c r="E5" s="174">
        <v>783.33288348238739</v>
      </c>
      <c r="F5" s="174">
        <v>837.03046795731871</v>
      </c>
      <c r="G5" s="174">
        <v>848.4586830997614</v>
      </c>
      <c r="H5" s="174">
        <v>913.3474924814534</v>
      </c>
      <c r="I5" s="174">
        <v>990.50338976844455</v>
      </c>
      <c r="J5" s="174">
        <v>967.00979725622869</v>
      </c>
      <c r="K5" s="174">
        <v>876.11808505619433</v>
      </c>
      <c r="L5" s="174">
        <v>924.20315714049048</v>
      </c>
      <c r="M5" s="174">
        <v>921.98473310210829</v>
      </c>
      <c r="N5" s="174">
        <v>918.19120590638431</v>
      </c>
      <c r="O5" s="174">
        <v>911.03985254612621</v>
      </c>
      <c r="P5" s="174">
        <v>951.24931161713812</v>
      </c>
      <c r="Q5" s="174">
        <v>916.37191008420587</v>
      </c>
    </row>
    <row r="6" spans="1:17" x14ac:dyDescent="0.25">
      <c r="A6" s="173" t="s">
        <v>153</v>
      </c>
      <c r="B6" s="172">
        <v>840.41062278432582</v>
      </c>
      <c r="C6" s="172">
        <v>822.42590080171612</v>
      </c>
      <c r="D6" s="172">
        <v>842.4818599750372</v>
      </c>
      <c r="E6" s="172">
        <v>865.34996043398746</v>
      </c>
      <c r="F6" s="172">
        <v>882.08261680587736</v>
      </c>
      <c r="G6" s="172">
        <v>972.22441248398479</v>
      </c>
      <c r="H6" s="172">
        <v>961.82747592642488</v>
      </c>
      <c r="I6" s="172">
        <v>1042.9535605315291</v>
      </c>
      <c r="J6" s="172">
        <v>1064.554598955556</v>
      </c>
      <c r="K6" s="172">
        <v>1127.2932658053141</v>
      </c>
      <c r="L6" s="172">
        <v>983.77575298842635</v>
      </c>
      <c r="M6" s="172">
        <v>971.1287723799835</v>
      </c>
      <c r="N6" s="172">
        <v>991.72650982338598</v>
      </c>
      <c r="O6" s="172">
        <v>962.49427682498265</v>
      </c>
      <c r="P6" s="172">
        <v>1002.3721189626649</v>
      </c>
      <c r="Q6" s="172">
        <v>967.00426270051321</v>
      </c>
    </row>
    <row r="7" spans="1:17" x14ac:dyDescent="0.25">
      <c r="A7" s="171" t="s">
        <v>152</v>
      </c>
      <c r="B7" s="170"/>
      <c r="C7" s="170">
        <v>40.63688356447863</v>
      </c>
      <c r="D7" s="170">
        <v>42.619008225472314</v>
      </c>
      <c r="E7" s="170">
        <v>42.757804138223904</v>
      </c>
      <c r="F7" s="170">
        <v>52.430676992939105</v>
      </c>
      <c r="G7" s="170">
        <v>90.141795678107428</v>
      </c>
      <c r="H7" s="170">
        <v>66.052160956608148</v>
      </c>
      <c r="I7" s="170">
        <v>159.24441076722169</v>
      </c>
      <c r="J7" s="170">
        <v>49.220642539511985</v>
      </c>
      <c r="K7" s="170">
        <v>62.738666849758154</v>
      </c>
      <c r="L7" s="170">
        <v>0</v>
      </c>
      <c r="M7" s="170">
        <v>97.872672607785717</v>
      </c>
      <c r="N7" s="170">
        <v>47.753201694981115</v>
      </c>
      <c r="O7" s="170">
        <v>45.267818196198178</v>
      </c>
      <c r="P7" s="170">
        <v>92.096993216599117</v>
      </c>
      <c r="Q7" s="170">
        <v>0</v>
      </c>
    </row>
    <row r="8" spans="1:17" x14ac:dyDescent="0.25">
      <c r="A8" s="169" t="s">
        <v>151</v>
      </c>
      <c r="B8" s="168"/>
      <c r="C8" s="168">
        <f t="shared" ref="C8:Q8" si="0">IF(B6=0,0,B6+C7-C6)</f>
        <v>58.621605547088279</v>
      </c>
      <c r="D8" s="168">
        <f t="shared" si="0"/>
        <v>22.5630490521512</v>
      </c>
      <c r="E8" s="168">
        <f t="shared" si="0"/>
        <v>19.88970367927368</v>
      </c>
      <c r="F8" s="168">
        <f t="shared" si="0"/>
        <v>35.698020621049181</v>
      </c>
      <c r="G8" s="168">
        <f t="shared" si="0"/>
        <v>0</v>
      </c>
      <c r="H8" s="168">
        <f t="shared" si="0"/>
        <v>76.449097514168102</v>
      </c>
      <c r="I8" s="168">
        <f t="shared" si="0"/>
        <v>78.118326162117455</v>
      </c>
      <c r="J8" s="168">
        <f t="shared" si="0"/>
        <v>27.619604115485117</v>
      </c>
      <c r="K8" s="168">
        <f t="shared" si="0"/>
        <v>0</v>
      </c>
      <c r="L8" s="168">
        <f t="shared" si="0"/>
        <v>143.5175128168878</v>
      </c>
      <c r="M8" s="168">
        <f t="shared" si="0"/>
        <v>110.51965321622856</v>
      </c>
      <c r="N8" s="168">
        <f t="shared" si="0"/>
        <v>27.155464251578678</v>
      </c>
      <c r="O8" s="168">
        <f t="shared" si="0"/>
        <v>74.500051194601497</v>
      </c>
      <c r="P8" s="168">
        <f t="shared" si="0"/>
        <v>52.219151078916866</v>
      </c>
      <c r="Q8" s="168">
        <f t="shared" si="0"/>
        <v>35.36785626215169</v>
      </c>
    </row>
    <row r="9" spans="1:17" x14ac:dyDescent="0.25">
      <c r="A9" s="167" t="s">
        <v>150</v>
      </c>
      <c r="B9" s="166">
        <f>B6-B5</f>
        <v>67.232849822746061</v>
      </c>
      <c r="C9" s="166">
        <f t="shared" ref="C9:Q9" si="1">C6-C5</f>
        <v>56.545496764789618</v>
      </c>
      <c r="D9" s="166">
        <f t="shared" si="1"/>
        <v>73.619079942464055</v>
      </c>
      <c r="E9" s="166">
        <f t="shared" si="1"/>
        <v>82.017076951600075</v>
      </c>
      <c r="F9" s="166">
        <f t="shared" si="1"/>
        <v>45.052148848558659</v>
      </c>
      <c r="G9" s="166">
        <f t="shared" si="1"/>
        <v>123.76572938422339</v>
      </c>
      <c r="H9" s="166">
        <f t="shared" si="1"/>
        <v>48.479983444971481</v>
      </c>
      <c r="I9" s="166">
        <f t="shared" si="1"/>
        <v>52.450170763084543</v>
      </c>
      <c r="J9" s="166">
        <f t="shared" si="1"/>
        <v>97.544801699327309</v>
      </c>
      <c r="K9" s="166">
        <f t="shared" si="1"/>
        <v>251.17518074911982</v>
      </c>
      <c r="L9" s="166">
        <f t="shared" si="1"/>
        <v>59.572595847935872</v>
      </c>
      <c r="M9" s="166">
        <f t="shared" si="1"/>
        <v>49.144039277875208</v>
      </c>
      <c r="N9" s="166">
        <f t="shared" si="1"/>
        <v>73.53530391700167</v>
      </c>
      <c r="O9" s="166">
        <f t="shared" si="1"/>
        <v>51.454424278856436</v>
      </c>
      <c r="P9" s="166">
        <f t="shared" si="1"/>
        <v>51.12280734552678</v>
      </c>
      <c r="Q9" s="166">
        <f t="shared" si="1"/>
        <v>50.632352616307344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99.540768091885084</v>
      </c>
      <c r="C12" s="163">
        <f t="shared" ref="C12:Q12" si="2">SUM(C13:C14,C18:C19,C25:C26)</f>
        <v>98.875529999999983</v>
      </c>
      <c r="D12" s="163">
        <f t="shared" si="2"/>
        <v>100.63621999999998</v>
      </c>
      <c r="E12" s="163">
        <f t="shared" si="2"/>
        <v>102.82744999999998</v>
      </c>
      <c r="F12" s="163">
        <f t="shared" si="2"/>
        <v>108.53482000000001</v>
      </c>
      <c r="G12" s="163">
        <f t="shared" si="2"/>
        <v>109.77689387761522</v>
      </c>
      <c r="H12" s="163">
        <f t="shared" si="2"/>
        <v>117.95409999999997</v>
      </c>
      <c r="I12" s="163">
        <f t="shared" si="2"/>
        <v>125.23916999999997</v>
      </c>
      <c r="J12" s="163">
        <f t="shared" si="2"/>
        <v>120.18656999999997</v>
      </c>
      <c r="K12" s="163">
        <f t="shared" si="2"/>
        <v>109.00760999999997</v>
      </c>
      <c r="L12" s="163">
        <f t="shared" si="2"/>
        <v>116.83204527251119</v>
      </c>
      <c r="M12" s="163">
        <f t="shared" si="2"/>
        <v>115.24326512115874</v>
      </c>
      <c r="N12" s="163">
        <f t="shared" si="2"/>
        <v>114.08463437090825</v>
      </c>
      <c r="O12" s="163">
        <f t="shared" si="2"/>
        <v>113.00072148501781</v>
      </c>
      <c r="P12" s="163">
        <f t="shared" si="2"/>
        <v>117.7870731180153</v>
      </c>
      <c r="Q12" s="163">
        <f t="shared" si="2"/>
        <v>112.66832205892862</v>
      </c>
    </row>
    <row r="13" spans="1:17" x14ac:dyDescent="0.25">
      <c r="A13" s="54" t="s">
        <v>38</v>
      </c>
      <c r="B13" s="53">
        <v>0.54953672306889023</v>
      </c>
      <c r="C13" s="53">
        <v>0.50117000000000012</v>
      </c>
      <c r="D13" s="53">
        <v>0.50044999999999995</v>
      </c>
      <c r="E13" s="53">
        <v>1.1010499999999999</v>
      </c>
      <c r="F13" s="53">
        <v>0.50013999999999992</v>
      </c>
      <c r="G13" s="53">
        <v>1.0750638095596288</v>
      </c>
      <c r="H13" s="53">
        <v>1.10026</v>
      </c>
      <c r="I13" s="53">
        <v>1.0005499999999998</v>
      </c>
      <c r="J13" s="53">
        <v>0.99968999999999975</v>
      </c>
      <c r="K13" s="53">
        <v>0.50117</v>
      </c>
      <c r="L13" s="53">
        <v>1.0268045445475913</v>
      </c>
      <c r="M13" s="53">
        <v>1.0749359268270477</v>
      </c>
      <c r="N13" s="53">
        <v>1.0749256776806175</v>
      </c>
      <c r="O13" s="53">
        <v>2.1496442920295373</v>
      </c>
      <c r="P13" s="53">
        <v>2.2698586403821026</v>
      </c>
      <c r="Q13" s="53">
        <v>2.269101959932704</v>
      </c>
    </row>
    <row r="14" spans="1:17" x14ac:dyDescent="0.25">
      <c r="A14" s="51" t="s">
        <v>37</v>
      </c>
      <c r="B14" s="50">
        <f>SUM(B15:B17)</f>
        <v>40.807065995841</v>
      </c>
      <c r="C14" s="50">
        <f t="shared" ref="C14:Q14" si="3">SUM(C15:C17)</f>
        <v>33.606649999999995</v>
      </c>
      <c r="D14" s="50">
        <f t="shared" si="3"/>
        <v>36.679149999999993</v>
      </c>
      <c r="E14" s="50">
        <f t="shared" si="3"/>
        <v>38.726570000000002</v>
      </c>
      <c r="F14" s="50">
        <f t="shared" si="3"/>
        <v>43.894320000000008</v>
      </c>
      <c r="G14" s="50">
        <f t="shared" si="3"/>
        <v>46.949033430899746</v>
      </c>
      <c r="H14" s="50">
        <f t="shared" si="3"/>
        <v>46.057769999999984</v>
      </c>
      <c r="I14" s="50">
        <f t="shared" si="3"/>
        <v>48.441669999999988</v>
      </c>
      <c r="J14" s="50">
        <f t="shared" si="3"/>
        <v>48.320239999999984</v>
      </c>
      <c r="K14" s="50">
        <f t="shared" si="3"/>
        <v>45.322169999999979</v>
      </c>
      <c r="L14" s="50">
        <f t="shared" si="3"/>
        <v>50.470333455680958</v>
      </c>
      <c r="M14" s="50">
        <f t="shared" si="3"/>
        <v>50.373751987430303</v>
      </c>
      <c r="N14" s="50">
        <f t="shared" si="3"/>
        <v>52.512723874305074</v>
      </c>
      <c r="O14" s="50">
        <f t="shared" si="3"/>
        <v>53.528140160389796</v>
      </c>
      <c r="P14" s="50">
        <f t="shared" si="3"/>
        <v>62.907783805666945</v>
      </c>
      <c r="Q14" s="50">
        <f t="shared" si="3"/>
        <v>57.542039871496463</v>
      </c>
    </row>
    <row r="15" spans="1:17" x14ac:dyDescent="0.25">
      <c r="A15" s="52" t="s">
        <v>66</v>
      </c>
      <c r="B15" s="50">
        <v>0</v>
      </c>
      <c r="C15" s="50">
        <v>0</v>
      </c>
      <c r="D15" s="50">
        <v>0</v>
      </c>
      <c r="E15" s="50">
        <v>0</v>
      </c>
      <c r="F15" s="50">
        <v>1.0990100000000003</v>
      </c>
      <c r="G15" s="50">
        <v>1.0991635612762716</v>
      </c>
      <c r="H15" s="50">
        <v>1.1009800000000001</v>
      </c>
      <c r="I15" s="50">
        <v>1.0963199999999997</v>
      </c>
      <c r="J15" s="50">
        <v>1.0992799999999996</v>
      </c>
      <c r="K15" s="50">
        <v>1.0981299999999996</v>
      </c>
      <c r="L15" s="50">
        <v>1.098370552357961</v>
      </c>
      <c r="M15" s="50">
        <v>1.0993213098067178</v>
      </c>
      <c r="N15" s="50">
        <v>1.0992909408498945</v>
      </c>
      <c r="O15" s="50">
        <v>1.0994468621162559</v>
      </c>
      <c r="P15" s="50">
        <v>2.2226248945526446</v>
      </c>
      <c r="Q15" s="50">
        <v>1.0984941129624886</v>
      </c>
    </row>
    <row r="16" spans="1:17" x14ac:dyDescent="0.25">
      <c r="A16" s="52" t="s">
        <v>147</v>
      </c>
      <c r="B16" s="50">
        <v>32.690758157466057</v>
      </c>
      <c r="C16" s="50">
        <v>29.606669999999998</v>
      </c>
      <c r="D16" s="50">
        <v>32.688159999999996</v>
      </c>
      <c r="E16" s="50">
        <v>33.724470000000004</v>
      </c>
      <c r="F16" s="50">
        <v>34.701770000000003</v>
      </c>
      <c r="G16" s="50">
        <v>37.802308046305889</v>
      </c>
      <c r="H16" s="50">
        <v>37.805919999999993</v>
      </c>
      <c r="I16" s="50">
        <v>40.06022999999999</v>
      </c>
      <c r="J16" s="50">
        <v>41.038229999999992</v>
      </c>
      <c r="K16" s="50">
        <v>38.058889999999977</v>
      </c>
      <c r="L16" s="50">
        <v>42.186561980704745</v>
      </c>
      <c r="M16" s="50">
        <v>42.162376268888949</v>
      </c>
      <c r="N16" s="50">
        <v>46.301208777888981</v>
      </c>
      <c r="O16" s="50">
        <v>44.214727177930207</v>
      </c>
      <c r="P16" s="50">
        <v>47.309412740306684</v>
      </c>
      <c r="Q16" s="50">
        <v>42.996512548552964</v>
      </c>
    </row>
    <row r="17" spans="1:17" x14ac:dyDescent="0.25">
      <c r="A17" s="52" t="s">
        <v>146</v>
      </c>
      <c r="B17" s="50">
        <v>8.1163078383749419</v>
      </c>
      <c r="C17" s="50">
        <v>3.9999800000000003</v>
      </c>
      <c r="D17" s="50">
        <v>3.990989999999996</v>
      </c>
      <c r="E17" s="50">
        <v>5.0020999999999987</v>
      </c>
      <c r="F17" s="50">
        <v>8.0935400000000044</v>
      </c>
      <c r="G17" s="50">
        <v>8.0475618233175883</v>
      </c>
      <c r="H17" s="50">
        <v>7.1508699999999905</v>
      </c>
      <c r="I17" s="50">
        <v>7.2851199999999983</v>
      </c>
      <c r="J17" s="50">
        <v>6.1827299999999914</v>
      </c>
      <c r="K17" s="50">
        <v>6.1651500000000032</v>
      </c>
      <c r="L17" s="50">
        <v>7.1854009226182489</v>
      </c>
      <c r="M17" s="50">
        <v>7.112054408734636</v>
      </c>
      <c r="N17" s="50">
        <v>5.1122241555661976</v>
      </c>
      <c r="O17" s="50">
        <v>8.2139661203433398</v>
      </c>
      <c r="P17" s="50">
        <v>13.375746170807618</v>
      </c>
      <c r="Q17" s="50">
        <v>13.447033209981008</v>
      </c>
    </row>
    <row r="18" spans="1:17" x14ac:dyDescent="0.25">
      <c r="A18" s="51" t="s">
        <v>41</v>
      </c>
      <c r="B18" s="50">
        <v>23.743661599559161</v>
      </c>
      <c r="C18" s="50">
        <v>27.924009999999996</v>
      </c>
      <c r="D18" s="50">
        <v>27.926699999999997</v>
      </c>
      <c r="E18" s="50">
        <v>26.39983999999999</v>
      </c>
      <c r="F18" s="50">
        <v>30.374960000000005</v>
      </c>
      <c r="G18" s="50">
        <v>28.473668451258629</v>
      </c>
      <c r="H18" s="50">
        <v>37.744899999999994</v>
      </c>
      <c r="I18" s="50">
        <v>39.99819999999999</v>
      </c>
      <c r="J18" s="50">
        <v>34.170489999999994</v>
      </c>
      <c r="K18" s="50">
        <v>27.030060000000002</v>
      </c>
      <c r="L18" s="50">
        <v>31.187377020971628</v>
      </c>
      <c r="M18" s="50">
        <v>30.402944983815519</v>
      </c>
      <c r="N18" s="50">
        <v>27.607998212860537</v>
      </c>
      <c r="O18" s="50">
        <v>25.604545801747207</v>
      </c>
      <c r="P18" s="50">
        <v>20.784686028408004</v>
      </c>
      <c r="Q18" s="50">
        <v>20.827664136523175</v>
      </c>
    </row>
    <row r="19" spans="1:17" x14ac:dyDescent="0.25">
      <c r="A19" s="51" t="s">
        <v>64</v>
      </c>
      <c r="B19" s="50">
        <f>SUM(B20:B24)</f>
        <v>6.4964763414959119</v>
      </c>
      <c r="C19" s="50">
        <f t="shared" ref="C19:Q19" si="4">SUM(C20:C24)</f>
        <v>9.1095600000000001</v>
      </c>
      <c r="D19" s="50">
        <f t="shared" si="4"/>
        <v>10.008759999999995</v>
      </c>
      <c r="E19" s="50">
        <f t="shared" si="4"/>
        <v>12.69788</v>
      </c>
      <c r="F19" s="50">
        <f t="shared" si="4"/>
        <v>7.9914599999999965</v>
      </c>
      <c r="G19" s="50">
        <f t="shared" si="4"/>
        <v>6.3548034216349114</v>
      </c>
      <c r="H19" s="50">
        <f t="shared" si="4"/>
        <v>6.5259500000000008</v>
      </c>
      <c r="I19" s="50">
        <f t="shared" si="4"/>
        <v>8.9981199999999983</v>
      </c>
      <c r="J19" s="50">
        <f t="shared" si="4"/>
        <v>9.9163000000000014</v>
      </c>
      <c r="K19" s="50">
        <f t="shared" si="4"/>
        <v>11.229959999999998</v>
      </c>
      <c r="L19" s="50">
        <f t="shared" si="4"/>
        <v>11.223329337630362</v>
      </c>
      <c r="M19" s="50">
        <f t="shared" si="4"/>
        <v>12.53969711721861</v>
      </c>
      <c r="N19" s="50">
        <f t="shared" si="4"/>
        <v>11.846546197605827</v>
      </c>
      <c r="O19" s="50">
        <f t="shared" si="4"/>
        <v>11.655668043337036</v>
      </c>
      <c r="P19" s="50">
        <f t="shared" si="4"/>
        <v>11.921237858415843</v>
      </c>
      <c r="Q19" s="50">
        <f t="shared" si="4"/>
        <v>10.891261639962318</v>
      </c>
    </row>
    <row r="20" spans="1:17" x14ac:dyDescent="0.25">
      <c r="A20" s="52" t="s">
        <v>34</v>
      </c>
      <c r="B20" s="50">
        <v>6.4964763414959119</v>
      </c>
      <c r="C20" s="50">
        <v>9.1095600000000001</v>
      </c>
      <c r="D20" s="50">
        <v>10.008759999999995</v>
      </c>
      <c r="E20" s="50">
        <v>12.497869999999999</v>
      </c>
      <c r="F20" s="50">
        <v>7.4917199999999964</v>
      </c>
      <c r="G20" s="50">
        <v>6.0920322307460655</v>
      </c>
      <c r="H20" s="50">
        <v>6.3035800000000011</v>
      </c>
      <c r="I20" s="50">
        <v>8.6981399999999987</v>
      </c>
      <c r="J20" s="50">
        <v>9.5868300000000009</v>
      </c>
      <c r="K20" s="50">
        <v>10.809659999999999</v>
      </c>
      <c r="L20" s="50">
        <v>10.865129830521418</v>
      </c>
      <c r="M20" s="50">
        <v>12.396382881947222</v>
      </c>
      <c r="N20" s="50">
        <v>11.846546197605827</v>
      </c>
      <c r="O20" s="50">
        <v>11.655668043337036</v>
      </c>
      <c r="P20" s="50">
        <v>11.921237858415843</v>
      </c>
      <c r="Q20" s="50">
        <v>10.891261639962318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0.20000999999999997</v>
      </c>
      <c r="F21" s="50">
        <v>0.49974000000000002</v>
      </c>
      <c r="G21" s="50">
        <v>0.26277119088884565</v>
      </c>
      <c r="H21" s="50">
        <v>0.22236999999999998</v>
      </c>
      <c r="I21" s="50">
        <v>0.29997999999999997</v>
      </c>
      <c r="J21" s="50">
        <v>0.32946999999999993</v>
      </c>
      <c r="K21" s="50">
        <v>0.42030000000000012</v>
      </c>
      <c r="L21" s="50">
        <v>0.35819950710894494</v>
      </c>
      <c r="M21" s="50">
        <v>0.14331423527138878</v>
      </c>
      <c r="N21" s="50">
        <v>0</v>
      </c>
      <c r="O21" s="50">
        <v>0</v>
      </c>
      <c r="P21" s="50">
        <v>0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11.774770258541757</v>
      </c>
      <c r="C25" s="50">
        <v>10.810840000000001</v>
      </c>
      <c r="D25" s="50">
        <v>9.3084100000000003</v>
      </c>
      <c r="E25" s="50">
        <v>9.5996099999999984</v>
      </c>
      <c r="F25" s="50">
        <v>10.18914</v>
      </c>
      <c r="G25" s="50">
        <v>10.344459839783948</v>
      </c>
      <c r="H25" s="50">
        <v>9.5097299999999994</v>
      </c>
      <c r="I25" s="50">
        <v>9.0004200000000001</v>
      </c>
      <c r="J25" s="50">
        <v>9.890979999999999</v>
      </c>
      <c r="K25" s="50">
        <v>9.1090099999999996</v>
      </c>
      <c r="L25" s="50">
        <v>8.0473297997478319</v>
      </c>
      <c r="M25" s="50">
        <v>6.4967702821870743</v>
      </c>
      <c r="N25" s="50">
        <v>5.3977845278975423</v>
      </c>
      <c r="O25" s="50">
        <v>5.0874869622851353</v>
      </c>
      <c r="P25" s="50">
        <v>4.3480120933310289</v>
      </c>
      <c r="Q25" s="50">
        <v>4.6336348171046646</v>
      </c>
    </row>
    <row r="26" spans="1:17" x14ac:dyDescent="0.25">
      <c r="A26" s="49" t="s">
        <v>30</v>
      </c>
      <c r="B26" s="48">
        <v>16.169257173378366</v>
      </c>
      <c r="C26" s="48">
        <v>16.923299999999998</v>
      </c>
      <c r="D26" s="48">
        <v>16.212749999999996</v>
      </c>
      <c r="E26" s="48">
        <v>14.3025</v>
      </c>
      <c r="F26" s="48">
        <v>15.584800000000001</v>
      </c>
      <c r="G26" s="48">
        <v>16.579864924478358</v>
      </c>
      <c r="H26" s="48">
        <v>17.015489999999996</v>
      </c>
      <c r="I26" s="48">
        <v>17.80021</v>
      </c>
      <c r="J26" s="48">
        <v>16.888869999999994</v>
      </c>
      <c r="K26" s="48">
        <v>15.815239999999999</v>
      </c>
      <c r="L26" s="48">
        <v>14.876871113932831</v>
      </c>
      <c r="M26" s="48">
        <v>14.355164823680196</v>
      </c>
      <c r="N26" s="48">
        <v>15.64465588055864</v>
      </c>
      <c r="O26" s="48">
        <v>14.975236225229098</v>
      </c>
      <c r="P26" s="48">
        <v>15.555494691811379</v>
      </c>
      <c r="Q26" s="48">
        <v>16.504619633909286</v>
      </c>
    </row>
    <row r="28" spans="1:17" x14ac:dyDescent="0.25">
      <c r="A28" s="162" t="s">
        <v>112</v>
      </c>
      <c r="B28" s="161">
        <f>AGR_emi!B5</f>
        <v>183.92047785343286</v>
      </c>
      <c r="C28" s="161">
        <f>AGR_emi!C5</f>
        <v>171.70630531686004</v>
      </c>
      <c r="D28" s="161">
        <f>AGR_emi!D5</f>
        <v>181.241931267144</v>
      </c>
      <c r="E28" s="161">
        <f>AGR_emi!E5</f>
        <v>186.331658606676</v>
      </c>
      <c r="F28" s="161">
        <f>AGR_emi!F5</f>
        <v>208.72143898603204</v>
      </c>
      <c r="G28" s="161">
        <f>AGR_emi!G5</f>
        <v>216.15795312393502</v>
      </c>
      <c r="H28" s="161">
        <f>AGR_emi!H5</f>
        <v>234.79700364064794</v>
      </c>
      <c r="I28" s="161">
        <f>AGR_emi!I5</f>
        <v>247.40102364897604</v>
      </c>
      <c r="J28" s="161">
        <f>AGR_emi!J5</f>
        <v>233.42915506291197</v>
      </c>
      <c r="K28" s="161">
        <f>AGR_emi!K5</f>
        <v>205.14201856444797</v>
      </c>
      <c r="L28" s="161">
        <f>AGR_emi!L5</f>
        <v>233.0974456669924</v>
      </c>
      <c r="M28" s="161">
        <f>AGR_emi!M5</f>
        <v>231.33729324987004</v>
      </c>
      <c r="N28" s="161">
        <f>AGR_emi!N5</f>
        <v>231.37332062566324</v>
      </c>
      <c r="O28" s="161">
        <f>AGR_emi!O5</f>
        <v>234.01660874916809</v>
      </c>
      <c r="P28" s="161">
        <f>AGR_emi!P5</f>
        <v>251.05100486950795</v>
      </c>
      <c r="Q28" s="161">
        <f>AGR_emi!Q5</f>
        <v>234.79576517012447</v>
      </c>
    </row>
    <row r="30" spans="1:17" x14ac:dyDescent="0.25">
      <c r="A30" s="160" t="s">
        <v>145</v>
      </c>
      <c r="B30" s="159">
        <f t="shared" ref="B30:Q30" si="5">IF(B$12=0,"",B$12/B$3*1000)</f>
        <v>96.225599161747837</v>
      </c>
      <c r="C30" s="159">
        <f t="shared" si="5"/>
        <v>102.97839691067405</v>
      </c>
      <c r="D30" s="159">
        <f t="shared" si="5"/>
        <v>100.17031157407406</v>
      </c>
      <c r="E30" s="159">
        <f t="shared" si="5"/>
        <v>100.68544418386743</v>
      </c>
      <c r="F30" s="159">
        <f t="shared" si="5"/>
        <v>106.70901393949758</v>
      </c>
      <c r="G30" s="159">
        <f t="shared" si="5"/>
        <v>96.643800880297604</v>
      </c>
      <c r="H30" s="159">
        <f t="shared" si="5"/>
        <v>107.99113454437867</v>
      </c>
      <c r="I30" s="159">
        <f t="shared" si="5"/>
        <v>114.16352109699491</v>
      </c>
      <c r="J30" s="159">
        <f t="shared" si="5"/>
        <v>112.95856648951047</v>
      </c>
      <c r="K30" s="159">
        <f t="shared" si="5"/>
        <v>156.5494367418645</v>
      </c>
      <c r="L30" s="159">
        <f t="shared" si="5"/>
        <v>139.38444914401239</v>
      </c>
      <c r="M30" s="159">
        <f t="shared" si="5"/>
        <v>111.73950495275677</v>
      </c>
      <c r="N30" s="159">
        <f t="shared" si="5"/>
        <v>92.533800871676519</v>
      </c>
      <c r="O30" s="159">
        <f t="shared" si="5"/>
        <v>99.619983930126836</v>
      </c>
      <c r="P30" s="159">
        <f t="shared" si="5"/>
        <v>104.62684276900343</v>
      </c>
      <c r="Q30" s="159">
        <f t="shared" si="5"/>
        <v>97.198414506635501</v>
      </c>
    </row>
    <row r="31" spans="1:17" x14ac:dyDescent="0.25">
      <c r="A31" s="158" t="s">
        <v>144</v>
      </c>
      <c r="B31" s="157">
        <f t="shared" ref="B31:Q31" si="6">IF(B$12=0,"",B$12/B$5*1000)</f>
        <v>128.74240772675626</v>
      </c>
      <c r="C31" s="157">
        <f t="shared" si="6"/>
        <v>129.10048289371397</v>
      </c>
      <c r="D31" s="157">
        <f t="shared" si="6"/>
        <v>130.8897017953405</v>
      </c>
      <c r="E31" s="157">
        <f t="shared" si="6"/>
        <v>131.26916049134809</v>
      </c>
      <c r="F31" s="157">
        <f t="shared" si="6"/>
        <v>129.6665105451506</v>
      </c>
      <c r="G31" s="157">
        <f t="shared" si="6"/>
        <v>129.38390055312536</v>
      </c>
      <c r="H31" s="157">
        <f t="shared" si="6"/>
        <v>129.14482272188991</v>
      </c>
      <c r="I31" s="157">
        <f t="shared" si="6"/>
        <v>126.43992064406545</v>
      </c>
      <c r="J31" s="157">
        <f t="shared" si="6"/>
        <v>124.28681730114275</v>
      </c>
      <c r="K31" s="157">
        <f t="shared" si="6"/>
        <v>124.42113895298509</v>
      </c>
      <c r="L31" s="157">
        <f t="shared" si="6"/>
        <v>126.4138132074691</v>
      </c>
      <c r="M31" s="157">
        <f t="shared" si="6"/>
        <v>124.99476507969004</v>
      </c>
      <c r="N31" s="157">
        <f t="shared" si="6"/>
        <v>124.24932153242594</v>
      </c>
      <c r="O31" s="157">
        <f t="shared" si="6"/>
        <v>124.03488296281368</v>
      </c>
      <c r="P31" s="157">
        <f t="shared" si="6"/>
        <v>123.82355674746877</v>
      </c>
      <c r="Q31" s="157">
        <f t="shared" si="6"/>
        <v>122.95043182693746</v>
      </c>
    </row>
    <row r="32" spans="1:17" x14ac:dyDescent="0.25">
      <c r="A32" s="158" t="s">
        <v>143</v>
      </c>
      <c r="B32" s="157">
        <f>IF(AGR_ued!B$5=0,"",AGR_ued!B$5/B$5*1000)</f>
        <v>54.831705276501523</v>
      </c>
      <c r="C32" s="157">
        <f>IF(AGR_ued!C$5=0,"",AGR_ued!C$5/C$5*1000)</f>
        <v>54.831705276501545</v>
      </c>
      <c r="D32" s="157">
        <f>IF(AGR_ued!D$5=0,"",AGR_ued!D$5/D$5*1000)</f>
        <v>54.83170527650153</v>
      </c>
      <c r="E32" s="157">
        <f>IF(AGR_ued!E$5=0,"",AGR_ued!E$5/E$5*1000)</f>
        <v>54.831705276501545</v>
      </c>
      <c r="F32" s="157">
        <f>IF(AGR_ued!F$5=0,"",AGR_ued!F$5/F$5*1000)</f>
        <v>54.831705276501523</v>
      </c>
      <c r="G32" s="157">
        <f>IF(AGR_ued!G$5=0,"",AGR_ued!G$5/G$5*1000)</f>
        <v>54.83170527650153</v>
      </c>
      <c r="H32" s="157">
        <f>IF(AGR_ued!H$5=0,"",AGR_ued!H$5/H$5*1000)</f>
        <v>54.831705276501545</v>
      </c>
      <c r="I32" s="157">
        <f>IF(AGR_ued!I$5=0,"",AGR_ued!I$5/I$5*1000)</f>
        <v>54.831705276501538</v>
      </c>
      <c r="J32" s="157">
        <f>IF(AGR_ued!J$5=0,"",AGR_ued!J$5/J$5*1000)</f>
        <v>54.831705276501538</v>
      </c>
      <c r="K32" s="157">
        <f>IF(AGR_ued!K$5=0,"",AGR_ued!K$5/K$5*1000)</f>
        <v>54.831705276501552</v>
      </c>
      <c r="L32" s="157">
        <f>IF(AGR_ued!L$5=0,"",AGR_ued!L$5/L$5*1000)</f>
        <v>54.831705276501538</v>
      </c>
      <c r="M32" s="157">
        <f>IF(AGR_ued!M$5=0,"",AGR_ued!M$5/M$5*1000)</f>
        <v>54.831705276501538</v>
      </c>
      <c r="N32" s="157">
        <f>IF(AGR_ued!N$5=0,"",AGR_ued!N$5/N$5*1000)</f>
        <v>54.831705276501545</v>
      </c>
      <c r="O32" s="157">
        <f>IF(AGR_ued!O$5=0,"",AGR_ued!O$5/O$5*1000)</f>
        <v>54.831705276501523</v>
      </c>
      <c r="P32" s="157">
        <f>IF(AGR_ued!P$5=0,"",AGR_ued!P$5/P$5*1000)</f>
        <v>54.83170527650153</v>
      </c>
      <c r="Q32" s="157">
        <f>IF(AGR_ued!Q$5=0,"",AGR_ued!Q$5/Q$5*1000)</f>
        <v>54.831705276501538</v>
      </c>
    </row>
    <row r="33" spans="1:17" x14ac:dyDescent="0.25">
      <c r="A33" s="156" t="s">
        <v>142</v>
      </c>
      <c r="B33" s="155">
        <f t="shared" ref="B33:Q33" si="7">IF(B$12=0,"",B$28/B$12)</f>
        <v>1.8476899603955006</v>
      </c>
      <c r="C33" s="155">
        <f t="shared" si="7"/>
        <v>1.7365904922771092</v>
      </c>
      <c r="D33" s="155">
        <f t="shared" si="7"/>
        <v>1.8009612370888337</v>
      </c>
      <c r="E33" s="155">
        <f t="shared" si="7"/>
        <v>1.812080904531582</v>
      </c>
      <c r="F33" s="155">
        <f t="shared" si="7"/>
        <v>1.9230827395856189</v>
      </c>
      <c r="G33" s="155">
        <f t="shared" si="7"/>
        <v>1.969066034651324</v>
      </c>
      <c r="H33" s="155">
        <f t="shared" si="7"/>
        <v>1.9905794172533893</v>
      </c>
      <c r="I33" s="155">
        <f t="shared" si="7"/>
        <v>1.9754284833489082</v>
      </c>
      <c r="J33" s="155">
        <f t="shared" si="7"/>
        <v>1.9422232872018232</v>
      </c>
      <c r="K33" s="155">
        <f t="shared" si="7"/>
        <v>1.8819054794839372</v>
      </c>
      <c r="L33" s="155">
        <f t="shared" si="7"/>
        <v>1.9951499190422604</v>
      </c>
      <c r="M33" s="155">
        <f t="shared" si="7"/>
        <v>2.0073823230074064</v>
      </c>
      <c r="N33" s="155">
        <f t="shared" si="7"/>
        <v>2.0280848678835208</v>
      </c>
      <c r="O33" s="155">
        <f t="shared" si="7"/>
        <v>2.0709302177348943</v>
      </c>
      <c r="P33" s="155">
        <f t="shared" si="7"/>
        <v>2.1313969200845198</v>
      </c>
      <c r="Q33" s="155">
        <f t="shared" si="7"/>
        <v>2.083955462186788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99.540768091885099</v>
      </c>
      <c r="C5" s="55">
        <f t="shared" ref="C5:Q5" si="0">SUM(C6:C9,C16:C17,C25:C27)</f>
        <v>98.875529999999998</v>
      </c>
      <c r="D5" s="55">
        <f t="shared" si="0"/>
        <v>100.63621999999999</v>
      </c>
      <c r="E5" s="55">
        <f t="shared" si="0"/>
        <v>102.82744999999998</v>
      </c>
      <c r="F5" s="55">
        <f t="shared" si="0"/>
        <v>108.53482000000001</v>
      </c>
      <c r="G5" s="55">
        <f t="shared" si="0"/>
        <v>109.77689387761524</v>
      </c>
      <c r="H5" s="55">
        <f t="shared" si="0"/>
        <v>117.95409999999998</v>
      </c>
      <c r="I5" s="55">
        <f t="shared" si="0"/>
        <v>125.23916999999997</v>
      </c>
      <c r="J5" s="55">
        <f t="shared" si="0"/>
        <v>120.18656999999999</v>
      </c>
      <c r="K5" s="55">
        <f t="shared" si="0"/>
        <v>109.00760999999999</v>
      </c>
      <c r="L5" s="55">
        <f t="shared" si="0"/>
        <v>116.83204527251119</v>
      </c>
      <c r="M5" s="55">
        <f t="shared" si="0"/>
        <v>115.24326512115874</v>
      </c>
      <c r="N5" s="55">
        <f t="shared" si="0"/>
        <v>114.08463437090825</v>
      </c>
      <c r="O5" s="55">
        <f t="shared" si="0"/>
        <v>113.00072148501783</v>
      </c>
      <c r="P5" s="55">
        <f t="shared" si="0"/>
        <v>117.78707311801531</v>
      </c>
      <c r="Q5" s="55">
        <f t="shared" si="0"/>
        <v>112.66832205892861</v>
      </c>
    </row>
    <row r="6" spans="1:17" x14ac:dyDescent="0.25">
      <c r="A6" s="185" t="s">
        <v>162</v>
      </c>
      <c r="B6" s="206">
        <v>3.6445505668794831</v>
      </c>
      <c r="C6" s="206">
        <v>3.8145118200000008</v>
      </c>
      <c r="D6" s="206">
        <v>3.6543538499999997</v>
      </c>
      <c r="E6" s="206">
        <v>3.2237835000000015</v>
      </c>
      <c r="F6" s="206">
        <v>3.512813920000001</v>
      </c>
      <c r="G6" s="206">
        <v>3.7371015539774208</v>
      </c>
      <c r="H6" s="206">
        <v>3.8352914459999998</v>
      </c>
      <c r="I6" s="206">
        <v>4.012167333999999</v>
      </c>
      <c r="J6" s="206">
        <v>3.8067512979999991</v>
      </c>
      <c r="K6" s="206">
        <v>3.5647550960000007</v>
      </c>
      <c r="L6" s="206">
        <v>3.3532467490804594</v>
      </c>
      <c r="M6" s="206">
        <v>3.2356541512575165</v>
      </c>
      <c r="N6" s="206">
        <v>3.526305435477918</v>
      </c>
      <c r="O6" s="206">
        <v>3.3754182451666384</v>
      </c>
      <c r="P6" s="206">
        <v>3.5062085035342863</v>
      </c>
      <c r="Q6" s="206">
        <v>3.7201412654831536</v>
      </c>
    </row>
    <row r="7" spans="1:17" x14ac:dyDescent="0.25">
      <c r="A7" s="183" t="s">
        <v>161</v>
      </c>
      <c r="B7" s="205">
        <v>2.5353395247857278</v>
      </c>
      <c r="C7" s="205">
        <v>2.6535734399999993</v>
      </c>
      <c r="D7" s="205">
        <v>2.5421592</v>
      </c>
      <c r="E7" s="205">
        <v>2.2426319999999995</v>
      </c>
      <c r="F7" s="205">
        <v>2.4436966400000006</v>
      </c>
      <c r="G7" s="205">
        <v>2.5997228201582061</v>
      </c>
      <c r="H7" s="205">
        <v>2.6680288319999992</v>
      </c>
      <c r="I7" s="205">
        <v>2.7910729279999997</v>
      </c>
      <c r="J7" s="205">
        <v>2.6481748159999987</v>
      </c>
      <c r="K7" s="205">
        <v>2.4798296319999995</v>
      </c>
      <c r="L7" s="205">
        <v>2.3326933906646676</v>
      </c>
      <c r="M7" s="205">
        <v>2.2508898443530545</v>
      </c>
      <c r="N7" s="205">
        <v>2.4530820420715957</v>
      </c>
      <c r="O7" s="205">
        <v>2.3481170401159233</v>
      </c>
      <c r="P7" s="205">
        <v>2.4391015676760244</v>
      </c>
      <c r="Q7" s="205">
        <v>2.5879243585969762</v>
      </c>
    </row>
    <row r="8" spans="1:17" x14ac:dyDescent="0.25">
      <c r="A8" s="183" t="s">
        <v>160</v>
      </c>
      <c r="B8" s="205">
        <v>2.218422084187512</v>
      </c>
      <c r="C8" s="205">
        <v>2.3218767600000008</v>
      </c>
      <c r="D8" s="205">
        <v>2.2243892999999995</v>
      </c>
      <c r="E8" s="205">
        <v>1.9623030000000006</v>
      </c>
      <c r="F8" s="205">
        <v>2.1382345599999995</v>
      </c>
      <c r="G8" s="205">
        <v>2.2747574676384303</v>
      </c>
      <c r="H8" s="205">
        <v>2.334525228</v>
      </c>
      <c r="I8" s="205">
        <v>2.4421888119999995</v>
      </c>
      <c r="J8" s="205">
        <v>2.3171529639999999</v>
      </c>
      <c r="K8" s="205">
        <v>2.1698509279999998</v>
      </c>
      <c r="L8" s="205">
        <v>2.0411067168315848</v>
      </c>
      <c r="M8" s="205">
        <v>1.9695286138089225</v>
      </c>
      <c r="N8" s="205">
        <v>2.1464467868126462</v>
      </c>
      <c r="O8" s="205">
        <v>2.054602410101432</v>
      </c>
      <c r="P8" s="205">
        <v>2.1342138717165211</v>
      </c>
      <c r="Q8" s="205">
        <v>2.2644338137723543</v>
      </c>
    </row>
    <row r="9" spans="1:17" x14ac:dyDescent="0.25">
      <c r="A9" s="181" t="s">
        <v>159</v>
      </c>
      <c r="B9" s="204">
        <f>SUM(B10:B15)</f>
        <v>27.526053203734051</v>
      </c>
      <c r="C9" s="204">
        <f t="shared" ref="C9:Q9" si="1">SUM(C10:C15)</f>
        <v>26.461945800000002</v>
      </c>
      <c r="D9" s="204">
        <f t="shared" si="1"/>
        <v>25.833723200000001</v>
      </c>
      <c r="E9" s="204">
        <f t="shared" si="1"/>
        <v>26.963184799999997</v>
      </c>
      <c r="F9" s="204">
        <f t="shared" si="1"/>
        <v>28.396533599999994</v>
      </c>
      <c r="G9" s="204">
        <f t="shared" si="1"/>
        <v>28.572025044721592</v>
      </c>
      <c r="H9" s="204">
        <f t="shared" si="1"/>
        <v>29.624083599999992</v>
      </c>
      <c r="I9" s="204">
        <f t="shared" si="1"/>
        <v>30.6568988</v>
      </c>
      <c r="J9" s="204">
        <f t="shared" si="1"/>
        <v>30.44045839999999</v>
      </c>
      <c r="K9" s="204">
        <f t="shared" si="1"/>
        <v>27.607349199999998</v>
      </c>
      <c r="L9" s="204">
        <f t="shared" si="1"/>
        <v>28.707055558690541</v>
      </c>
      <c r="M9" s="204">
        <f t="shared" si="1"/>
        <v>27.262862885551201</v>
      </c>
      <c r="N9" s="204">
        <f t="shared" si="1"/>
        <v>25.867067199636995</v>
      </c>
      <c r="O9" s="204">
        <f t="shared" si="1"/>
        <v>25.533846587735919</v>
      </c>
      <c r="P9" s="204">
        <f t="shared" si="1"/>
        <v>25.882396686563059</v>
      </c>
      <c r="Q9" s="204">
        <f t="shared" si="1"/>
        <v>24.77024969084589</v>
      </c>
    </row>
    <row r="10" spans="1:17" x14ac:dyDescent="0.25">
      <c r="A10" s="202" t="s">
        <v>35</v>
      </c>
      <c r="B10" s="203">
        <v>7.1661843494589821</v>
      </c>
      <c r="C10" s="203">
        <v>6.1321958003129167</v>
      </c>
      <c r="D10" s="203">
        <v>6.8762468517030655</v>
      </c>
      <c r="E10" s="203">
        <v>7.5833754111664984</v>
      </c>
      <c r="F10" s="203">
        <v>7.418684651018939</v>
      </c>
      <c r="G10" s="203">
        <v>8.110090266977295</v>
      </c>
      <c r="H10" s="203">
        <v>7.8464652983003242</v>
      </c>
      <c r="I10" s="203">
        <v>8.3709669303192857</v>
      </c>
      <c r="J10" s="203">
        <v>8.6581609317690429</v>
      </c>
      <c r="K10" s="203">
        <v>8.4770366610705334</v>
      </c>
      <c r="L10" s="203">
        <v>9.3108704686301511</v>
      </c>
      <c r="M10" s="203">
        <v>9.5251750838127975</v>
      </c>
      <c r="N10" s="203">
        <v>10.355411683433381</v>
      </c>
      <c r="O10" s="203">
        <v>10.497532639666526</v>
      </c>
      <c r="P10" s="203">
        <v>12.503716506984251</v>
      </c>
      <c r="Q10" s="203">
        <v>11.197118808016896</v>
      </c>
    </row>
    <row r="11" spans="1:17" x14ac:dyDescent="0.25">
      <c r="A11" s="202" t="s">
        <v>166</v>
      </c>
      <c r="B11" s="201">
        <v>8.2617134522657398</v>
      </c>
      <c r="C11" s="201">
        <v>9.1804439996870837</v>
      </c>
      <c r="D11" s="201">
        <v>9.324811348296933</v>
      </c>
      <c r="E11" s="201">
        <v>9.4941493888334989</v>
      </c>
      <c r="F11" s="201">
        <v>10.477012948981061</v>
      </c>
      <c r="G11" s="201">
        <v>9.7858776394707814</v>
      </c>
      <c r="H11" s="201">
        <v>11.927578501699665</v>
      </c>
      <c r="I11" s="201">
        <v>12.929507669680715</v>
      </c>
      <c r="J11" s="201">
        <v>11.55354006823095</v>
      </c>
      <c r="K11" s="201">
        <v>9.7049977389294675</v>
      </c>
      <c r="L11" s="201">
        <v>11.051317868033905</v>
      </c>
      <c r="M11" s="201">
        <v>10.953814223077725</v>
      </c>
      <c r="N11" s="201">
        <v>9.8009778706948989</v>
      </c>
      <c r="O11" s="201">
        <v>9.6493222612796732</v>
      </c>
      <c r="P11" s="201">
        <v>8.7195581924115508</v>
      </c>
      <c r="Q11" s="201">
        <v>8.6094036730461472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11.774770258541759</v>
      </c>
      <c r="C14" s="201">
        <v>10.810840000000002</v>
      </c>
      <c r="D14" s="201">
        <v>9.3084100000000003</v>
      </c>
      <c r="E14" s="201">
        <v>9.5996099999999984</v>
      </c>
      <c r="F14" s="201">
        <v>10.189139999999997</v>
      </c>
      <c r="G14" s="201">
        <v>10.344459839783948</v>
      </c>
      <c r="H14" s="201">
        <v>9.5097299999999994</v>
      </c>
      <c r="I14" s="201">
        <v>9.0004200000000001</v>
      </c>
      <c r="J14" s="201">
        <v>9.8909799999999972</v>
      </c>
      <c r="K14" s="201">
        <v>9.1090099999999996</v>
      </c>
      <c r="L14" s="201">
        <v>8.0473297997478319</v>
      </c>
      <c r="M14" s="201">
        <v>6.4967702821870734</v>
      </c>
      <c r="N14" s="201">
        <v>5.3977845278975414</v>
      </c>
      <c r="O14" s="201">
        <v>5.0874869622851353</v>
      </c>
      <c r="P14" s="201">
        <v>4.3480120933310289</v>
      </c>
      <c r="Q14" s="201">
        <v>4.6336348171046646</v>
      </c>
    </row>
    <row r="15" spans="1:17" x14ac:dyDescent="0.25">
      <c r="A15" s="202" t="s">
        <v>30</v>
      </c>
      <c r="B15" s="201">
        <v>0.32338514346756719</v>
      </c>
      <c r="C15" s="201">
        <v>0.33846599999999988</v>
      </c>
      <c r="D15" s="201">
        <v>0.32425500000000002</v>
      </c>
      <c r="E15" s="201">
        <v>0.28605000000000003</v>
      </c>
      <c r="F15" s="201">
        <v>0.31169599999999992</v>
      </c>
      <c r="G15" s="201">
        <v>0.33159729848956715</v>
      </c>
      <c r="H15" s="201">
        <v>0.3403098</v>
      </c>
      <c r="I15" s="201">
        <v>0.35600419999999999</v>
      </c>
      <c r="J15" s="201">
        <v>0.33777739999999989</v>
      </c>
      <c r="K15" s="201">
        <v>0.31630479999999994</v>
      </c>
      <c r="L15" s="201">
        <v>0.29753742227865659</v>
      </c>
      <c r="M15" s="201">
        <v>0.28710329647360389</v>
      </c>
      <c r="N15" s="201">
        <v>0.31289311761117283</v>
      </c>
      <c r="O15" s="201">
        <v>0.29950472450458188</v>
      </c>
      <c r="P15" s="201">
        <v>0.31110989383622756</v>
      </c>
      <c r="Q15" s="201">
        <v>0.33009239267818574</v>
      </c>
    </row>
    <row r="16" spans="1:17" x14ac:dyDescent="0.25">
      <c r="A16" s="198" t="s">
        <v>158</v>
      </c>
      <c r="B16" s="197">
        <v>16.345379078733025</v>
      </c>
      <c r="C16" s="197">
        <v>14.803335000000004</v>
      </c>
      <c r="D16" s="197">
        <v>16.344079999999998</v>
      </c>
      <c r="E16" s="197">
        <v>16.862235000000002</v>
      </c>
      <c r="F16" s="197">
        <v>17.350885000000002</v>
      </c>
      <c r="G16" s="197">
        <v>18.901154023152941</v>
      </c>
      <c r="H16" s="197">
        <v>18.90295999999999</v>
      </c>
      <c r="I16" s="197">
        <v>20.030114999999995</v>
      </c>
      <c r="J16" s="197">
        <v>20.519114999999996</v>
      </c>
      <c r="K16" s="197">
        <v>19.029444999999992</v>
      </c>
      <c r="L16" s="197">
        <v>21.093280990352373</v>
      </c>
      <c r="M16" s="197">
        <v>21.081188134444474</v>
      </c>
      <c r="N16" s="197">
        <v>23.15060438894449</v>
      </c>
      <c r="O16" s="197">
        <v>22.107363588965104</v>
      </c>
      <c r="P16" s="197">
        <v>23.654706370153345</v>
      </c>
      <c r="Q16" s="197">
        <v>21.498256274276482</v>
      </c>
    </row>
    <row r="17" spans="1:17" x14ac:dyDescent="0.25">
      <c r="A17" s="198" t="s">
        <v>157</v>
      </c>
      <c r="B17" s="197">
        <f>SUM(B18:B24)</f>
        <v>38.188925871633913</v>
      </c>
      <c r="C17" s="197">
        <f t="shared" ref="C17:Q17" si="2">SUM(C18:C24)</f>
        <v>39.545081699999997</v>
      </c>
      <c r="D17" s="197">
        <f t="shared" si="2"/>
        <v>40.935513799999995</v>
      </c>
      <c r="E17" s="197">
        <f t="shared" si="2"/>
        <v>43.29935669999999</v>
      </c>
      <c r="F17" s="197">
        <f t="shared" si="2"/>
        <v>45.7792089</v>
      </c>
      <c r="G17" s="197">
        <f t="shared" si="2"/>
        <v>44.16533178143662</v>
      </c>
      <c r="H17" s="197">
        <f t="shared" si="2"/>
        <v>50.861580199999992</v>
      </c>
      <c r="I17" s="197">
        <f t="shared" si="2"/>
        <v>55.104938899999979</v>
      </c>
      <c r="J17" s="197">
        <f t="shared" si="2"/>
        <v>50.6239925</v>
      </c>
      <c r="K17" s="197">
        <f t="shared" si="2"/>
        <v>44.968936099999986</v>
      </c>
      <c r="L17" s="197">
        <f t="shared" si="2"/>
        <v>50.343046932778869</v>
      </c>
      <c r="M17" s="197">
        <f t="shared" si="2"/>
        <v>50.723033760512038</v>
      </c>
      <c r="N17" s="197">
        <f t="shared" si="2"/>
        <v>47.420139580484843</v>
      </c>
      <c r="O17" s="197">
        <f t="shared" si="2"/>
        <v>48.473043448695776</v>
      </c>
      <c r="P17" s="197">
        <f t="shared" si="2"/>
        <v>50.640114626308417</v>
      </c>
      <c r="Q17" s="197">
        <f t="shared" si="2"/>
        <v>48.07546322514748</v>
      </c>
    </row>
    <row r="18" spans="1:17" x14ac:dyDescent="0.25">
      <c r="A18" s="200" t="s">
        <v>38</v>
      </c>
      <c r="B18" s="199">
        <v>0.54953672306889012</v>
      </c>
      <c r="C18" s="199">
        <v>0.50117000000000012</v>
      </c>
      <c r="D18" s="199">
        <v>0.50044999999999995</v>
      </c>
      <c r="E18" s="199">
        <v>1.1010500000000001</v>
      </c>
      <c r="F18" s="199">
        <v>0.50013999999999992</v>
      </c>
      <c r="G18" s="199">
        <v>1.0750638095596285</v>
      </c>
      <c r="H18" s="199">
        <v>1.1002600000000005</v>
      </c>
      <c r="I18" s="199">
        <v>1.0005500000000001</v>
      </c>
      <c r="J18" s="199">
        <v>0.99968999999999975</v>
      </c>
      <c r="K18" s="199">
        <v>0.50117</v>
      </c>
      <c r="L18" s="199">
        <v>1.0268045445475915</v>
      </c>
      <c r="M18" s="199">
        <v>1.0749359268270477</v>
      </c>
      <c r="N18" s="199">
        <v>1.0749256776806178</v>
      </c>
      <c r="O18" s="199">
        <v>2.1496442920295378</v>
      </c>
      <c r="P18" s="199">
        <v>2.2698586403821031</v>
      </c>
      <c r="Q18" s="199">
        <v>2.269101959932704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1.0990100000000003</v>
      </c>
      <c r="G19" s="199">
        <v>1.0991635612762714</v>
      </c>
      <c r="H19" s="199">
        <v>1.1009800000000001</v>
      </c>
      <c r="I19" s="199">
        <v>1.09632</v>
      </c>
      <c r="J19" s="199">
        <v>1.0992799999999996</v>
      </c>
      <c r="K19" s="199">
        <v>1.0981299999999996</v>
      </c>
      <c r="L19" s="199">
        <v>1.0983705523579608</v>
      </c>
      <c r="M19" s="199">
        <v>1.099321309806718</v>
      </c>
      <c r="N19" s="199">
        <v>1.0992909408498945</v>
      </c>
      <c r="O19" s="199">
        <v>1.0994468621162559</v>
      </c>
      <c r="P19" s="199">
        <v>2.2226248945526441</v>
      </c>
      <c r="Q19" s="199">
        <v>1.0984941129624886</v>
      </c>
    </row>
    <row r="20" spans="1:17" x14ac:dyDescent="0.25">
      <c r="A20" s="200" t="s">
        <v>35</v>
      </c>
      <c r="B20" s="199">
        <v>7.544656821400741</v>
      </c>
      <c r="C20" s="199">
        <v>7.1908056996870862</v>
      </c>
      <c r="D20" s="199">
        <v>7.8334251482969375</v>
      </c>
      <c r="E20" s="199">
        <v>7.5926360888334985</v>
      </c>
      <c r="F20" s="199">
        <v>8.197111848981061</v>
      </c>
      <c r="G20" s="199">
        <v>8.900948353860354</v>
      </c>
      <c r="H20" s="199">
        <v>9.1661987016996775</v>
      </c>
      <c r="I20" s="199">
        <v>9.6561365696807115</v>
      </c>
      <c r="J20" s="199">
        <v>9.8090425682309537</v>
      </c>
      <c r="K20" s="199">
        <v>8.6494638389294618</v>
      </c>
      <c r="L20" s="199">
        <v>9.6730824226869867</v>
      </c>
      <c r="M20" s="199">
        <v>9.4478942371872314</v>
      </c>
      <c r="N20" s="199">
        <v>10.480132266616662</v>
      </c>
      <c r="O20" s="199">
        <v>9.3990945904020631</v>
      </c>
      <c r="P20" s="199">
        <v>8.7855192261537578</v>
      </c>
      <c r="Q20" s="199">
        <v>8.1513118388319405</v>
      </c>
    </row>
    <row r="21" spans="1:17" x14ac:dyDescent="0.25">
      <c r="A21" s="200" t="s">
        <v>167</v>
      </c>
      <c r="B21" s="199">
        <v>8.1163078383749436</v>
      </c>
      <c r="C21" s="199">
        <v>3.9999800000000003</v>
      </c>
      <c r="D21" s="199">
        <v>3.990989999999996</v>
      </c>
      <c r="E21" s="199">
        <v>5.0020999999999987</v>
      </c>
      <c r="F21" s="199">
        <v>8.0935400000000026</v>
      </c>
      <c r="G21" s="199">
        <v>8.0475618233175883</v>
      </c>
      <c r="H21" s="199">
        <v>7.1508699999999905</v>
      </c>
      <c r="I21" s="199">
        <v>7.28512</v>
      </c>
      <c r="J21" s="199">
        <v>6.1827299999999896</v>
      </c>
      <c r="K21" s="199">
        <v>6.1651500000000032</v>
      </c>
      <c r="L21" s="199">
        <v>7.185400922618248</v>
      </c>
      <c r="M21" s="199">
        <v>7.1120544087346342</v>
      </c>
      <c r="N21" s="199">
        <v>5.1122241555661976</v>
      </c>
      <c r="O21" s="199">
        <v>8.2139661203433398</v>
      </c>
      <c r="P21" s="199">
        <v>13.375746170807618</v>
      </c>
      <c r="Q21" s="199">
        <v>13.447033209981008</v>
      </c>
    </row>
    <row r="22" spans="1:17" x14ac:dyDescent="0.25">
      <c r="A22" s="200" t="s">
        <v>166</v>
      </c>
      <c r="B22" s="199">
        <v>15.481948147293423</v>
      </c>
      <c r="C22" s="199">
        <v>18.74356600031291</v>
      </c>
      <c r="D22" s="199">
        <v>18.60188865170306</v>
      </c>
      <c r="E22" s="199">
        <v>17.10570061116649</v>
      </c>
      <c r="F22" s="199">
        <v>20.397687051018941</v>
      </c>
      <c r="G22" s="199">
        <v>18.950562002676701</v>
      </c>
      <c r="H22" s="199">
        <v>26.039691498300325</v>
      </c>
      <c r="I22" s="199">
        <v>27.368672330319278</v>
      </c>
      <c r="J22" s="199">
        <v>22.946419931769046</v>
      </c>
      <c r="K22" s="199">
        <v>17.745362261070529</v>
      </c>
      <c r="L22" s="199">
        <v>20.494258660046661</v>
      </c>
      <c r="M22" s="199">
        <v>19.592444996009185</v>
      </c>
      <c r="N22" s="199">
        <v>17.807020342165643</v>
      </c>
      <c r="O22" s="199">
        <v>15.955223540467543</v>
      </c>
      <c r="P22" s="199">
        <v>12.065127835996451</v>
      </c>
      <c r="Q22" s="199">
        <v>12.218260463477026</v>
      </c>
    </row>
    <row r="23" spans="1:17" x14ac:dyDescent="0.25">
      <c r="A23" s="200" t="s">
        <v>165</v>
      </c>
      <c r="B23" s="199">
        <v>6.4964763414959119</v>
      </c>
      <c r="C23" s="199">
        <v>9.1095599999999983</v>
      </c>
      <c r="D23" s="199">
        <v>10.008759999999999</v>
      </c>
      <c r="E23" s="199">
        <v>12.497869999999999</v>
      </c>
      <c r="F23" s="199">
        <v>7.4917199999999964</v>
      </c>
      <c r="G23" s="199">
        <v>6.0920322307460673</v>
      </c>
      <c r="H23" s="199">
        <v>6.3035800000000002</v>
      </c>
      <c r="I23" s="199">
        <v>8.6981399999999987</v>
      </c>
      <c r="J23" s="199">
        <v>9.5868300000000026</v>
      </c>
      <c r="K23" s="199">
        <v>10.809659999999996</v>
      </c>
      <c r="L23" s="199">
        <v>10.86512983052142</v>
      </c>
      <c r="M23" s="199">
        <v>12.396382881947222</v>
      </c>
      <c r="N23" s="199">
        <v>11.846546197605827</v>
      </c>
      <c r="O23" s="199">
        <v>11.655668043337036</v>
      </c>
      <c r="P23" s="199">
        <v>11.921237858415839</v>
      </c>
      <c r="Q23" s="199">
        <v>10.891261639962318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1.6345379078733031</v>
      </c>
      <c r="C25" s="197">
        <v>1.4803335000000004</v>
      </c>
      <c r="D25" s="197">
        <v>1.6344080000000003</v>
      </c>
      <c r="E25" s="197">
        <v>1.6862234999999994</v>
      </c>
      <c r="F25" s="197">
        <v>1.7350885000000003</v>
      </c>
      <c r="G25" s="197">
        <v>1.8901154023152942</v>
      </c>
      <c r="H25" s="197">
        <v>1.890296</v>
      </c>
      <c r="I25" s="197">
        <v>2.0030114999999995</v>
      </c>
      <c r="J25" s="197">
        <v>2.0519115000000006</v>
      </c>
      <c r="K25" s="197">
        <v>1.9029444999999992</v>
      </c>
      <c r="L25" s="197">
        <v>2.109328099035237</v>
      </c>
      <c r="M25" s="197">
        <v>2.1081188134444471</v>
      </c>
      <c r="N25" s="197">
        <v>2.3150604388944487</v>
      </c>
      <c r="O25" s="197">
        <v>2.2107363588965092</v>
      </c>
      <c r="P25" s="197">
        <v>2.365470637015334</v>
      </c>
      <c r="Q25" s="197">
        <v>2.1498256274276479</v>
      </c>
    </row>
    <row r="26" spans="1:17" x14ac:dyDescent="0.25">
      <c r="A26" s="198" t="s">
        <v>155</v>
      </c>
      <c r="B26" s="197">
        <v>2.218422084187512</v>
      </c>
      <c r="C26" s="197">
        <v>2.3218767600000003</v>
      </c>
      <c r="D26" s="197">
        <v>2.2243892999999995</v>
      </c>
      <c r="E26" s="197">
        <v>1.9623030000000001</v>
      </c>
      <c r="F26" s="197">
        <v>2.1382345600000003</v>
      </c>
      <c r="G26" s="197">
        <v>2.2747574676384308</v>
      </c>
      <c r="H26" s="197">
        <v>2.3345252279999995</v>
      </c>
      <c r="I26" s="197">
        <v>2.4421888119999999</v>
      </c>
      <c r="J26" s="197">
        <v>2.3171529639999995</v>
      </c>
      <c r="K26" s="197">
        <v>2.1698509280000002</v>
      </c>
      <c r="L26" s="197">
        <v>2.0411067168315844</v>
      </c>
      <c r="M26" s="197">
        <v>1.9695286138089232</v>
      </c>
      <c r="N26" s="197">
        <v>2.1464467868126453</v>
      </c>
      <c r="O26" s="197">
        <v>2.0546024101014329</v>
      </c>
      <c r="P26" s="197">
        <v>2.134213871716522</v>
      </c>
      <c r="Q26" s="197">
        <v>2.2644338137723548</v>
      </c>
    </row>
    <row r="27" spans="1:17" x14ac:dyDescent="0.25">
      <c r="A27" s="196" t="s">
        <v>45</v>
      </c>
      <c r="B27" s="195">
        <v>5.2291377698705617</v>
      </c>
      <c r="C27" s="195">
        <v>5.4729952199999987</v>
      </c>
      <c r="D27" s="195">
        <v>5.2432033499999973</v>
      </c>
      <c r="E27" s="195">
        <v>4.6254284999999991</v>
      </c>
      <c r="F27" s="195">
        <v>5.0401243199999994</v>
      </c>
      <c r="G27" s="195">
        <v>5.3619283165763001</v>
      </c>
      <c r="H27" s="195">
        <v>5.5028094659999995</v>
      </c>
      <c r="I27" s="195">
        <v>5.7565879139999989</v>
      </c>
      <c r="J27" s="195">
        <v>5.461860557999997</v>
      </c>
      <c r="K27" s="195">
        <v>5.114648616000002</v>
      </c>
      <c r="L27" s="195">
        <v>4.8111801182458764</v>
      </c>
      <c r="M27" s="195">
        <v>4.642460303978174</v>
      </c>
      <c r="N27" s="195">
        <v>5.059481711772662</v>
      </c>
      <c r="O27" s="195">
        <v>4.8429913952390891</v>
      </c>
      <c r="P27" s="195">
        <v>5.030646983331799</v>
      </c>
      <c r="Q27" s="195">
        <v>5.3375939896062627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3.6613647219551633E-2</v>
      </c>
      <c r="C32" s="193">
        <f t="shared" si="4"/>
        <v>3.8578926656575196E-2</v>
      </c>
      <c r="D32" s="193">
        <f t="shared" si="4"/>
        <v>3.6312511042247017E-2</v>
      </c>
      <c r="E32" s="193">
        <f t="shared" si="4"/>
        <v>3.135139012005065E-2</v>
      </c>
      <c r="F32" s="193">
        <f t="shared" si="4"/>
        <v>3.2365778282029682E-2</v>
      </c>
      <c r="G32" s="193">
        <f t="shared" si="4"/>
        <v>3.4042697164885428E-2</v>
      </c>
      <c r="H32" s="193">
        <f t="shared" si="4"/>
        <v>3.251511771104184E-2</v>
      </c>
      <c r="I32" s="193">
        <f t="shared" si="4"/>
        <v>3.2036042190314737E-2</v>
      </c>
      <c r="J32" s="193">
        <f t="shared" si="4"/>
        <v>3.1673682824961219E-2</v>
      </c>
      <c r="K32" s="193">
        <f t="shared" si="4"/>
        <v>3.2701892060563488E-2</v>
      </c>
      <c r="L32" s="193">
        <f t="shared" si="4"/>
        <v>2.8701429828254726E-2</v>
      </c>
      <c r="M32" s="193">
        <f t="shared" si="4"/>
        <v>2.8076730973005452E-2</v>
      </c>
      <c r="N32" s="193">
        <f t="shared" si="4"/>
        <v>3.090955635632147E-2</v>
      </c>
      <c r="O32" s="193">
        <f t="shared" si="4"/>
        <v>2.987076720226222E-2</v>
      </c>
      <c r="P32" s="193">
        <f t="shared" si="4"/>
        <v>2.9767345522044544E-2</v>
      </c>
      <c r="Q32" s="193">
        <f t="shared" si="4"/>
        <v>3.301852017941137E-2</v>
      </c>
    </row>
    <row r="33" spans="1:17" x14ac:dyDescent="0.25">
      <c r="A33" s="183" t="s">
        <v>161</v>
      </c>
      <c r="B33" s="192">
        <f t="shared" ref="B33:Q33" si="5">IF(B$7=0,0,B$7/B$5)</f>
        <v>2.5470363283166361E-2</v>
      </c>
      <c r="C33" s="192">
        <f t="shared" si="5"/>
        <v>2.6837514195878386E-2</v>
      </c>
      <c r="D33" s="192">
        <f t="shared" si="5"/>
        <v>2.5260877246780535E-2</v>
      </c>
      <c r="E33" s="192">
        <f t="shared" si="5"/>
        <v>2.1809662692209131E-2</v>
      </c>
      <c r="F33" s="192">
        <f t="shared" si="5"/>
        <v>2.2515324022281517E-2</v>
      </c>
      <c r="G33" s="192">
        <f t="shared" si="5"/>
        <v>2.3681876288615955E-2</v>
      </c>
      <c r="H33" s="192">
        <f t="shared" si="5"/>
        <v>2.2619212320724752E-2</v>
      </c>
      <c r="I33" s="192">
        <f t="shared" si="5"/>
        <v>2.2285942393262429E-2</v>
      </c>
      <c r="J33" s="192">
        <f t="shared" si="5"/>
        <v>2.2033866313016494E-2</v>
      </c>
      <c r="K33" s="192">
        <f t="shared" si="5"/>
        <v>2.274914230300068E-2</v>
      </c>
      <c r="L33" s="192">
        <f t="shared" si="5"/>
        <v>1.9966212054438073E-2</v>
      </c>
      <c r="M33" s="192">
        <f t="shared" si="5"/>
        <v>1.9531638937742919E-2</v>
      </c>
      <c r="N33" s="192">
        <f t="shared" si="5"/>
        <v>2.1502300073962768E-2</v>
      </c>
      <c r="O33" s="192">
        <f t="shared" si="5"/>
        <v>2.077966414070416E-2</v>
      </c>
      <c r="P33" s="192">
        <f t="shared" si="5"/>
        <v>2.070771862403098E-2</v>
      </c>
      <c r="Q33" s="192">
        <f t="shared" si="5"/>
        <v>2.2969405342199212E-2</v>
      </c>
    </row>
    <row r="34" spans="1:17" x14ac:dyDescent="0.25">
      <c r="A34" s="183" t="s">
        <v>160</v>
      </c>
      <c r="B34" s="192">
        <f t="shared" ref="B34:Q34" si="6">IF(B$8=0,0,B$8/B$5)</f>
        <v>2.2286567872770568E-2</v>
      </c>
      <c r="C34" s="192">
        <f t="shared" si="6"/>
        <v>2.3482824921393603E-2</v>
      </c>
      <c r="D34" s="192">
        <f t="shared" si="6"/>
        <v>2.2103267590932962E-2</v>
      </c>
      <c r="E34" s="192">
        <f t="shared" si="6"/>
        <v>1.9083454855683E-2</v>
      </c>
      <c r="F34" s="192">
        <f t="shared" si="6"/>
        <v>1.9700908519496317E-2</v>
      </c>
      <c r="G34" s="192">
        <f t="shared" si="6"/>
        <v>2.0721641752538961E-2</v>
      </c>
      <c r="H34" s="192">
        <f t="shared" si="6"/>
        <v>1.9791810780634165E-2</v>
      </c>
      <c r="I34" s="192">
        <f t="shared" si="6"/>
        <v>1.9500199594104622E-2</v>
      </c>
      <c r="J34" s="192">
        <f t="shared" si="6"/>
        <v>1.9279633023889443E-2</v>
      </c>
      <c r="K34" s="192">
        <f t="shared" si="6"/>
        <v>1.9905499515125595E-2</v>
      </c>
      <c r="L34" s="192">
        <f t="shared" si="6"/>
        <v>1.747043554763332E-2</v>
      </c>
      <c r="M34" s="192">
        <f t="shared" si="6"/>
        <v>1.7090184070525052E-2</v>
      </c>
      <c r="N34" s="192">
        <f t="shared" si="6"/>
        <v>1.8814512564717421E-2</v>
      </c>
      <c r="O34" s="192">
        <f t="shared" si="6"/>
        <v>1.8182206123116131E-2</v>
      </c>
      <c r="P34" s="192">
        <f t="shared" si="6"/>
        <v>1.8119253796027104E-2</v>
      </c>
      <c r="Q34" s="192">
        <f t="shared" si="6"/>
        <v>2.0098229674424314E-2</v>
      </c>
    </row>
    <row r="35" spans="1:17" x14ac:dyDescent="0.25">
      <c r="A35" s="181" t="s">
        <v>159</v>
      </c>
      <c r="B35" s="191">
        <f t="shared" ref="B35:Q35" si="7">IF(B$9=0,0,B$9/B$5)</f>
        <v>0.27653044809062577</v>
      </c>
      <c r="C35" s="191">
        <f t="shared" si="7"/>
        <v>0.26762886429028498</v>
      </c>
      <c r="D35" s="191">
        <f t="shared" si="7"/>
        <v>0.25670402962273425</v>
      </c>
      <c r="E35" s="191">
        <f t="shared" si="7"/>
        <v>0.26221777161643123</v>
      </c>
      <c r="F35" s="191">
        <f t="shared" si="7"/>
        <v>0.2616352392715996</v>
      </c>
      <c r="G35" s="191">
        <f t="shared" si="7"/>
        <v>0.26027357885143948</v>
      </c>
      <c r="H35" s="191">
        <f t="shared" si="7"/>
        <v>0.25114924873319366</v>
      </c>
      <c r="I35" s="191">
        <f t="shared" si="7"/>
        <v>0.24478682508036428</v>
      </c>
      <c r="J35" s="191">
        <f t="shared" si="7"/>
        <v>0.25327670471001873</v>
      </c>
      <c r="K35" s="191">
        <f t="shared" si="7"/>
        <v>0.25326075124479841</v>
      </c>
      <c r="L35" s="191">
        <f t="shared" si="7"/>
        <v>0.24571217161979167</v>
      </c>
      <c r="M35" s="191">
        <f t="shared" si="7"/>
        <v>0.23656794917159737</v>
      </c>
      <c r="N35" s="191">
        <f t="shared" si="7"/>
        <v>0.22673576807494364</v>
      </c>
      <c r="O35" s="191">
        <f t="shared" si="7"/>
        <v>0.22596180141311148</v>
      </c>
      <c r="P35" s="191">
        <f t="shared" si="7"/>
        <v>0.21973885589830819</v>
      </c>
      <c r="Q35" s="191">
        <f t="shared" si="7"/>
        <v>0.21985105696249185</v>
      </c>
    </row>
    <row r="36" spans="1:17" x14ac:dyDescent="0.25">
      <c r="A36" s="179" t="s">
        <v>158</v>
      </c>
      <c r="B36" s="190">
        <f t="shared" ref="B36:Q36" si="8">IF(B$16=0,0,B$16/B$5)</f>
        <v>0.16420788579453965</v>
      </c>
      <c r="C36" s="190">
        <f t="shared" si="8"/>
        <v>0.14971687130273795</v>
      </c>
      <c r="D36" s="190">
        <f t="shared" si="8"/>
        <v>0.16240753080749654</v>
      </c>
      <c r="E36" s="190">
        <f t="shared" si="8"/>
        <v>0.16398573532651062</v>
      </c>
      <c r="F36" s="190">
        <f t="shared" si="8"/>
        <v>0.15986468674292728</v>
      </c>
      <c r="G36" s="190">
        <f t="shared" si="8"/>
        <v>0.17217789058802202</v>
      </c>
      <c r="H36" s="190">
        <f t="shared" si="8"/>
        <v>0.16025691349431678</v>
      </c>
      <c r="I36" s="190">
        <f t="shared" si="8"/>
        <v>0.15993490694644494</v>
      </c>
      <c r="J36" s="190">
        <f t="shared" si="8"/>
        <v>0.17072718690615762</v>
      </c>
      <c r="K36" s="190">
        <f t="shared" si="8"/>
        <v>0.1745698763600082</v>
      </c>
      <c r="L36" s="190">
        <f t="shared" si="8"/>
        <v>0.18054362517708403</v>
      </c>
      <c r="M36" s="190">
        <f t="shared" si="8"/>
        <v>0.18292772347504369</v>
      </c>
      <c r="N36" s="190">
        <f t="shared" si="8"/>
        <v>0.20292482433416931</v>
      </c>
      <c r="O36" s="190">
        <f t="shared" si="8"/>
        <v>0.19563913662176222</v>
      </c>
      <c r="P36" s="190">
        <f t="shared" si="8"/>
        <v>0.20082599680911337</v>
      </c>
      <c r="Q36" s="190">
        <f t="shared" si="8"/>
        <v>0.19081012197050656</v>
      </c>
    </row>
    <row r="37" spans="1:17" x14ac:dyDescent="0.25">
      <c r="A37" s="179" t="s">
        <v>157</v>
      </c>
      <c r="B37" s="190">
        <f t="shared" ref="B37:Q37" si="9">IF(B$17=0,0,B$17/B$5)</f>
        <v>0.38365110701559074</v>
      </c>
      <c r="C37" s="190">
        <f t="shared" si="9"/>
        <v>0.39994811355246335</v>
      </c>
      <c r="D37" s="190">
        <f t="shared" si="9"/>
        <v>0.40676720369664121</v>
      </c>
      <c r="E37" s="190">
        <f t="shared" si="9"/>
        <v>0.42108752769810004</v>
      </c>
      <c r="F37" s="190">
        <f t="shared" si="9"/>
        <v>0.42179283017192082</v>
      </c>
      <c r="G37" s="190">
        <f t="shared" si="9"/>
        <v>0.40231901469788661</v>
      </c>
      <c r="H37" s="190">
        <f t="shared" si="9"/>
        <v>0.43119806941852806</v>
      </c>
      <c r="I37" s="190">
        <f t="shared" si="9"/>
        <v>0.43999763732065605</v>
      </c>
      <c r="J37" s="190">
        <f t="shared" si="9"/>
        <v>0.42121172523685468</v>
      </c>
      <c r="K37" s="190">
        <f t="shared" si="9"/>
        <v>0.4125302453654382</v>
      </c>
      <c r="L37" s="190">
        <f t="shared" si="9"/>
        <v>0.43090101534517794</v>
      </c>
      <c r="M37" s="190">
        <f t="shared" si="9"/>
        <v>0.44013881164496138</v>
      </c>
      <c r="N37" s="190">
        <f t="shared" si="9"/>
        <v>0.41565754969520285</v>
      </c>
      <c r="O37" s="190">
        <f t="shared" si="9"/>
        <v>0.42896224742354905</v>
      </c>
      <c r="P37" s="190">
        <f t="shared" si="9"/>
        <v>0.42992930621147346</v>
      </c>
      <c r="Q37" s="190">
        <f t="shared" si="9"/>
        <v>0.42669902548120581</v>
      </c>
    </row>
    <row r="38" spans="1:17" x14ac:dyDescent="0.25">
      <c r="A38" s="179" t="s">
        <v>156</v>
      </c>
      <c r="B38" s="190">
        <f t="shared" ref="B38:Q38" si="10">IF(B$25=0,0,B$25/B$5)</f>
        <v>1.6420788579453973E-2</v>
      </c>
      <c r="C38" s="190">
        <f t="shared" si="10"/>
        <v>1.4971687130273794E-2</v>
      </c>
      <c r="D38" s="190">
        <f t="shared" si="10"/>
        <v>1.6240753080749657E-2</v>
      </c>
      <c r="E38" s="190">
        <f t="shared" si="10"/>
        <v>1.6398573532651055E-2</v>
      </c>
      <c r="F38" s="190">
        <f t="shared" si="10"/>
        <v>1.5986468674292729E-2</v>
      </c>
      <c r="G38" s="190">
        <f t="shared" si="10"/>
        <v>1.7217789058802203E-2</v>
      </c>
      <c r="H38" s="190">
        <f t="shared" si="10"/>
        <v>1.6025691349431687E-2</v>
      </c>
      <c r="I38" s="190">
        <f t="shared" si="10"/>
        <v>1.5993490694644494E-2</v>
      </c>
      <c r="J38" s="190">
        <f t="shared" si="10"/>
        <v>1.707271869061577E-2</v>
      </c>
      <c r="K38" s="190">
        <f t="shared" si="10"/>
        <v>1.7456987636000822E-2</v>
      </c>
      <c r="L38" s="190">
        <f t="shared" si="10"/>
        <v>1.8054362517708401E-2</v>
      </c>
      <c r="M38" s="190">
        <f t="shared" si="10"/>
        <v>1.8292772347504368E-2</v>
      </c>
      <c r="N38" s="190">
        <f t="shared" si="10"/>
        <v>2.0292482433416928E-2</v>
      </c>
      <c r="O38" s="190">
        <f t="shared" si="10"/>
        <v>1.9563913662176208E-2</v>
      </c>
      <c r="P38" s="190">
        <f t="shared" si="10"/>
        <v>2.008259968091133E-2</v>
      </c>
      <c r="Q38" s="190">
        <f t="shared" si="10"/>
        <v>1.9081012197050651E-2</v>
      </c>
    </row>
    <row r="39" spans="1:17" x14ac:dyDescent="0.25">
      <c r="A39" s="179" t="s">
        <v>155</v>
      </c>
      <c r="B39" s="190">
        <f t="shared" ref="B39:Q39" si="11">IF(B$26=0,0,B$26/B$5)</f>
        <v>2.2286567872770568E-2</v>
      </c>
      <c r="C39" s="190">
        <f t="shared" si="11"/>
        <v>2.34828249213936E-2</v>
      </c>
      <c r="D39" s="190">
        <f t="shared" si="11"/>
        <v>2.2103267590932962E-2</v>
      </c>
      <c r="E39" s="190">
        <f t="shared" si="11"/>
        <v>1.9083454855682996E-2</v>
      </c>
      <c r="F39" s="190">
        <f t="shared" si="11"/>
        <v>1.9700908519496324E-2</v>
      </c>
      <c r="G39" s="190">
        <f t="shared" si="11"/>
        <v>2.0721641752538964E-2</v>
      </c>
      <c r="H39" s="190">
        <f t="shared" si="11"/>
        <v>1.9791810780634161E-2</v>
      </c>
      <c r="I39" s="190">
        <f t="shared" si="11"/>
        <v>1.9500199594104626E-2</v>
      </c>
      <c r="J39" s="190">
        <f t="shared" si="11"/>
        <v>1.927963302388944E-2</v>
      </c>
      <c r="K39" s="190">
        <f t="shared" si="11"/>
        <v>1.9905499515125599E-2</v>
      </c>
      <c r="L39" s="190">
        <f t="shared" si="11"/>
        <v>1.7470435547633317E-2</v>
      </c>
      <c r="M39" s="190">
        <f t="shared" si="11"/>
        <v>1.7090184070525059E-2</v>
      </c>
      <c r="N39" s="190">
        <f t="shared" si="11"/>
        <v>1.8814512564717414E-2</v>
      </c>
      <c r="O39" s="190">
        <f t="shared" si="11"/>
        <v>1.8182206123116142E-2</v>
      </c>
      <c r="P39" s="190">
        <f t="shared" si="11"/>
        <v>1.8119253796027111E-2</v>
      </c>
      <c r="Q39" s="190">
        <f t="shared" si="11"/>
        <v>2.0098229674424317E-2</v>
      </c>
    </row>
    <row r="40" spans="1:17" x14ac:dyDescent="0.25">
      <c r="A40" s="177" t="s">
        <v>45</v>
      </c>
      <c r="B40" s="189">
        <f t="shared" ref="B40:Q40" si="12">IF(B$27=0,0,B$27/B$5)</f>
        <v>5.2532624271530597E-2</v>
      </c>
      <c r="C40" s="189">
        <f t="shared" si="12"/>
        <v>5.5352373028999174E-2</v>
      </c>
      <c r="D40" s="189">
        <f t="shared" si="12"/>
        <v>5.2100559321484823E-2</v>
      </c>
      <c r="E40" s="189">
        <f t="shared" si="12"/>
        <v>4.4982429302681336E-2</v>
      </c>
      <c r="F40" s="189">
        <f t="shared" si="12"/>
        <v>4.6437855795955614E-2</v>
      </c>
      <c r="G40" s="189">
        <f t="shared" si="12"/>
        <v>4.8843869845270407E-2</v>
      </c>
      <c r="H40" s="189">
        <f t="shared" si="12"/>
        <v>4.6652125411494813E-2</v>
      </c>
      <c r="I40" s="189">
        <f t="shared" si="12"/>
        <v>4.596475618610376E-2</v>
      </c>
      <c r="J40" s="189">
        <f t="shared" si="12"/>
        <v>4.544484927059652E-2</v>
      </c>
      <c r="K40" s="189">
        <f t="shared" si="12"/>
        <v>4.6920105999938927E-2</v>
      </c>
      <c r="L40" s="189">
        <f t="shared" si="12"/>
        <v>4.1180312362278516E-2</v>
      </c>
      <c r="M40" s="189">
        <f t="shared" si="12"/>
        <v>4.0284005309094761E-2</v>
      </c>
      <c r="N40" s="189">
        <f t="shared" si="12"/>
        <v>4.4348493902548171E-2</v>
      </c>
      <c r="O40" s="189">
        <f t="shared" si="12"/>
        <v>4.2858057290202305E-2</v>
      </c>
      <c r="P40" s="189">
        <f t="shared" si="12"/>
        <v>4.2709669662063882E-2</v>
      </c>
      <c r="Q40" s="189">
        <f t="shared" si="12"/>
        <v>4.7374398518285871E-2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128.74240772675626</v>
      </c>
      <c r="C44" s="186">
        <f t="shared" si="13"/>
        <v>129.10048289371403</v>
      </c>
      <c r="D44" s="186">
        <f t="shared" si="13"/>
        <v>130.8897017953405</v>
      </c>
      <c r="E44" s="186">
        <f t="shared" si="13"/>
        <v>131.26916049134809</v>
      </c>
      <c r="F44" s="186">
        <f t="shared" si="13"/>
        <v>129.66651054515057</v>
      </c>
      <c r="G44" s="186">
        <f t="shared" si="13"/>
        <v>129.38390055312539</v>
      </c>
      <c r="H44" s="186">
        <f t="shared" si="13"/>
        <v>129.14482272188991</v>
      </c>
      <c r="I44" s="186">
        <f t="shared" si="13"/>
        <v>126.43992064406545</v>
      </c>
      <c r="J44" s="186">
        <f t="shared" si="13"/>
        <v>124.28681730114275</v>
      </c>
      <c r="K44" s="186">
        <f t="shared" si="13"/>
        <v>124.42113895298509</v>
      </c>
      <c r="L44" s="186">
        <f t="shared" si="13"/>
        <v>126.41381320746912</v>
      </c>
      <c r="M44" s="186">
        <f t="shared" si="13"/>
        <v>124.99476507969003</v>
      </c>
      <c r="N44" s="186">
        <f t="shared" si="13"/>
        <v>124.24932153242592</v>
      </c>
      <c r="O44" s="186">
        <f t="shared" si="13"/>
        <v>124.03488296281371</v>
      </c>
      <c r="P44" s="186">
        <f t="shared" si="13"/>
        <v>123.82355674746877</v>
      </c>
      <c r="Q44" s="186">
        <f t="shared" si="13"/>
        <v>122.95043182693743</v>
      </c>
    </row>
    <row r="45" spans="1:17" x14ac:dyDescent="0.25">
      <c r="A45" s="185" t="s">
        <v>162</v>
      </c>
      <c r="B45" s="184">
        <f>IF(B$6=0,0,B$6/AGR!B$5*1000)</f>
        <v>4.7137290987031335</v>
      </c>
      <c r="C45" s="184">
        <f>IF(C$6=0,0,C$6/AGR!C$5*1000)</f>
        <v>4.9805580608850333</v>
      </c>
      <c r="D45" s="184">
        <f>IF(D$6=0,0,D$6/AGR!D$5*1000)</f>
        <v>4.7529337417597217</v>
      </c>
      <c r="E45" s="184">
        <f>IF(E$6=0,0,E$6/AGR!E$5*1000)</f>
        <v>4.1154706612957934</v>
      </c>
      <c r="F45" s="184">
        <f>IF(F$6=0,0,F$6/AGR!F$5*1000)</f>
        <v>4.1967575309088083</v>
      </c>
      <c r="G45" s="184">
        <f>IF(G$6=0,0,G$6/AGR!G$5*1000)</f>
        <v>4.4045769445416996</v>
      </c>
      <c r="H45" s="184">
        <f>IF(H$6=0,0,H$6/AGR!H$5*1000)</f>
        <v>4.1991591125738816</v>
      </c>
      <c r="I45" s="184">
        <f>IF(I$6=0,0,I$6/AGR!I$5*1000)</f>
        <v>4.0506346322933284</v>
      </c>
      <c r="J45" s="184">
        <f>IF(J$6=0,0,J$6/AGR!J$5*1000)</f>
        <v>3.9366212305202986</v>
      </c>
      <c r="K45" s="184">
        <f>IF(K$6=0,0,K$6/AGR!K$5*1000)</f>
        <v>4.0688066560928906</v>
      </c>
      <c r="L45" s="184">
        <f>IF(L$6=0,0,L$6/AGR!L$5*1000)</f>
        <v>3.6282571890962756</v>
      </c>
      <c r="M45" s="184">
        <f>IF(M$6=0,0,M$6/AGR!M$5*1000)</f>
        <v>3.5094443921764737</v>
      </c>
      <c r="N45" s="184">
        <f>IF(N$6=0,0,N$6/AGR!N$5*1000)</f>
        <v>3.8404914061412261</v>
      </c>
      <c r="O45" s="184">
        <f>IF(O$6=0,0,O$6/AGR!O$5*1000)</f>
        <v>3.7050171139420489</v>
      </c>
      <c r="P45" s="184">
        <f>IF(P$6=0,0,P$6/AGR!P$5*1000)</f>
        <v>3.6858985974703931</v>
      </c>
      <c r="Q45" s="184">
        <f>IF(Q$6=0,0,Q$6/AGR!Q$5*1000)</f>
        <v>4.0596413143450762</v>
      </c>
    </row>
    <row r="46" spans="1:17" x14ac:dyDescent="0.25">
      <c r="A46" s="183" t="s">
        <v>161</v>
      </c>
      <c r="B46" s="182">
        <f>IF(B$7=0,0,B$7/AGR!B$5*1000)</f>
        <v>3.2791158947500061</v>
      </c>
      <c r="C46" s="182">
        <f>IF(C$7=0,0,C$7/AGR!C$5*1000)</f>
        <v>3.4647360423548044</v>
      </c>
      <c r="D46" s="182">
        <f>IF(D$7=0,0,D$7/AGR!D$5*1000)</f>
        <v>3.3063886899198067</v>
      </c>
      <c r="E46" s="182">
        <f>IF(E$7=0,0,E$7/AGR!E$5*1000)</f>
        <v>2.8629361122057673</v>
      </c>
      <c r="F46" s="182">
        <f>IF(F$7=0,0,F$7/AGR!F$5*1000)</f>
        <v>2.9194834997626486</v>
      </c>
      <c r="G46" s="182">
        <f>IF(G$7=0,0,G$7/AGR!G$5*1000)</f>
        <v>3.064053526637704</v>
      </c>
      <c r="H46" s="182">
        <f>IF(H$7=0,0,H$7/AGR!H$5*1000)</f>
        <v>2.9211541652687867</v>
      </c>
      <c r="I46" s="182">
        <f>IF(I$7=0,0,I$7/AGR!I$5*1000)</f>
        <v>2.8178327876823164</v>
      </c>
      <c r="J46" s="182">
        <f>IF(J$7=0,0,J$7/AGR!J$5*1000)</f>
        <v>2.7385191168836851</v>
      </c>
      <c r="K46" s="182">
        <f>IF(K$7=0,0,K$7/AGR!K$5*1000)</f>
        <v>2.8304741955428789</v>
      </c>
      <c r="L46" s="182">
        <f>IF(L$7=0,0,L$7/AGR!L$5*1000)</f>
        <v>2.5240050011104525</v>
      </c>
      <c r="M46" s="182">
        <f>IF(M$7=0,0,M$7/AGR!M$5*1000)</f>
        <v>2.4413526206445026</v>
      </c>
      <c r="N46" s="182">
        <f>IF(N$7=0,0,N$7/AGR!N$5*1000)</f>
        <v>2.6716461955765056</v>
      </c>
      <c r="O46" s="182">
        <f>IF(O$7=0,0,O$7/AGR!O$5*1000)</f>
        <v>2.5774032096988178</v>
      </c>
      <c r="P46" s="182">
        <f>IF(P$7=0,0,P$7/AGR!P$5*1000)</f>
        <v>2.564103372153316</v>
      </c>
      <c r="Q46" s="182">
        <f>IF(Q$7=0,0,Q$7/AGR!Q$5*1000)</f>
        <v>2.8240983056313573</v>
      </c>
    </row>
    <row r="47" spans="1:17" x14ac:dyDescent="0.25">
      <c r="A47" s="183" t="s">
        <v>160</v>
      </c>
      <c r="B47" s="182">
        <f>IF(B$8=0,0,B$8/AGR!B$5*1000)</f>
        <v>2.8692264079062557</v>
      </c>
      <c r="C47" s="182">
        <f>IF(C$8=0,0,C$8/AGR!C$5*1000)</f>
        <v>3.031644037060456</v>
      </c>
      <c r="D47" s="182">
        <f>IF(D$8=0,0,D$8/AGR!D$5*1000)</f>
        <v>2.89309010367983</v>
      </c>
      <c r="E47" s="182">
        <f>IF(E$8=0,0,E$8/AGR!E$5*1000)</f>
        <v>2.5050690981800479</v>
      </c>
      <c r="F47" s="182">
        <f>IF(F$8=0,0,F$8/AGR!F$5*1000)</f>
        <v>2.5545480622923167</v>
      </c>
      <c r="G47" s="182">
        <f>IF(G$8=0,0,G$8/AGR!G$5*1000)</f>
        <v>2.6810468358079911</v>
      </c>
      <c r="H47" s="182">
        <f>IF(H$8=0,0,H$8/AGR!H$5*1000)</f>
        <v>2.556009894610189</v>
      </c>
      <c r="I47" s="182">
        <f>IF(I$8=0,0,I$8/AGR!I$5*1000)</f>
        <v>2.4656036892220259</v>
      </c>
      <c r="J47" s="182">
        <f>IF(J$8=0,0,J$8/AGR!J$5*1000)</f>
        <v>2.3962042272732251</v>
      </c>
      <c r="K47" s="182">
        <f>IF(K$8=0,0,K$8/AGR!K$5*1000)</f>
        <v>2.4766649211000193</v>
      </c>
      <c r="L47" s="182">
        <f>IF(L$8=0,0,L$8/AGR!L$5*1000)</f>
        <v>2.2085043759716472</v>
      </c>
      <c r="M47" s="182">
        <f>IF(M$8=0,0,M$8/AGR!M$5*1000)</f>
        <v>2.1361835430639395</v>
      </c>
      <c r="N47" s="182">
        <f>IF(N$8=0,0,N$8/AGR!N$5*1000)</f>
        <v>2.3376904211294423</v>
      </c>
      <c r="O47" s="182">
        <f>IF(O$8=0,0,O$8/AGR!O$5*1000)</f>
        <v>2.2552278084864645</v>
      </c>
      <c r="P47" s="182">
        <f>IF(P$8=0,0,P$8/AGR!P$5*1000)</f>
        <v>2.2435904506341511</v>
      </c>
      <c r="Q47" s="182">
        <f>IF(Q$8=0,0,Q$8/AGR!Q$5*1000)</f>
        <v>2.4710860174274378</v>
      </c>
    </row>
    <row r="48" spans="1:17" x14ac:dyDescent="0.25">
      <c r="A48" s="181" t="s">
        <v>159</v>
      </c>
      <c r="B48" s="180">
        <f>IF(B$9=0,0,B$9/AGR!B$5*1000)</f>
        <v>35.601195696945958</v>
      </c>
      <c r="C48" s="180">
        <f>IF(C$9=0,0,C$9/AGR!C$5*1000)</f>
        <v>34.551015616172045</v>
      </c>
      <c r="D48" s="180">
        <f>IF(D$9=0,0,D$9/AGR!D$5*1000)</f>
        <v>33.599913886981952</v>
      </c>
      <c r="E48" s="180">
        <f>IF(E$9=0,0,E$9/AGR!E$5*1000)</f>
        <v>34.421106746000966</v>
      </c>
      <c r="F48" s="180">
        <f>IF(F$9=0,0,F$9/AGR!F$5*1000)</f>
        <v>33.925328511993868</v>
      </c>
      <c r="G48" s="180">
        <f>IF(G$9=0,0,G$9/AGR!G$5*1000)</f>
        <v>33.675210842720674</v>
      </c>
      <c r="H48" s="180">
        <f>IF(H$9=0,0,H$9/AGR!H$5*1000)</f>
        <v>32.434625204384126</v>
      </c>
      <c r="I48" s="180">
        <f>IF(I$9=0,0,I$9/AGR!I$5*1000)</f>
        <v>30.950826737873996</v>
      </c>
      <c r="J48" s="180">
        <f>IF(J$9=0,0,J$9/AGR!J$5*1000)</f>
        <v>31.478955524929574</v>
      </c>
      <c r="K48" s="180">
        <f>IF(K$9=0,0,K$9/AGR!K$5*1000)</f>
        <v>31.510991121966459</v>
      </c>
      <c r="L48" s="180">
        <f>IF(L$9=0,0,L$9/AGR!L$5*1000)</f>
        <v>31.06141256594594</v>
      </c>
      <c r="M48" s="180">
        <f>IF(M$9=0,0,M$9/AGR!M$5*1000)</f>
        <v>29.569755232087864</v>
      </c>
      <c r="N48" s="180">
        <f>IF(N$9=0,0,N$9/AGR!N$5*1000)</f>
        <v>28.171765350445227</v>
      </c>
      <c r="O48" s="180">
        <f>IF(O$9=0,0,O$9/AGR!O$5*1000)</f>
        <v>28.027145592341839</v>
      </c>
      <c r="P48" s="180">
        <f>IF(P$9=0,0,P$9/AGR!P$5*1000)</f>
        <v>27.208846692948029</v>
      </c>
      <c r="Q48" s="180">
        <f>IF(Q$9=0,0,Q$9/AGR!Q$5*1000)</f>
        <v>27.030782391146996</v>
      </c>
    </row>
    <row r="49" spans="1:17" x14ac:dyDescent="0.25">
      <c r="A49" s="179" t="s">
        <v>158</v>
      </c>
      <c r="B49" s="178">
        <f>IF(B$16=0,0,B$16/AGR!B$5*1000)</f>
        <v>21.140518584909252</v>
      </c>
      <c r="C49" s="178">
        <f>IF(C$16=0,0,C$16/AGR!C$5*1000)</f>
        <v>19.3285203825195</v>
      </c>
      <c r="D49" s="178">
        <f>IF(D$16=0,0,D$16/AGR!D$5*1000)</f>
        <v>21.257473276710797</v>
      </c>
      <c r="E49" s="178">
        <f>IF(E$16=0,0,E$16/AGR!E$5*1000)</f>
        <v>21.526269808867454</v>
      </c>
      <c r="F49" s="178">
        <f>IF(F$16=0,0,F$16/AGR!F$5*1000)</f>
        <v>20.729096089348978</v>
      </c>
      <c r="G49" s="178">
        <f>IF(G$16=0,0,G$16/AGR!G$5*1000)</f>
        <v>22.277047073287541</v>
      </c>
      <c r="H49" s="178">
        <f>IF(H$16=0,0,H$16/AGR!H$5*1000)</f>
        <v>20.696350683180789</v>
      </c>
      <c r="I49" s="178">
        <f>IF(I$16=0,0,I$16/AGR!I$5*1000)</f>
        <v>20.222156942524492</v>
      </c>
      <c r="J49" s="178">
        <f>IF(J$16=0,0,J$16/AGR!J$5*1000)</f>
        <v>21.219138687343662</v>
      </c>
      <c r="K49" s="178">
        <f>IF(K$16=0,0,K$16/AGR!K$5*1000)</f>
        <v>21.72018284359401</v>
      </c>
      <c r="L49" s="178">
        <f>IF(L$16=0,0,L$16/AGR!L$5*1000)</f>
        <v>22.823208108935219</v>
      </c>
      <c r="M49" s="178">
        <f>IF(M$16=0,0,M$16/AGR!M$5*1000)</f>
        <v>22.865007822325587</v>
      </c>
      <c r="N49" s="178">
        <f>IF(N$16=0,0,N$16/AGR!N$5*1000)</f>
        <v>25.213271745607251</v>
      </c>
      <c r="O49" s="178">
        <f>IF(O$16=0,0,O$16/AGR!O$5*1000)</f>
        <v>24.266077413826199</v>
      </c>
      <c r="P49" s="178">
        <f>IF(P$16=0,0,P$16/AGR!P$5*1000)</f>
        <v>24.866989212260233</v>
      </c>
      <c r="Q49" s="178">
        <f>IF(Q$16=0,0,Q$16/AGR!Q$5*1000)</f>
        <v>23.460186893224389</v>
      </c>
    </row>
    <row r="50" spans="1:17" x14ac:dyDescent="0.25">
      <c r="A50" s="179" t="s">
        <v>157</v>
      </c>
      <c r="B50" s="178">
        <f>IF(B$17=0,0,B$17/AGR!B$5*1000)</f>
        <v>49.392167244222591</v>
      </c>
      <c r="C50" s="178">
        <f>IF(C$17=0,0,C$17/AGR!C$5*1000)</f>
        <v>51.633494592052976</v>
      </c>
      <c r="D50" s="178">
        <f>IF(D$17=0,0,D$17/AGR!D$5*1000)</f>
        <v>53.241637991977903</v>
      </c>
      <c r="E50" s="178">
        <f>IF(E$17=0,0,E$17/AGR!E$5*1000)</f>
        <v>55.275806254306879</v>
      </c>
      <c r="F50" s="178">
        <f>IF(F$17=0,0,F$17/AGR!F$5*1000)</f>
        <v>54.69240446135629</v>
      </c>
      <c r="G50" s="178">
        <f>IF(G$17=0,0,G$17/AGR!G$5*1000)</f>
        <v>52.05360338830274</v>
      </c>
      <c r="H50" s="178">
        <f>IF(H$17=0,0,H$17/AGR!H$5*1000)</f>
        <v>55.686998233076991</v>
      </c>
      <c r="I50" s="178">
        <f>IF(I$17=0,0,I$17/AGR!I$5*1000)</f>
        <v>55.633266346400049</v>
      </c>
      <c r="J50" s="178">
        <f>IF(J$17=0,0,J$17/AGR!J$5*1000)</f>
        <v>52.351064739612106</v>
      </c>
      <c r="K50" s="178">
        <f>IF(K$17=0,0,K$17/AGR!K$5*1000)</f>
        <v>51.327482980922227</v>
      </c>
      <c r="L50" s="178">
        <f>IF(L$17=0,0,L$17/AGR!L$5*1000)</f>
        <v>54.471840464754109</v>
      </c>
      <c r="M50" s="178">
        <f>IF(M$17=0,0,M$17/AGR!M$5*1000)</f>
        <v>55.015047364015892</v>
      </c>
      <c r="N50" s="178">
        <f>IF(N$17=0,0,N$17/AGR!N$5*1000)</f>
        <v>51.645168539459576</v>
      </c>
      <c r="O50" s="178">
        <f>IF(O$17=0,0,O$17/AGR!O$5*1000)</f>
        <v>53.20628215464545</v>
      </c>
      <c r="P50" s="178">
        <f>IF(P$17=0,0,P$17/AGR!P$5*1000)</f>
        <v>53.235375845076263</v>
      </c>
      <c r="Q50" s="178">
        <f>IF(Q$17=0,0,Q$17/AGR!Q$5*1000)</f>
        <v>52.462829443047646</v>
      </c>
    </row>
    <row r="51" spans="1:17" x14ac:dyDescent="0.25">
      <c r="A51" s="179" t="s">
        <v>156</v>
      </c>
      <c r="B51" s="178">
        <f>IF(B$25=0,0,B$25/AGR!B$5*1000)</f>
        <v>2.1140518584909263</v>
      </c>
      <c r="C51" s="178">
        <f>IF(C$25=0,0,C$25/AGR!C$5*1000)</f>
        <v>1.9328520382519501</v>
      </c>
      <c r="D51" s="178">
        <f>IF(D$25=0,0,D$25/AGR!D$5*1000)</f>
        <v>2.1257473276710805</v>
      </c>
      <c r="E51" s="178">
        <f>IF(E$25=0,0,E$25/AGR!E$5*1000)</f>
        <v>2.152626980886744</v>
      </c>
      <c r="F51" s="178">
        <f>IF(F$25=0,0,F$25/AGR!F$5*1000)</f>
        <v>2.0729096089348982</v>
      </c>
      <c r="G51" s="178">
        <f>IF(G$25=0,0,G$25/AGR!G$5*1000)</f>
        <v>2.2277047073287544</v>
      </c>
      <c r="H51" s="178">
        <f>IF(H$25=0,0,H$25/AGR!H$5*1000)</f>
        <v>2.06963506831808</v>
      </c>
      <c r="I51" s="178">
        <f>IF(I$25=0,0,I$25/AGR!I$5*1000)</f>
        <v>2.0222156942524494</v>
      </c>
      <c r="J51" s="178">
        <f>IF(J$25=0,0,J$25/AGR!J$5*1000)</f>
        <v>2.1219138687343673</v>
      </c>
      <c r="K51" s="178">
        <f>IF(K$25=0,0,K$25/AGR!K$5*1000)</f>
        <v>2.1720182843594009</v>
      </c>
      <c r="L51" s="178">
        <f>IF(L$25=0,0,L$25/AGR!L$5*1000)</f>
        <v>2.2823208108935216</v>
      </c>
      <c r="M51" s="178">
        <f>IF(M$25=0,0,M$25/AGR!M$5*1000)</f>
        <v>2.286500782232558</v>
      </c>
      <c r="N51" s="178">
        <f>IF(N$25=0,0,N$25/AGR!N$5*1000)</f>
        <v>2.5213271745607249</v>
      </c>
      <c r="O51" s="178">
        <f>IF(O$25=0,0,O$25/AGR!O$5*1000)</f>
        <v>2.4266077413826186</v>
      </c>
      <c r="P51" s="178">
        <f>IF(P$25=0,0,P$25/AGR!P$5*1000)</f>
        <v>2.4866989212260227</v>
      </c>
      <c r="Q51" s="178">
        <f>IF(Q$25=0,0,Q$25/AGR!Q$5*1000)</f>
        <v>2.3460186893224382</v>
      </c>
    </row>
    <row r="52" spans="1:17" x14ac:dyDescent="0.25">
      <c r="A52" s="179" t="s">
        <v>155</v>
      </c>
      <c r="B52" s="178">
        <f>IF(B$26=0,0,B$26/AGR!B$5*1000)</f>
        <v>2.8692264079062557</v>
      </c>
      <c r="C52" s="178">
        <f>IF(C$26=0,0,C$26/AGR!C$5*1000)</f>
        <v>3.0316440370604552</v>
      </c>
      <c r="D52" s="178">
        <f>IF(D$26=0,0,D$26/AGR!D$5*1000)</f>
        <v>2.89309010367983</v>
      </c>
      <c r="E52" s="178">
        <f>IF(E$26=0,0,E$26/AGR!E$5*1000)</f>
        <v>2.505069098180047</v>
      </c>
      <c r="F52" s="178">
        <f>IF(F$26=0,0,F$26/AGR!F$5*1000)</f>
        <v>2.554548062292318</v>
      </c>
      <c r="G52" s="178">
        <f>IF(G$26=0,0,G$26/AGR!G$5*1000)</f>
        <v>2.6810468358079915</v>
      </c>
      <c r="H52" s="178">
        <f>IF(H$26=0,0,H$26/AGR!H$5*1000)</f>
        <v>2.5560098946101881</v>
      </c>
      <c r="I52" s="178">
        <f>IF(I$26=0,0,I$26/AGR!I$5*1000)</f>
        <v>2.4656036892220268</v>
      </c>
      <c r="J52" s="178">
        <f>IF(J$26=0,0,J$26/AGR!J$5*1000)</f>
        <v>2.3962042272732247</v>
      </c>
      <c r="K52" s="178">
        <f>IF(K$26=0,0,K$26/AGR!K$5*1000)</f>
        <v>2.4766649211000198</v>
      </c>
      <c r="L52" s="178">
        <f>IF(L$26=0,0,L$26/AGR!L$5*1000)</f>
        <v>2.2085043759716467</v>
      </c>
      <c r="M52" s="178">
        <f>IF(M$26=0,0,M$26/AGR!M$5*1000)</f>
        <v>2.1361835430639404</v>
      </c>
      <c r="N52" s="178">
        <f>IF(N$26=0,0,N$26/AGR!N$5*1000)</f>
        <v>2.3376904211294414</v>
      </c>
      <c r="O52" s="178">
        <f>IF(O$26=0,0,O$26/AGR!O$5*1000)</f>
        <v>2.2552278084864654</v>
      </c>
      <c r="P52" s="178">
        <f>IF(P$26=0,0,P$26/AGR!P$5*1000)</f>
        <v>2.243590450634152</v>
      </c>
      <c r="Q52" s="178">
        <f>IF(Q$26=0,0,Q$26/AGR!Q$5*1000)</f>
        <v>2.4710860174274383</v>
      </c>
    </row>
    <row r="53" spans="1:17" x14ac:dyDescent="0.25">
      <c r="A53" s="177" t="s">
        <v>45</v>
      </c>
      <c r="B53" s="176">
        <f>IF(B$27=0,0,B$27/AGR!B$5*1000)</f>
        <v>6.7631765329218858</v>
      </c>
      <c r="C53" s="176">
        <f>IF(C$27=0,0,C$27/AGR!C$5*1000)</f>
        <v>7.1460180873567847</v>
      </c>
      <c r="D53" s="176">
        <f>IF(D$27=0,0,D$27/AGR!D$5*1000)</f>
        <v>6.8194266729595974</v>
      </c>
      <c r="E53" s="176">
        <f>IF(E$27=0,0,E$27/AGR!E$5*1000)</f>
        <v>5.9048057314243954</v>
      </c>
      <c r="F53" s="176">
        <f>IF(F$27=0,0,F$27/AGR!F$5*1000)</f>
        <v>6.0214347182604619</v>
      </c>
      <c r="G53" s="176">
        <f>IF(G$27=0,0,G$27/AGR!G$5*1000)</f>
        <v>6.3196103986902648</v>
      </c>
      <c r="H53" s="176">
        <f>IF(H$27=0,0,H$27/AGR!H$5*1000)</f>
        <v>6.0248804658668735</v>
      </c>
      <c r="I53" s="176">
        <f>IF(I$27=0,0,I$27/AGR!I$5*1000)</f>
        <v>5.811780124594776</v>
      </c>
      <c r="J53" s="176">
        <f>IF(J$27=0,0,J$27/AGR!J$5*1000)</f>
        <v>5.6481956785726002</v>
      </c>
      <c r="K53" s="176">
        <f>IF(K$27=0,0,K$27/AGR!K$5*1000)</f>
        <v>5.8378530283071921</v>
      </c>
      <c r="L53" s="176">
        <f>IF(L$27=0,0,L$27/AGR!L$5*1000)</f>
        <v>5.2057603147903091</v>
      </c>
      <c r="M53" s="176">
        <f>IF(M$27=0,0,M$27/AGR!M$5*1000)</f>
        <v>5.0352897800792862</v>
      </c>
      <c r="N53" s="176">
        <f>IF(N$27=0,0,N$27/AGR!N$5*1000)</f>
        <v>5.5102702783765389</v>
      </c>
      <c r="O53" s="176">
        <f>IF(O$27=0,0,O$27/AGR!O$5*1000)</f>
        <v>5.3158941200038088</v>
      </c>
      <c r="P53" s="176">
        <f>IF(P$27=0,0,P$27/AGR!P$5*1000)</f>
        <v>5.288463205066213</v>
      </c>
      <c r="Q53" s="176">
        <f>IF(Q$27=0,0,Q$27/AGR!Q$5*1000)</f>
        <v>5.8247027553646742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42.394655773371149</v>
      </c>
      <c r="C5" s="55">
        <f t="shared" ref="C5:Q5" si="0">SUM(C6:C9,C16:C17,C25:C27)</f>
        <v>41.994528591200677</v>
      </c>
      <c r="D5" s="55">
        <f t="shared" si="0"/>
        <v>42.158057352817679</v>
      </c>
      <c r="E5" s="55">
        <f t="shared" si="0"/>
        <v>42.951477800498388</v>
      </c>
      <c r="F5" s="55">
        <f t="shared" si="0"/>
        <v>45.895807926487855</v>
      </c>
      <c r="G5" s="55">
        <f t="shared" si="0"/>
        <v>46.522436451014727</v>
      </c>
      <c r="H5" s="55">
        <f t="shared" si="0"/>
        <v>50.080400522774767</v>
      </c>
      <c r="I5" s="55">
        <f t="shared" si="0"/>
        <v>54.310989943159079</v>
      </c>
      <c r="J5" s="55">
        <f t="shared" si="0"/>
        <v>53.022796202643036</v>
      </c>
      <c r="K5" s="55">
        <f t="shared" si="0"/>
        <v>48.039048627214164</v>
      </c>
      <c r="L5" s="55">
        <f t="shared" si="0"/>
        <v>50.675635127939614</v>
      </c>
      <c r="M5" s="55">
        <f t="shared" si="0"/>
        <v>50.553995154888732</v>
      </c>
      <c r="N5" s="55">
        <f t="shared" si="0"/>
        <v>50.345989589734408</v>
      </c>
      <c r="O5" s="55">
        <f t="shared" si="0"/>
        <v>49.9538686899566</v>
      </c>
      <c r="P5" s="55">
        <f t="shared" si="0"/>
        <v>52.158621899065885</v>
      </c>
      <c r="Q5" s="55">
        <f t="shared" si="0"/>
        <v>50.246234497401943</v>
      </c>
    </row>
    <row r="6" spans="1:17" x14ac:dyDescent="0.25">
      <c r="A6" s="185" t="s">
        <v>162</v>
      </c>
      <c r="B6" s="206">
        <v>1.6882133294939334</v>
      </c>
      <c r="C6" s="206">
        <v>1.7696422607066318</v>
      </c>
      <c r="D6" s="206">
        <v>1.7005890714785745</v>
      </c>
      <c r="E6" s="206">
        <v>1.5069374907242068</v>
      </c>
      <c r="F6" s="206">
        <v>1.6536920956177434</v>
      </c>
      <c r="G6" s="206">
        <v>1.7592777303539169</v>
      </c>
      <c r="H6" s="206">
        <v>1.8279787577048636</v>
      </c>
      <c r="I6" s="206">
        <v>1.9715068448816866</v>
      </c>
      <c r="J6" s="206">
        <v>1.888107988772072</v>
      </c>
      <c r="K6" s="206">
        <v>1.7680804570316213</v>
      </c>
      <c r="L6" s="206">
        <v>1.6631745758093388</v>
      </c>
      <c r="M6" s="206">
        <v>1.6451937137492669</v>
      </c>
      <c r="N6" s="206">
        <v>1.8114208736081714</v>
      </c>
      <c r="O6" s="206">
        <v>1.7496138193404485</v>
      </c>
      <c r="P6" s="206">
        <v>1.8451379370133589</v>
      </c>
      <c r="Q6" s="206">
        <v>1.9577197913565925</v>
      </c>
    </row>
    <row r="7" spans="1:17" x14ac:dyDescent="0.25">
      <c r="A7" s="183" t="s">
        <v>161</v>
      </c>
      <c r="B7" s="205">
        <v>0.30748446571824056</v>
      </c>
      <c r="C7" s="205">
        <v>0.32231560759498978</v>
      </c>
      <c r="D7" s="205">
        <v>0.3097385341736501</v>
      </c>
      <c r="E7" s="205">
        <v>0.27446760495903522</v>
      </c>
      <c r="F7" s="205">
        <v>0.3011969053910532</v>
      </c>
      <c r="G7" s="205">
        <v>0.32042785323228712</v>
      </c>
      <c r="H7" s="205">
        <v>0.33294078528906257</v>
      </c>
      <c r="I7" s="205">
        <v>0.35908242060854911</v>
      </c>
      <c r="J7" s="205">
        <v>0.34389248444090575</v>
      </c>
      <c r="K7" s="205">
        <v>0.32203114688130086</v>
      </c>
      <c r="L7" s="205">
        <v>0.3029240066432809</v>
      </c>
      <c r="M7" s="205">
        <v>0.29964904389591779</v>
      </c>
      <c r="N7" s="205">
        <v>0.32992499809206044</v>
      </c>
      <c r="O7" s="205">
        <v>0.31866770689129387</v>
      </c>
      <c r="P7" s="205">
        <v>0.33606609000598342</v>
      </c>
      <c r="Q7" s="205">
        <v>0.35657130147867966</v>
      </c>
    </row>
    <row r="8" spans="1:17" x14ac:dyDescent="0.25">
      <c r="A8" s="183" t="s">
        <v>160</v>
      </c>
      <c r="B8" s="205">
        <v>1.4753849198805593</v>
      </c>
      <c r="C8" s="205">
        <v>1.5465483297733249</v>
      </c>
      <c r="D8" s="205">
        <v>1.4862004861229767</v>
      </c>
      <c r="E8" s="205">
        <v>1.3169620273544542</v>
      </c>
      <c r="F8" s="205">
        <v>1.4452156829797524</v>
      </c>
      <c r="G8" s="205">
        <v>1.5374904272459089</v>
      </c>
      <c r="H8" s="205">
        <v>1.5975305050980795</v>
      </c>
      <c r="I8" s="205">
        <v>1.7229644012179883</v>
      </c>
      <c r="J8" s="205">
        <v>1.6500794094401432</v>
      </c>
      <c r="K8" s="205">
        <v>1.5451834183905822</v>
      </c>
      <c r="L8" s="205">
        <v>1.4535027329830481</v>
      </c>
      <c r="M8" s="205">
        <v>1.4377886687315622</v>
      </c>
      <c r="N8" s="205">
        <v>1.5830600278932156</v>
      </c>
      <c r="O8" s="205">
        <v>1.5290448189052779</v>
      </c>
      <c r="P8" s="205">
        <v>1.6125264738817577</v>
      </c>
      <c r="Q8" s="205">
        <v>1.710915443598036</v>
      </c>
    </row>
    <row r="9" spans="1:17" x14ac:dyDescent="0.25">
      <c r="A9" s="181" t="s">
        <v>159</v>
      </c>
      <c r="B9" s="204">
        <f>SUM(B10:B15)</f>
        <v>18.663445759013225</v>
      </c>
      <c r="C9" s="204">
        <f t="shared" ref="C9:Q9" si="1">SUM(C10:C15)</f>
        <v>17.984990218294939</v>
      </c>
      <c r="D9" s="204">
        <f t="shared" si="1"/>
        <v>17.459045541213882</v>
      </c>
      <c r="E9" s="204">
        <f t="shared" si="1"/>
        <v>18.259854810715193</v>
      </c>
      <c r="F9" s="204">
        <f t="shared" si="1"/>
        <v>19.412358511287362</v>
      </c>
      <c r="G9" s="204">
        <f t="shared" si="1"/>
        <v>19.499583901686048</v>
      </c>
      <c r="H9" s="204">
        <f t="shared" si="1"/>
        <v>20.412407955725971</v>
      </c>
      <c r="I9" s="204">
        <f t="shared" si="1"/>
        <v>21.694578392241777</v>
      </c>
      <c r="J9" s="204">
        <f t="shared" si="1"/>
        <v>21.793255806863691</v>
      </c>
      <c r="K9" s="204">
        <f t="shared" si="1"/>
        <v>19.734229901693951</v>
      </c>
      <c r="L9" s="204">
        <f t="shared" si="1"/>
        <v>20.365602292418167</v>
      </c>
      <c r="M9" s="204">
        <f t="shared" si="1"/>
        <v>19.684710389624328</v>
      </c>
      <c r="N9" s="204">
        <f t="shared" si="1"/>
        <v>18.717180485030461</v>
      </c>
      <c r="O9" s="204">
        <f t="shared" si="1"/>
        <v>18.601333622273938</v>
      </c>
      <c r="P9" s="204">
        <f t="shared" si="1"/>
        <v>18.937315928656258</v>
      </c>
      <c r="Q9" s="204">
        <f t="shared" si="1"/>
        <v>18.226878775716738</v>
      </c>
    </row>
    <row r="10" spans="1:17" x14ac:dyDescent="0.25">
      <c r="A10" s="202" t="s">
        <v>35</v>
      </c>
      <c r="B10" s="203">
        <v>4.2692999088909875</v>
      </c>
      <c r="C10" s="203">
        <v>3.6588775278768426</v>
      </c>
      <c r="D10" s="203">
        <v>4.1155282634310613</v>
      </c>
      <c r="E10" s="203">
        <v>4.5590805865398654</v>
      </c>
      <c r="F10" s="203">
        <v>4.4917105226331682</v>
      </c>
      <c r="G10" s="203">
        <v>4.910328381013394</v>
      </c>
      <c r="H10" s="203">
        <v>4.8098571078480274</v>
      </c>
      <c r="I10" s="203">
        <v>5.2902990321289556</v>
      </c>
      <c r="J10" s="203">
        <v>5.5231052896229977</v>
      </c>
      <c r="K10" s="203">
        <v>5.4075647694758819</v>
      </c>
      <c r="L10" s="203">
        <v>5.9394735604410345</v>
      </c>
      <c r="M10" s="203">
        <v>6.228927224877129</v>
      </c>
      <c r="N10" s="203">
        <v>6.8415129565642507</v>
      </c>
      <c r="O10" s="203">
        <v>6.9982134350208058</v>
      </c>
      <c r="P10" s="203">
        <v>8.4628289167277515</v>
      </c>
      <c r="Q10" s="203">
        <v>7.5784908254750851</v>
      </c>
    </row>
    <row r="11" spans="1:17" x14ac:dyDescent="0.25">
      <c r="A11" s="202" t="s">
        <v>166</v>
      </c>
      <c r="B11" s="201">
        <v>5.4605195851324426</v>
      </c>
      <c r="C11" s="201">
        <v>6.0770204585943306</v>
      </c>
      <c r="D11" s="201">
        <v>6.1916918910791088</v>
      </c>
      <c r="E11" s="201">
        <v>6.3323648143414628</v>
      </c>
      <c r="F11" s="201">
        <v>7.0374850082799298</v>
      </c>
      <c r="G11" s="201">
        <v>6.5732444462937467</v>
      </c>
      <c r="H11" s="201">
        <v>8.1115818147194005</v>
      </c>
      <c r="I11" s="201">
        <v>9.0652907178645545</v>
      </c>
      <c r="J11" s="201">
        <v>8.176508577140142</v>
      </c>
      <c r="K11" s="201">
        <v>6.8682842474992896</v>
      </c>
      <c r="L11" s="201">
        <v>7.8210829583869081</v>
      </c>
      <c r="M11" s="201">
        <v>7.9469560991252601</v>
      </c>
      <c r="N11" s="201">
        <v>7.1837191737287611</v>
      </c>
      <c r="O11" s="201">
        <v>7.1366091788315593</v>
      </c>
      <c r="P11" s="201">
        <v>6.5473578243270367</v>
      </c>
      <c r="Q11" s="201">
        <v>6.4646447970913492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8.6673048137877302</v>
      </c>
      <c r="C14" s="201">
        <v>7.969925087040485</v>
      </c>
      <c r="D14" s="201">
        <v>6.883551619696842</v>
      </c>
      <c r="E14" s="201">
        <v>7.130684844822424</v>
      </c>
      <c r="F14" s="201">
        <v>7.6222873723855988</v>
      </c>
      <c r="G14" s="201">
        <v>7.7384789698576277</v>
      </c>
      <c r="H14" s="201">
        <v>7.2025991056065299</v>
      </c>
      <c r="I14" s="201">
        <v>7.027976665970904</v>
      </c>
      <c r="J14" s="201">
        <v>7.795786419822953</v>
      </c>
      <c r="K14" s="201">
        <v>7.1794601198295283</v>
      </c>
      <c r="L14" s="201">
        <v>6.3426742717820384</v>
      </c>
      <c r="M14" s="201">
        <v>5.2492921065622573</v>
      </c>
      <c r="N14" s="201">
        <v>4.4061904902727376</v>
      </c>
      <c r="O14" s="201">
        <v>4.1905034190551191</v>
      </c>
      <c r="P14" s="201">
        <v>3.636052340577232</v>
      </c>
      <c r="Q14" s="201">
        <v>3.8749061319206555</v>
      </c>
    </row>
    <row r="15" spans="1:17" x14ac:dyDescent="0.25">
      <c r="A15" s="202" t="s">
        <v>30</v>
      </c>
      <c r="B15" s="201">
        <v>0.26632145120206546</v>
      </c>
      <c r="C15" s="201">
        <v>0.2791671447832787</v>
      </c>
      <c r="D15" s="201">
        <v>0.26827376700686961</v>
      </c>
      <c r="E15" s="201">
        <v>0.23772456501144559</v>
      </c>
      <c r="F15" s="201">
        <v>0.26087560798866716</v>
      </c>
      <c r="G15" s="201">
        <v>0.27753210452128158</v>
      </c>
      <c r="H15" s="201">
        <v>0.28836992755201285</v>
      </c>
      <c r="I15" s="201">
        <v>0.3110119762773636</v>
      </c>
      <c r="J15" s="201">
        <v>0.29785552027759787</v>
      </c>
      <c r="K15" s="201">
        <v>0.27892076488924833</v>
      </c>
      <c r="L15" s="201">
        <v>0.2623715018081868</v>
      </c>
      <c r="M15" s="201">
        <v>0.2595349590596836</v>
      </c>
      <c r="N15" s="201">
        <v>0.28575786446470824</v>
      </c>
      <c r="O15" s="201">
        <v>0.27600758936645453</v>
      </c>
      <c r="P15" s="201">
        <v>0.29107684702423658</v>
      </c>
      <c r="Q15" s="201">
        <v>0.30883702122964779</v>
      </c>
    </row>
    <row r="16" spans="1:17" x14ac:dyDescent="0.25">
      <c r="A16" s="198" t="s">
        <v>158</v>
      </c>
      <c r="B16" s="197">
        <v>5.5384674049698344</v>
      </c>
      <c r="C16" s="197">
        <v>5.0236265361841888</v>
      </c>
      <c r="D16" s="197">
        <v>5.5636593069238511</v>
      </c>
      <c r="E16" s="197">
        <v>5.7657494928107607</v>
      </c>
      <c r="F16" s="197">
        <v>5.9749241883034134</v>
      </c>
      <c r="G16" s="197">
        <v>6.5087724551102086</v>
      </c>
      <c r="H16" s="197">
        <v>6.5904315018139208</v>
      </c>
      <c r="I16" s="197">
        <v>7.199692642730505</v>
      </c>
      <c r="J16" s="197">
        <v>7.444614487867284</v>
      </c>
      <c r="K16" s="197">
        <v>6.9041419156271457</v>
      </c>
      <c r="L16" s="197">
        <v>7.6529297319807874</v>
      </c>
      <c r="M16" s="197">
        <v>7.8408165475504159</v>
      </c>
      <c r="N16" s="197">
        <v>8.699074241396243</v>
      </c>
      <c r="O16" s="197">
        <v>8.3822927237188605</v>
      </c>
      <c r="P16" s="197">
        <v>9.1058380792595308</v>
      </c>
      <c r="Q16" s="197">
        <v>8.2757163651369368</v>
      </c>
    </row>
    <row r="17" spans="1:17" x14ac:dyDescent="0.25">
      <c r="A17" s="198" t="s">
        <v>157</v>
      </c>
      <c r="B17" s="197">
        <f>SUM(B18:B24)</f>
        <v>10.733755081053911</v>
      </c>
      <c r="C17" s="197">
        <f t="shared" ref="C17:Q17" si="2">SUM(C18:C24)</f>
        <v>11.221887988811556</v>
      </c>
      <c r="D17" s="197">
        <f t="shared" si="2"/>
        <v>11.62276418807517</v>
      </c>
      <c r="E17" s="197">
        <f t="shared" si="2"/>
        <v>12.210272779802757</v>
      </c>
      <c r="F17" s="197">
        <f t="shared" si="2"/>
        <v>13.163582142801328</v>
      </c>
      <c r="G17" s="197">
        <f t="shared" si="2"/>
        <v>12.689508816844576</v>
      </c>
      <c r="H17" s="197">
        <f t="shared" si="2"/>
        <v>14.959510756281649</v>
      </c>
      <c r="I17" s="197">
        <f t="shared" si="2"/>
        <v>16.65483476090774</v>
      </c>
      <c r="J17" s="197">
        <f t="shared" si="2"/>
        <v>15.355223753582541</v>
      </c>
      <c r="K17" s="197">
        <f t="shared" si="2"/>
        <v>13.511558250677023</v>
      </c>
      <c r="L17" s="197">
        <f t="shared" si="2"/>
        <v>15.154980674957374</v>
      </c>
      <c r="M17" s="197">
        <f t="shared" si="2"/>
        <v>15.588508765890571</v>
      </c>
      <c r="N17" s="197">
        <f t="shared" si="2"/>
        <v>14.733433839501577</v>
      </c>
      <c r="O17" s="197">
        <f t="shared" si="2"/>
        <v>15.055002708564034</v>
      </c>
      <c r="P17" s="197">
        <f t="shared" si="2"/>
        <v>15.749465148832313</v>
      </c>
      <c r="Q17" s="197">
        <f t="shared" si="2"/>
        <v>14.964182098520991</v>
      </c>
    </row>
    <row r="18" spans="1:17" x14ac:dyDescent="0.25">
      <c r="A18" s="200" t="s">
        <v>38</v>
      </c>
      <c r="B18" s="199">
        <v>0.13882777007547853</v>
      </c>
      <c r="C18" s="199">
        <v>0.12680251455005256</v>
      </c>
      <c r="D18" s="199">
        <v>0.12701229495373764</v>
      </c>
      <c r="E18" s="199">
        <v>0.28069371877439175</v>
      </c>
      <c r="F18" s="199">
        <v>0.12840660947681043</v>
      </c>
      <c r="G18" s="199">
        <v>0.27601331378569066</v>
      </c>
      <c r="H18" s="199">
        <v>0.28599891185359744</v>
      </c>
      <c r="I18" s="199">
        <v>0.26813550914690948</v>
      </c>
      <c r="J18" s="199">
        <v>0.2704169789522019</v>
      </c>
      <c r="K18" s="199">
        <v>0.1355669030814303</v>
      </c>
      <c r="L18" s="199">
        <v>0.27775148587157145</v>
      </c>
      <c r="M18" s="199">
        <v>0.29808066612667428</v>
      </c>
      <c r="N18" s="199">
        <v>0.30114396363743107</v>
      </c>
      <c r="O18" s="199">
        <v>0.60768356676545954</v>
      </c>
      <c r="P18" s="199">
        <v>0.65145765943899769</v>
      </c>
      <c r="Q18" s="199">
        <v>0.65124048940658308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0.31305464786193499</v>
      </c>
      <c r="G19" s="199">
        <v>0.31309839002194134</v>
      </c>
      <c r="H19" s="199">
        <v>0.31752009004163312</v>
      </c>
      <c r="I19" s="199">
        <v>0.3259684706733193</v>
      </c>
      <c r="J19" s="199">
        <v>0.32991317423722299</v>
      </c>
      <c r="K19" s="199">
        <v>0.32956803910297827</v>
      </c>
      <c r="L19" s="199">
        <v>0.3296402330772023</v>
      </c>
      <c r="M19" s="199">
        <v>0.3382194659144519</v>
      </c>
      <c r="N19" s="199">
        <v>0.34168907792838005</v>
      </c>
      <c r="O19" s="199">
        <v>0.34483223524169393</v>
      </c>
      <c r="P19" s="199">
        <v>0.70774413706279249</v>
      </c>
      <c r="Q19" s="199">
        <v>0.34979036271600611</v>
      </c>
    </row>
    <row r="20" spans="1:17" x14ac:dyDescent="0.25">
      <c r="A20" s="200" t="s">
        <v>35</v>
      </c>
      <c r="B20" s="199">
        <v>2.1146662850472815</v>
      </c>
      <c r="C20" s="199">
        <v>2.0185665701372759</v>
      </c>
      <c r="D20" s="199">
        <v>2.2057662659378487</v>
      </c>
      <c r="E20" s="199">
        <v>2.147538512238889</v>
      </c>
      <c r="F20" s="199">
        <v>2.3349596121670055</v>
      </c>
      <c r="G20" s="199">
        <v>2.535448496879031</v>
      </c>
      <c r="H20" s="199">
        <v>2.6435105425195551</v>
      </c>
      <c r="I20" s="199">
        <v>2.8710559601498966</v>
      </c>
      <c r="J20" s="199">
        <v>2.9438654118269385</v>
      </c>
      <c r="K20" s="199">
        <v>2.595855533213828</v>
      </c>
      <c r="L20" s="199">
        <v>2.9030613917536492</v>
      </c>
      <c r="M20" s="199">
        <v>2.9067586650162522</v>
      </c>
      <c r="N20" s="199">
        <v>3.2575059046508419</v>
      </c>
      <c r="O20" s="199">
        <v>2.9479467435268742</v>
      </c>
      <c r="P20" s="199">
        <v>2.7975479526941331</v>
      </c>
      <c r="Q20" s="199">
        <v>2.5955990943154599</v>
      </c>
    </row>
    <row r="21" spans="1:17" x14ac:dyDescent="0.25">
      <c r="A21" s="200" t="s">
        <v>167</v>
      </c>
      <c r="B21" s="199">
        <v>2.1206298874762282</v>
      </c>
      <c r="C21" s="199">
        <v>1.0467123743125395</v>
      </c>
      <c r="D21" s="199">
        <v>1.0475926633693913</v>
      </c>
      <c r="E21" s="199">
        <v>1.3188784186565956</v>
      </c>
      <c r="F21" s="199">
        <v>2.1491218786052428</v>
      </c>
      <c r="G21" s="199">
        <v>2.1369130422435823</v>
      </c>
      <c r="H21" s="199">
        <v>1.9224483392714689</v>
      </c>
      <c r="I21" s="199">
        <v>2.019198355542676</v>
      </c>
      <c r="J21" s="199">
        <v>1.7297192911931396</v>
      </c>
      <c r="K21" s="199">
        <v>1.7248010002214893</v>
      </c>
      <c r="L21" s="199">
        <v>2.0102327921176868</v>
      </c>
      <c r="M21" s="199">
        <v>2.039731670946642</v>
      </c>
      <c r="N21" s="199">
        <v>1.4812636039461311</v>
      </c>
      <c r="O21" s="199">
        <v>2.4015439362264157</v>
      </c>
      <c r="P21" s="199">
        <v>3.9703806050110475</v>
      </c>
      <c r="Q21" s="199">
        <v>3.9915410452667404</v>
      </c>
    </row>
    <row r="22" spans="1:17" x14ac:dyDescent="0.25">
      <c r="A22" s="200" t="s">
        <v>166</v>
      </c>
      <c r="B22" s="199">
        <v>4.6989124775274203</v>
      </c>
      <c r="C22" s="199">
        <v>5.6975367949057585</v>
      </c>
      <c r="D22" s="199">
        <v>5.6719739716843183</v>
      </c>
      <c r="E22" s="199">
        <v>5.2391235335205133</v>
      </c>
      <c r="F22" s="199">
        <v>6.2917119670903938</v>
      </c>
      <c r="G22" s="199">
        <v>5.8453430252707737</v>
      </c>
      <c r="H22" s="199">
        <v>8.1319932622568043</v>
      </c>
      <c r="I22" s="199">
        <v>8.8117341139630465</v>
      </c>
      <c r="J22" s="199">
        <v>7.4571978393471676</v>
      </c>
      <c r="K22" s="199">
        <v>5.766942185542316</v>
      </c>
      <c r="L22" s="199">
        <v>6.6602869577546162</v>
      </c>
      <c r="M22" s="199">
        <v>6.5272761252858578</v>
      </c>
      <c r="N22" s="199">
        <v>5.9934805299658604</v>
      </c>
      <c r="O22" s="199">
        <v>5.4188346932872946</v>
      </c>
      <c r="P22" s="199">
        <v>4.1601733734512196</v>
      </c>
      <c r="Q22" s="199">
        <v>4.2129749921419624</v>
      </c>
    </row>
    <row r="23" spans="1:17" x14ac:dyDescent="0.25">
      <c r="A23" s="200" t="s">
        <v>165</v>
      </c>
      <c r="B23" s="199">
        <v>1.6607186609275013</v>
      </c>
      <c r="C23" s="199">
        <v>2.3322697349059291</v>
      </c>
      <c r="D23" s="199">
        <v>2.5704189921298743</v>
      </c>
      <c r="E23" s="199">
        <v>3.2240385966123659</v>
      </c>
      <c r="F23" s="199">
        <v>1.9463274275999387</v>
      </c>
      <c r="G23" s="199">
        <v>1.5826925486435572</v>
      </c>
      <c r="H23" s="199">
        <v>1.6580396103385915</v>
      </c>
      <c r="I23" s="199">
        <v>2.3587423514318893</v>
      </c>
      <c r="J23" s="199">
        <v>2.6241110580258691</v>
      </c>
      <c r="K23" s="199">
        <v>2.9588245895149803</v>
      </c>
      <c r="L23" s="199">
        <v>2.9740078143826469</v>
      </c>
      <c r="M23" s="199">
        <v>3.4784421726006918</v>
      </c>
      <c r="N23" s="199">
        <v>3.3583507593729336</v>
      </c>
      <c r="O23" s="199">
        <v>3.334161533516296</v>
      </c>
      <c r="P23" s="199">
        <v>3.4621614211741214</v>
      </c>
      <c r="Q23" s="199">
        <v>3.1630361146742394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0.38769403052663076</v>
      </c>
      <c r="C25" s="197">
        <v>0.351655047735068</v>
      </c>
      <c r="D25" s="197">
        <v>0.38945746963190031</v>
      </c>
      <c r="E25" s="197">
        <v>0.40360383052337456</v>
      </c>
      <c r="F25" s="197">
        <v>0.41824610876571972</v>
      </c>
      <c r="G25" s="197">
        <v>0.45561561392201305</v>
      </c>
      <c r="H25" s="197">
        <v>0.46133176653800873</v>
      </c>
      <c r="I25" s="197">
        <v>0.50398019074887423</v>
      </c>
      <c r="J25" s="197">
        <v>0.52112477793555556</v>
      </c>
      <c r="K25" s="197">
        <v>0.48329156982949134</v>
      </c>
      <c r="L25" s="197">
        <v>0.53570689437773789</v>
      </c>
      <c r="M25" s="197">
        <v>0.54885901598192777</v>
      </c>
      <c r="N25" s="197">
        <v>0.60893725789032982</v>
      </c>
      <c r="O25" s="197">
        <v>0.58676247660074732</v>
      </c>
      <c r="P25" s="197">
        <v>0.63741082291161877</v>
      </c>
      <c r="Q25" s="197">
        <v>0.57930210624984457</v>
      </c>
    </row>
    <row r="26" spans="1:17" x14ac:dyDescent="0.25">
      <c r="A26" s="198" t="s">
        <v>155</v>
      </c>
      <c r="B26" s="197">
        <v>1.0327729394117822</v>
      </c>
      <c r="C26" s="197">
        <v>1.0825874949377161</v>
      </c>
      <c r="D26" s="197">
        <v>1.0403438614058118</v>
      </c>
      <c r="E26" s="197">
        <v>0.92187653930654867</v>
      </c>
      <c r="F26" s="197">
        <v>1.0116544021039866</v>
      </c>
      <c r="G26" s="197">
        <v>1.0762469417084608</v>
      </c>
      <c r="H26" s="197">
        <v>1.1182751384524796</v>
      </c>
      <c r="I26" s="197">
        <v>1.206079162915545</v>
      </c>
      <c r="J26" s="197">
        <v>1.155059495991267</v>
      </c>
      <c r="K26" s="197">
        <v>1.081632053736036</v>
      </c>
      <c r="L26" s="197">
        <v>1.0174553567400477</v>
      </c>
      <c r="M26" s="197">
        <v>1.0064554745341034</v>
      </c>
      <c r="N26" s="197">
        <v>1.1081457701254878</v>
      </c>
      <c r="O26" s="197">
        <v>1.0703349958606063</v>
      </c>
      <c r="P26" s="197">
        <v>1.1287723521296396</v>
      </c>
      <c r="Q26" s="197">
        <v>1.1976448640350781</v>
      </c>
    </row>
    <row r="27" spans="1:17" x14ac:dyDescent="0.25">
      <c r="A27" s="196" t="s">
        <v>45</v>
      </c>
      <c r="B27" s="195">
        <v>2.5674378433030358</v>
      </c>
      <c r="C27" s="195">
        <v>2.6912751071622587</v>
      </c>
      <c r="D27" s="195">
        <v>2.5862588937918645</v>
      </c>
      <c r="E27" s="195">
        <v>2.2917532243020622</v>
      </c>
      <c r="F27" s="195">
        <v>2.5149378892375043</v>
      </c>
      <c r="G27" s="195">
        <v>2.675512710911307</v>
      </c>
      <c r="H27" s="195">
        <v>2.7799933558707268</v>
      </c>
      <c r="I27" s="195">
        <v>2.998271126906416</v>
      </c>
      <c r="J27" s="195">
        <v>2.8714379977495708</v>
      </c>
      <c r="K27" s="195">
        <v>2.6888999133470119</v>
      </c>
      <c r="L27" s="195">
        <v>2.5293588620298295</v>
      </c>
      <c r="M27" s="195">
        <v>2.5020135349306307</v>
      </c>
      <c r="N27" s="195">
        <v>2.7548120961968583</v>
      </c>
      <c r="O27" s="195">
        <v>2.6608158178013994</v>
      </c>
      <c r="P27" s="195">
        <v>2.8060890663754279</v>
      </c>
      <c r="Q27" s="195">
        <v>2.9773037513090537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0.99999999999999989</v>
      </c>
      <c r="D31" s="194">
        <f t="shared" si="3"/>
        <v>1</v>
      </c>
      <c r="E31" s="194">
        <f t="shared" si="3"/>
        <v>1</v>
      </c>
      <c r="F31" s="194">
        <f t="shared" si="3"/>
        <v>1.0000000000000004</v>
      </c>
      <c r="G31" s="194">
        <f t="shared" si="3"/>
        <v>1</v>
      </c>
      <c r="H31" s="194">
        <f t="shared" si="3"/>
        <v>1</v>
      </c>
      <c r="I31" s="194">
        <f t="shared" si="3"/>
        <v>0.99999999999999989</v>
      </c>
      <c r="J31" s="194">
        <f t="shared" si="3"/>
        <v>0.99999999999999989</v>
      </c>
      <c r="K31" s="194">
        <f t="shared" si="3"/>
        <v>1</v>
      </c>
      <c r="L31" s="194">
        <f t="shared" si="3"/>
        <v>0.99999999999999989</v>
      </c>
      <c r="M31" s="194">
        <f t="shared" si="3"/>
        <v>0.99999999999999989</v>
      </c>
      <c r="N31" s="194">
        <f t="shared" si="3"/>
        <v>0.99999999999999989</v>
      </c>
      <c r="O31" s="194">
        <f t="shared" si="3"/>
        <v>1.0000000000000002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3.9821371319031462E-2</v>
      </c>
      <c r="C32" s="193">
        <f t="shared" si="4"/>
        <v>4.2139829165207816E-2</v>
      </c>
      <c r="D32" s="193">
        <f t="shared" si="4"/>
        <v>4.0338411640898672E-2</v>
      </c>
      <c r="E32" s="193">
        <f t="shared" si="4"/>
        <v>3.5084648256426723E-2</v>
      </c>
      <c r="F32" s="193">
        <f t="shared" si="4"/>
        <v>3.6031441003642251E-2</v>
      </c>
      <c r="G32" s="193">
        <f t="shared" si="4"/>
        <v>3.7815683454290455E-2</v>
      </c>
      <c r="H32" s="193">
        <f t="shared" si="4"/>
        <v>3.6500881355243243E-2</v>
      </c>
      <c r="I32" s="193">
        <f t="shared" si="4"/>
        <v>3.6300329766499023E-2</v>
      </c>
      <c r="J32" s="193">
        <f t="shared" si="4"/>
        <v>3.5609362840014744E-2</v>
      </c>
      <c r="K32" s="193">
        <f t="shared" si="4"/>
        <v>3.6805068117647985E-2</v>
      </c>
      <c r="L32" s="193">
        <f t="shared" si="4"/>
        <v>3.2820004556634766E-2</v>
      </c>
      <c r="M32" s="193">
        <f t="shared" si="4"/>
        <v>3.2543297690097034E-2</v>
      </c>
      <c r="N32" s="193">
        <f t="shared" si="4"/>
        <v>3.597944718872944E-2</v>
      </c>
      <c r="O32" s="193">
        <f t="shared" si="4"/>
        <v>3.5024590992132995E-2</v>
      </c>
      <c r="P32" s="193">
        <f t="shared" si="4"/>
        <v>3.5375511657189773E-2</v>
      </c>
      <c r="Q32" s="193">
        <f t="shared" si="4"/>
        <v>3.8962517508805944E-2</v>
      </c>
    </row>
    <row r="33" spans="1:17" x14ac:dyDescent="0.25">
      <c r="A33" s="183" t="s">
        <v>161</v>
      </c>
      <c r="B33" s="192">
        <f t="shared" ref="B33:Q33" si="5">IF(B$7=0,0,B$7/B$5)</f>
        <v>7.2529062946508722E-3</v>
      </c>
      <c r="C33" s="192">
        <f t="shared" si="5"/>
        <v>7.6751809916143741E-3</v>
      </c>
      <c r="D33" s="192">
        <f t="shared" si="5"/>
        <v>7.3470779638034819E-3</v>
      </c>
      <c r="E33" s="192">
        <f t="shared" si="5"/>
        <v>6.3901783830089872E-3</v>
      </c>
      <c r="F33" s="192">
        <f t="shared" si="5"/>
        <v>6.5626234507841271E-3</v>
      </c>
      <c r="G33" s="192">
        <f t="shared" si="5"/>
        <v>6.8875982789439244E-3</v>
      </c>
      <c r="H33" s="192">
        <f t="shared" si="5"/>
        <v>6.6481254505473264E-3</v>
      </c>
      <c r="I33" s="192">
        <f t="shared" si="5"/>
        <v>6.6115977813027971E-3</v>
      </c>
      <c r="J33" s="192">
        <f t="shared" si="5"/>
        <v>6.4857478116886582E-3</v>
      </c>
      <c r="K33" s="192">
        <f t="shared" si="5"/>
        <v>6.7035288184052405E-3</v>
      </c>
      <c r="L33" s="192">
        <f t="shared" si="5"/>
        <v>5.9777051807736719E-3</v>
      </c>
      <c r="M33" s="192">
        <f t="shared" si="5"/>
        <v>5.927306891925054E-3</v>
      </c>
      <c r="N33" s="192">
        <f t="shared" si="5"/>
        <v>6.5531535039949325E-3</v>
      </c>
      <c r="O33" s="192">
        <f t="shared" si="5"/>
        <v>6.3792397915992264E-3</v>
      </c>
      <c r="P33" s="192">
        <f t="shared" si="5"/>
        <v>6.4431550867336479E-3</v>
      </c>
      <c r="Q33" s="192">
        <f t="shared" si="5"/>
        <v>7.0964780753295393E-3</v>
      </c>
    </row>
    <row r="34" spans="1:17" x14ac:dyDescent="0.25">
      <c r="A34" s="183" t="s">
        <v>160</v>
      </c>
      <c r="B34" s="192">
        <f t="shared" ref="B34:Q34" si="6">IF(B$8=0,0,B$8/B$5)</f>
        <v>3.48012005986678E-2</v>
      </c>
      <c r="C34" s="192">
        <f t="shared" si="6"/>
        <v>3.6827376843024756E-2</v>
      </c>
      <c r="D34" s="192">
        <f t="shared" si="6"/>
        <v>3.5253059069706993E-2</v>
      </c>
      <c r="E34" s="192">
        <f t="shared" si="6"/>
        <v>3.0661623180266287E-2</v>
      </c>
      <c r="F34" s="192">
        <f t="shared" si="6"/>
        <v>3.1489056370781851E-2</v>
      </c>
      <c r="G34" s="192">
        <f t="shared" si="6"/>
        <v>3.3048364284720813E-2</v>
      </c>
      <c r="H34" s="192">
        <f t="shared" si="6"/>
        <v>3.1899315668842944E-2</v>
      </c>
      <c r="I34" s="192">
        <f t="shared" si="6"/>
        <v>3.1724047067107637E-2</v>
      </c>
      <c r="J34" s="192">
        <f t="shared" si="6"/>
        <v>3.1120188439965588E-2</v>
      </c>
      <c r="K34" s="192">
        <f t="shared" si="6"/>
        <v>3.2165154443030211E-2</v>
      </c>
      <c r="L34" s="192">
        <f t="shared" si="6"/>
        <v>2.8682476880919659E-2</v>
      </c>
      <c r="M34" s="192">
        <f t="shared" si="6"/>
        <v>2.8440653687733786E-2</v>
      </c>
      <c r="N34" s="192">
        <f t="shared" si="6"/>
        <v>3.1443617273062857E-2</v>
      </c>
      <c r="O34" s="192">
        <f t="shared" si="6"/>
        <v>3.0609137170044605E-2</v>
      </c>
      <c r="P34" s="192">
        <f t="shared" si="6"/>
        <v>3.0915818232357031E-2</v>
      </c>
      <c r="Q34" s="192">
        <f t="shared" si="6"/>
        <v>3.4050620125305138E-2</v>
      </c>
    </row>
    <row r="35" spans="1:17" x14ac:dyDescent="0.25">
      <c r="A35" s="181" t="s">
        <v>159</v>
      </c>
      <c r="B35" s="191">
        <f t="shared" ref="B35:Q35" si="7">IF(B$9=0,0,B$9/B$5)</f>
        <v>0.44023109560748158</v>
      </c>
      <c r="C35" s="191">
        <f t="shared" si="7"/>
        <v>0.42826984423069397</v>
      </c>
      <c r="D35" s="191">
        <f t="shared" si="7"/>
        <v>0.41413306583603737</v>
      </c>
      <c r="E35" s="191">
        <f t="shared" si="7"/>
        <v>0.42512751005981253</v>
      </c>
      <c r="F35" s="191">
        <f t="shared" si="7"/>
        <v>0.42296583039523977</v>
      </c>
      <c r="G35" s="191">
        <f t="shared" si="7"/>
        <v>0.41914365173496265</v>
      </c>
      <c r="H35" s="191">
        <f t="shared" si="7"/>
        <v>0.40759274571782111</v>
      </c>
      <c r="I35" s="191">
        <f t="shared" si="7"/>
        <v>0.3994509843209807</v>
      </c>
      <c r="J35" s="191">
        <f t="shared" si="7"/>
        <v>0.41101672049836857</v>
      </c>
      <c r="K35" s="191">
        <f t="shared" si="7"/>
        <v>0.41079560202852333</v>
      </c>
      <c r="L35" s="191">
        <f t="shared" si="7"/>
        <v>0.40188154013268107</v>
      </c>
      <c r="M35" s="191">
        <f t="shared" si="7"/>
        <v>0.38937991605438438</v>
      </c>
      <c r="N35" s="191">
        <f t="shared" si="7"/>
        <v>0.37177103156687002</v>
      </c>
      <c r="O35" s="191">
        <f t="shared" si="7"/>
        <v>0.37237023097700139</v>
      </c>
      <c r="P35" s="191">
        <f t="shared" si="7"/>
        <v>0.36307163109682178</v>
      </c>
      <c r="Q35" s="191">
        <f t="shared" si="7"/>
        <v>0.36275113862829234</v>
      </c>
    </row>
    <row r="36" spans="1:17" x14ac:dyDescent="0.25">
      <c r="A36" s="179" t="s">
        <v>158</v>
      </c>
      <c r="B36" s="190">
        <f t="shared" ref="B36:Q36" si="8">IF(B$16=0,0,B$16/B$5)</f>
        <v>0.13064069760530161</v>
      </c>
      <c r="C36" s="190">
        <f t="shared" si="8"/>
        <v>0.11962573946446953</v>
      </c>
      <c r="D36" s="190">
        <f t="shared" si="8"/>
        <v>0.13197143455548713</v>
      </c>
      <c r="E36" s="190">
        <f t="shared" si="8"/>
        <v>0.13423867554899024</v>
      </c>
      <c r="F36" s="190">
        <f t="shared" si="8"/>
        <v>0.13018453009637737</v>
      </c>
      <c r="G36" s="190">
        <f t="shared" si="8"/>
        <v>0.13990609588909961</v>
      </c>
      <c r="H36" s="190">
        <f t="shared" si="8"/>
        <v>0.13159702065115933</v>
      </c>
      <c r="I36" s="190">
        <f t="shared" si="8"/>
        <v>0.13256419465499664</v>
      </c>
      <c r="J36" s="190">
        <f t="shared" si="8"/>
        <v>0.14040403413308089</v>
      </c>
      <c r="K36" s="190">
        <f t="shared" si="8"/>
        <v>0.14371937232153975</v>
      </c>
      <c r="L36" s="190">
        <f t="shared" si="8"/>
        <v>0.15101793421354487</v>
      </c>
      <c r="M36" s="190">
        <f t="shared" si="8"/>
        <v>0.15509786167299944</v>
      </c>
      <c r="N36" s="190">
        <f t="shared" si="8"/>
        <v>0.17278584277088063</v>
      </c>
      <c r="O36" s="190">
        <f t="shared" si="8"/>
        <v>0.16780067177067609</v>
      </c>
      <c r="P36" s="190">
        <f t="shared" si="8"/>
        <v>0.17457972905957103</v>
      </c>
      <c r="Q36" s="190">
        <f t="shared" si="8"/>
        <v>0.16470321503524499</v>
      </c>
    </row>
    <row r="37" spans="1:17" x14ac:dyDescent="0.25">
      <c r="A37" s="179" t="s">
        <v>157</v>
      </c>
      <c r="B37" s="190">
        <f t="shared" ref="B37:Q37" si="9">IF(B$17=0,0,B$17/B$5)</f>
        <v>0.25318651337643311</v>
      </c>
      <c r="C37" s="190">
        <f t="shared" si="9"/>
        <v>0.2672226207859596</v>
      </c>
      <c r="D37" s="190">
        <f t="shared" si="9"/>
        <v>0.27569496598965915</v>
      </c>
      <c r="E37" s="190">
        <f t="shared" si="9"/>
        <v>0.28428062094899736</v>
      </c>
      <c r="F37" s="190">
        <f t="shared" si="9"/>
        <v>0.2868144769100846</v>
      </c>
      <c r="G37" s="190">
        <f t="shared" si="9"/>
        <v>0.27276105434000325</v>
      </c>
      <c r="H37" s="190">
        <f t="shared" si="9"/>
        <v>0.29870988650497315</v>
      </c>
      <c r="I37" s="190">
        <f t="shared" si="9"/>
        <v>0.30665680699870129</v>
      </c>
      <c r="J37" s="190">
        <f t="shared" si="9"/>
        <v>0.28959664244974553</v>
      </c>
      <c r="K37" s="190">
        <f t="shared" si="9"/>
        <v>0.28126198658777585</v>
      </c>
      <c r="L37" s="190">
        <f t="shared" si="9"/>
        <v>0.29905852460844234</v>
      </c>
      <c r="M37" s="190">
        <f t="shared" si="9"/>
        <v>0.308353646791516</v>
      </c>
      <c r="N37" s="190">
        <f t="shared" si="9"/>
        <v>0.29264364370555024</v>
      </c>
      <c r="O37" s="190">
        <f t="shared" si="9"/>
        <v>0.30137811351517796</v>
      </c>
      <c r="P37" s="190">
        <f t="shared" si="9"/>
        <v>0.30195324522395733</v>
      </c>
      <c r="Q37" s="190">
        <f t="shared" si="9"/>
        <v>0.29781698565481035</v>
      </c>
    </row>
    <row r="38" spans="1:17" x14ac:dyDescent="0.25">
      <c r="A38" s="179" t="s">
        <v>156</v>
      </c>
      <c r="B38" s="190">
        <f t="shared" ref="B38:Q38" si="10">IF(B$25=0,0,B$25/B$5)</f>
        <v>9.1448797838841848E-3</v>
      </c>
      <c r="C38" s="190">
        <f t="shared" si="10"/>
        <v>8.3738301043520241E-3</v>
      </c>
      <c r="D38" s="190">
        <f t="shared" si="10"/>
        <v>9.2380316856765822E-3</v>
      </c>
      <c r="E38" s="190">
        <f t="shared" si="10"/>
        <v>9.3967390923785938E-3</v>
      </c>
      <c r="F38" s="190">
        <f t="shared" si="10"/>
        <v>9.1129479501838619E-3</v>
      </c>
      <c r="G38" s="190">
        <f t="shared" si="10"/>
        <v>9.7934598589166401E-3</v>
      </c>
      <c r="H38" s="190">
        <f t="shared" si="10"/>
        <v>9.2118226236671489E-3</v>
      </c>
      <c r="I38" s="190">
        <f t="shared" si="10"/>
        <v>9.2795250330795116E-3</v>
      </c>
      <c r="J38" s="190">
        <f t="shared" si="10"/>
        <v>9.8283156539673202E-3</v>
      </c>
      <c r="K38" s="190">
        <f t="shared" si="10"/>
        <v>1.0060390112632376E-2</v>
      </c>
      <c r="L38" s="190">
        <f t="shared" si="10"/>
        <v>1.0571291174254668E-2</v>
      </c>
      <c r="M38" s="190">
        <f t="shared" si="10"/>
        <v>1.0856887063036627E-2</v>
      </c>
      <c r="N38" s="190">
        <f t="shared" si="10"/>
        <v>1.2095049930540896E-2</v>
      </c>
      <c r="O38" s="190">
        <f t="shared" si="10"/>
        <v>1.1746086779435323E-2</v>
      </c>
      <c r="P38" s="190">
        <f t="shared" si="10"/>
        <v>1.2220622395758393E-2</v>
      </c>
      <c r="Q38" s="190">
        <f t="shared" si="10"/>
        <v>1.1529264074102872E-2</v>
      </c>
    </row>
    <row r="39" spans="1:17" x14ac:dyDescent="0.25">
      <c r="A39" s="179" t="s">
        <v>155</v>
      </c>
      <c r="B39" s="190">
        <f t="shared" ref="B39:Q39" si="11">IF(B$26=0,0,B$26/B$5)</f>
        <v>2.4360922870388903E-2</v>
      </c>
      <c r="C39" s="190">
        <f t="shared" si="11"/>
        <v>2.5779251041873966E-2</v>
      </c>
      <c r="D39" s="190">
        <f t="shared" si="11"/>
        <v>2.4677224870663528E-2</v>
      </c>
      <c r="E39" s="190">
        <f t="shared" si="11"/>
        <v>2.1463208869983319E-2</v>
      </c>
      <c r="F39" s="190">
        <f t="shared" si="11"/>
        <v>2.2042414063706467E-2</v>
      </c>
      <c r="G39" s="190">
        <f t="shared" si="11"/>
        <v>2.3133933297790257E-2</v>
      </c>
      <c r="H39" s="190">
        <f t="shared" si="11"/>
        <v>2.2329596544339303E-2</v>
      </c>
      <c r="I39" s="190">
        <f t="shared" si="11"/>
        <v>2.2206908107876622E-2</v>
      </c>
      <c r="J39" s="190">
        <f t="shared" si="11"/>
        <v>2.1784205638209826E-2</v>
      </c>
      <c r="K39" s="190">
        <f t="shared" si="11"/>
        <v>2.2515684316098017E-2</v>
      </c>
      <c r="L39" s="190">
        <f t="shared" si="11"/>
        <v>2.0077801771429239E-2</v>
      </c>
      <c r="M39" s="190">
        <f t="shared" si="11"/>
        <v>1.9908524963269416E-2</v>
      </c>
      <c r="N39" s="190">
        <f t="shared" si="11"/>
        <v>2.2010606587648435E-2</v>
      </c>
      <c r="O39" s="190">
        <f t="shared" si="11"/>
        <v>2.1426468538477801E-2</v>
      </c>
      <c r="P39" s="190">
        <f t="shared" si="11"/>
        <v>2.1641146008688064E-2</v>
      </c>
      <c r="Q39" s="190">
        <f t="shared" si="11"/>
        <v>2.3835514760752949E-2</v>
      </c>
    </row>
    <row r="40" spans="1:17" x14ac:dyDescent="0.25">
      <c r="A40" s="177" t="s">
        <v>45</v>
      </c>
      <c r="B40" s="189">
        <f t="shared" ref="B40:Q40" si="12">IF(B$27=0,0,B$27/B$5)</f>
        <v>6.0560412544160579E-2</v>
      </c>
      <c r="C40" s="189">
        <f t="shared" si="12"/>
        <v>6.408632737280387E-2</v>
      </c>
      <c r="D40" s="189">
        <f t="shared" si="12"/>
        <v>6.1346728388067179E-2</v>
      </c>
      <c r="E40" s="189">
        <f t="shared" si="12"/>
        <v>5.3356795660136049E-2</v>
      </c>
      <c r="F40" s="189">
        <f t="shared" si="12"/>
        <v>5.4796679759199919E-2</v>
      </c>
      <c r="G40" s="189">
        <f t="shared" si="12"/>
        <v>5.7510158861272406E-2</v>
      </c>
      <c r="H40" s="189">
        <f t="shared" si="12"/>
        <v>5.551060548340634E-2</v>
      </c>
      <c r="I40" s="189">
        <f t="shared" si="12"/>
        <v>5.5205606269455844E-2</v>
      </c>
      <c r="J40" s="189">
        <f t="shared" si="12"/>
        <v>5.4154782534958763E-2</v>
      </c>
      <c r="K40" s="189">
        <f t="shared" si="12"/>
        <v>5.5973213254347169E-2</v>
      </c>
      <c r="L40" s="189">
        <f t="shared" si="12"/>
        <v>4.9912721481319679E-2</v>
      </c>
      <c r="M40" s="189">
        <f t="shared" si="12"/>
        <v>4.949190518503814E-2</v>
      </c>
      <c r="N40" s="189">
        <f t="shared" si="12"/>
        <v>5.4717607472722453E-2</v>
      </c>
      <c r="O40" s="189">
        <f t="shared" si="12"/>
        <v>5.3265460465454717E-2</v>
      </c>
      <c r="P40" s="189">
        <f t="shared" si="12"/>
        <v>5.3799141238923001E-2</v>
      </c>
      <c r="Q40" s="189">
        <f t="shared" si="12"/>
        <v>5.9254266137356015E-2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0.42590243762472341</v>
      </c>
      <c r="C44" s="213">
        <f>IF(C$5=0,0,C$5/AGR_fec!C$5)</f>
        <v>0.42472114780270381</v>
      </c>
      <c r="D44" s="213">
        <f>IF(D$5=0,0,D$5/AGR_fec!D$5)</f>
        <v>0.4189153502865835</v>
      </c>
      <c r="E44" s="213">
        <f>IF(E$5=0,0,E$5/AGR_fec!E$5)</f>
        <v>0.41770439508612139</v>
      </c>
      <c r="F44" s="213">
        <f>IF(F$5=0,0,F$5/AGR_fec!F$5)</f>
        <v>0.42286713081099547</v>
      </c>
      <c r="G44" s="213">
        <f>IF(G$5=0,0,G$5/AGR_fec!G$5)</f>
        <v>0.42379078882374155</v>
      </c>
      <c r="H44" s="213">
        <f>IF(H$5=0,0,H$5/AGR_fec!H$5)</f>
        <v>0.4245753265276474</v>
      </c>
      <c r="I44" s="213">
        <f>IF(I$5=0,0,I$5/AGR_fec!I$5)</f>
        <v>0.43365817533890627</v>
      </c>
      <c r="J44" s="213">
        <f>IF(J$5=0,0,J$5/AGR_fec!J$5)</f>
        <v>0.44117072483758413</v>
      </c>
      <c r="K44" s="213">
        <f>IF(K$5=0,0,K$5/AGR_fec!K$5)</f>
        <v>0.44069444901336863</v>
      </c>
      <c r="L44" s="213">
        <f>IF(L$5=0,0,L$5/AGR_fec!L$5)</f>
        <v>0.43374773598920141</v>
      </c>
      <c r="M44" s="213">
        <f>IF(M$5=0,0,M$5/AGR_fec!M$5)</f>
        <v>0.43867201351627605</v>
      </c>
      <c r="N44" s="213">
        <f>IF(N$5=0,0,N$5/AGR_fec!N$5)</f>
        <v>0.44130386065884358</v>
      </c>
      <c r="O44" s="213">
        <f>IF(O$5=0,0,O$5/AGR_fec!O$5)</f>
        <v>0.4420668119059728</v>
      </c>
      <c r="P44" s="213">
        <f>IF(P$5=0,0,P$5/AGR_fec!P$5)</f>
        <v>0.44282127502061447</v>
      </c>
      <c r="Q44" s="213">
        <f>IF(Q$5=0,0,Q$5/AGR_fec!Q$5)</f>
        <v>0.4459659430369593</v>
      </c>
    </row>
    <row r="45" spans="1:17" x14ac:dyDescent="0.25">
      <c r="A45" s="185" t="s">
        <v>162</v>
      </c>
      <c r="B45" s="212">
        <f>IF(B$6=0,0,B$6/AGR_fec!B$6)</f>
        <v>0.46321577887706633</v>
      </c>
      <c r="C45" s="212">
        <f>IF(C$6=0,0,C$6/AGR_fec!C$6)</f>
        <v>0.46392365372369759</v>
      </c>
      <c r="D45" s="212">
        <f>IF(D$6=0,0,D$6/AGR_fec!D$6)</f>
        <v>0.46535971645947055</v>
      </c>
      <c r="E45" s="212">
        <f>IF(E$6=0,0,E$6/AGR_fec!E$6)</f>
        <v>0.4674437631200129</v>
      </c>
      <c r="F45" s="212">
        <f>IF(F$6=0,0,F$6/AGR_fec!F$6)</f>
        <v>0.47075994723277087</v>
      </c>
      <c r="G45" s="212">
        <f>IF(G$6=0,0,G$6/AGR_fec!G$6)</f>
        <v>0.47075994723277093</v>
      </c>
      <c r="H45" s="212">
        <f>IF(H$6=0,0,H$6/AGR_fec!H$6)</f>
        <v>0.47662056024747373</v>
      </c>
      <c r="I45" s="212">
        <f>IF(I$6=0,0,I$6/AGR_fec!I$6)</f>
        <v>0.49138200896425699</v>
      </c>
      <c r="J45" s="212">
        <f>IF(J$6=0,0,J$6/AGR_fec!J$6)</f>
        <v>0.4959893202805371</v>
      </c>
      <c r="K45" s="212">
        <f>IF(K$6=0,0,K$6/AGR_fec!K$6)</f>
        <v>0.49598932028053716</v>
      </c>
      <c r="L45" s="212">
        <f>IF(L$6=0,0,L$6/AGR_fec!L$6)</f>
        <v>0.49598932028053738</v>
      </c>
      <c r="M45" s="212">
        <f>IF(M$6=0,0,M$6/AGR_fec!M$6)</f>
        <v>0.50845783784088072</v>
      </c>
      <c r="N45" s="212">
        <f>IF(N$6=0,0,N$6/AGR_fec!N$6)</f>
        <v>0.51368802469110864</v>
      </c>
      <c r="O45" s="212">
        <f>IF(O$6=0,0,O$6/AGR_fec!O$6)</f>
        <v>0.51833985961466333</v>
      </c>
      <c r="P45" s="212">
        <f>IF(P$6=0,0,P$6/AGR_fec!P$6)</f>
        <v>0.52624877703463591</v>
      </c>
      <c r="Q45" s="212">
        <f>IF(Q$6=0,0,Q$6/AGR_fec!Q$6)</f>
        <v>0.52624877703463591</v>
      </c>
    </row>
    <row r="46" spans="1:17" x14ac:dyDescent="0.25">
      <c r="A46" s="183" t="s">
        <v>161</v>
      </c>
      <c r="B46" s="211">
        <f>IF(B$7=0,0,B$7/AGR_fec!B$7)</f>
        <v>0.1212794036902128</v>
      </c>
      <c r="C46" s="211">
        <f>IF(C$7=0,0,C$7/AGR_fec!C$7)</f>
        <v>0.12146473986225528</v>
      </c>
      <c r="D46" s="211">
        <f>IF(D$7=0,0,D$7/AGR_fec!D$7)</f>
        <v>0.121840730578026</v>
      </c>
      <c r="E46" s="211">
        <f>IF(E$7=0,0,E$7/AGR_fec!E$7)</f>
        <v>0.12238637679255236</v>
      </c>
      <c r="F46" s="211">
        <f>IF(F$7=0,0,F$7/AGR_fec!F$7)</f>
        <v>0.12325462189572479</v>
      </c>
      <c r="G46" s="211">
        <f>IF(G$7=0,0,G$7/AGR_fec!G$7)</f>
        <v>0.12325462189572482</v>
      </c>
      <c r="H46" s="211">
        <f>IF(H$7=0,0,H$7/AGR_fec!H$7)</f>
        <v>0.12478905073881251</v>
      </c>
      <c r="I46" s="211">
        <f>IF(I$7=0,0,I$7/AGR_fec!I$7)</f>
        <v>0.12865390115974396</v>
      </c>
      <c r="J46" s="211">
        <f>IF(J$7=0,0,J$7/AGR_fec!J$7)</f>
        <v>0.1298601898798912</v>
      </c>
      <c r="K46" s="211">
        <f>IF(K$7=0,0,K$7/AGR_fec!K$7)</f>
        <v>0.12986018987989129</v>
      </c>
      <c r="L46" s="211">
        <f>IF(L$7=0,0,L$7/AGR_fec!L$7)</f>
        <v>0.12986018987989117</v>
      </c>
      <c r="M46" s="211">
        <f>IF(M$7=0,0,M$7/AGR_fec!M$7)</f>
        <v>0.13312470383553673</v>
      </c>
      <c r="N46" s="211">
        <f>IF(N$7=0,0,N$7/AGR_fec!N$7)</f>
        <v>0.13449407416208675</v>
      </c>
      <c r="O46" s="211">
        <f>IF(O$7=0,0,O$7/AGR_fec!O$7)</f>
        <v>0.13571202007697269</v>
      </c>
      <c r="P46" s="211">
        <f>IF(P$7=0,0,P$7/AGR_fec!P$7)</f>
        <v>0.13778273707813946</v>
      </c>
      <c r="Q46" s="211">
        <f>IF(Q$7=0,0,Q$7/AGR_fec!Q$7)</f>
        <v>0.13778273707813937</v>
      </c>
    </row>
    <row r="47" spans="1:17" x14ac:dyDescent="0.25">
      <c r="A47" s="183" t="s">
        <v>160</v>
      </c>
      <c r="B47" s="211">
        <f>IF(B$8=0,0,B$8/AGR_fec!B$8)</f>
        <v>0.6650605087268201</v>
      </c>
      <c r="C47" s="211">
        <f>IF(C$8=0,0,C$8/AGR_fec!C$8)</f>
        <v>0.66607683767562431</v>
      </c>
      <c r="D47" s="211">
        <f>IF(D$8=0,0,D$8/AGR_fec!D$8)</f>
        <v>0.66813865995623023</v>
      </c>
      <c r="E47" s="211">
        <f>IF(E$8=0,0,E$8/AGR_fec!E$8)</f>
        <v>0.6711308229944376</v>
      </c>
      <c r="F47" s="211">
        <f>IF(F$8=0,0,F$8/AGR_fec!F$8)</f>
        <v>0.67589202326790232</v>
      </c>
      <c r="G47" s="211">
        <f>IF(G$8=0,0,G$8/AGR_fec!G$8)</f>
        <v>0.67589202326790243</v>
      </c>
      <c r="H47" s="211">
        <f>IF(H$8=0,0,H$8/AGR_fec!H$8)</f>
        <v>0.6843063788463285</v>
      </c>
      <c r="I47" s="211">
        <f>IF(I$8=0,0,I$8/AGR_fec!I$8)</f>
        <v>0.70550007958106586</v>
      </c>
      <c r="J47" s="211">
        <f>IF(J$8=0,0,J$8/AGR_fec!J$8)</f>
        <v>0.71211501142837075</v>
      </c>
      <c r="K47" s="211">
        <f>IF(K$8=0,0,K$8/AGR_fec!K$8)</f>
        <v>0.71211501142837141</v>
      </c>
      <c r="L47" s="211">
        <f>IF(L$8=0,0,L$8/AGR_fec!L$8)</f>
        <v>0.71211501142837064</v>
      </c>
      <c r="M47" s="211">
        <f>IF(M$8=0,0,M$8/AGR_fec!M$8)</f>
        <v>0.73001664390698306</v>
      </c>
      <c r="N47" s="211">
        <f>IF(N$8=0,0,N$8/AGR_fec!N$8)</f>
        <v>0.73752586722355762</v>
      </c>
      <c r="O47" s="211">
        <f>IF(O$8=0,0,O$8/AGR_fec!O$8)</f>
        <v>0.74420472369142787</v>
      </c>
      <c r="P47" s="211">
        <f>IF(P$8=0,0,P$8/AGR_fec!P$8)</f>
        <v>0.75555992548432982</v>
      </c>
      <c r="Q47" s="211">
        <f>IF(Q$8=0,0,Q$8/AGR_fec!Q$8)</f>
        <v>0.75555992548432949</v>
      </c>
    </row>
    <row r="48" spans="1:17" x14ac:dyDescent="0.25">
      <c r="A48" s="181" t="s">
        <v>159</v>
      </c>
      <c r="B48" s="210">
        <f>IF(B$9=0,0,B$9/AGR_fec!B$9)</f>
        <v>0.67802839807348159</v>
      </c>
      <c r="C48" s="210">
        <f>IF(C$9=0,0,C$9/AGR_fec!C$9)</f>
        <v>0.6796548656786584</v>
      </c>
      <c r="D48" s="210">
        <f>IF(D$9=0,0,D$9/AGR_fec!D$9)</f>
        <v>0.67582382167870725</v>
      </c>
      <c r="E48" s="210">
        <f>IF(E$9=0,0,E$9/AGR_fec!E$9)</f>
        <v>0.67721431819564559</v>
      </c>
      <c r="F48" s="210">
        <f>IF(F$9=0,0,F$9/AGR_fec!F$9)</f>
        <v>0.68361719020829237</v>
      </c>
      <c r="G48" s="210">
        <f>IF(G$9=0,0,G$9/AGR_fec!G$9)</f>
        <v>0.68247118890470138</v>
      </c>
      <c r="H48" s="210">
        <f>IF(H$9=0,0,H$9/AGR_fec!H$9)</f>
        <v>0.68904774342879516</v>
      </c>
      <c r="I48" s="210">
        <f>IF(I$9=0,0,I$9/AGR_fec!I$9)</f>
        <v>0.70765730525364734</v>
      </c>
      <c r="J48" s="210">
        <f>IF(J$9=0,0,J$9/AGR_fec!J$9)</f>
        <v>0.7159306052652511</v>
      </c>
      <c r="K48" s="210">
        <f>IF(K$9=0,0,K$9/AGR_fec!K$9)</f>
        <v>0.71481799135188073</v>
      </c>
      <c r="L48" s="210">
        <f>IF(L$9=0,0,L$9/AGR_fec!L$9)</f>
        <v>0.70942846265725257</v>
      </c>
      <c r="M48" s="210">
        <f>IF(M$9=0,0,M$9/AGR_fec!M$9)</f>
        <v>0.72203386974655737</v>
      </c>
      <c r="N48" s="210">
        <f>IF(N$9=0,0,N$9/AGR_fec!N$9)</f>
        <v>0.72359113387593965</v>
      </c>
      <c r="O48" s="210">
        <f>IF(O$9=0,0,O$9/AGR_fec!O$9)</f>
        <v>0.72849711688987295</v>
      </c>
      <c r="P48" s="210">
        <f>IF(P$9=0,0,P$9/AGR_fec!P$9)</f>
        <v>0.73166778787868725</v>
      </c>
      <c r="Q48" s="210">
        <f>IF(Q$9=0,0,Q$9/AGR_fec!Q$9)</f>
        <v>0.7358375068157943</v>
      </c>
    </row>
    <row r="49" spans="1:17" x14ac:dyDescent="0.25">
      <c r="A49" s="179" t="s">
        <v>158</v>
      </c>
      <c r="B49" s="209">
        <f>IF(B$16=0,0,B$16/AGR_fec!B$16)</f>
        <v>0.33883994848280607</v>
      </c>
      <c r="C49" s="209">
        <f>IF(C$16=0,0,C$16/AGR_fec!C$16)</f>
        <v>0.33935775527502332</v>
      </c>
      <c r="D49" s="209">
        <f>IF(D$16=0,0,D$16/AGR_fec!D$16)</f>
        <v>0.34040822774508273</v>
      </c>
      <c r="E49" s="209">
        <f>IF(E$16=0,0,E$16/AGR_fec!E$16)</f>
        <v>0.34193269710751628</v>
      </c>
      <c r="F49" s="209">
        <f>IF(F$16=0,0,F$16/AGR_fec!F$16)</f>
        <v>0.34435846864891406</v>
      </c>
      <c r="G49" s="209">
        <f>IF(G$16=0,0,G$16/AGR_fec!G$16)</f>
        <v>0.34435846864891412</v>
      </c>
      <c r="H49" s="209">
        <f>IF(H$16=0,0,H$16/AGR_fec!H$16)</f>
        <v>0.34864547678320879</v>
      </c>
      <c r="I49" s="209">
        <f>IF(I$16=0,0,I$16/AGR_fec!I$16)</f>
        <v>0.35944340023661903</v>
      </c>
      <c r="J49" s="209">
        <f>IF(J$16=0,0,J$16/AGR_fec!J$16)</f>
        <v>0.36281362465521955</v>
      </c>
      <c r="K49" s="209">
        <f>IF(K$16=0,0,K$16/AGR_fec!K$16)</f>
        <v>0.36281362465521977</v>
      </c>
      <c r="L49" s="209">
        <f>IF(L$16=0,0,L$16/AGR_fec!L$16)</f>
        <v>0.36281362465521971</v>
      </c>
      <c r="M49" s="209">
        <f>IF(M$16=0,0,M$16/AGR_fec!M$16)</f>
        <v>0.37193428081690211</v>
      </c>
      <c r="N49" s="209">
        <f>IF(N$16=0,0,N$16/AGR_fec!N$16)</f>
        <v>0.37576013546974446</v>
      </c>
      <c r="O49" s="209">
        <f>IF(O$16=0,0,O$16/AGR_fec!O$16)</f>
        <v>0.37916292867698093</v>
      </c>
      <c r="P49" s="209">
        <f>IF(P$16=0,0,P$16/AGR_fec!P$16)</f>
        <v>0.38494826089868311</v>
      </c>
      <c r="Q49" s="209">
        <f>IF(Q$16=0,0,Q$16/AGR_fec!Q$16)</f>
        <v>0.38494826089868323</v>
      </c>
    </row>
    <row r="50" spans="1:17" x14ac:dyDescent="0.25">
      <c r="A50" s="179" t="s">
        <v>157</v>
      </c>
      <c r="B50" s="209">
        <f>IF(B$17=0,0,B$17/AGR_fec!B$17)</f>
        <v>0.28106983467232738</v>
      </c>
      <c r="C50" s="209">
        <f>IF(C$17=0,0,C$17/AGR_fec!C$17)</f>
        <v>0.28377455568163756</v>
      </c>
      <c r="D50" s="209">
        <f>IF(D$17=0,0,D$17/AGR_fec!D$17)</f>
        <v>0.28392862600579283</v>
      </c>
      <c r="E50" s="209">
        <f>IF(E$17=0,0,E$17/AGR_fec!E$17)</f>
        <v>0.28199663252278201</v>
      </c>
      <c r="F50" s="209">
        <f>IF(F$17=0,0,F$17/AGR_fec!F$17)</f>
        <v>0.28754498950726359</v>
      </c>
      <c r="G50" s="209">
        <f>IF(G$17=0,0,G$17/AGR_fec!G$17)</f>
        <v>0.28731831744504577</v>
      </c>
      <c r="H50" s="209">
        <f>IF(H$17=0,0,H$17/AGR_fec!H$17)</f>
        <v>0.29412202093323186</v>
      </c>
      <c r="I50" s="209">
        <f>IF(I$17=0,0,I$17/AGR_fec!I$17)</f>
        <v>0.30223851243409594</v>
      </c>
      <c r="J50" s="209">
        <f>IF(J$17=0,0,J$17/AGR_fec!J$17)</f>
        <v>0.30331909822368397</v>
      </c>
      <c r="K50" s="209">
        <f>IF(K$17=0,0,K$17/AGR_fec!K$17)</f>
        <v>0.30046426316670249</v>
      </c>
      <c r="L50" s="209">
        <f>IF(L$17=0,0,L$17/AGR_fec!L$17)</f>
        <v>0.30103423607222735</v>
      </c>
      <c r="M50" s="209">
        <f>IF(M$17=0,0,M$17/AGR_fec!M$17)</f>
        <v>0.307326033365659</v>
      </c>
      <c r="N50" s="209">
        <f>IF(N$17=0,0,N$17/AGR_fec!N$17)</f>
        <v>0.31069992559796122</v>
      </c>
      <c r="O50" s="209">
        <f>IF(O$17=0,0,O$17/AGR_fec!O$17)</f>
        <v>0.31058505176177681</v>
      </c>
      <c r="P50" s="209">
        <f>IF(P$17=0,0,P$17/AGR_fec!P$17)</f>
        <v>0.31100769153176822</v>
      </c>
      <c r="Q50" s="209">
        <f>IF(Q$17=0,0,Q$17/AGR_fec!Q$17)</f>
        <v>0.311264439168076</v>
      </c>
    </row>
    <row r="51" spans="1:17" x14ac:dyDescent="0.25">
      <c r="A51" s="179" t="s">
        <v>156</v>
      </c>
      <c r="B51" s="209">
        <f>IF(B$25=0,0,B$25/AGR_fec!B$25)</f>
        <v>0.23718876672065647</v>
      </c>
      <c r="C51" s="209">
        <f>IF(C$25=0,0,C$25/AGR_fec!C$25)</f>
        <v>0.23755123270200121</v>
      </c>
      <c r="D51" s="209">
        <f>IF(D$25=0,0,D$25/AGR_fec!D$25)</f>
        <v>0.23828656591983166</v>
      </c>
      <c r="E51" s="209">
        <f>IF(E$25=0,0,E$25/AGR_fec!E$25)</f>
        <v>0.23935369808532184</v>
      </c>
      <c r="F51" s="209">
        <f>IF(F$25=0,0,F$25/AGR_fec!F$25)</f>
        <v>0.24105174391146023</v>
      </c>
      <c r="G51" s="209">
        <f>IF(G$25=0,0,G$25/AGR_fec!G$25)</f>
        <v>0.24105174391146031</v>
      </c>
      <c r="H51" s="209">
        <f>IF(H$25=0,0,H$25/AGR_fec!H$25)</f>
        <v>0.24405265976228524</v>
      </c>
      <c r="I51" s="209">
        <f>IF(I$25=0,0,I$25/AGR_fec!I$25)</f>
        <v>0.25161123176221123</v>
      </c>
      <c r="J51" s="209">
        <f>IF(J$25=0,0,J$25/AGR_fec!J$25)</f>
        <v>0.25397039683999795</v>
      </c>
      <c r="K51" s="209">
        <f>IF(K$25=0,0,K$25/AGR_fec!K$25)</f>
        <v>0.253970396839998</v>
      </c>
      <c r="L51" s="209">
        <f>IF(L$25=0,0,L$25/AGR_fec!L$25)</f>
        <v>0.25397039683999806</v>
      </c>
      <c r="M51" s="209">
        <f>IF(M$25=0,0,M$25/AGR_fec!M$25)</f>
        <v>0.26035487776191757</v>
      </c>
      <c r="N51" s="209">
        <f>IF(N$25=0,0,N$25/AGR_fec!N$25)</f>
        <v>0.26303298508315676</v>
      </c>
      <c r="O51" s="209">
        <f>IF(O$25=0,0,O$25/AGR_fec!O$25)</f>
        <v>0.26541494839015101</v>
      </c>
      <c r="P51" s="209">
        <f>IF(P$25=0,0,P$25/AGR_fec!P$25)</f>
        <v>0.26946469465200418</v>
      </c>
      <c r="Q51" s="209">
        <f>IF(Q$25=0,0,Q$25/AGR_fec!Q$25)</f>
        <v>0.26946469465200423</v>
      </c>
    </row>
    <row r="52" spans="1:17" x14ac:dyDescent="0.25">
      <c r="A52" s="179" t="s">
        <v>155</v>
      </c>
      <c r="B52" s="209">
        <f>IF(B$26=0,0,B$26/AGR_fec!B$26)</f>
        <v>0.46554393177618902</v>
      </c>
      <c r="C52" s="209">
        <f>IF(C$26=0,0,C$26/AGR_fec!C$26)</f>
        <v>0.46625536444824744</v>
      </c>
      <c r="D52" s="209">
        <f>IF(D$26=0,0,D$26/AGR_fec!D$26)</f>
        <v>0.46769864492955981</v>
      </c>
      <c r="E52" s="209">
        <f>IF(E$26=0,0,E$26/AGR_fec!E$26)</f>
        <v>0.4697931661453652</v>
      </c>
      <c r="F52" s="209">
        <f>IF(F$26=0,0,F$26/AGR_fec!F$26)</f>
        <v>0.47312601761706929</v>
      </c>
      <c r="G52" s="209">
        <f>IF(G$26=0,0,G$26/AGR_fec!G$26)</f>
        <v>0.47312601761706957</v>
      </c>
      <c r="H52" s="209">
        <f>IF(H$26=0,0,H$26/AGR_fec!H$26)</f>
        <v>0.4790160864573359</v>
      </c>
      <c r="I52" s="209">
        <f>IF(I$26=0,0,I$26/AGR_fec!I$26)</f>
        <v>0.49385172718396064</v>
      </c>
      <c r="J52" s="209">
        <f>IF(J$26=0,0,J$26/AGR_fec!J$26)</f>
        <v>0.49848219514923109</v>
      </c>
      <c r="K52" s="209">
        <f>IF(K$26=0,0,K$26/AGR_fec!K$26)</f>
        <v>0.49848219514923098</v>
      </c>
      <c r="L52" s="209">
        <f>IF(L$26=0,0,L$26/AGR_fec!L$26)</f>
        <v>0.49848219514923087</v>
      </c>
      <c r="M52" s="209">
        <f>IF(M$26=0,0,M$26/AGR_fec!M$26)</f>
        <v>0.51101338029696997</v>
      </c>
      <c r="N52" s="209">
        <f>IF(N$26=0,0,N$26/AGR_fec!N$26)</f>
        <v>0.51626985440949269</v>
      </c>
      <c r="O52" s="209">
        <f>IF(O$26=0,0,O$26/AGR_fec!O$26)</f>
        <v>0.52094506976060895</v>
      </c>
      <c r="P52" s="209">
        <f>IF(P$26=0,0,P$26/AGR_fec!P$26)</f>
        <v>0.52889373791848793</v>
      </c>
      <c r="Q52" s="209">
        <f>IF(Q$26=0,0,Q$26/AGR_fec!Q$26)</f>
        <v>0.52889373791848804</v>
      </c>
    </row>
    <row r="53" spans="1:17" x14ac:dyDescent="0.25">
      <c r="A53" s="177" t="s">
        <v>45</v>
      </c>
      <c r="B53" s="208">
        <f>IF(B$27=0,0,B$27/AGR_fec!B$27)</f>
        <v>0.49098684262942804</v>
      </c>
      <c r="C53" s="208">
        <f>IF(C$27=0,0,C$27/AGR_fec!C$27)</f>
        <v>0.49173715652583</v>
      </c>
      <c r="D53" s="208">
        <f>IF(D$27=0,0,D$27/AGR_fec!D$27)</f>
        <v>0.4932593151840784</v>
      </c>
      <c r="E53" s="208">
        <f>IF(E$27=0,0,E$27/AGR_fec!E$27)</f>
        <v>0.49546830619088861</v>
      </c>
      <c r="F53" s="208">
        <f>IF(F$27=0,0,F$27/AGR_fec!F$27)</f>
        <v>0.49898330468910029</v>
      </c>
      <c r="G53" s="208">
        <f>IF(G$27=0,0,G$27/AGR_fec!G$27)</f>
        <v>0.4989833046891004</v>
      </c>
      <c r="H53" s="208">
        <f>IF(H$27=0,0,H$27/AGR_fec!H$27)</f>
        <v>0.50519527762088923</v>
      </c>
      <c r="I53" s="208">
        <f>IF(I$27=0,0,I$27/AGR_fec!I$27)</f>
        <v>0.52084171590859096</v>
      </c>
      <c r="J53" s="208">
        <f>IF(J$27=0,0,J$27/AGR_fec!J$27)</f>
        <v>0.5257252482478284</v>
      </c>
      <c r="K53" s="208">
        <f>IF(K$27=0,0,K$27/AGR_fec!K$27)</f>
        <v>0.52572524824782818</v>
      </c>
      <c r="L53" s="208">
        <f>IF(L$27=0,0,L$27/AGR_fec!L$27)</f>
        <v>0.52572524824782829</v>
      </c>
      <c r="M53" s="208">
        <f>IF(M$27=0,0,M$27/AGR_fec!M$27)</f>
        <v>0.53894128783107276</v>
      </c>
      <c r="N53" s="208">
        <f>IF(N$27=0,0,N$27/AGR_fec!N$27)</f>
        <v>0.54448503881075805</v>
      </c>
      <c r="O53" s="208">
        <f>IF(O$27=0,0,O$27/AGR_fec!O$27)</f>
        <v>0.54941576407034687</v>
      </c>
      <c r="P53" s="208">
        <f>IF(P$27=0,0,P$27/AGR_fec!P$27)</f>
        <v>0.55779884290687287</v>
      </c>
      <c r="Q53" s="208">
        <f>IF(Q$27=0,0,Q$27/AGR_fec!Q$27)</f>
        <v>0.55779884290687309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183.92047785343286</v>
      </c>
      <c r="C5" s="55">
        <f t="shared" ref="C5:Q5" si="0">SUM(C6:C9,C16:C17,C25:C27)</f>
        <v>171.70630531686004</v>
      </c>
      <c r="D5" s="55">
        <f t="shared" si="0"/>
        <v>181.241931267144</v>
      </c>
      <c r="E5" s="55">
        <f t="shared" si="0"/>
        <v>186.331658606676</v>
      </c>
      <c r="F5" s="55">
        <f t="shared" si="0"/>
        <v>208.72143898603204</v>
      </c>
      <c r="G5" s="55">
        <f t="shared" si="0"/>
        <v>216.15795312393502</v>
      </c>
      <c r="H5" s="55">
        <f t="shared" si="0"/>
        <v>234.79700364064794</v>
      </c>
      <c r="I5" s="55">
        <f t="shared" si="0"/>
        <v>247.40102364897604</v>
      </c>
      <c r="J5" s="55">
        <f t="shared" si="0"/>
        <v>233.42915506291197</v>
      </c>
      <c r="K5" s="55">
        <f t="shared" si="0"/>
        <v>205.14201856444797</v>
      </c>
      <c r="L5" s="55">
        <f t="shared" si="0"/>
        <v>233.0974456669924</v>
      </c>
      <c r="M5" s="55">
        <f t="shared" si="0"/>
        <v>231.33729324987004</v>
      </c>
      <c r="N5" s="55">
        <f t="shared" si="0"/>
        <v>231.37332062566324</v>
      </c>
      <c r="O5" s="55">
        <f t="shared" si="0"/>
        <v>234.01660874916809</v>
      </c>
      <c r="P5" s="55">
        <f t="shared" si="0"/>
        <v>251.05100486950795</v>
      </c>
      <c r="Q5" s="55">
        <f t="shared" si="0"/>
        <v>234.79576517012447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41.637574645799141</v>
      </c>
      <c r="C9" s="204">
        <f t="shared" ref="C9:Q9" si="1">SUM(C10:C15)</f>
        <v>40.587618664328076</v>
      </c>
      <c r="D9" s="204">
        <f t="shared" si="1"/>
        <v>43.235065912025235</v>
      </c>
      <c r="E9" s="204">
        <f t="shared" si="1"/>
        <v>45.658938094343299</v>
      </c>
      <c r="F9" s="204">
        <f t="shared" si="1"/>
        <v>47.225907777983394</v>
      </c>
      <c r="G9" s="204">
        <f t="shared" si="1"/>
        <v>47.935735869014721</v>
      </c>
      <c r="H9" s="204">
        <f t="shared" si="1"/>
        <v>52.194372590512103</v>
      </c>
      <c r="I9" s="204">
        <f t="shared" si="1"/>
        <v>56.112940245316537</v>
      </c>
      <c r="J9" s="204">
        <f t="shared" si="1"/>
        <v>53.738982368750243</v>
      </c>
      <c r="K9" s="204">
        <f t="shared" si="1"/>
        <v>48.745344885795816</v>
      </c>
      <c r="L9" s="204">
        <f t="shared" si="1"/>
        <v>54.548753060048654</v>
      </c>
      <c r="M9" s="204">
        <f t="shared" si="1"/>
        <v>55.158634558799058</v>
      </c>
      <c r="N9" s="204">
        <f t="shared" si="1"/>
        <v>55.147309746026636</v>
      </c>
      <c r="O9" s="204">
        <f t="shared" si="1"/>
        <v>55.232020565732988</v>
      </c>
      <c r="P9" s="204">
        <f t="shared" si="1"/>
        <v>59.272218101771912</v>
      </c>
      <c r="Q9" s="204">
        <f t="shared" si="1"/>
        <v>54.959874474176893</v>
      </c>
    </row>
    <row r="10" spans="1:17" x14ac:dyDescent="0.25">
      <c r="A10" s="202" t="s">
        <v>35</v>
      </c>
      <c r="B10" s="203">
        <v>22.232505050027317</v>
      </c>
      <c r="C10" s="203">
        <v>19.02463953617184</v>
      </c>
      <c r="D10" s="203">
        <v>21.332997506164403</v>
      </c>
      <c r="E10" s="203">
        <v>23.526806443060678</v>
      </c>
      <c r="F10" s="203">
        <v>23.015866732592595</v>
      </c>
      <c r="G10" s="203">
        <v>25.160896513967376</v>
      </c>
      <c r="H10" s="203">
        <v>24.343021454994535</v>
      </c>
      <c r="I10" s="203">
        <v>25.970245178800837</v>
      </c>
      <c r="J10" s="203">
        <v>26.861241248145799</v>
      </c>
      <c r="K10" s="203">
        <v>26.299317905594449</v>
      </c>
      <c r="L10" s="203">
        <v>28.886219586242987</v>
      </c>
      <c r="M10" s="203">
        <v>29.551082253312398</v>
      </c>
      <c r="N10" s="203">
        <v>32.126823888423374</v>
      </c>
      <c r="O10" s="203">
        <v>32.567742614915048</v>
      </c>
      <c r="P10" s="203">
        <v>38.791765161138258</v>
      </c>
      <c r="Q10" s="203">
        <v>34.738151895825197</v>
      </c>
    </row>
    <row r="11" spans="1:17" x14ac:dyDescent="0.25">
      <c r="A11" s="202" t="s">
        <v>166</v>
      </c>
      <c r="B11" s="201">
        <v>19.405069595771824</v>
      </c>
      <c r="C11" s="201">
        <v>21.562979128156233</v>
      </c>
      <c r="D11" s="201">
        <v>21.902068405860831</v>
      </c>
      <c r="E11" s="201">
        <v>22.132131651282617</v>
      </c>
      <c r="F11" s="201">
        <v>24.210041045390799</v>
      </c>
      <c r="G11" s="201">
        <v>22.774839355047341</v>
      </c>
      <c r="H11" s="201">
        <v>27.851351135517564</v>
      </c>
      <c r="I11" s="201">
        <v>30.142695066515699</v>
      </c>
      <c r="J11" s="201">
        <v>26.877741120604441</v>
      </c>
      <c r="K11" s="201">
        <v>22.446026980201371</v>
      </c>
      <c r="L11" s="201">
        <v>25.662533473805667</v>
      </c>
      <c r="M11" s="201">
        <v>25.60755230548666</v>
      </c>
      <c r="N11" s="201">
        <v>23.020485857603262</v>
      </c>
      <c r="O11" s="201">
        <v>22.66427795081794</v>
      </c>
      <c r="P11" s="201">
        <v>20.480452940633654</v>
      </c>
      <c r="Q11" s="201">
        <v>20.221722578351695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50.710211346988032</v>
      </c>
      <c r="C16" s="197">
        <v>45.926144806698019</v>
      </c>
      <c r="D16" s="197">
        <v>50.706181060704004</v>
      </c>
      <c r="E16" s="197">
        <v>52.313714874018011</v>
      </c>
      <c r="F16" s="197">
        <v>53.829711820637996</v>
      </c>
      <c r="G16" s="197">
        <v>58.639295583125332</v>
      </c>
      <c r="H16" s="197">
        <v>58.644898479647985</v>
      </c>
      <c r="I16" s="197">
        <v>62.141805342161994</v>
      </c>
      <c r="J16" s="197">
        <v>63.658888135361991</v>
      </c>
      <c r="K16" s="197">
        <v>59.037307921565969</v>
      </c>
      <c r="L16" s="197">
        <v>65.440191498151819</v>
      </c>
      <c r="M16" s="197">
        <v>65.402674394637458</v>
      </c>
      <c r="N16" s="197">
        <v>71.8228702876239</v>
      </c>
      <c r="O16" s="197">
        <v>68.5863004168408</v>
      </c>
      <c r="P16" s="197">
        <v>73.386805751243486</v>
      </c>
      <c r="Q16" s="197">
        <v>66.696594432533331</v>
      </c>
    </row>
    <row r="17" spans="1:17" x14ac:dyDescent="0.25">
      <c r="A17" s="198" t="s">
        <v>157</v>
      </c>
      <c r="B17" s="197">
        <f>SUM(B18:B24)</f>
        <v>86.501670725946866</v>
      </c>
      <c r="C17" s="197">
        <f t="shared" ref="C17:Q17" si="2">SUM(C18:C24)</f>
        <v>80.599927365164135</v>
      </c>
      <c r="D17" s="197">
        <f t="shared" si="2"/>
        <v>82.230066188344352</v>
      </c>
      <c r="E17" s="197">
        <f t="shared" si="2"/>
        <v>83.127634150912911</v>
      </c>
      <c r="F17" s="197">
        <f t="shared" si="2"/>
        <v>102.28284820534684</v>
      </c>
      <c r="G17" s="197">
        <f t="shared" si="2"/>
        <v>103.71899211348244</v>
      </c>
      <c r="H17" s="197">
        <f t="shared" si="2"/>
        <v>118.09324272252307</v>
      </c>
      <c r="I17" s="197">
        <f t="shared" si="2"/>
        <v>122.93209752728129</v>
      </c>
      <c r="J17" s="197">
        <f t="shared" si="2"/>
        <v>109.66539574526352</v>
      </c>
      <c r="K17" s="197">
        <f t="shared" si="2"/>
        <v>91.455634964929587</v>
      </c>
      <c r="L17" s="197">
        <f t="shared" si="2"/>
        <v>106.56448195897676</v>
      </c>
      <c r="M17" s="197">
        <f t="shared" si="2"/>
        <v>104.23571685696979</v>
      </c>
      <c r="N17" s="197">
        <f t="shared" si="2"/>
        <v>97.220853563250301</v>
      </c>
      <c r="O17" s="197">
        <f t="shared" si="2"/>
        <v>103.33965772491021</v>
      </c>
      <c r="P17" s="197">
        <f t="shared" si="2"/>
        <v>111.05330044136818</v>
      </c>
      <c r="Q17" s="197">
        <f t="shared" si="2"/>
        <v>106.46963682016093</v>
      </c>
    </row>
    <row r="18" spans="1:17" x14ac:dyDescent="0.25">
      <c r="A18" s="200" t="s">
        <v>38</v>
      </c>
      <c r="B18" s="199">
        <v>2.2110691384111805</v>
      </c>
      <c r="C18" s="199">
        <v>2.0164649123160001</v>
      </c>
      <c r="D18" s="199">
        <v>2.0135679816600001</v>
      </c>
      <c r="E18" s="199">
        <v>4.4300909705399993</v>
      </c>
      <c r="F18" s="199">
        <v>2.0123206920719996</v>
      </c>
      <c r="G18" s="199">
        <v>4.325535148707548</v>
      </c>
      <c r="H18" s="199">
        <v>4.4269123938480019</v>
      </c>
      <c r="I18" s="199">
        <v>4.2329701882079993</v>
      </c>
      <c r="J18" s="199">
        <v>4.2293400232680005</v>
      </c>
      <c r="K18" s="199">
        <v>2.0164649123160006</v>
      </c>
      <c r="L18" s="199">
        <v>4.3293207124885278</v>
      </c>
      <c r="M18" s="199">
        <v>4.4855172068781393</v>
      </c>
      <c r="N18" s="199">
        <v>4.4854703846931923</v>
      </c>
      <c r="O18" s="199">
        <v>8.9701275014484185</v>
      </c>
      <c r="P18" s="199">
        <v>9.2182826039082908</v>
      </c>
      <c r="Q18" s="199">
        <v>9.2152598682919322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2.9034424279080011</v>
      </c>
      <c r="G19" s="199">
        <v>2.9038481169597929</v>
      </c>
      <c r="H19" s="199">
        <v>2.9086469133840018</v>
      </c>
      <c r="I19" s="199">
        <v>2.8963357954560007</v>
      </c>
      <c r="J19" s="199">
        <v>2.9041557330239995</v>
      </c>
      <c r="K19" s="199">
        <v>2.9011175816040011</v>
      </c>
      <c r="L19" s="199">
        <v>2.9017530898543682</v>
      </c>
      <c r="M19" s="199">
        <v>2.9042648681961221</v>
      </c>
      <c r="N19" s="199">
        <v>2.904184637335864</v>
      </c>
      <c r="O19" s="199">
        <v>2.9045965611765632</v>
      </c>
      <c r="P19" s="199">
        <v>5.8718878082717101</v>
      </c>
      <c r="Q19" s="199">
        <v>2.9020795210075003</v>
      </c>
    </row>
    <row r="20" spans="1:17" x14ac:dyDescent="0.25">
      <c r="A20" s="200" t="s">
        <v>35</v>
      </c>
      <c r="B20" s="199">
        <v>23.406685162261905</v>
      </c>
      <c r="C20" s="199">
        <v>22.308890789856367</v>
      </c>
      <c r="D20" s="199">
        <v>24.302565448469199</v>
      </c>
      <c r="E20" s="199">
        <v>23.555536943555516</v>
      </c>
      <c r="F20" s="199">
        <v>25.430873905981606</v>
      </c>
      <c r="G20" s="199">
        <v>27.614469510845417</v>
      </c>
      <c r="H20" s="199">
        <v>28.43738717668867</v>
      </c>
      <c r="I20" s="199">
        <v>29.957379629144956</v>
      </c>
      <c r="J20" s="199">
        <v>30.431758073679998</v>
      </c>
      <c r="K20" s="199">
        <v>26.834259223814943</v>
      </c>
      <c r="L20" s="199">
        <v>30.009952762093658</v>
      </c>
      <c r="M20" s="199">
        <v>29.31132470186132</v>
      </c>
      <c r="N20" s="199">
        <v>32.513759370438144</v>
      </c>
      <c r="O20" s="199">
        <v>29.159927760241658</v>
      </c>
      <c r="P20" s="199">
        <v>27.256360014980874</v>
      </c>
      <c r="Q20" s="199">
        <v>25.288783093454789</v>
      </c>
    </row>
    <row r="21" spans="1:17" x14ac:dyDescent="0.25">
      <c r="A21" s="200" t="s">
        <v>167</v>
      </c>
      <c r="B21" s="199">
        <v>24.519997123041346</v>
      </c>
      <c r="C21" s="199">
        <v>12.249781307999999</v>
      </c>
      <c r="D21" s="199">
        <v>12.221913422915986</v>
      </c>
      <c r="E21" s="199">
        <v>15.266330975268</v>
      </c>
      <c r="F21" s="199">
        <v>24.801704126568016</v>
      </c>
      <c r="G21" s="199">
        <v>24.771174296776657</v>
      </c>
      <c r="H21" s="199">
        <v>21.516622527599971</v>
      </c>
      <c r="I21" s="199">
        <v>22.040542811628008</v>
      </c>
      <c r="J21" s="199">
        <v>18.71841381044397</v>
      </c>
      <c r="K21" s="199">
        <v>18.661755855708016</v>
      </c>
      <c r="L21" s="199">
        <v>21.733239895848207</v>
      </c>
      <c r="M21" s="199">
        <v>21.731883302848875</v>
      </c>
      <c r="N21" s="199">
        <v>15.492402387610213</v>
      </c>
      <c r="O21" s="199">
        <v>24.829459817355843</v>
      </c>
      <c r="P21" s="199">
        <v>40.368260491683564</v>
      </c>
      <c r="Q21" s="199">
        <v>40.365327695746259</v>
      </c>
    </row>
    <row r="22" spans="1:17" x14ac:dyDescent="0.25">
      <c r="A22" s="200" t="s">
        <v>166</v>
      </c>
      <c r="B22" s="199">
        <v>36.363919302232432</v>
      </c>
      <c r="C22" s="199">
        <v>44.024790354991765</v>
      </c>
      <c r="D22" s="199">
        <v>43.692019335299172</v>
      </c>
      <c r="E22" s="199">
        <v>39.875675261549389</v>
      </c>
      <c r="F22" s="199">
        <v>47.134507052817213</v>
      </c>
      <c r="G22" s="199">
        <v>44.103965040193032</v>
      </c>
      <c r="H22" s="199">
        <v>60.803673711002425</v>
      </c>
      <c r="I22" s="199">
        <v>63.804869102844314</v>
      </c>
      <c r="J22" s="199">
        <v>53.381728104847561</v>
      </c>
      <c r="K22" s="199">
        <v>41.04203739148663</v>
      </c>
      <c r="L22" s="199">
        <v>47.590215498692004</v>
      </c>
      <c r="M22" s="199">
        <v>45.802726777185335</v>
      </c>
      <c r="N22" s="199">
        <v>41.825036783172898</v>
      </c>
      <c r="O22" s="199">
        <v>37.475546084687743</v>
      </c>
      <c r="P22" s="199">
        <v>28.338509522523736</v>
      </c>
      <c r="Q22" s="199">
        <v>28.698186641660435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5.0710211346988023</v>
      </c>
      <c r="C25" s="197">
        <v>4.592614480669801</v>
      </c>
      <c r="D25" s="197">
        <v>5.0706181060704001</v>
      </c>
      <c r="E25" s="197">
        <v>5.2313714874017991</v>
      </c>
      <c r="F25" s="197">
        <v>5.3829711820638018</v>
      </c>
      <c r="G25" s="197">
        <v>5.8639295583125328</v>
      </c>
      <c r="H25" s="197">
        <v>5.8644898479648022</v>
      </c>
      <c r="I25" s="197">
        <v>6.2141805342162</v>
      </c>
      <c r="J25" s="197">
        <v>6.3658888135362002</v>
      </c>
      <c r="K25" s="197">
        <v>5.9037307921566002</v>
      </c>
      <c r="L25" s="197">
        <v>6.5440191498151803</v>
      </c>
      <c r="M25" s="197">
        <v>6.5402674394637454</v>
      </c>
      <c r="N25" s="197">
        <v>7.1822870287623903</v>
      </c>
      <c r="O25" s="197">
        <v>6.85863004168408</v>
      </c>
      <c r="P25" s="197">
        <v>7.3386805751243491</v>
      </c>
      <c r="Q25" s="197">
        <v>6.6696594432533347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0.99999999999999989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0.99999999999999978</v>
      </c>
      <c r="J31" s="194">
        <f t="shared" si="3"/>
        <v>0.99999999999999978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0.22638900861806335</v>
      </c>
      <c r="C35" s="191">
        <f t="shared" si="7"/>
        <v>0.2363781492440204</v>
      </c>
      <c r="D35" s="191">
        <f t="shared" si="7"/>
        <v>0.2385489142040664</v>
      </c>
      <c r="E35" s="191">
        <f t="shared" si="7"/>
        <v>0.245041226143561</v>
      </c>
      <c r="F35" s="191">
        <f t="shared" si="7"/>
        <v>0.22626285065591092</v>
      </c>
      <c r="G35" s="191">
        <f t="shared" si="7"/>
        <v>0.22176253603553775</v>
      </c>
      <c r="H35" s="191">
        <f t="shared" si="7"/>
        <v>0.2222957353850841</v>
      </c>
      <c r="I35" s="191">
        <f t="shared" si="7"/>
        <v>0.2268096526752135</v>
      </c>
      <c r="J35" s="191">
        <f t="shared" si="7"/>
        <v>0.23021538313955228</v>
      </c>
      <c r="K35" s="191">
        <f t="shared" si="7"/>
        <v>0.23761755503288981</v>
      </c>
      <c r="L35" s="191">
        <f t="shared" si="7"/>
        <v>0.23401694902301964</v>
      </c>
      <c r="M35" s="191">
        <f t="shared" si="7"/>
        <v>0.23843382008979239</v>
      </c>
      <c r="N35" s="191">
        <f t="shared" si="7"/>
        <v>0.238347747254961</v>
      </c>
      <c r="O35" s="191">
        <f t="shared" si="7"/>
        <v>0.23601752397383774</v>
      </c>
      <c r="P35" s="191">
        <f t="shared" si="7"/>
        <v>0.23609631888380853</v>
      </c>
      <c r="Q35" s="191">
        <f t="shared" si="7"/>
        <v>0.23407523740624098</v>
      </c>
    </row>
    <row r="36" spans="1:17" x14ac:dyDescent="0.25">
      <c r="A36" s="179" t="s">
        <v>158</v>
      </c>
      <c r="B36" s="190">
        <f t="shared" ref="B36:Q36" si="8">IF(B$16=0,0,B$16/B$5)</f>
        <v>0.27571813611423546</v>
      </c>
      <c r="C36" s="190">
        <f t="shared" si="8"/>
        <v>0.26746918071498726</v>
      </c>
      <c r="D36" s="190">
        <f t="shared" si="8"/>
        <v>0.27977069492801276</v>
      </c>
      <c r="E36" s="190">
        <f t="shared" si="8"/>
        <v>0.28075591268387756</v>
      </c>
      <c r="F36" s="190">
        <f t="shared" si="8"/>
        <v>0.2579021689489232</v>
      </c>
      <c r="G36" s="190">
        <f t="shared" si="8"/>
        <v>0.27127984298363639</v>
      </c>
      <c r="H36" s="190">
        <f t="shared" si="8"/>
        <v>0.24976851309994916</v>
      </c>
      <c r="I36" s="190">
        <f t="shared" si="8"/>
        <v>0.25117844876152029</v>
      </c>
      <c r="J36" s="190">
        <f t="shared" si="8"/>
        <v>0.27271181321889781</v>
      </c>
      <c r="K36" s="190">
        <f t="shared" si="8"/>
        <v>0.28778749636325068</v>
      </c>
      <c r="L36" s="190">
        <f t="shared" si="8"/>
        <v>0.28074177866213501</v>
      </c>
      <c r="M36" s="190">
        <f t="shared" si="8"/>
        <v>0.28271565503273732</v>
      </c>
      <c r="N36" s="190">
        <f t="shared" si="8"/>
        <v>0.3104198448352023</v>
      </c>
      <c r="O36" s="190">
        <f t="shared" si="8"/>
        <v>0.2930830456156015</v>
      </c>
      <c r="P36" s="190">
        <f t="shared" si="8"/>
        <v>0.29231831113119305</v>
      </c>
      <c r="Q36" s="190">
        <f t="shared" si="8"/>
        <v>0.28406216945270457</v>
      </c>
    </row>
    <row r="37" spans="1:17" x14ac:dyDescent="0.25">
      <c r="A37" s="179" t="s">
        <v>157</v>
      </c>
      <c r="B37" s="190">
        <f t="shared" ref="B37:Q37" si="9">IF(B$17=0,0,B$17/B$5)</f>
        <v>0.47032104165627753</v>
      </c>
      <c r="C37" s="190">
        <f t="shared" si="9"/>
        <v>0.46940575196949352</v>
      </c>
      <c r="D37" s="190">
        <f t="shared" si="9"/>
        <v>0.45370332137511948</v>
      </c>
      <c r="E37" s="190">
        <f t="shared" si="9"/>
        <v>0.44612726990417378</v>
      </c>
      <c r="F37" s="190">
        <f t="shared" si="9"/>
        <v>0.49004476350027348</v>
      </c>
      <c r="G37" s="190">
        <f t="shared" si="9"/>
        <v>0.47982963668246226</v>
      </c>
      <c r="H37" s="190">
        <f t="shared" si="9"/>
        <v>0.50295890020497191</v>
      </c>
      <c r="I37" s="190">
        <f t="shared" si="9"/>
        <v>0.49689405368711409</v>
      </c>
      <c r="J37" s="190">
        <f t="shared" si="9"/>
        <v>0.46980162231965999</v>
      </c>
      <c r="K37" s="190">
        <f t="shared" si="9"/>
        <v>0.44581619896753449</v>
      </c>
      <c r="L37" s="190">
        <f t="shared" si="9"/>
        <v>0.45716709444863191</v>
      </c>
      <c r="M37" s="190">
        <f t="shared" si="9"/>
        <v>0.45057895937419656</v>
      </c>
      <c r="N37" s="190">
        <f t="shared" si="9"/>
        <v>0.42019042342631641</v>
      </c>
      <c r="O37" s="190">
        <f t="shared" si="9"/>
        <v>0.44159112584900057</v>
      </c>
      <c r="P37" s="190">
        <f t="shared" si="9"/>
        <v>0.44235353887187906</v>
      </c>
      <c r="Q37" s="190">
        <f t="shared" si="9"/>
        <v>0.45345637619578405</v>
      </c>
    </row>
    <row r="38" spans="1:17" x14ac:dyDescent="0.25">
      <c r="A38" s="179" t="s">
        <v>156</v>
      </c>
      <c r="B38" s="190">
        <f t="shared" ref="B38:Q38" si="10">IF(B$25=0,0,B$25/B$5)</f>
        <v>2.7571813611423544E-2</v>
      </c>
      <c r="C38" s="190">
        <f t="shared" si="10"/>
        <v>2.6746918071498722E-2</v>
      </c>
      <c r="D38" s="190">
        <f t="shared" si="10"/>
        <v>2.7977069492801276E-2</v>
      </c>
      <c r="E38" s="190">
        <f t="shared" si="10"/>
        <v>2.8075591268387746E-2</v>
      </c>
      <c r="F38" s="190">
        <f t="shared" si="10"/>
        <v>2.5790216894892328E-2</v>
      </c>
      <c r="G38" s="190">
        <f t="shared" si="10"/>
        <v>2.712798429836364E-2</v>
      </c>
      <c r="H38" s="190">
        <f t="shared" si="10"/>
        <v>2.497685130999493E-2</v>
      </c>
      <c r="I38" s="190">
        <f t="shared" si="10"/>
        <v>2.511784487615203E-2</v>
      </c>
      <c r="J38" s="190">
        <f t="shared" si="10"/>
        <v>2.7271181321889788E-2</v>
      </c>
      <c r="K38" s="190">
        <f t="shared" si="10"/>
        <v>2.8778749636325082E-2</v>
      </c>
      <c r="L38" s="190">
        <f t="shared" si="10"/>
        <v>2.8074177866213492E-2</v>
      </c>
      <c r="M38" s="190">
        <f t="shared" si="10"/>
        <v>2.8271565503273734E-2</v>
      </c>
      <c r="N38" s="190">
        <f t="shared" si="10"/>
        <v>3.1041984483520232E-2</v>
      </c>
      <c r="O38" s="190">
        <f t="shared" si="10"/>
        <v>2.9308304561560149E-2</v>
      </c>
      <c r="P38" s="190">
        <f t="shared" si="10"/>
        <v>2.9231831113119305E-2</v>
      </c>
      <c r="Q38" s="190">
        <f t="shared" si="10"/>
        <v>2.8406216945270464E-2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1.8476899603955004</v>
      </c>
      <c r="C44" s="213">
        <f>IF(C$5=0,0,C$5/AGR_fec!C$5)</f>
        <v>1.7365904922771089</v>
      </c>
      <c r="D44" s="213">
        <f>IF(D$5=0,0,D$5/AGR_fec!D$5)</f>
        <v>1.8009612370888335</v>
      </c>
      <c r="E44" s="213">
        <f>IF(E$5=0,0,E$5/AGR_fec!E$5)</f>
        <v>1.812080904531582</v>
      </c>
      <c r="F44" s="213">
        <f>IF(F$5=0,0,F$5/AGR_fec!F$5)</f>
        <v>1.9230827395856189</v>
      </c>
      <c r="G44" s="213">
        <f>IF(G$5=0,0,G$5/AGR_fec!G$5)</f>
        <v>1.9690660346513238</v>
      </c>
      <c r="H44" s="213">
        <f>IF(H$5=0,0,H$5/AGR_fec!H$5)</f>
        <v>1.990579417253389</v>
      </c>
      <c r="I44" s="213">
        <f>IF(I$5=0,0,I$5/AGR_fec!I$5)</f>
        <v>1.9754284833489082</v>
      </c>
      <c r="J44" s="213">
        <f>IF(J$5=0,0,J$5/AGR_fec!J$5)</f>
        <v>1.942223287201823</v>
      </c>
      <c r="K44" s="213">
        <f>IF(K$5=0,0,K$5/AGR_fec!K$5)</f>
        <v>1.8819054794839369</v>
      </c>
      <c r="L44" s="213">
        <f>IF(L$5=0,0,L$5/AGR_fec!L$5)</f>
        <v>1.9951499190422604</v>
      </c>
      <c r="M44" s="213">
        <f>IF(M$5=0,0,M$5/AGR_fec!M$5)</f>
        <v>2.0073823230074064</v>
      </c>
      <c r="N44" s="213">
        <f>IF(N$5=0,0,N$5/AGR_fec!N$5)</f>
        <v>2.0280848678835208</v>
      </c>
      <c r="O44" s="213">
        <f>IF(O$5=0,0,O$5/AGR_fec!O$5)</f>
        <v>2.0709302177348938</v>
      </c>
      <c r="P44" s="213">
        <f>IF(P$5=0,0,P$5/AGR_fec!P$5)</f>
        <v>2.1313969200845198</v>
      </c>
      <c r="Q44" s="213">
        <f>IF(Q$5=0,0,Q$5/AGR_fec!Q$5)</f>
        <v>2.083955462186788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1.5126605451794588</v>
      </c>
      <c r="C48" s="210">
        <f>IF(C$9=0,0,C$9/AGR_fec!C$9)</f>
        <v>1.5338108153909102</v>
      </c>
      <c r="D48" s="210">
        <f>IF(D$9=0,0,D$9/AGR_fec!D$9)</f>
        <v>1.6735901974836223</v>
      </c>
      <c r="E48" s="210">
        <f>IF(E$9=0,0,E$9/AGR_fec!E$9)</f>
        <v>1.693380749826827</v>
      </c>
      <c r="F48" s="210">
        <f>IF(F$9=0,0,F$9/AGR_fec!F$9)</f>
        <v>1.6630870670067772</v>
      </c>
      <c r="G48" s="210">
        <f>IF(G$9=0,0,G$9/AGR_fec!G$9)</f>
        <v>1.6777157304735875</v>
      </c>
      <c r="H48" s="210">
        <f>IF(H$9=0,0,H$9/AGR_fec!H$9)</f>
        <v>1.7618898628314739</v>
      </c>
      <c r="I48" s="210">
        <f>IF(I$9=0,0,I$9/AGR_fec!I$9)</f>
        <v>1.8303527898039229</v>
      </c>
      <c r="J48" s="210">
        <f>IF(J$9=0,0,J$9/AGR_fec!J$9)</f>
        <v>1.7653801944306549</v>
      </c>
      <c r="K48" s="210">
        <f>IF(K$9=0,0,K$9/AGR_fec!K$9)</f>
        <v>1.7656655310389533</v>
      </c>
      <c r="L48" s="210">
        <f>IF(L$9=0,0,L$9/AGR_fec!L$9)</f>
        <v>1.9001862781965113</v>
      </c>
      <c r="M48" s="210">
        <f>IF(M$9=0,0,M$9/AGR_fec!M$9)</f>
        <v>2.0232150522985641</v>
      </c>
      <c r="N48" s="210">
        <f>IF(N$9=0,0,N$9/AGR_fec!N$9)</f>
        <v>2.1319506119658027</v>
      </c>
      <c r="O48" s="210">
        <f>IF(O$9=0,0,O$9/AGR_fec!O$9)</f>
        <v>2.163090483682208</v>
      </c>
      <c r="P48" s="210">
        <f>IF(P$9=0,0,P$9/AGR_fec!P$9)</f>
        <v>2.2900591015415239</v>
      </c>
      <c r="Q48" s="210">
        <f>IF(Q$9=0,0,Q$9/AGR_fec!Q$9)</f>
        <v>2.2187856464962441</v>
      </c>
    </row>
    <row r="49" spans="1:17" x14ac:dyDescent="0.25">
      <c r="A49" s="179" t="s">
        <v>158</v>
      </c>
      <c r="B49" s="209">
        <f>IF(B$16=0,0,B$16/AGR_fec!B$16)</f>
        <v>3.102418800000001</v>
      </c>
      <c r="C49" s="209">
        <f>IF(C$16=0,0,C$16/AGR_fec!C$16)</f>
        <v>3.1024188000000006</v>
      </c>
      <c r="D49" s="209">
        <f>IF(D$16=0,0,D$16/AGR_fec!D$16)</f>
        <v>3.1024188000000006</v>
      </c>
      <c r="E49" s="209">
        <f>IF(E$16=0,0,E$16/AGR_fec!E$16)</f>
        <v>3.1024188000000001</v>
      </c>
      <c r="F49" s="209">
        <f>IF(F$16=0,0,F$16/AGR_fec!F$16)</f>
        <v>3.1024187999999997</v>
      </c>
      <c r="G49" s="209">
        <f>IF(G$16=0,0,G$16/AGR_fec!G$16)</f>
        <v>3.1024188000000006</v>
      </c>
      <c r="H49" s="209">
        <f>IF(H$16=0,0,H$16/AGR_fec!H$16)</f>
        <v>3.102418800000001</v>
      </c>
      <c r="I49" s="209">
        <f>IF(I$16=0,0,I$16/AGR_fec!I$16)</f>
        <v>3.1024188000000006</v>
      </c>
      <c r="J49" s="209">
        <f>IF(J$16=0,0,J$16/AGR_fec!J$16)</f>
        <v>3.1024188000000001</v>
      </c>
      <c r="K49" s="209">
        <f>IF(K$16=0,0,K$16/AGR_fec!K$16)</f>
        <v>3.1024187999999997</v>
      </c>
      <c r="L49" s="209">
        <f>IF(L$16=0,0,L$16/AGR_fec!L$16)</f>
        <v>3.1024188000000001</v>
      </c>
      <c r="M49" s="209">
        <f>IF(M$16=0,0,M$16/AGR_fec!M$16)</f>
        <v>3.1024187999999997</v>
      </c>
      <c r="N49" s="209">
        <f>IF(N$16=0,0,N$16/AGR_fec!N$16)</f>
        <v>3.1024188000000001</v>
      </c>
      <c r="O49" s="209">
        <f>IF(O$16=0,0,O$16/AGR_fec!O$16)</f>
        <v>3.1024187999999997</v>
      </c>
      <c r="P49" s="209">
        <f>IF(P$16=0,0,P$16/AGR_fec!P$16)</f>
        <v>3.1024187999999997</v>
      </c>
      <c r="Q49" s="209">
        <f>IF(Q$16=0,0,Q$16/AGR_fec!Q$16)</f>
        <v>3.1024188000000006</v>
      </c>
    </row>
    <row r="50" spans="1:17" x14ac:dyDescent="0.25">
      <c r="A50" s="179" t="s">
        <v>157</v>
      </c>
      <c r="B50" s="209">
        <f>IF(B$17=0,0,B$17/AGR_fec!B$17)</f>
        <v>2.2650982909733748</v>
      </c>
      <c r="C50" s="209">
        <f>IF(C$17=0,0,C$17/AGR_fec!C$17)</f>
        <v>2.0381782993045161</v>
      </c>
      <c r="D50" s="209">
        <f>IF(D$17=0,0,D$17/AGR_fec!D$17)</f>
        <v>2.0087708338070098</v>
      </c>
      <c r="E50" s="209">
        <f>IF(E$17=0,0,E$17/AGR_fec!E$17)</f>
        <v>1.9198353159577757</v>
      </c>
      <c r="F50" s="209">
        <f>IF(F$17=0,0,F$17/AGR_fec!F$17)</f>
        <v>2.2342642143243072</v>
      </c>
      <c r="G50" s="209">
        <f>IF(G$17=0,0,G$17/AGR_fec!G$17)</f>
        <v>2.3484255168004231</v>
      </c>
      <c r="H50" s="209">
        <f>IF(H$17=0,0,H$17/AGR_fec!H$17)</f>
        <v>2.3218555589140562</v>
      </c>
      <c r="I50" s="209">
        <f>IF(I$17=0,0,I$17/AGR_fec!I$17)</f>
        <v>2.2308725856745544</v>
      </c>
      <c r="J50" s="209">
        <f>IF(J$17=0,0,J$17/AGR_fec!J$17)</f>
        <v>2.1662731509227275</v>
      </c>
      <c r="K50" s="209">
        <f>IF(K$17=0,0,K$17/AGR_fec!K$17)</f>
        <v>2.0337513603069124</v>
      </c>
      <c r="L50" s="209">
        <f>IF(L$17=0,0,L$17/AGR_fec!L$17)</f>
        <v>2.1167666331612427</v>
      </c>
      <c r="M50" s="209">
        <f>IF(M$17=0,0,M$17/AGR_fec!M$17)</f>
        <v>2.0549976830864849</v>
      </c>
      <c r="N50" s="209">
        <f>IF(N$17=0,0,N$17/AGR_fec!N$17)</f>
        <v>2.0502017586481402</v>
      </c>
      <c r="O50" s="209">
        <f>IF(O$17=0,0,O$17/AGR_fec!O$17)</f>
        <v>2.1318995130620517</v>
      </c>
      <c r="P50" s="209">
        <f>IF(P$17=0,0,P$17/AGR_fec!P$17)</f>
        <v>2.1929907003740086</v>
      </c>
      <c r="Q50" s="209">
        <f>IF(Q$17=0,0,Q$17/AGR_fec!Q$17)</f>
        <v>2.2146356930882036</v>
      </c>
    </row>
    <row r="51" spans="1:17" x14ac:dyDescent="0.25">
      <c r="A51" s="179" t="s">
        <v>156</v>
      </c>
      <c r="B51" s="209">
        <f>IF(B$25=0,0,B$25/AGR_fec!B$25)</f>
        <v>3.1024187999999993</v>
      </c>
      <c r="C51" s="209">
        <f>IF(C$25=0,0,C$25/AGR_fec!C$25)</f>
        <v>3.1024187999999997</v>
      </c>
      <c r="D51" s="209">
        <f>IF(D$25=0,0,D$25/AGR_fec!D$25)</f>
        <v>3.1024187999999993</v>
      </c>
      <c r="E51" s="209">
        <f>IF(E$25=0,0,E$25/AGR_fec!E$25)</f>
        <v>3.1024188000000006</v>
      </c>
      <c r="F51" s="209">
        <f>IF(F$25=0,0,F$25/AGR_fec!F$25)</f>
        <v>3.1024188000000006</v>
      </c>
      <c r="G51" s="209">
        <f>IF(G$25=0,0,G$25/AGR_fec!G$25)</f>
        <v>3.1024188000000001</v>
      </c>
      <c r="H51" s="209">
        <f>IF(H$25=0,0,H$25/AGR_fec!H$25)</f>
        <v>3.102418800000001</v>
      </c>
      <c r="I51" s="209">
        <f>IF(I$25=0,0,I$25/AGR_fec!I$25)</f>
        <v>3.1024188000000006</v>
      </c>
      <c r="J51" s="209">
        <f>IF(J$25=0,0,J$25/AGR_fec!J$25)</f>
        <v>3.1024187999999993</v>
      </c>
      <c r="K51" s="209">
        <f>IF(K$25=0,0,K$25/AGR_fec!K$25)</f>
        <v>3.1024188000000015</v>
      </c>
      <c r="L51" s="209">
        <f>IF(L$25=0,0,L$25/AGR_fec!L$25)</f>
        <v>3.1024187999999997</v>
      </c>
      <c r="M51" s="209">
        <f>IF(M$25=0,0,M$25/AGR_fec!M$25)</f>
        <v>3.1024188000000001</v>
      </c>
      <c r="N51" s="209">
        <f>IF(N$25=0,0,N$25/AGR_fec!N$25)</f>
        <v>3.1024188000000006</v>
      </c>
      <c r="O51" s="209">
        <f>IF(O$25=0,0,O$25/AGR_fec!O$25)</f>
        <v>3.102418800000001</v>
      </c>
      <c r="P51" s="209">
        <f>IF(P$25=0,0,P$25/AGR_fec!P$25)</f>
        <v>3.1024188000000006</v>
      </c>
      <c r="Q51" s="209">
        <f>IF(Q$25=0,0,Q$25/AGR_fec!Q$25)</f>
        <v>3.1024188000000019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41980.61331991911</v>
      </c>
      <c r="C3" s="98">
        <f t="shared" si="0"/>
        <v>43851.895866549341</v>
      </c>
      <c r="D3" s="98">
        <f t="shared" si="0"/>
        <v>46090.479296474281</v>
      </c>
      <c r="E3" s="98">
        <f t="shared" si="0"/>
        <v>49471.295897749136</v>
      </c>
      <c r="F3" s="98">
        <f t="shared" si="0"/>
        <v>52308.02920920559</v>
      </c>
      <c r="G3" s="98">
        <f t="shared" si="0"/>
        <v>55475.86645655951</v>
      </c>
      <c r="H3" s="98">
        <f t="shared" si="0"/>
        <v>57705.724003407064</v>
      </c>
      <c r="I3" s="98">
        <f t="shared" si="0"/>
        <v>63701.255391384875</v>
      </c>
      <c r="J3" s="98">
        <f t="shared" si="0"/>
        <v>66511.111111111095</v>
      </c>
      <c r="K3" s="98">
        <f t="shared" si="0"/>
        <v>66380.807951233204</v>
      </c>
      <c r="L3" s="98">
        <f t="shared" si="0"/>
        <v>66982.745549332249</v>
      </c>
      <c r="M3" s="98">
        <f t="shared" si="0"/>
        <v>68362.324431223751</v>
      </c>
      <c r="N3" s="98">
        <f t="shared" si="0"/>
        <v>69031.41237995564</v>
      </c>
      <c r="O3" s="98">
        <f t="shared" si="0"/>
        <v>69890.740356563518</v>
      </c>
      <c r="P3" s="98">
        <f t="shared" si="0"/>
        <v>71086.636093089663</v>
      </c>
      <c r="Q3" s="98">
        <f t="shared" si="0"/>
        <v>71639.457661508946</v>
      </c>
    </row>
    <row r="4" spans="1:17" ht="12.95" customHeight="1" x14ac:dyDescent="0.25">
      <c r="A4" s="90" t="s">
        <v>44</v>
      </c>
      <c r="B4" s="89">
        <f t="shared" ref="B4" si="1">SUM(B5:B14)</f>
        <v>41980.61331991911</v>
      </c>
      <c r="C4" s="89">
        <f t="shared" ref="C4:Q4" si="2">SUM(C5:C14)</f>
        <v>43851.895866549341</v>
      </c>
      <c r="D4" s="89">
        <f t="shared" si="2"/>
        <v>46090.479296474281</v>
      </c>
      <c r="E4" s="89">
        <f t="shared" si="2"/>
        <v>49471.295897749136</v>
      </c>
      <c r="F4" s="89">
        <f t="shared" si="2"/>
        <v>52308.02920920559</v>
      </c>
      <c r="G4" s="89">
        <f t="shared" si="2"/>
        <v>55475.86645655951</v>
      </c>
      <c r="H4" s="89">
        <f t="shared" si="2"/>
        <v>57705.724003407064</v>
      </c>
      <c r="I4" s="89">
        <f t="shared" si="2"/>
        <v>63701.255391384875</v>
      </c>
      <c r="J4" s="89">
        <f t="shared" si="2"/>
        <v>66511.111111111095</v>
      </c>
      <c r="K4" s="89">
        <f t="shared" si="2"/>
        <v>66380.807951233204</v>
      </c>
      <c r="L4" s="89">
        <f t="shared" si="2"/>
        <v>66982.745549332249</v>
      </c>
      <c r="M4" s="89">
        <f t="shared" si="2"/>
        <v>68362.324431223751</v>
      </c>
      <c r="N4" s="89">
        <f t="shared" si="2"/>
        <v>69031.41237995564</v>
      </c>
      <c r="O4" s="89">
        <f t="shared" si="2"/>
        <v>69890.740356563518</v>
      </c>
      <c r="P4" s="89">
        <f t="shared" si="2"/>
        <v>71086.636093089663</v>
      </c>
      <c r="Q4" s="89">
        <f t="shared" si="2"/>
        <v>71639.457661508946</v>
      </c>
    </row>
    <row r="5" spans="1:17" ht="12" customHeight="1" x14ac:dyDescent="0.25">
      <c r="A5" s="88" t="s">
        <v>38</v>
      </c>
      <c r="B5" s="87">
        <v>4533.1269284080681</v>
      </c>
      <c r="C5" s="87">
        <v>4733.5199159555987</v>
      </c>
      <c r="D5" s="87">
        <v>5119.4869058333461</v>
      </c>
      <c r="E5" s="87">
        <v>5214.0378345835798</v>
      </c>
      <c r="F5" s="87">
        <v>5308.5302112663067</v>
      </c>
      <c r="G5" s="87">
        <v>6446.362353243765</v>
      </c>
      <c r="H5" s="87">
        <v>8255.6513801051915</v>
      </c>
      <c r="I5" s="87">
        <v>7001.7014638066676</v>
      </c>
      <c r="J5" s="87">
        <v>6232.7879508081069</v>
      </c>
      <c r="K5" s="87">
        <v>7866.7443900081835</v>
      </c>
      <c r="L5" s="87">
        <v>7951.120981685116</v>
      </c>
      <c r="M5" s="87">
        <v>8465.4635645996423</v>
      </c>
      <c r="N5" s="87">
        <v>8871.0112171017499</v>
      </c>
      <c r="O5" s="87">
        <v>8418.7089588838899</v>
      </c>
      <c r="P5" s="87">
        <v>7849.8676203581626</v>
      </c>
      <c r="Q5" s="87">
        <v>6107.8820803362423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1936.6549579015023</v>
      </c>
      <c r="C7" s="87">
        <v>1300.6830135272041</v>
      </c>
      <c r="D7" s="87">
        <v>1241.4442940968288</v>
      </c>
      <c r="E7" s="87">
        <v>1117.2714246006874</v>
      </c>
      <c r="F7" s="87">
        <v>883.24294743794917</v>
      </c>
      <c r="G7" s="87">
        <v>781.78328215722081</v>
      </c>
      <c r="H7" s="87">
        <v>802.11702480886231</v>
      </c>
      <c r="I7" s="87">
        <v>658.76644847267573</v>
      </c>
      <c r="J7" s="87">
        <v>527.61666363401514</v>
      </c>
      <c r="K7" s="87">
        <v>633.76581813218706</v>
      </c>
      <c r="L7" s="87">
        <v>629.65696058063247</v>
      </c>
      <c r="M7" s="87">
        <v>719.46647066698961</v>
      </c>
      <c r="N7" s="87">
        <v>743.80844532019796</v>
      </c>
      <c r="O7" s="87">
        <v>692.42983276074597</v>
      </c>
      <c r="P7" s="87">
        <v>604.06579726415202</v>
      </c>
      <c r="Q7" s="87">
        <v>367.16234061385933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2883.3681469299504</v>
      </c>
      <c r="C9" s="87">
        <v>3277.3326085995118</v>
      </c>
      <c r="D9" s="87">
        <v>3969.0113457332045</v>
      </c>
      <c r="E9" s="87">
        <v>4159.7257859025531</v>
      </c>
      <c r="F9" s="87">
        <v>6026.1025797629354</v>
      </c>
      <c r="G9" s="87">
        <v>6029.3949585241444</v>
      </c>
      <c r="H9" s="87">
        <v>6030.0782859050996</v>
      </c>
      <c r="I9" s="87">
        <v>8774.1905341994316</v>
      </c>
      <c r="J9" s="87">
        <v>9174.0205707944115</v>
      </c>
      <c r="K9" s="87">
        <v>8411.2724078756728</v>
      </c>
      <c r="L9" s="87">
        <v>9221.5248263977464</v>
      </c>
      <c r="M9" s="87">
        <v>9429.8340333217511</v>
      </c>
      <c r="N9" s="87">
        <v>9334.1418894373255</v>
      </c>
      <c r="O9" s="87">
        <v>10607.02944196172</v>
      </c>
      <c r="P9" s="87">
        <v>10548.708920708023</v>
      </c>
      <c r="Q9" s="87">
        <v>12233.722939981166</v>
      </c>
    </row>
    <row r="10" spans="1:17" ht="12" customHeight="1" x14ac:dyDescent="0.25">
      <c r="A10" s="88" t="s">
        <v>34</v>
      </c>
      <c r="B10" s="87">
        <v>4109.3446321071342</v>
      </c>
      <c r="C10" s="87">
        <v>4135.8107188551185</v>
      </c>
      <c r="D10" s="87">
        <v>4175.1248211837556</v>
      </c>
      <c r="E10" s="87">
        <v>3579.4587979534908</v>
      </c>
      <c r="F10" s="87">
        <v>3413.118438441737</v>
      </c>
      <c r="G10" s="87">
        <v>3386.2561336083995</v>
      </c>
      <c r="H10" s="87">
        <v>3197.2263353189478</v>
      </c>
      <c r="I10" s="87">
        <v>3288.5626350149637</v>
      </c>
      <c r="J10" s="87">
        <v>3888.1439295625696</v>
      </c>
      <c r="K10" s="87">
        <v>3917.1868820436207</v>
      </c>
      <c r="L10" s="87">
        <v>3943.1151034441164</v>
      </c>
      <c r="M10" s="87">
        <v>4592.3300437198914</v>
      </c>
      <c r="N10" s="87">
        <v>4686.1872926923488</v>
      </c>
      <c r="O10" s="87">
        <v>5305.1456329658522</v>
      </c>
      <c r="P10" s="87">
        <v>5268.0516782244995</v>
      </c>
      <c r="Q10" s="87">
        <v>5480.1360776115089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24987.042969107748</v>
      </c>
      <c r="C12" s="87">
        <v>26354.756043779147</v>
      </c>
      <c r="D12" s="87">
        <v>27434.649670223353</v>
      </c>
      <c r="E12" s="87">
        <v>29179.651258243441</v>
      </c>
      <c r="F12" s="87">
        <v>30202.593641234122</v>
      </c>
      <c r="G12" s="87">
        <v>31564.722719017351</v>
      </c>
      <c r="H12" s="87">
        <v>31973.044796679816</v>
      </c>
      <c r="I12" s="87">
        <v>36316.401848421199</v>
      </c>
      <c r="J12" s="87">
        <v>35056.397817498881</v>
      </c>
      <c r="K12" s="87">
        <v>38829.600362841811</v>
      </c>
      <c r="L12" s="87">
        <v>41357.793464392962</v>
      </c>
      <c r="M12" s="87">
        <v>38785.346021981517</v>
      </c>
      <c r="N12" s="87">
        <v>37276.66102187123</v>
      </c>
      <c r="O12" s="87">
        <v>36143.159463043725</v>
      </c>
      <c r="P12" s="87">
        <v>36162.410501155784</v>
      </c>
      <c r="Q12" s="87">
        <v>39291.578282730698</v>
      </c>
    </row>
    <row r="13" spans="1:17" ht="12" customHeight="1" x14ac:dyDescent="0.25">
      <c r="A13" s="88" t="s">
        <v>105</v>
      </c>
      <c r="B13" s="87">
        <v>43.08937223926921</v>
      </c>
      <c r="C13" s="87">
        <v>70.07974348453385</v>
      </c>
      <c r="D13" s="87">
        <v>98.309158491605658</v>
      </c>
      <c r="E13" s="87">
        <v>190.4098986695287</v>
      </c>
      <c r="F13" s="87">
        <v>250.78447822926512</v>
      </c>
      <c r="G13" s="87">
        <v>341.42700938659038</v>
      </c>
      <c r="H13" s="87">
        <v>410.82678685689581</v>
      </c>
      <c r="I13" s="87">
        <v>481.54157353737759</v>
      </c>
      <c r="J13" s="87">
        <v>790.28574392791961</v>
      </c>
      <c r="K13" s="87">
        <v>834.74303557330995</v>
      </c>
      <c r="L13" s="87">
        <v>878.12211523974372</v>
      </c>
      <c r="M13" s="87">
        <v>1503.1863905600424</v>
      </c>
      <c r="N13" s="87">
        <v>2181.6903106574928</v>
      </c>
      <c r="O13" s="87">
        <v>2865.2139834173649</v>
      </c>
      <c r="P13" s="87">
        <v>4417.2999774506161</v>
      </c>
      <c r="Q13" s="87">
        <v>4748.915187136552</v>
      </c>
    </row>
    <row r="14" spans="1:17" ht="12" customHeight="1" x14ac:dyDescent="0.25">
      <c r="A14" s="51" t="s">
        <v>104</v>
      </c>
      <c r="B14" s="94">
        <v>3487.986313225435</v>
      </c>
      <c r="C14" s="94">
        <v>3979.713822348227</v>
      </c>
      <c r="D14" s="94">
        <v>4052.4531009121947</v>
      </c>
      <c r="E14" s="94">
        <v>6030.7408977958521</v>
      </c>
      <c r="F14" s="94">
        <v>6223.6569128332731</v>
      </c>
      <c r="G14" s="94">
        <v>6925.9200006220308</v>
      </c>
      <c r="H14" s="94">
        <v>7036.7793937322476</v>
      </c>
      <c r="I14" s="94">
        <v>7180.0908879325561</v>
      </c>
      <c r="J14" s="94">
        <v>10841.858434885187</v>
      </c>
      <c r="K14" s="94">
        <v>5887.4950547584122</v>
      </c>
      <c r="L14" s="94">
        <v>3001.4120975919277</v>
      </c>
      <c r="M14" s="94">
        <v>4866.6979063739218</v>
      </c>
      <c r="N14" s="94">
        <v>5937.9122028752909</v>
      </c>
      <c r="O14" s="94">
        <v>5859.0530435302217</v>
      </c>
      <c r="P14" s="94">
        <v>6236.2315979284213</v>
      </c>
      <c r="Q14" s="94">
        <v>3410.0607530989205</v>
      </c>
    </row>
    <row r="15" spans="1:17" ht="12" hidden="1" customHeight="1" x14ac:dyDescent="0.25">
      <c r="A15" s="97" t="s">
        <v>103</v>
      </c>
      <c r="B15" s="96">
        <f t="shared" ref="B15" si="3">SUM(B5:B12)</f>
        <v>38449.537634454406</v>
      </c>
      <c r="C15" s="96">
        <f t="shared" ref="C15:Q15" si="4">SUM(C5:C12)</f>
        <v>39802.102300716579</v>
      </c>
      <c r="D15" s="96">
        <f t="shared" si="4"/>
        <v>41939.717037070484</v>
      </c>
      <c r="E15" s="96">
        <f t="shared" si="4"/>
        <v>43250.14510128375</v>
      </c>
      <c r="F15" s="96">
        <f t="shared" si="4"/>
        <v>45833.587818143053</v>
      </c>
      <c r="G15" s="96">
        <f t="shared" si="4"/>
        <v>48208.519446550883</v>
      </c>
      <c r="H15" s="96">
        <f t="shared" si="4"/>
        <v>50258.11782281792</v>
      </c>
      <c r="I15" s="96">
        <f t="shared" si="4"/>
        <v>56039.622929914942</v>
      </c>
      <c r="J15" s="96">
        <f t="shared" si="4"/>
        <v>54878.966932297983</v>
      </c>
      <c r="K15" s="96">
        <f t="shared" si="4"/>
        <v>59658.56986090148</v>
      </c>
      <c r="L15" s="96">
        <f t="shared" si="4"/>
        <v>63103.211336500579</v>
      </c>
      <c r="M15" s="96">
        <f t="shared" si="4"/>
        <v>61992.440134289791</v>
      </c>
      <c r="N15" s="96">
        <f t="shared" si="4"/>
        <v>60911.809866422853</v>
      </c>
      <c r="O15" s="96">
        <f t="shared" si="4"/>
        <v>61166.473329615932</v>
      </c>
      <c r="P15" s="96">
        <f t="shared" si="4"/>
        <v>60433.104517710621</v>
      </c>
      <c r="Q15" s="96">
        <f t="shared" si="4"/>
        <v>63480.481721273478</v>
      </c>
    </row>
    <row r="16" spans="1:17" ht="12.95" customHeight="1" x14ac:dyDescent="0.25">
      <c r="A16" s="90" t="s">
        <v>102</v>
      </c>
      <c r="B16" s="89">
        <f t="shared" ref="B16" si="5">SUM(B17:B18)</f>
        <v>1943.9999999999993</v>
      </c>
      <c r="C16" s="89">
        <f t="shared" ref="C16:Q16" si="6">SUM(C17:C18)</f>
        <v>2192</v>
      </c>
      <c r="D16" s="89">
        <f t="shared" si="6"/>
        <v>2494.0000000000005</v>
      </c>
      <c r="E16" s="89">
        <f t="shared" si="6"/>
        <v>2808.9999999999995</v>
      </c>
      <c r="F16" s="89">
        <f t="shared" si="6"/>
        <v>3153.9999999999995</v>
      </c>
      <c r="G16" s="89">
        <f t="shared" si="6"/>
        <v>3525.9999999999991</v>
      </c>
      <c r="H16" s="89">
        <f t="shared" si="6"/>
        <v>3926.0000000000005</v>
      </c>
      <c r="I16" s="89">
        <f t="shared" si="6"/>
        <v>4403</v>
      </c>
      <c r="J16" s="89">
        <f t="shared" si="6"/>
        <v>4826.0000000000027</v>
      </c>
      <c r="K16" s="89">
        <f t="shared" si="6"/>
        <v>5116</v>
      </c>
      <c r="L16" s="89">
        <f t="shared" si="6"/>
        <v>5319.0000000000009</v>
      </c>
      <c r="M16" s="89">
        <f t="shared" si="6"/>
        <v>5552</v>
      </c>
      <c r="N16" s="89">
        <f t="shared" si="6"/>
        <v>5717</v>
      </c>
      <c r="O16" s="89">
        <f t="shared" si="6"/>
        <v>5921</v>
      </c>
      <c r="P16" s="89">
        <f t="shared" si="6"/>
        <v>6187</v>
      </c>
      <c r="Q16" s="89">
        <f t="shared" si="6"/>
        <v>6523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1943.9999999999993</v>
      </c>
      <c r="C18" s="95">
        <v>2192</v>
      </c>
      <c r="D18" s="95">
        <v>2494.0000000000005</v>
      </c>
      <c r="E18" s="95">
        <v>2808.9999999999995</v>
      </c>
      <c r="F18" s="95">
        <v>3153.9999999999995</v>
      </c>
      <c r="G18" s="95">
        <v>3525.9999999999991</v>
      </c>
      <c r="H18" s="95">
        <v>3926.0000000000005</v>
      </c>
      <c r="I18" s="95">
        <v>4403</v>
      </c>
      <c r="J18" s="95">
        <v>4826.0000000000027</v>
      </c>
      <c r="K18" s="95">
        <v>5116</v>
      </c>
      <c r="L18" s="95">
        <v>5319.0000000000009</v>
      </c>
      <c r="M18" s="95">
        <v>5552</v>
      </c>
      <c r="N18" s="95">
        <v>5717</v>
      </c>
      <c r="O18" s="95">
        <v>5921</v>
      </c>
      <c r="P18" s="95">
        <v>6187</v>
      </c>
      <c r="Q18" s="95">
        <v>6523</v>
      </c>
    </row>
    <row r="19" spans="1:17" ht="12.95" customHeight="1" x14ac:dyDescent="0.25">
      <c r="A19" s="90" t="s">
        <v>47</v>
      </c>
      <c r="B19" s="89">
        <f t="shared" ref="B19" si="7">SUM(B20:B26)</f>
        <v>41980.613319919124</v>
      </c>
      <c r="C19" s="89">
        <f t="shared" ref="C19:Q19" si="8">SUM(C20:C26)</f>
        <v>43851.895866549341</v>
      </c>
      <c r="D19" s="89">
        <f t="shared" si="8"/>
        <v>46090.479296474281</v>
      </c>
      <c r="E19" s="89">
        <f t="shared" si="8"/>
        <v>49471.295897749136</v>
      </c>
      <c r="F19" s="89">
        <f t="shared" si="8"/>
        <v>52308.029209205619</v>
      </c>
      <c r="G19" s="89">
        <f t="shared" si="8"/>
        <v>55475.866456559525</v>
      </c>
      <c r="H19" s="89">
        <f t="shared" si="8"/>
        <v>57705.724003407056</v>
      </c>
      <c r="I19" s="89">
        <f t="shared" si="8"/>
        <v>63701.255391384868</v>
      </c>
      <c r="J19" s="89">
        <f t="shared" si="8"/>
        <v>66511.11111111108</v>
      </c>
      <c r="K19" s="89">
        <f t="shared" si="8"/>
        <v>66380.80795123319</v>
      </c>
      <c r="L19" s="89">
        <f t="shared" si="8"/>
        <v>66982.745549332234</v>
      </c>
      <c r="M19" s="89">
        <f t="shared" si="8"/>
        <v>68362.324431223737</v>
      </c>
      <c r="N19" s="89">
        <f t="shared" si="8"/>
        <v>69031.412379955626</v>
      </c>
      <c r="O19" s="89">
        <f t="shared" si="8"/>
        <v>69890.740356563532</v>
      </c>
      <c r="P19" s="89">
        <f t="shared" si="8"/>
        <v>71086.636093089648</v>
      </c>
      <c r="Q19" s="89">
        <f t="shared" si="8"/>
        <v>71639.457661508932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1817.5092194967328</v>
      </c>
      <c r="C22" s="87">
        <v>904.62003579309601</v>
      </c>
      <c r="D22" s="87">
        <v>862.98217526421865</v>
      </c>
      <c r="E22" s="87">
        <v>835.72658170228488</v>
      </c>
      <c r="F22" s="87">
        <v>759.34511075607338</v>
      </c>
      <c r="G22" s="87">
        <v>749.12226007663094</v>
      </c>
      <c r="H22" s="87">
        <v>704.92453124311567</v>
      </c>
      <c r="I22" s="87">
        <v>664.68771194749002</v>
      </c>
      <c r="J22" s="87">
        <v>621.89120358266143</v>
      </c>
      <c r="K22" s="87">
        <v>580.49158044183844</v>
      </c>
      <c r="L22" s="87">
        <v>526.52475632125902</v>
      </c>
      <c r="M22" s="87">
        <v>439.83528371421869</v>
      </c>
      <c r="N22" s="87">
        <v>345.71228562719568</v>
      </c>
      <c r="O22" s="87">
        <v>351.06566701714485</v>
      </c>
      <c r="P22" s="87">
        <v>358.11075020920327</v>
      </c>
      <c r="Q22" s="87">
        <v>362.17948300903129</v>
      </c>
    </row>
    <row r="23" spans="1:17" ht="12" customHeight="1" x14ac:dyDescent="0.25">
      <c r="A23" s="88" t="s">
        <v>98</v>
      </c>
      <c r="B23" s="87">
        <v>1729.7888059518689</v>
      </c>
      <c r="C23" s="87">
        <v>1841.0453029202947</v>
      </c>
      <c r="D23" s="87">
        <v>2009.3569168849701</v>
      </c>
      <c r="E23" s="87">
        <v>2079.6481534480281</v>
      </c>
      <c r="F23" s="87">
        <v>2553.638695984464</v>
      </c>
      <c r="G23" s="87">
        <v>2623.7780262101069</v>
      </c>
      <c r="H23" s="87">
        <v>3068.8829465082631</v>
      </c>
      <c r="I23" s="87">
        <v>4570.1684078864164</v>
      </c>
      <c r="J23" s="87">
        <v>5156.8594649347415</v>
      </c>
      <c r="K23" s="87">
        <v>5207.0363363247052</v>
      </c>
      <c r="L23" s="87">
        <v>5246.0477989137462</v>
      </c>
      <c r="M23" s="87">
        <v>5354.8410057880292</v>
      </c>
      <c r="N23" s="87">
        <v>5407.9549883723766</v>
      </c>
      <c r="O23" s="87">
        <v>5480.2042714371964</v>
      </c>
      <c r="P23" s="87">
        <v>5578.9433039052192</v>
      </c>
      <c r="Q23" s="87">
        <v>5626.6017074190677</v>
      </c>
    </row>
    <row r="24" spans="1:17" ht="12" customHeight="1" x14ac:dyDescent="0.25">
      <c r="A24" s="88" t="s">
        <v>34</v>
      </c>
      <c r="B24" s="87">
        <v>1535.5266649875032</v>
      </c>
      <c r="C24" s="87">
        <v>1562.1912809256485</v>
      </c>
      <c r="D24" s="87">
        <v>1574.74215371835</v>
      </c>
      <c r="E24" s="87">
        <v>1631.8024290992248</v>
      </c>
      <c r="F24" s="87">
        <v>1667.6073519128267</v>
      </c>
      <c r="G24" s="87">
        <v>1713.1030132940352</v>
      </c>
      <c r="H24" s="87">
        <v>1720.7993005224675</v>
      </c>
      <c r="I24" s="87">
        <v>1736.5163722939521</v>
      </c>
      <c r="J24" s="87">
        <v>1762.3989722896133</v>
      </c>
      <c r="K24" s="87">
        <v>1776.5104897538031</v>
      </c>
      <c r="L24" s="87">
        <v>1785.7793617197772</v>
      </c>
      <c r="M24" s="87">
        <v>1827.3381523884557</v>
      </c>
      <c r="N24" s="87">
        <v>1854.1101118893459</v>
      </c>
      <c r="O24" s="87">
        <v>1889.3168045876548</v>
      </c>
      <c r="P24" s="87">
        <v>1933.028274158351</v>
      </c>
      <c r="Q24" s="87">
        <v>1958.6835677390347</v>
      </c>
    </row>
    <row r="25" spans="1:17" ht="12" customHeight="1" x14ac:dyDescent="0.25">
      <c r="A25" s="88" t="s">
        <v>42</v>
      </c>
      <c r="B25" s="87">
        <v>21880.272999380661</v>
      </c>
      <c r="C25" s="87">
        <v>22495.745185927972</v>
      </c>
      <c r="D25" s="87">
        <v>22618.447881906319</v>
      </c>
      <c r="E25" s="87">
        <v>24428.243308320536</v>
      </c>
      <c r="F25" s="87">
        <v>25380.687257829119</v>
      </c>
      <c r="G25" s="87">
        <v>26363.67405076087</v>
      </c>
      <c r="H25" s="87">
        <v>26723.436718631179</v>
      </c>
      <c r="I25" s="87">
        <v>27582.723205330127</v>
      </c>
      <c r="J25" s="87">
        <v>28975.1989827533</v>
      </c>
      <c r="K25" s="87">
        <v>29202.766175617937</v>
      </c>
      <c r="L25" s="87">
        <v>29658.937681612722</v>
      </c>
      <c r="M25" s="87">
        <v>30131.461317540809</v>
      </c>
      <c r="N25" s="87">
        <v>30490.22481776643</v>
      </c>
      <c r="O25" s="87">
        <v>31503.803201168281</v>
      </c>
      <c r="P25" s="87">
        <v>32140.054932127965</v>
      </c>
      <c r="Q25" s="87">
        <v>33582.434214138186</v>
      </c>
    </row>
    <row r="26" spans="1:17" ht="12" customHeight="1" x14ac:dyDescent="0.25">
      <c r="A26" s="88" t="s">
        <v>30</v>
      </c>
      <c r="B26" s="94">
        <v>15017.515630102356</v>
      </c>
      <c r="C26" s="94">
        <v>17048.294060982327</v>
      </c>
      <c r="D26" s="94">
        <v>19024.950168700427</v>
      </c>
      <c r="E26" s="94">
        <v>20495.875425179063</v>
      </c>
      <c r="F26" s="94">
        <v>21946.750792723131</v>
      </c>
      <c r="G26" s="94">
        <v>24026.18910621788</v>
      </c>
      <c r="H26" s="94">
        <v>25487.680506502031</v>
      </c>
      <c r="I26" s="94">
        <v>29147.159693926882</v>
      </c>
      <c r="J26" s="94">
        <v>29994.762487550764</v>
      </c>
      <c r="K26" s="94">
        <v>29614.003369094902</v>
      </c>
      <c r="L26" s="94">
        <v>29765.455950764728</v>
      </c>
      <c r="M26" s="94">
        <v>30608.848671792224</v>
      </c>
      <c r="N26" s="94">
        <v>30933.410176300276</v>
      </c>
      <c r="O26" s="94">
        <v>30666.350412353248</v>
      </c>
      <c r="P26" s="94">
        <v>31076.4988326889</v>
      </c>
      <c r="Q26" s="94">
        <v>30109.558689203615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41980.613319919124</v>
      </c>
      <c r="C29" s="89">
        <f t="shared" ref="C29:Q29" si="10">SUM(C30:C33)</f>
        <v>43851.895866549341</v>
      </c>
      <c r="D29" s="89">
        <f t="shared" si="10"/>
        <v>46090.479296474281</v>
      </c>
      <c r="E29" s="89">
        <f t="shared" si="10"/>
        <v>49471.295897749136</v>
      </c>
      <c r="F29" s="89">
        <f t="shared" si="10"/>
        <v>52308.029209205619</v>
      </c>
      <c r="G29" s="89">
        <f t="shared" si="10"/>
        <v>55475.866456559517</v>
      </c>
      <c r="H29" s="89">
        <f t="shared" si="10"/>
        <v>57705.724003407071</v>
      </c>
      <c r="I29" s="89">
        <f t="shared" si="10"/>
        <v>63701.255391384897</v>
      </c>
      <c r="J29" s="89">
        <f t="shared" si="10"/>
        <v>66511.111111111095</v>
      </c>
      <c r="K29" s="89">
        <f t="shared" si="10"/>
        <v>66380.80795123319</v>
      </c>
      <c r="L29" s="89">
        <f t="shared" si="10"/>
        <v>66982.745549332249</v>
      </c>
      <c r="M29" s="89">
        <f t="shared" si="10"/>
        <v>68362.324431223751</v>
      </c>
      <c r="N29" s="89">
        <f t="shared" si="10"/>
        <v>69031.412379955626</v>
      </c>
      <c r="O29" s="89">
        <f t="shared" si="10"/>
        <v>69890.740356563518</v>
      </c>
      <c r="P29" s="89">
        <f t="shared" si="10"/>
        <v>71086.636093089648</v>
      </c>
      <c r="Q29" s="89">
        <f t="shared" si="10"/>
        <v>71639.457661508961</v>
      </c>
    </row>
    <row r="30" spans="1:17" ht="12" customHeight="1" x14ac:dyDescent="0.25">
      <c r="A30" s="88" t="s">
        <v>66</v>
      </c>
      <c r="B30" s="87">
        <v>1183.4783647755939</v>
      </c>
      <c r="C30" s="87">
        <v>1163.3618507235105</v>
      </c>
      <c r="D30" s="87">
        <v>1151.9099284808128</v>
      </c>
      <c r="E30" s="87">
        <v>1131.4984668728314</v>
      </c>
      <c r="F30" s="87">
        <v>0</v>
      </c>
      <c r="G30" s="87">
        <v>1059.5333725333373</v>
      </c>
      <c r="H30" s="87">
        <v>1060.1532447710886</v>
      </c>
      <c r="I30" s="87">
        <v>1016.5901516229503</v>
      </c>
      <c r="J30" s="87">
        <v>0</v>
      </c>
      <c r="K30" s="87">
        <v>0</v>
      </c>
      <c r="L30" s="87">
        <v>0</v>
      </c>
      <c r="M30" s="87">
        <v>1068.1321691530684</v>
      </c>
      <c r="N30" s="87">
        <v>0</v>
      </c>
      <c r="O30" s="87">
        <v>1040.1362405899827</v>
      </c>
      <c r="P30" s="87">
        <v>1035.0987528837888</v>
      </c>
      <c r="Q30" s="87">
        <v>0</v>
      </c>
    </row>
    <row r="31" spans="1:17" ht="12" customHeight="1" x14ac:dyDescent="0.25">
      <c r="A31" s="88" t="s">
        <v>98</v>
      </c>
      <c r="B31" s="87">
        <v>9952.0322474928125</v>
      </c>
      <c r="C31" s="87">
        <v>10477.186284696352</v>
      </c>
      <c r="D31" s="87">
        <v>11665.327579267432</v>
      </c>
      <c r="E31" s="87">
        <v>11992.437471154808</v>
      </c>
      <c r="F31" s="87">
        <v>10301.967688179993</v>
      </c>
      <c r="G31" s="87">
        <v>11059.887132994141</v>
      </c>
      <c r="H31" s="87">
        <v>11608.631224351264</v>
      </c>
      <c r="I31" s="87">
        <v>14469.994578866801</v>
      </c>
      <c r="J31" s="87">
        <v>15619.688012549928</v>
      </c>
      <c r="K31" s="87">
        <v>15140.675769661024</v>
      </c>
      <c r="L31" s="87">
        <v>13607.867256618107</v>
      </c>
      <c r="M31" s="87">
        <v>13021.792180143579</v>
      </c>
      <c r="N31" s="87">
        <v>11223.85879240264</v>
      </c>
      <c r="O31" s="87">
        <v>9278.6512114608213</v>
      </c>
      <c r="P31" s="87">
        <v>8935.8429215537599</v>
      </c>
      <c r="Q31" s="87">
        <v>7157.5248453443237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478.28853964404863</v>
      </c>
      <c r="H32" s="87">
        <v>519.05522616538815</v>
      </c>
      <c r="I32" s="87">
        <v>498.17047262742625</v>
      </c>
      <c r="J32" s="87">
        <v>1075.0104468287182</v>
      </c>
      <c r="K32" s="87">
        <v>496.95214614718657</v>
      </c>
      <c r="L32" s="87">
        <v>1024.2957415172236</v>
      </c>
      <c r="M32" s="87">
        <v>1028.0095065758294</v>
      </c>
      <c r="N32" s="87">
        <v>504.04523644505929</v>
      </c>
      <c r="O32" s="87">
        <v>500.76598726235443</v>
      </c>
      <c r="P32" s="87">
        <v>499.61572400375587</v>
      </c>
      <c r="Q32" s="87">
        <v>981.14729673276997</v>
      </c>
    </row>
    <row r="33" spans="1:17" ht="12" customHeight="1" x14ac:dyDescent="0.25">
      <c r="A33" s="49" t="s">
        <v>30</v>
      </c>
      <c r="B33" s="86">
        <v>30845.102707650716</v>
      </c>
      <c r="C33" s="86">
        <v>32211.347731129477</v>
      </c>
      <c r="D33" s="86">
        <v>33273.241788726038</v>
      </c>
      <c r="E33" s="86">
        <v>36347.359959721492</v>
      </c>
      <c r="F33" s="86">
        <v>42006.061521025629</v>
      </c>
      <c r="G33" s="86">
        <v>42878.157411387991</v>
      </c>
      <c r="H33" s="86">
        <v>44517.884308119334</v>
      </c>
      <c r="I33" s="86">
        <v>47716.500188267724</v>
      </c>
      <c r="J33" s="86">
        <v>49816.412651732455</v>
      </c>
      <c r="K33" s="86">
        <v>50743.180035424979</v>
      </c>
      <c r="L33" s="86">
        <v>52350.582551196916</v>
      </c>
      <c r="M33" s="86">
        <v>53244.390575351281</v>
      </c>
      <c r="N33" s="86">
        <v>57303.508351107921</v>
      </c>
      <c r="O33" s="86">
        <v>59071.186917250358</v>
      </c>
      <c r="P33" s="86">
        <v>60616.078694648342</v>
      </c>
      <c r="Q33" s="86">
        <v>63500.785519431869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362.15618480510238</v>
      </c>
      <c r="C3" s="106">
        <f t="shared" ref="C3:Q3" si="1">SUM(C4,C16,C19,C29)</f>
        <v>364.20840262505226</v>
      </c>
      <c r="D3" s="106">
        <f t="shared" si="1"/>
        <v>376.23016154145569</v>
      </c>
      <c r="E3" s="106">
        <f t="shared" si="1"/>
        <v>398.05640507693295</v>
      </c>
      <c r="F3" s="106">
        <f t="shared" si="1"/>
        <v>414.53545882465403</v>
      </c>
      <c r="G3" s="106">
        <f t="shared" si="1"/>
        <v>427.36527080662557</v>
      </c>
      <c r="H3" s="106">
        <f t="shared" si="1"/>
        <v>466.62574634719579</v>
      </c>
      <c r="I3" s="106">
        <f t="shared" si="1"/>
        <v>477.48478792788535</v>
      </c>
      <c r="J3" s="106">
        <f t="shared" si="1"/>
        <v>447.85042379852098</v>
      </c>
      <c r="K3" s="106">
        <f t="shared" si="1"/>
        <v>434.66119622499468</v>
      </c>
      <c r="L3" s="106">
        <f t="shared" si="1"/>
        <v>443.85330387213088</v>
      </c>
      <c r="M3" s="106">
        <f t="shared" si="1"/>
        <v>426.8373786213495</v>
      </c>
      <c r="N3" s="106">
        <f t="shared" si="1"/>
        <v>453.30039149508536</v>
      </c>
      <c r="O3" s="106">
        <f t="shared" si="1"/>
        <v>430.26678359495878</v>
      </c>
      <c r="P3" s="106">
        <f t="shared" si="1"/>
        <v>424.81353814063698</v>
      </c>
      <c r="Q3" s="106">
        <f t="shared" si="1"/>
        <v>406.50756449281107</v>
      </c>
    </row>
    <row r="4" spans="1:17" ht="12.95" customHeight="1" x14ac:dyDescent="0.25">
      <c r="A4" s="90" t="s">
        <v>44</v>
      </c>
      <c r="B4" s="101">
        <f t="shared" ref="B4" si="2">SUM(B5:B15)</f>
        <v>296.12993003765325</v>
      </c>
      <c r="C4" s="101">
        <f t="shared" ref="C4:Q4" si="3">SUM(C5:C15)</f>
        <v>295.73178448941843</v>
      </c>
      <c r="D4" s="101">
        <f t="shared" si="3"/>
        <v>302.99666912474714</v>
      </c>
      <c r="E4" s="101">
        <f t="shared" si="3"/>
        <v>319.46418829250132</v>
      </c>
      <c r="F4" s="101">
        <f t="shared" si="3"/>
        <v>329.64395470154017</v>
      </c>
      <c r="G4" s="101">
        <f t="shared" si="3"/>
        <v>336.73069958573285</v>
      </c>
      <c r="H4" s="101">
        <f t="shared" si="3"/>
        <v>369.76876938427205</v>
      </c>
      <c r="I4" s="101">
        <f t="shared" si="3"/>
        <v>371.28084366374287</v>
      </c>
      <c r="J4" s="101">
        <f t="shared" si="3"/>
        <v>337.16154878983411</v>
      </c>
      <c r="K4" s="101">
        <f t="shared" si="3"/>
        <v>324.93627688681698</v>
      </c>
      <c r="L4" s="101">
        <f t="shared" si="3"/>
        <v>332.00382347126686</v>
      </c>
      <c r="M4" s="101">
        <f t="shared" si="3"/>
        <v>312.4176232947392</v>
      </c>
      <c r="N4" s="101">
        <f t="shared" si="3"/>
        <v>337.34970655370569</v>
      </c>
      <c r="O4" s="101">
        <f t="shared" si="3"/>
        <v>316.93006320013859</v>
      </c>
      <c r="P4" s="101">
        <f t="shared" si="3"/>
        <v>308.89076249905997</v>
      </c>
      <c r="Q4" s="101">
        <f t="shared" si="3"/>
        <v>289.64379005901816</v>
      </c>
    </row>
    <row r="5" spans="1:17" ht="12" customHeight="1" x14ac:dyDescent="0.25">
      <c r="A5" s="88" t="s">
        <v>38</v>
      </c>
      <c r="B5" s="100">
        <v>44.8254402007842</v>
      </c>
      <c r="C5" s="100">
        <v>37.05704999999999</v>
      </c>
      <c r="D5" s="100">
        <v>43.403659999999988</v>
      </c>
      <c r="E5" s="100">
        <v>43.941869999999987</v>
      </c>
      <c r="F5" s="100">
        <v>43.752619999999986</v>
      </c>
      <c r="G5" s="100">
        <v>51.01976650180849</v>
      </c>
      <c r="H5" s="100">
        <v>68.552160000000001</v>
      </c>
      <c r="I5" s="100">
        <v>53.445819999999976</v>
      </c>
      <c r="J5" s="100">
        <v>41.411639999999998</v>
      </c>
      <c r="K5" s="100">
        <v>50.938549999999978</v>
      </c>
      <c r="L5" s="100">
        <v>51.510922467511804</v>
      </c>
      <c r="M5" s="100">
        <v>61.509658756469641</v>
      </c>
      <c r="N5" s="100">
        <v>44.505103682227983</v>
      </c>
      <c r="O5" s="100">
        <v>51.792532918557747</v>
      </c>
      <c r="P5" s="100">
        <v>45.624533272124594</v>
      </c>
      <c r="Q5" s="100">
        <v>33.41405332900014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15.010485120129443</v>
      </c>
      <c r="C7" s="100">
        <v>9.0192598242369364</v>
      </c>
      <c r="D7" s="100">
        <v>10.123694608580397</v>
      </c>
      <c r="E7" s="100">
        <v>8.080464811146955</v>
      </c>
      <c r="F7" s="100">
        <v>6.2471688587058036</v>
      </c>
      <c r="G7" s="100">
        <v>5.3098643612657819</v>
      </c>
      <c r="H7" s="100">
        <v>4.2906590012142747</v>
      </c>
      <c r="I7" s="100">
        <v>4.3153390422977633</v>
      </c>
      <c r="J7" s="100">
        <v>6.4294653270476791</v>
      </c>
      <c r="K7" s="100">
        <v>2.3800951308796261</v>
      </c>
      <c r="L7" s="100">
        <v>3.500646599776148</v>
      </c>
      <c r="M7" s="100">
        <v>4.6307436548189411</v>
      </c>
      <c r="N7" s="100">
        <v>2.7333998776790631</v>
      </c>
      <c r="O7" s="100">
        <v>2.7426732582097446</v>
      </c>
      <c r="P7" s="100">
        <v>3.7637568010369034</v>
      </c>
      <c r="Q7" s="100">
        <v>1.6929573973555425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20.918248232585057</v>
      </c>
      <c r="C9" s="100">
        <v>23.043359234272952</v>
      </c>
      <c r="D9" s="100">
        <v>27.029517393812256</v>
      </c>
      <c r="E9" s="100">
        <v>28.159510033554863</v>
      </c>
      <c r="F9" s="100">
        <v>39.895354312238673</v>
      </c>
      <c r="G9" s="100">
        <v>38.013427410759526</v>
      </c>
      <c r="H9" s="100">
        <v>40.220622090072759</v>
      </c>
      <c r="I9" s="100">
        <v>53.79888205181107</v>
      </c>
      <c r="J9" s="100">
        <v>48.96162493153188</v>
      </c>
      <c r="K9" s="100">
        <v>43.199968315237037</v>
      </c>
      <c r="L9" s="100">
        <v>49.028453837280708</v>
      </c>
      <c r="M9" s="100">
        <v>43.590377971931112</v>
      </c>
      <c r="N9" s="100">
        <v>48.335511977245538</v>
      </c>
      <c r="O9" s="100">
        <v>50.401120737922703</v>
      </c>
      <c r="P9" s="100">
        <v>48.241529281574543</v>
      </c>
      <c r="Q9" s="100">
        <v>53.199065614528685</v>
      </c>
    </row>
    <row r="10" spans="1:17" ht="12" customHeight="1" x14ac:dyDescent="0.25">
      <c r="A10" s="88" t="s">
        <v>34</v>
      </c>
      <c r="B10" s="100">
        <v>38.910195538733674</v>
      </c>
      <c r="C10" s="100">
        <v>37.953476054666226</v>
      </c>
      <c r="D10" s="100">
        <v>37.110007939539528</v>
      </c>
      <c r="E10" s="100">
        <v>31.625936281029436</v>
      </c>
      <c r="F10" s="100">
        <v>29.05986554247411</v>
      </c>
      <c r="G10" s="100">
        <v>28.512214401335992</v>
      </c>
      <c r="H10" s="100">
        <v>27.833309373024495</v>
      </c>
      <c r="I10" s="100">
        <v>26.317094520819648</v>
      </c>
      <c r="J10" s="100">
        <v>27.083455778283358</v>
      </c>
      <c r="K10" s="100">
        <v>26.59316458909765</v>
      </c>
      <c r="L10" s="100">
        <v>26.441730661696731</v>
      </c>
      <c r="M10" s="100">
        <v>28.900554066495111</v>
      </c>
      <c r="N10" s="100">
        <v>30.599601301764118</v>
      </c>
      <c r="O10" s="100">
        <v>32.376212652013201</v>
      </c>
      <c r="P10" s="100">
        <v>30.886879745724528</v>
      </c>
      <c r="Q10" s="100">
        <v>30.041442653339757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152.1259204381104</v>
      </c>
      <c r="C12" s="100">
        <v>161.80131325678113</v>
      </c>
      <c r="D12" s="100">
        <v>158.69229629423128</v>
      </c>
      <c r="E12" s="100">
        <v>168.67177745890703</v>
      </c>
      <c r="F12" s="100">
        <v>171.02135890579743</v>
      </c>
      <c r="G12" s="100">
        <v>171.34983842821353</v>
      </c>
      <c r="H12" s="100">
        <v>183.23985084533578</v>
      </c>
      <c r="I12" s="100">
        <v>190.13888197441031</v>
      </c>
      <c r="J12" s="100">
        <v>157.02468066212833</v>
      </c>
      <c r="K12" s="100">
        <v>170.50827277497922</v>
      </c>
      <c r="L12" s="100">
        <v>183.10841092482187</v>
      </c>
      <c r="M12" s="100">
        <v>147.95998741407536</v>
      </c>
      <c r="N12" s="100">
        <v>176.82473546923146</v>
      </c>
      <c r="O12" s="100">
        <v>147.44372545097977</v>
      </c>
      <c r="P12" s="100">
        <v>145.39069522383269</v>
      </c>
      <c r="Q12" s="100">
        <v>149.0654151440674</v>
      </c>
    </row>
    <row r="13" spans="1:17" ht="12" customHeight="1" x14ac:dyDescent="0.25">
      <c r="A13" s="88" t="s">
        <v>105</v>
      </c>
      <c r="B13" s="100">
        <v>0.17039611404547925</v>
      </c>
      <c r="C13" s="100">
        <v>0.26857355308000724</v>
      </c>
      <c r="D13" s="100">
        <v>0.3649222029889676</v>
      </c>
      <c r="E13" s="100">
        <v>0.70253774483463649</v>
      </c>
      <c r="F13" s="100">
        <v>0.90491235336111797</v>
      </c>
      <c r="G13" s="100">
        <v>1.1830200794634593</v>
      </c>
      <c r="H13" s="100">
        <v>1.4934941259110373</v>
      </c>
      <c r="I13" s="100">
        <v>1.6092578494144654</v>
      </c>
      <c r="J13" s="100">
        <v>2.2986586487778218</v>
      </c>
      <c r="K13" s="100">
        <v>2.3366658619691045</v>
      </c>
      <c r="L13" s="100">
        <v>2.4907837445466048</v>
      </c>
      <c r="M13" s="100">
        <v>3.3954028092011121</v>
      </c>
      <c r="N13" s="100">
        <v>4.7103984001868078</v>
      </c>
      <c r="O13" s="100">
        <v>5.2292686418230891</v>
      </c>
      <c r="P13" s="100">
        <v>7.0845203496352349</v>
      </c>
      <c r="Q13" s="100">
        <v>7.0774309122781904</v>
      </c>
    </row>
    <row r="14" spans="1:17" ht="12" customHeight="1" x14ac:dyDescent="0.25">
      <c r="A14" s="51" t="s">
        <v>104</v>
      </c>
      <c r="B14" s="22">
        <v>22.867634610065071</v>
      </c>
      <c r="C14" s="22">
        <v>25.317733864741665</v>
      </c>
      <c r="D14" s="22">
        <v>24.9083573265798</v>
      </c>
      <c r="E14" s="22">
        <v>36.889924232475984</v>
      </c>
      <c r="F14" s="22">
        <v>37.231322245717635</v>
      </c>
      <c r="G14" s="22">
        <v>39.785852263314503</v>
      </c>
      <c r="H14" s="22">
        <v>42.41072090178514</v>
      </c>
      <c r="I14" s="22">
        <v>39.781279109955534</v>
      </c>
      <c r="J14" s="22">
        <v>52.281858897054342</v>
      </c>
      <c r="K14" s="22">
        <v>27.323184677759915</v>
      </c>
      <c r="L14" s="22">
        <v>14.114441219097429</v>
      </c>
      <c r="M14" s="22">
        <v>20.747889815461281</v>
      </c>
      <c r="N14" s="22">
        <v>27.880341021588773</v>
      </c>
      <c r="O14" s="22">
        <v>25.212390183228717</v>
      </c>
      <c r="P14" s="22">
        <v>26.221013838924712</v>
      </c>
      <c r="Q14" s="22">
        <v>13.480689175127191</v>
      </c>
    </row>
    <row r="15" spans="1:17" ht="12" customHeight="1" x14ac:dyDescent="0.25">
      <c r="A15" s="105" t="s">
        <v>108</v>
      </c>
      <c r="B15" s="104">
        <v>1.3016097831999234</v>
      </c>
      <c r="C15" s="104">
        <v>1.2710187016395689</v>
      </c>
      <c r="D15" s="104">
        <v>1.3642133590149619</v>
      </c>
      <c r="E15" s="104">
        <v>1.3921677305524414</v>
      </c>
      <c r="F15" s="104">
        <v>1.5313524832453576</v>
      </c>
      <c r="G15" s="104">
        <v>1.5567161395715456</v>
      </c>
      <c r="H15" s="104">
        <v>1.7279530469285727</v>
      </c>
      <c r="I15" s="104">
        <v>1.8742891150340957</v>
      </c>
      <c r="J15" s="104">
        <v>1.6701645450106994</v>
      </c>
      <c r="K15" s="104">
        <v>1.6563755368944533</v>
      </c>
      <c r="L15" s="104">
        <v>1.8084340165355413</v>
      </c>
      <c r="M15" s="104">
        <v>1.6830088062865873</v>
      </c>
      <c r="N15" s="104">
        <v>1.7606148237819419</v>
      </c>
      <c r="O15" s="104">
        <v>1.7321393574036339</v>
      </c>
      <c r="P15" s="104">
        <v>1.677833986206819</v>
      </c>
      <c r="Q15" s="104">
        <v>1.6727358333212945</v>
      </c>
    </row>
    <row r="16" spans="1:17" ht="12.95" customHeight="1" x14ac:dyDescent="0.25">
      <c r="A16" s="90" t="s">
        <v>102</v>
      </c>
      <c r="B16" s="101">
        <f t="shared" ref="B16" si="4">SUM(B17:B18)</f>
        <v>0.76920977363493004</v>
      </c>
      <c r="C16" s="101">
        <f t="shared" ref="C16:Q16" si="5">SUM(C17:C18)</f>
        <v>0.84520484214516189</v>
      </c>
      <c r="D16" s="101">
        <f t="shared" si="5"/>
        <v>0.93864793012607362</v>
      </c>
      <c r="E16" s="101">
        <f t="shared" si="5"/>
        <v>1.0378744213405959</v>
      </c>
      <c r="F16" s="101">
        <f t="shared" si="5"/>
        <v>1.1478820886239356</v>
      </c>
      <c r="G16" s="101">
        <f t="shared" si="5"/>
        <v>1.2670724089718071</v>
      </c>
      <c r="H16" s="101">
        <f t="shared" si="5"/>
        <v>1.3943737887353047</v>
      </c>
      <c r="I16" s="101">
        <f t="shared" si="5"/>
        <v>1.5476407771893606</v>
      </c>
      <c r="J16" s="101">
        <f t="shared" si="5"/>
        <v>1.6848701584355503</v>
      </c>
      <c r="K16" s="101">
        <f t="shared" si="5"/>
        <v>1.7481062662712106</v>
      </c>
      <c r="L16" s="101">
        <f t="shared" si="5"/>
        <v>1.7947738829101394</v>
      </c>
      <c r="M16" s="101">
        <f t="shared" si="5"/>
        <v>1.8499910865711029</v>
      </c>
      <c r="N16" s="101">
        <f t="shared" si="5"/>
        <v>1.8673611589425392</v>
      </c>
      <c r="O16" s="101">
        <f t="shared" si="5"/>
        <v>1.8936164191209992</v>
      </c>
      <c r="P16" s="101">
        <f t="shared" si="5"/>
        <v>1.9190821150909056</v>
      </c>
      <c r="Q16" s="101">
        <f t="shared" si="5"/>
        <v>1.9371681082182921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0.76920977363493004</v>
      </c>
      <c r="C18" s="103">
        <v>0.84520484214516189</v>
      </c>
      <c r="D18" s="103">
        <v>0.93864793012607362</v>
      </c>
      <c r="E18" s="103">
        <v>1.0378744213405959</v>
      </c>
      <c r="F18" s="103">
        <v>1.1478820886239356</v>
      </c>
      <c r="G18" s="103">
        <v>1.2670724089718071</v>
      </c>
      <c r="H18" s="103">
        <v>1.3943737887353047</v>
      </c>
      <c r="I18" s="103">
        <v>1.5476407771893606</v>
      </c>
      <c r="J18" s="103">
        <v>1.6848701584355503</v>
      </c>
      <c r="K18" s="103">
        <v>1.7481062662712106</v>
      </c>
      <c r="L18" s="103">
        <v>1.7947738829101394</v>
      </c>
      <c r="M18" s="103">
        <v>1.8499910865711029</v>
      </c>
      <c r="N18" s="103">
        <v>1.8673611589425392</v>
      </c>
      <c r="O18" s="103">
        <v>1.8936164191209992</v>
      </c>
      <c r="P18" s="103">
        <v>1.9190821150909056</v>
      </c>
      <c r="Q18" s="103">
        <v>1.9371681082182921</v>
      </c>
    </row>
    <row r="19" spans="1:17" ht="12.95" customHeight="1" x14ac:dyDescent="0.25">
      <c r="A19" s="90" t="s">
        <v>47</v>
      </c>
      <c r="B19" s="101">
        <f t="shared" ref="B19" si="6">SUM(B20:B27)</f>
        <v>32.281115082737912</v>
      </c>
      <c r="C19" s="101">
        <f t="shared" ref="C19:Q19" si="7">SUM(C20:C27)</f>
        <v>32.724921244949627</v>
      </c>
      <c r="D19" s="101">
        <f t="shared" si="7"/>
        <v>34.829890951999857</v>
      </c>
      <c r="E19" s="101">
        <f t="shared" si="7"/>
        <v>37.523219387072842</v>
      </c>
      <c r="F19" s="101">
        <f t="shared" si="7"/>
        <v>40.234595429146928</v>
      </c>
      <c r="G19" s="101">
        <f t="shared" si="7"/>
        <v>43.160402932405098</v>
      </c>
      <c r="H19" s="101">
        <f t="shared" si="7"/>
        <v>47.817747439742874</v>
      </c>
      <c r="I19" s="101">
        <f t="shared" si="7"/>
        <v>50.545375574832249</v>
      </c>
      <c r="J19" s="101">
        <f t="shared" si="7"/>
        <v>53.003588109369034</v>
      </c>
      <c r="K19" s="101">
        <f t="shared" si="7"/>
        <v>52.308309113015767</v>
      </c>
      <c r="L19" s="101">
        <f t="shared" si="7"/>
        <v>52.981042005804966</v>
      </c>
      <c r="M19" s="101">
        <f t="shared" si="7"/>
        <v>54.343815669764396</v>
      </c>
      <c r="N19" s="101">
        <f t="shared" si="7"/>
        <v>54.570163238858569</v>
      </c>
      <c r="O19" s="101">
        <f t="shared" si="7"/>
        <v>55.628104870384007</v>
      </c>
      <c r="P19" s="101">
        <f t="shared" si="7"/>
        <v>56.914385450590146</v>
      </c>
      <c r="Q19" s="101">
        <f t="shared" si="7"/>
        <v>56.972445067739727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1.7922291649043007</v>
      </c>
      <c r="C22" s="100">
        <v>0.87182017576306403</v>
      </c>
      <c r="D22" s="100">
        <v>0.8423953914195923</v>
      </c>
      <c r="E22" s="100">
        <v>0.8201751888530483</v>
      </c>
      <c r="F22" s="100">
        <v>0.75536114129419385</v>
      </c>
      <c r="G22" s="100">
        <v>0.75437200335610199</v>
      </c>
      <c r="H22" s="100">
        <v>0.75549099878572545</v>
      </c>
      <c r="I22" s="100">
        <v>0.67991095770223609</v>
      </c>
      <c r="J22" s="100">
        <v>0.63861467295232088</v>
      </c>
      <c r="K22" s="100">
        <v>0.58941486912037389</v>
      </c>
      <c r="L22" s="100">
        <v>0.53685175254045192</v>
      </c>
      <c r="M22" s="100">
        <v>0.44909975413020453</v>
      </c>
      <c r="N22" s="100">
        <v>0.34868909998329173</v>
      </c>
      <c r="O22" s="100">
        <v>0.35455289338867935</v>
      </c>
      <c r="P22" s="100">
        <v>0.36002172406507754</v>
      </c>
      <c r="Q22" s="100">
        <v>0.36123539283359585</v>
      </c>
    </row>
    <row r="23" spans="1:17" ht="12" customHeight="1" x14ac:dyDescent="0.25">
      <c r="A23" s="88" t="s">
        <v>98</v>
      </c>
      <c r="B23" s="100">
        <v>1.5920136119821195</v>
      </c>
      <c r="C23" s="100">
        <v>1.6560062247140552</v>
      </c>
      <c r="D23" s="100">
        <v>1.8306613794395226</v>
      </c>
      <c r="E23" s="100">
        <v>1.9048862758750524</v>
      </c>
      <c r="F23" s="100">
        <v>2.3708914234475249</v>
      </c>
      <c r="G23" s="100">
        <v>2.4660207535041616</v>
      </c>
      <c r="H23" s="100">
        <v>3.0697553903683099</v>
      </c>
      <c r="I23" s="100">
        <v>4.3631824213582435</v>
      </c>
      <c r="J23" s="100">
        <v>4.9424985617672732</v>
      </c>
      <c r="K23" s="100">
        <v>4.9346067387475872</v>
      </c>
      <c r="L23" s="100">
        <v>4.9923451073276164</v>
      </c>
      <c r="M23" s="100">
        <v>5.1062429394978395</v>
      </c>
      <c r="N23" s="100">
        <v>5.1015738212919963</v>
      </c>
      <c r="O23" s="100">
        <v>5.1873653614686868</v>
      </c>
      <c r="P23" s="100">
        <v>5.2673783111511652</v>
      </c>
      <c r="Q23" s="100">
        <v>5.285135163365613</v>
      </c>
    </row>
    <row r="24" spans="1:17" ht="12" customHeight="1" x14ac:dyDescent="0.25">
      <c r="A24" s="88" t="s">
        <v>34</v>
      </c>
      <c r="B24" s="100">
        <v>1.7665302144185815</v>
      </c>
      <c r="C24" s="100">
        <v>1.7564739453337737</v>
      </c>
      <c r="D24" s="100">
        <v>1.7933720604604713</v>
      </c>
      <c r="E24" s="100">
        <v>1.8683437189705658</v>
      </c>
      <c r="F24" s="100">
        <v>1.9353344575258848</v>
      </c>
      <c r="G24" s="100">
        <v>2.0126262308933387</v>
      </c>
      <c r="H24" s="100">
        <v>2.1516106269755042</v>
      </c>
      <c r="I24" s="100">
        <v>2.0723354791803512</v>
      </c>
      <c r="J24" s="100">
        <v>2.1114242217166375</v>
      </c>
      <c r="K24" s="100">
        <v>2.104455410902339</v>
      </c>
      <c r="L24" s="100">
        <v>2.1242722142882404</v>
      </c>
      <c r="M24" s="100">
        <v>2.1727364119639465</v>
      </c>
      <c r="N24" s="100">
        <v>2.1707496746978583</v>
      </c>
      <c r="O24" s="100">
        <v>2.2072544797745022</v>
      </c>
      <c r="P24" s="100">
        <v>2.2413004605990769</v>
      </c>
      <c r="Q24" s="100">
        <v>2.2488561056839895</v>
      </c>
    </row>
    <row r="25" spans="1:17" ht="12" customHeight="1" x14ac:dyDescent="0.25">
      <c r="A25" s="88" t="s">
        <v>42</v>
      </c>
      <c r="B25" s="100">
        <v>15.858313286062003</v>
      </c>
      <c r="C25" s="100">
        <v>15.934866743218867</v>
      </c>
      <c r="D25" s="100">
        <v>16.227973705768747</v>
      </c>
      <c r="E25" s="100">
        <v>17.620652541092905</v>
      </c>
      <c r="F25" s="100">
        <v>18.556931094202518</v>
      </c>
      <c r="G25" s="100">
        <v>19.513093819274584</v>
      </c>
      <c r="H25" s="100">
        <v>21.050689154664163</v>
      </c>
      <c r="I25" s="100">
        <v>20.737618025589637</v>
      </c>
      <c r="J25" s="100">
        <v>21.869469337871603</v>
      </c>
      <c r="K25" s="100">
        <v>21.79397722502074</v>
      </c>
      <c r="L25" s="100">
        <v>22.22688026356137</v>
      </c>
      <c r="M25" s="100">
        <v>22.668828633021654</v>
      </c>
      <c r="N25" s="100">
        <v>22.757756927607844</v>
      </c>
      <c r="O25" s="100">
        <v>23.684844631399532</v>
      </c>
      <c r="P25" s="100">
        <v>24.190626254178305</v>
      </c>
      <c r="Q25" s="100">
        <v>25.23802381146162</v>
      </c>
    </row>
    <row r="26" spans="1:17" ht="12" customHeight="1" x14ac:dyDescent="0.25">
      <c r="A26" s="88" t="s">
        <v>30</v>
      </c>
      <c r="B26" s="22">
        <v>11.27202880537091</v>
      </c>
      <c r="C26" s="22">
        <v>12.505754155919867</v>
      </c>
      <c r="D26" s="22">
        <v>14.135488414911521</v>
      </c>
      <c r="E26" s="22">
        <v>15.309161662281268</v>
      </c>
      <c r="F26" s="22">
        <v>16.616077312676808</v>
      </c>
      <c r="G26" s="22">
        <v>18.414290125376912</v>
      </c>
      <c r="H26" s="22">
        <v>20.790201268949176</v>
      </c>
      <c r="I26" s="22">
        <v>22.692328691001787</v>
      </c>
      <c r="J26" s="22">
        <v>23.441581315061203</v>
      </c>
      <c r="K26" s="22">
        <v>22.88585486922473</v>
      </c>
      <c r="L26" s="22">
        <v>23.100692668087291</v>
      </c>
      <c r="M26" s="22">
        <v>23.946907931150754</v>
      </c>
      <c r="N26" s="22">
        <v>24.191393715277574</v>
      </c>
      <c r="O26" s="22">
        <v>24.194087504352609</v>
      </c>
      <c r="P26" s="22">
        <v>24.855058700596519</v>
      </c>
      <c r="Q26" s="22">
        <v>23.839194594394911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32.975929911076285</v>
      </c>
      <c r="C29" s="101">
        <f t="shared" ref="C29:Q29" si="9">SUM(C30:C33)</f>
        <v>34.906492048539022</v>
      </c>
      <c r="D29" s="101">
        <f t="shared" si="9"/>
        <v>37.464953534582598</v>
      </c>
      <c r="E29" s="101">
        <f t="shared" si="9"/>
        <v>40.03112297601821</v>
      </c>
      <c r="F29" s="101">
        <f t="shared" si="9"/>
        <v>43.509026605343024</v>
      </c>
      <c r="G29" s="101">
        <f t="shared" si="9"/>
        <v>46.207095879515848</v>
      </c>
      <c r="H29" s="101">
        <f t="shared" si="9"/>
        <v>47.6448557344455</v>
      </c>
      <c r="I29" s="101">
        <f t="shared" si="9"/>
        <v>54.110927912120857</v>
      </c>
      <c r="J29" s="101">
        <f t="shared" si="9"/>
        <v>56.000416740882265</v>
      </c>
      <c r="K29" s="101">
        <f t="shared" si="9"/>
        <v>55.668503958890682</v>
      </c>
      <c r="L29" s="101">
        <f t="shared" si="9"/>
        <v>57.073664512148937</v>
      </c>
      <c r="M29" s="101">
        <f t="shared" si="9"/>
        <v>58.225948570274781</v>
      </c>
      <c r="N29" s="101">
        <f t="shared" si="9"/>
        <v>59.513160543578607</v>
      </c>
      <c r="O29" s="101">
        <f t="shared" si="9"/>
        <v>55.814999105315245</v>
      </c>
      <c r="P29" s="101">
        <f t="shared" si="9"/>
        <v>57.0893080758959</v>
      </c>
      <c r="Q29" s="101">
        <f t="shared" si="9"/>
        <v>57.954161257834841</v>
      </c>
    </row>
    <row r="30" spans="1:17" ht="12" customHeight="1" x14ac:dyDescent="0.25">
      <c r="A30" s="88" t="s">
        <v>66</v>
      </c>
      <c r="B30" s="100">
        <v>1.1003663068881102</v>
      </c>
      <c r="C30" s="100">
        <v>1.1004499999999999</v>
      </c>
      <c r="D30" s="100">
        <v>1.1108799999999999</v>
      </c>
      <c r="E30" s="100">
        <v>1.10097</v>
      </c>
      <c r="F30" s="100">
        <v>0</v>
      </c>
      <c r="G30" s="100">
        <v>1.0989118636437498</v>
      </c>
      <c r="H30" s="100">
        <v>1.0997900000000003</v>
      </c>
      <c r="I30" s="100">
        <v>1.0988099999999996</v>
      </c>
      <c r="J30" s="100">
        <v>0</v>
      </c>
      <c r="K30" s="100">
        <v>0</v>
      </c>
      <c r="L30" s="100">
        <v>0</v>
      </c>
      <c r="M30" s="100">
        <v>1.1035373311017571</v>
      </c>
      <c r="N30" s="100">
        <v>0</v>
      </c>
      <c r="O30" s="100">
        <v>1.1056851687386893</v>
      </c>
      <c r="P30" s="100">
        <v>1.1041523214328004</v>
      </c>
      <c r="Q30" s="100">
        <v>0</v>
      </c>
    </row>
    <row r="31" spans="1:17" ht="12" customHeight="1" x14ac:dyDescent="0.25">
      <c r="A31" s="88" t="s">
        <v>98</v>
      </c>
      <c r="B31" s="100">
        <v>8.5921935620235139</v>
      </c>
      <c r="C31" s="100">
        <v>9.2027045410129897</v>
      </c>
      <c r="D31" s="100">
        <v>10.446261226748213</v>
      </c>
      <c r="E31" s="100">
        <v>10.835383690570081</v>
      </c>
      <c r="F31" s="100">
        <v>9.9404342643137937</v>
      </c>
      <c r="G31" s="100">
        <v>10.651584896372745</v>
      </c>
      <c r="H31" s="100">
        <v>11.182462519558923</v>
      </c>
      <c r="I31" s="100">
        <v>14.523135526830664</v>
      </c>
      <c r="J31" s="100">
        <v>15.567436506700837</v>
      </c>
      <c r="K31" s="100">
        <v>15.23353494601538</v>
      </c>
      <c r="L31" s="100">
        <v>14.052258661392697</v>
      </c>
      <c r="M31" s="100">
        <v>13.372763513712288</v>
      </c>
      <c r="N31" s="100">
        <v>11.716600451845148</v>
      </c>
      <c r="O31" s="100">
        <v>9.7101112811323986</v>
      </c>
      <c r="P31" s="100">
        <v>9.3323215780386004</v>
      </c>
      <c r="Q31" s="100">
        <v>7.5789630910039492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0.64488392089423996</v>
      </c>
      <c r="H32" s="100">
        <v>0.7</v>
      </c>
      <c r="I32" s="100">
        <v>0.7</v>
      </c>
      <c r="J32" s="100">
        <v>1.4999799999999999</v>
      </c>
      <c r="K32" s="100">
        <v>0.70000000000000007</v>
      </c>
      <c r="L32" s="100">
        <v>1.4808445590904697</v>
      </c>
      <c r="M32" s="100">
        <v>1.4808515267542897</v>
      </c>
      <c r="N32" s="100">
        <v>0.74042227954523876</v>
      </c>
      <c r="O32" s="100">
        <v>0.74042227954523987</v>
      </c>
      <c r="P32" s="100">
        <v>0.74042227954523998</v>
      </c>
      <c r="Q32" s="100">
        <v>1.4808445590904669</v>
      </c>
    </row>
    <row r="33" spans="1:17" ht="12" customHeight="1" x14ac:dyDescent="0.25">
      <c r="A33" s="49" t="s">
        <v>30</v>
      </c>
      <c r="B33" s="18">
        <v>23.283370042164663</v>
      </c>
      <c r="C33" s="18">
        <v>24.603337507526032</v>
      </c>
      <c r="D33" s="18">
        <v>25.907812307834387</v>
      </c>
      <c r="E33" s="18">
        <v>28.094769285448127</v>
      </c>
      <c r="F33" s="18">
        <v>33.56859234102923</v>
      </c>
      <c r="G33" s="18">
        <v>33.811715198605114</v>
      </c>
      <c r="H33" s="18">
        <v>34.662603214886573</v>
      </c>
      <c r="I33" s="18">
        <v>37.788982385290197</v>
      </c>
      <c r="J33" s="18">
        <v>38.933000234181428</v>
      </c>
      <c r="K33" s="18">
        <v>39.734969012875304</v>
      </c>
      <c r="L33" s="18">
        <v>41.540561291665767</v>
      </c>
      <c r="M33" s="18">
        <v>42.268796198706447</v>
      </c>
      <c r="N33" s="18">
        <v>47.056137812188219</v>
      </c>
      <c r="O33" s="18">
        <v>44.258780375898915</v>
      </c>
      <c r="P33" s="18">
        <v>45.912411896879256</v>
      </c>
      <c r="Q33" s="18">
        <v>48.89435360774042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220.2877870473763</v>
      </c>
      <c r="C3" s="106">
        <f t="shared" ref="C3:Q3" si="1">SUM(C4,C16,C19,C29)</f>
        <v>226.01669016077307</v>
      </c>
      <c r="D3" s="106">
        <f t="shared" si="1"/>
        <v>234.18742926044376</v>
      </c>
      <c r="E3" s="106">
        <f t="shared" si="1"/>
        <v>253.15969861098796</v>
      </c>
      <c r="F3" s="106">
        <f t="shared" si="1"/>
        <v>267.34428344390284</v>
      </c>
      <c r="G3" s="106">
        <f t="shared" si="1"/>
        <v>277.3830648129898</v>
      </c>
      <c r="H3" s="106">
        <f t="shared" si="1"/>
        <v>304.35872498514266</v>
      </c>
      <c r="I3" s="106">
        <f t="shared" si="1"/>
        <v>318.32069400873041</v>
      </c>
      <c r="J3" s="106">
        <f t="shared" si="1"/>
        <v>301.88101530992913</v>
      </c>
      <c r="K3" s="106">
        <f t="shared" si="1"/>
        <v>295.56213807050204</v>
      </c>
      <c r="L3" s="106">
        <f t="shared" si="1"/>
        <v>304.04737702322808</v>
      </c>
      <c r="M3" s="106">
        <f t="shared" si="1"/>
        <v>293.06723268722612</v>
      </c>
      <c r="N3" s="106">
        <f t="shared" si="1"/>
        <v>321.22722841651</v>
      </c>
      <c r="O3" s="106">
        <f t="shared" si="1"/>
        <v>305.50788019325898</v>
      </c>
      <c r="P3" s="106">
        <f t="shared" si="1"/>
        <v>308.65964653965892</v>
      </c>
      <c r="Q3" s="106">
        <f t="shared" si="1"/>
        <v>299.30037225973052</v>
      </c>
    </row>
    <row r="4" spans="1:17" ht="12.95" customHeight="1" x14ac:dyDescent="0.25">
      <c r="A4" s="90" t="s">
        <v>44</v>
      </c>
      <c r="B4" s="101">
        <f t="shared" ref="B4" si="2">SUM(B5:B15)</f>
        <v>181.26175098330415</v>
      </c>
      <c r="C4" s="101">
        <f t="shared" ref="C4:Q4" si="3">SUM(C5:C15)</f>
        <v>184.98792236654401</v>
      </c>
      <c r="D4" s="101">
        <f t="shared" si="3"/>
        <v>189.88587956873559</v>
      </c>
      <c r="E4" s="101">
        <f t="shared" si="3"/>
        <v>204.90702648401577</v>
      </c>
      <c r="F4" s="101">
        <f t="shared" si="3"/>
        <v>214.05574938483002</v>
      </c>
      <c r="G4" s="101">
        <f t="shared" si="3"/>
        <v>220.16750872794785</v>
      </c>
      <c r="H4" s="101">
        <f t="shared" si="3"/>
        <v>242.46452429043654</v>
      </c>
      <c r="I4" s="101">
        <f t="shared" si="3"/>
        <v>249.86954562025656</v>
      </c>
      <c r="J4" s="101">
        <f t="shared" si="3"/>
        <v>229.80991592082029</v>
      </c>
      <c r="K4" s="101">
        <f t="shared" si="3"/>
        <v>223.14925295091723</v>
      </c>
      <c r="L4" s="101">
        <f t="shared" si="3"/>
        <v>229.46188681358598</v>
      </c>
      <c r="M4" s="101">
        <f t="shared" si="3"/>
        <v>215.9083029609518</v>
      </c>
      <c r="N4" s="101">
        <f t="shared" si="3"/>
        <v>241.63920711361394</v>
      </c>
      <c r="O4" s="101">
        <f t="shared" si="3"/>
        <v>226.77649962949786</v>
      </c>
      <c r="P4" s="101">
        <f t="shared" si="3"/>
        <v>227.30324836350482</v>
      </c>
      <c r="Q4" s="101">
        <f t="shared" si="3"/>
        <v>216.11642468628153</v>
      </c>
    </row>
    <row r="5" spans="1:17" ht="12" customHeight="1" x14ac:dyDescent="0.25">
      <c r="A5" s="88" t="s">
        <v>38</v>
      </c>
      <c r="B5" s="100">
        <v>21.219204169694677</v>
      </c>
      <c r="C5" s="100">
        <v>17.699721750662349</v>
      </c>
      <c r="D5" s="100">
        <v>20.98316342767713</v>
      </c>
      <c r="E5" s="100">
        <v>21.405487430495427</v>
      </c>
      <c r="F5" s="100">
        <v>21.486656031213656</v>
      </c>
      <c r="G5" s="100">
        <v>25.627588425594972</v>
      </c>
      <c r="H5" s="100">
        <v>35.233811519776147</v>
      </c>
      <c r="I5" s="100">
        <v>27.858173814757958</v>
      </c>
      <c r="J5" s="100">
        <v>21.830004526218765</v>
      </c>
      <c r="K5" s="100">
        <v>27.33281138581512</v>
      </c>
      <c r="L5" s="100">
        <v>27.812641110222465</v>
      </c>
      <c r="M5" s="100">
        <v>33.448574306284229</v>
      </c>
      <c r="N5" s="100">
        <v>24.23911006611327</v>
      </c>
      <c r="O5" s="100">
        <v>28.290399366118635</v>
      </c>
      <c r="P5" s="100">
        <v>25.008087984216058</v>
      </c>
      <c r="Q5" s="100">
        <v>18.457056894346824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8.1987409302062346</v>
      </c>
      <c r="C7" s="100">
        <v>4.9263281026122092</v>
      </c>
      <c r="D7" s="100">
        <v>5.5609747838715746</v>
      </c>
      <c r="E7" s="100">
        <v>4.4414084824110693</v>
      </c>
      <c r="F7" s="100">
        <v>3.4394469615938967</v>
      </c>
      <c r="G7" s="100">
        <v>2.9375212980550827</v>
      </c>
      <c r="H7" s="100">
        <v>2.4413951793930044</v>
      </c>
      <c r="I7" s="100">
        <v>2.4768495952553957</v>
      </c>
      <c r="J7" s="100">
        <v>3.7346524684795179</v>
      </c>
      <c r="K7" s="100">
        <v>1.4594488755891841</v>
      </c>
      <c r="L7" s="100">
        <v>2.2191059873995869</v>
      </c>
      <c r="M7" s="100">
        <v>2.9946226174782131</v>
      </c>
      <c r="N7" s="100">
        <v>1.7688684816136833</v>
      </c>
      <c r="O7" s="100">
        <v>1.7827290257233364</v>
      </c>
      <c r="P7" s="100">
        <v>2.4564077634659665</v>
      </c>
      <c r="Q7" s="100">
        <v>1.1110444829252637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12.206608279206881</v>
      </c>
      <c r="C9" s="100">
        <v>13.689249520437333</v>
      </c>
      <c r="D9" s="100">
        <v>16.402974565111752</v>
      </c>
      <c r="E9" s="100">
        <v>17.246318853329779</v>
      </c>
      <c r="F9" s="100">
        <v>25.185759784607843</v>
      </c>
      <c r="G9" s="100">
        <v>24.099996861622454</v>
      </c>
      <c r="H9" s="100">
        <v>25.615828713746062</v>
      </c>
      <c r="I9" s="100">
        <v>35.257231987608442</v>
      </c>
      <c r="J9" s="100">
        <v>32.276127625703054</v>
      </c>
      <c r="K9" s="100">
        <v>28.774418870490695</v>
      </c>
      <c r="L9" s="100">
        <v>32.915656280322025</v>
      </c>
      <c r="M9" s="100">
        <v>29.395447384065307</v>
      </c>
      <c r="N9" s="100">
        <v>32.694227054939603</v>
      </c>
      <c r="O9" s="100">
        <v>34.377166427919157</v>
      </c>
      <c r="P9" s="100">
        <v>32.914426023710355</v>
      </c>
      <c r="Q9" s="100">
        <v>36.54955419719596</v>
      </c>
    </row>
    <row r="10" spans="1:17" ht="12" customHeight="1" x14ac:dyDescent="0.25">
      <c r="A10" s="88" t="s">
        <v>34</v>
      </c>
      <c r="B10" s="100">
        <v>17.568968920222396</v>
      </c>
      <c r="C10" s="100">
        <v>17.257848408259559</v>
      </c>
      <c r="D10" s="100">
        <v>17.008789792729708</v>
      </c>
      <c r="E10" s="100">
        <v>14.531082819585743</v>
      </c>
      <c r="F10" s="100">
        <v>13.412103037313878</v>
      </c>
      <c r="G10" s="100">
        <v>13.295362377077188</v>
      </c>
      <c r="H10" s="100">
        <v>13.047291814424083</v>
      </c>
      <c r="I10" s="100">
        <v>12.551336140896224</v>
      </c>
      <c r="J10" s="100">
        <v>13.321069712901972</v>
      </c>
      <c r="K10" s="100">
        <v>13.242619806822141</v>
      </c>
      <c r="L10" s="100">
        <v>13.330366736163828</v>
      </c>
      <c r="M10" s="100">
        <v>14.880788938806765</v>
      </c>
      <c r="N10" s="100">
        <v>15.93145130543313</v>
      </c>
      <c r="O10" s="100">
        <v>17.102955884699586</v>
      </c>
      <c r="P10" s="100">
        <v>16.456518245664554</v>
      </c>
      <c r="Q10" s="100">
        <v>16.116780229629196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105.51278628382838</v>
      </c>
      <c r="C12" s="100">
        <v>112.85575628207057</v>
      </c>
      <c r="D12" s="100">
        <v>111.31221545398687</v>
      </c>
      <c r="E12" s="100">
        <v>119.22247897965161</v>
      </c>
      <c r="F12" s="100">
        <v>121.68179892334595</v>
      </c>
      <c r="G12" s="100">
        <v>122.86559375624199</v>
      </c>
      <c r="H12" s="100">
        <v>132.20197320347873</v>
      </c>
      <c r="I12" s="100">
        <v>139.221173230018</v>
      </c>
      <c r="J12" s="100">
        <v>115.3173884574192</v>
      </c>
      <c r="K12" s="100">
        <v>126.78766742830291</v>
      </c>
      <c r="L12" s="100">
        <v>137.39483463652232</v>
      </c>
      <c r="M12" s="100">
        <v>111.96766445853017</v>
      </c>
      <c r="N12" s="100">
        <v>134.88275869471266</v>
      </c>
      <c r="O12" s="100">
        <v>113.40898708695903</v>
      </c>
      <c r="P12" s="100">
        <v>112.61944426868352</v>
      </c>
      <c r="Q12" s="100">
        <v>115.79449958675859</v>
      </c>
    </row>
    <row r="13" spans="1:17" ht="12" customHeight="1" x14ac:dyDescent="0.25">
      <c r="A13" s="88" t="s">
        <v>105</v>
      </c>
      <c r="B13" s="100">
        <v>0.18614103187102227</v>
      </c>
      <c r="C13" s="100">
        <v>0.29960376820084145</v>
      </c>
      <c r="D13" s="100">
        <v>0.41092949119856725</v>
      </c>
      <c r="E13" s="100">
        <v>0.79877074328284936</v>
      </c>
      <c r="F13" s="100">
        <v>1.0315850635491111</v>
      </c>
      <c r="G13" s="100">
        <v>1.3513435310589126</v>
      </c>
      <c r="H13" s="100">
        <v>1.7077230906057006</v>
      </c>
      <c r="I13" s="100">
        <v>1.8414298581524886</v>
      </c>
      <c r="J13" s="100">
        <v>2.6331891207258682</v>
      </c>
      <c r="K13" s="100">
        <v>2.6773247047089126</v>
      </c>
      <c r="L13" s="100">
        <v>2.9187215599003538</v>
      </c>
      <c r="M13" s="100">
        <v>5.1956058344620013</v>
      </c>
      <c r="N13" s="100">
        <v>8.3538650972150723</v>
      </c>
      <c r="O13" s="100">
        <v>10.177936507066416</v>
      </c>
      <c r="P13" s="100">
        <v>15.448557274616649</v>
      </c>
      <c r="Q13" s="100">
        <v>15.688197229390894</v>
      </c>
    </row>
    <row r="14" spans="1:17" ht="12" customHeight="1" x14ac:dyDescent="0.25">
      <c r="A14" s="51" t="s">
        <v>104</v>
      </c>
      <c r="B14" s="22">
        <v>15.067691585074638</v>
      </c>
      <c r="C14" s="22">
        <v>16.988395832661549</v>
      </c>
      <c r="D14" s="22">
        <v>16.842618695144996</v>
      </c>
      <c r="E14" s="22">
        <v>25.869311444706852</v>
      </c>
      <c r="F14" s="22">
        <v>26.287047099960311</v>
      </c>
      <c r="G14" s="22">
        <v>28.433386338725715</v>
      </c>
      <c r="H14" s="22">
        <v>30.48854772208422</v>
      </c>
      <c r="I14" s="22">
        <v>28.78906187853396</v>
      </c>
      <c r="J14" s="22">
        <v>39.027319464361227</v>
      </c>
      <c r="K14" s="22">
        <v>21.218586342293797</v>
      </c>
      <c r="L14" s="22">
        <v>11.06212648651988</v>
      </c>
      <c r="M14" s="22">
        <v>16.342590615038549</v>
      </c>
      <c r="N14" s="22">
        <v>22.008311589804563</v>
      </c>
      <c r="O14" s="22">
        <v>19.904185973608065</v>
      </c>
      <c r="P14" s="22">
        <v>20.721972816940916</v>
      </c>
      <c r="Q14" s="22">
        <v>10.726556232713497</v>
      </c>
    </row>
    <row r="15" spans="1:17" ht="12" customHeight="1" x14ac:dyDescent="0.25">
      <c r="A15" s="105" t="s">
        <v>108</v>
      </c>
      <c r="B15" s="104">
        <v>1.3016097831999234</v>
      </c>
      <c r="C15" s="104">
        <v>1.2710187016395693</v>
      </c>
      <c r="D15" s="104">
        <v>1.3642133590149619</v>
      </c>
      <c r="E15" s="104">
        <v>1.3921677305524414</v>
      </c>
      <c r="F15" s="104">
        <v>1.5313524832453571</v>
      </c>
      <c r="G15" s="104">
        <v>1.5567161395715456</v>
      </c>
      <c r="H15" s="104">
        <v>1.7279530469285722</v>
      </c>
      <c r="I15" s="104">
        <v>1.8742891150340963</v>
      </c>
      <c r="J15" s="104">
        <v>1.6701645450106992</v>
      </c>
      <c r="K15" s="104">
        <v>1.6563755368944528</v>
      </c>
      <c r="L15" s="104">
        <v>1.8084340165355413</v>
      </c>
      <c r="M15" s="104">
        <v>1.6830088062865871</v>
      </c>
      <c r="N15" s="104">
        <v>1.7606148237819419</v>
      </c>
      <c r="O15" s="104">
        <v>1.7321393574036341</v>
      </c>
      <c r="P15" s="104">
        <v>1.677833986206819</v>
      </c>
      <c r="Q15" s="104">
        <v>1.6727358333212947</v>
      </c>
    </row>
    <row r="16" spans="1:17" ht="12.95" customHeight="1" x14ac:dyDescent="0.25">
      <c r="A16" s="90" t="s">
        <v>102</v>
      </c>
      <c r="B16" s="101">
        <f t="shared" ref="B16:Q16" si="4">SUM(B17:B18)</f>
        <v>1.2562041953904732</v>
      </c>
      <c r="C16" s="101">
        <f t="shared" si="4"/>
        <v>1.4242121931000791</v>
      </c>
      <c r="D16" s="101">
        <f t="shared" si="4"/>
        <v>1.626628552636973</v>
      </c>
      <c r="E16" s="101">
        <f t="shared" si="4"/>
        <v>1.8415789554875839</v>
      </c>
      <c r="F16" s="101">
        <f t="shared" si="4"/>
        <v>2.0802369919142718</v>
      </c>
      <c r="G16" s="101">
        <f t="shared" si="4"/>
        <v>2.3410284538007704</v>
      </c>
      <c r="H16" s="101">
        <f t="shared" si="4"/>
        <v>2.6236453674267182</v>
      </c>
      <c r="I16" s="101">
        <f t="shared" si="4"/>
        <v>2.9663054288120003</v>
      </c>
      <c r="J16" s="101">
        <f t="shared" si="4"/>
        <v>3.284822735052801</v>
      </c>
      <c r="K16" s="101">
        <f t="shared" si="4"/>
        <v>3.4605195447573753</v>
      </c>
      <c r="L16" s="101">
        <f t="shared" si="4"/>
        <v>3.6058156822905163</v>
      </c>
      <c r="M16" s="101">
        <f t="shared" si="4"/>
        <v>3.8301049203175603</v>
      </c>
      <c r="N16" s="101">
        <f t="shared" si="4"/>
        <v>4.0132881654872063</v>
      </c>
      <c r="O16" s="101">
        <f t="shared" si="4"/>
        <v>4.2618441062997068</v>
      </c>
      <c r="P16" s="101">
        <f t="shared" si="4"/>
        <v>4.5885306643744768</v>
      </c>
      <c r="Q16" s="101">
        <f t="shared" si="4"/>
        <v>5.0097406867735437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1.2562041953904732</v>
      </c>
      <c r="C18" s="103">
        <v>1.4242121931000791</v>
      </c>
      <c r="D18" s="103">
        <v>1.626628552636973</v>
      </c>
      <c r="E18" s="103">
        <v>1.8415789554875839</v>
      </c>
      <c r="F18" s="103">
        <v>2.0802369919142718</v>
      </c>
      <c r="G18" s="103">
        <v>2.3410284538007704</v>
      </c>
      <c r="H18" s="103">
        <v>2.6236453674267182</v>
      </c>
      <c r="I18" s="103">
        <v>2.9663054288120003</v>
      </c>
      <c r="J18" s="103">
        <v>3.284822735052801</v>
      </c>
      <c r="K18" s="103">
        <v>3.4605195447573753</v>
      </c>
      <c r="L18" s="103">
        <v>3.6058156822905163</v>
      </c>
      <c r="M18" s="103">
        <v>3.8301049203175603</v>
      </c>
      <c r="N18" s="103">
        <v>4.0132881654872063</v>
      </c>
      <c r="O18" s="103">
        <v>4.2618441062997068</v>
      </c>
      <c r="P18" s="103">
        <v>4.5885306643744768</v>
      </c>
      <c r="Q18" s="103">
        <v>5.0097406867735437</v>
      </c>
    </row>
    <row r="19" spans="1:17" ht="12.95" customHeight="1" x14ac:dyDescent="0.25">
      <c r="A19" s="90" t="s">
        <v>47</v>
      </c>
      <c r="B19" s="101">
        <f t="shared" ref="B19" si="5">SUM(B20:B27)</f>
        <v>19.811418028342484</v>
      </c>
      <c r="C19" s="101">
        <f t="shared" ref="C19:Q19" si="6">SUM(C20:C27)</f>
        <v>20.429028026940728</v>
      </c>
      <c r="D19" s="101">
        <f t="shared" si="6"/>
        <v>21.960391770736003</v>
      </c>
      <c r="E19" s="101">
        <f t="shared" si="6"/>
        <v>23.947117738854626</v>
      </c>
      <c r="F19" s="101">
        <f t="shared" si="6"/>
        <v>25.928601803681779</v>
      </c>
      <c r="G19" s="101">
        <f t="shared" si="6"/>
        <v>28.139721361993949</v>
      </c>
      <c r="H19" s="101">
        <f t="shared" si="6"/>
        <v>31.456088435440062</v>
      </c>
      <c r="I19" s="101">
        <f t="shared" si="6"/>
        <v>33.659942745964329</v>
      </c>
      <c r="J19" s="101">
        <f t="shared" si="6"/>
        <v>35.600262208959165</v>
      </c>
      <c r="K19" s="101">
        <f t="shared" si="6"/>
        <v>35.424701896990982</v>
      </c>
      <c r="L19" s="101">
        <f t="shared" si="6"/>
        <v>36.215846725044713</v>
      </c>
      <c r="M19" s="101">
        <f t="shared" si="6"/>
        <v>37.572403291368552</v>
      </c>
      <c r="N19" s="101">
        <f t="shared" si="6"/>
        <v>38.005218594552964</v>
      </c>
      <c r="O19" s="101">
        <f t="shared" si="6"/>
        <v>39.01681772463084</v>
      </c>
      <c r="P19" s="101">
        <f t="shared" si="6"/>
        <v>40.199623920950344</v>
      </c>
      <c r="Q19" s="101">
        <f t="shared" si="6"/>
        <v>40.451043589930606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0.85759082739148962</v>
      </c>
      <c r="C22" s="100">
        <v>0.41717041576497438</v>
      </c>
      <c r="D22" s="100">
        <v>0.40692473989038819</v>
      </c>
      <c r="E22" s="100">
        <v>0.40150677879474805</v>
      </c>
      <c r="F22" s="100">
        <v>0.37310076230884265</v>
      </c>
      <c r="G22" s="100">
        <v>0.38039118479752282</v>
      </c>
      <c r="H22" s="100">
        <v>0.38807519203780627</v>
      </c>
      <c r="I22" s="100">
        <v>0.35718912656363339</v>
      </c>
      <c r="J22" s="100">
        <v>0.34414374402617448</v>
      </c>
      <c r="K22" s="100">
        <v>0.32677042268961592</v>
      </c>
      <c r="L22" s="100">
        <v>0.30098825780648469</v>
      </c>
      <c r="M22" s="100">
        <v>0.25395857495658863</v>
      </c>
      <c r="N22" s="100">
        <v>0.19868018888346303</v>
      </c>
      <c r="O22" s="100">
        <v>0.20346550515009607</v>
      </c>
      <c r="P22" s="100">
        <v>0.20731815132066805</v>
      </c>
      <c r="Q22" s="100">
        <v>0.20826784724443104</v>
      </c>
    </row>
    <row r="23" spans="1:17" ht="12" customHeight="1" x14ac:dyDescent="0.25">
      <c r="A23" s="88" t="s">
        <v>98</v>
      </c>
      <c r="B23" s="100">
        <v>0.81619999359319173</v>
      </c>
      <c r="C23" s="100">
        <v>0.85942384508357605</v>
      </c>
      <c r="D23" s="100">
        <v>0.96383015492410784</v>
      </c>
      <c r="E23" s="100">
        <v>1.0127522151098094</v>
      </c>
      <c r="F23" s="100">
        <v>1.29102374072177</v>
      </c>
      <c r="G23" s="100">
        <v>1.3538651498816281</v>
      </c>
      <c r="H23" s="100">
        <v>1.7161840115890923</v>
      </c>
      <c r="I23" s="100">
        <v>2.5151993755972391</v>
      </c>
      <c r="J23" s="100">
        <v>2.8779731648266633</v>
      </c>
      <c r="K23" s="100">
        <v>2.8850445812968757</v>
      </c>
      <c r="L23" s="100">
        <v>2.9304857080442961</v>
      </c>
      <c r="M23" s="100">
        <v>3.0111220269018002</v>
      </c>
      <c r="N23" s="100">
        <v>3.020413912907856</v>
      </c>
      <c r="O23" s="100">
        <v>3.0836891306956313</v>
      </c>
      <c r="P23" s="100">
        <v>3.1441512889368903</v>
      </c>
      <c r="Q23" s="100">
        <v>3.1663668570239247</v>
      </c>
    </row>
    <row r="24" spans="1:17" ht="12" customHeight="1" x14ac:dyDescent="0.25">
      <c r="A24" s="88" t="s">
        <v>34</v>
      </c>
      <c r="B24" s="100">
        <v>0.72453749834235437</v>
      </c>
      <c r="C24" s="100">
        <v>0.72623579983554065</v>
      </c>
      <c r="D24" s="100">
        <v>0.74722700437195733</v>
      </c>
      <c r="E24" s="100">
        <v>0.78724513054287348</v>
      </c>
      <c r="F24" s="100">
        <v>0.82380483162569174</v>
      </c>
      <c r="G24" s="100">
        <v>0.86630412836729098</v>
      </c>
      <c r="H24" s="100">
        <v>0.93474668350897516</v>
      </c>
      <c r="I24" s="100">
        <v>0.90973163338478746</v>
      </c>
      <c r="J24" s="100">
        <v>0.93734072306927785</v>
      </c>
      <c r="K24" s="100">
        <v>0.9440976917836178</v>
      </c>
      <c r="L24" s="100">
        <v>0.96283274631098448</v>
      </c>
      <c r="M24" s="100">
        <v>0.99626007729173571</v>
      </c>
      <c r="N24" s="100">
        <v>1.0058540523693904</v>
      </c>
      <c r="O24" s="100">
        <v>1.0334418499124358</v>
      </c>
      <c r="P24" s="100">
        <v>1.0600541875729803</v>
      </c>
      <c r="Q24" s="100">
        <v>1.0735254787266268</v>
      </c>
    </row>
    <row r="25" spans="1:17" ht="12" customHeight="1" x14ac:dyDescent="0.25">
      <c r="A25" s="88" t="s">
        <v>42</v>
      </c>
      <c r="B25" s="100">
        <v>10.324196006161863</v>
      </c>
      <c r="C25" s="100">
        <v>10.420383147357592</v>
      </c>
      <c r="D25" s="100">
        <v>10.654451990882242</v>
      </c>
      <c r="E25" s="100">
        <v>11.672964894345872</v>
      </c>
      <c r="F25" s="100">
        <v>12.380468133096251</v>
      </c>
      <c r="G25" s="100">
        <v>13.118019156563545</v>
      </c>
      <c r="H25" s="100">
        <v>14.243588919114558</v>
      </c>
      <c r="I25" s="100">
        <v>14.151219026227237</v>
      </c>
      <c r="J25" s="100">
        <v>15.071105085111418</v>
      </c>
      <c r="K25" s="100">
        <v>15.166615559759522</v>
      </c>
      <c r="L25" s="100">
        <v>15.621775746117935</v>
      </c>
      <c r="M25" s="100">
        <v>16.11655882884892</v>
      </c>
      <c r="N25" s="100">
        <v>16.294095576250179</v>
      </c>
      <c r="O25" s="100">
        <v>17.094748380345582</v>
      </c>
      <c r="P25" s="100">
        <v>17.591103538454231</v>
      </c>
      <c r="Q25" s="100">
        <v>18.454039674433321</v>
      </c>
    </row>
    <row r="26" spans="1:17" ht="12" customHeight="1" x14ac:dyDescent="0.25">
      <c r="A26" s="88" t="s">
        <v>30</v>
      </c>
      <c r="B26" s="22">
        <v>7.0888937028535857</v>
      </c>
      <c r="C26" s="22">
        <v>8.0058148188990437</v>
      </c>
      <c r="D26" s="22">
        <v>9.187957880667307</v>
      </c>
      <c r="E26" s="22">
        <v>10.072648720061324</v>
      </c>
      <c r="F26" s="22">
        <v>11.060204335929226</v>
      </c>
      <c r="G26" s="22">
        <v>12.421141742383961</v>
      </c>
      <c r="H26" s="22">
        <v>14.173493629189633</v>
      </c>
      <c r="I26" s="22">
        <v>15.726603584191432</v>
      </c>
      <c r="J26" s="22">
        <v>16.369699491925637</v>
      </c>
      <c r="K26" s="22">
        <v>16.102173641461349</v>
      </c>
      <c r="L26" s="22">
        <v>16.399764266765011</v>
      </c>
      <c r="M26" s="22">
        <v>17.194503783369509</v>
      </c>
      <c r="N26" s="22">
        <v>17.486174864142075</v>
      </c>
      <c r="O26" s="22">
        <v>17.601472858527096</v>
      </c>
      <c r="P26" s="22">
        <v>18.196996754665577</v>
      </c>
      <c r="Q26" s="22">
        <v>17.548843732502306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17.958413840339205</v>
      </c>
      <c r="C29" s="101">
        <f t="shared" ref="C29:Q29" si="8">SUM(C30:C33)</f>
        <v>19.175527574188237</v>
      </c>
      <c r="D29" s="101">
        <f t="shared" si="8"/>
        <v>20.714529368335171</v>
      </c>
      <c r="E29" s="101">
        <f t="shared" si="8"/>
        <v>22.463975432629965</v>
      </c>
      <c r="F29" s="101">
        <f t="shared" si="8"/>
        <v>25.279695263476778</v>
      </c>
      <c r="G29" s="101">
        <f t="shared" si="8"/>
        <v>26.734806269247279</v>
      </c>
      <c r="H29" s="101">
        <f t="shared" si="8"/>
        <v>27.814466891839345</v>
      </c>
      <c r="I29" s="101">
        <f t="shared" si="8"/>
        <v>31.824900213697489</v>
      </c>
      <c r="J29" s="101">
        <f t="shared" si="8"/>
        <v>33.186014445096873</v>
      </c>
      <c r="K29" s="101">
        <f t="shared" si="8"/>
        <v>33.527663677836479</v>
      </c>
      <c r="L29" s="101">
        <f t="shared" si="8"/>
        <v>34.763827802306871</v>
      </c>
      <c r="M29" s="101">
        <f t="shared" si="8"/>
        <v>35.756421514588226</v>
      </c>
      <c r="N29" s="101">
        <f t="shared" si="8"/>
        <v>37.56951454285587</v>
      </c>
      <c r="O29" s="101">
        <f t="shared" si="8"/>
        <v>35.452718732830611</v>
      </c>
      <c r="P29" s="101">
        <f t="shared" si="8"/>
        <v>36.568243590829283</v>
      </c>
      <c r="Q29" s="101">
        <f t="shared" si="8"/>
        <v>37.723163296744872</v>
      </c>
    </row>
    <row r="30" spans="1:17" ht="12" customHeight="1" x14ac:dyDescent="0.25">
      <c r="A30" s="88" t="s">
        <v>66</v>
      </c>
      <c r="B30" s="100">
        <v>0.44437997581592825</v>
      </c>
      <c r="C30" s="100">
        <v>0.44710571409235894</v>
      </c>
      <c r="D30" s="100">
        <v>0.45479069044547987</v>
      </c>
      <c r="E30" s="100">
        <v>0.45436588042517789</v>
      </c>
      <c r="F30" s="100">
        <v>0</v>
      </c>
      <c r="G30" s="100">
        <v>0.50863760339646813</v>
      </c>
      <c r="H30" s="100">
        <v>0.50957347369733652</v>
      </c>
      <c r="I30" s="100">
        <v>0.50980540558733745</v>
      </c>
      <c r="J30" s="100">
        <v>0</v>
      </c>
      <c r="K30" s="100">
        <v>0</v>
      </c>
      <c r="L30" s="100">
        <v>0</v>
      </c>
      <c r="M30" s="100">
        <v>0.53630116354186808</v>
      </c>
      <c r="N30" s="100">
        <v>0</v>
      </c>
      <c r="O30" s="100">
        <v>0.53848132239072488</v>
      </c>
      <c r="P30" s="100">
        <v>0.5377348082222847</v>
      </c>
      <c r="Q30" s="100">
        <v>0</v>
      </c>
    </row>
    <row r="31" spans="1:17" ht="12" customHeight="1" x14ac:dyDescent="0.25">
      <c r="A31" s="88" t="s">
        <v>98</v>
      </c>
      <c r="B31" s="100">
        <v>3.7368523000407934</v>
      </c>
      <c r="C31" s="100">
        <v>4.0556460274829229</v>
      </c>
      <c r="D31" s="100">
        <v>4.6871599738567387</v>
      </c>
      <c r="E31" s="100">
        <v>4.9158971348810496</v>
      </c>
      <c r="F31" s="100">
        <v>4.5404958220223</v>
      </c>
      <c r="G31" s="100">
        <v>4.9510813098951809</v>
      </c>
      <c r="H31" s="100">
        <v>5.2777535547771741</v>
      </c>
      <c r="I31" s="100">
        <v>7.0392143477830871</v>
      </c>
      <c r="J31" s="100">
        <v>7.65086186730049</v>
      </c>
      <c r="K31" s="100">
        <v>7.5438690603401151</v>
      </c>
      <c r="L31" s="100">
        <v>7.054333921818559</v>
      </c>
      <c r="M31" s="100">
        <v>6.7418091311025909</v>
      </c>
      <c r="N31" s="100">
        <v>5.9468085224869753</v>
      </c>
      <c r="O31" s="100">
        <v>4.9682198002580451</v>
      </c>
      <c r="P31" s="100">
        <v>4.7853744893702501</v>
      </c>
      <c r="Q31" s="100">
        <v>3.9032157187451633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0.22267941231201813</v>
      </c>
      <c r="H32" s="100">
        <v>0.24192199164243727</v>
      </c>
      <c r="I32" s="100">
        <v>0.24193083369566101</v>
      </c>
      <c r="J32" s="100">
        <v>0.52695615565023357</v>
      </c>
      <c r="K32" s="100">
        <v>0.24935795124196966</v>
      </c>
      <c r="L32" s="100">
        <v>0.52992159683838369</v>
      </c>
      <c r="M32" s="100">
        <v>0.52993651182345802</v>
      </c>
      <c r="N32" s="100">
        <v>0.26609915137610213</v>
      </c>
      <c r="O32" s="100">
        <v>0.26609917960951252</v>
      </c>
      <c r="P32" s="100">
        <v>0.2660991896007569</v>
      </c>
      <c r="Q32" s="100">
        <v>0.53330811823260793</v>
      </c>
    </row>
    <row r="33" spans="1:17" ht="12" customHeight="1" x14ac:dyDescent="0.25">
      <c r="A33" s="49" t="s">
        <v>30</v>
      </c>
      <c r="B33" s="18">
        <v>13.777181564482483</v>
      </c>
      <c r="C33" s="18">
        <v>14.672775832612954</v>
      </c>
      <c r="D33" s="18">
        <v>15.572578704032953</v>
      </c>
      <c r="E33" s="18">
        <v>17.093712417323736</v>
      </c>
      <c r="F33" s="18">
        <v>20.739199441454478</v>
      </c>
      <c r="G33" s="18">
        <v>21.052407943643612</v>
      </c>
      <c r="H33" s="18">
        <v>21.785217871722395</v>
      </c>
      <c r="I33" s="18">
        <v>24.033949626631404</v>
      </c>
      <c r="J33" s="18">
        <v>25.008196422146145</v>
      </c>
      <c r="K33" s="18">
        <v>25.734436666254396</v>
      </c>
      <c r="L33" s="18">
        <v>27.179572283649929</v>
      </c>
      <c r="M33" s="18">
        <v>27.948374708120308</v>
      </c>
      <c r="N33" s="18">
        <v>31.356606868992795</v>
      </c>
      <c r="O33" s="18">
        <v>29.679918430572329</v>
      </c>
      <c r="P33" s="18">
        <v>30.97903510363599</v>
      </c>
      <c r="Q33" s="18">
        <v>33.286639459767102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0.60826736167967466</v>
      </c>
      <c r="C3" s="115">
        <f>IF(SER_hh_tes!C3=0,"",SER_hh_tes!C3/SER_hh_fec!C3)</f>
        <v>0.62056967530607543</v>
      </c>
      <c r="D3" s="115">
        <f>IF(SER_hh_tes!D3=0,"",SER_hh_tes!D3/SER_hh_fec!D3)</f>
        <v>0.62245788136961833</v>
      </c>
      <c r="E3" s="115">
        <f>IF(SER_hh_tes!E3=0,"",SER_hh_tes!E3/SER_hh_fec!E3)</f>
        <v>0.63598951149161742</v>
      </c>
      <c r="F3" s="115">
        <f>IF(SER_hh_tes!F3=0,"",SER_hh_tes!F3/SER_hh_fec!F3)</f>
        <v>0.64492500642022965</v>
      </c>
      <c r="G3" s="115">
        <f>IF(SER_hh_tes!G3=0,"",SER_hh_tes!G3/SER_hh_fec!G3)</f>
        <v>0.64905382762957409</v>
      </c>
      <c r="H3" s="115">
        <f>IF(SER_hh_tes!H3=0,"",SER_hh_tes!H3/SER_hh_fec!H3)</f>
        <v>0.65225446167019396</v>
      </c>
      <c r="I3" s="115">
        <f>IF(SER_hh_tes!I3=0,"",SER_hh_tes!I3/SER_hh_fec!I3)</f>
        <v>0.66666143520535881</v>
      </c>
      <c r="J3" s="115">
        <f>IF(SER_hh_tes!J3=0,"",SER_hh_tes!J3/SER_hh_fec!J3)</f>
        <v>0.67406660632242565</v>
      </c>
      <c r="K3" s="115">
        <f>IF(SER_hh_tes!K3=0,"",SER_hh_tes!K3/SER_hh_fec!K3)</f>
        <v>0.67998280186370608</v>
      </c>
      <c r="L3" s="115">
        <f>IF(SER_hh_tes!L3=0,"",SER_hh_tes!L3/SER_hh_fec!L3)</f>
        <v>0.68501771727449101</v>
      </c>
      <c r="M3" s="115">
        <f>IF(SER_hh_tes!M3=0,"",SER_hh_tes!M3/SER_hh_fec!M3)</f>
        <v>0.68660161308695544</v>
      </c>
      <c r="N3" s="115">
        <f>IF(SER_hh_tes!N3=0,"",SER_hh_tes!N3/SER_hh_fec!N3)</f>
        <v>0.70864096842500235</v>
      </c>
      <c r="O3" s="115">
        <f>IF(SER_hh_tes!O3=0,"",SER_hh_tes!O3/SER_hh_fec!O3)</f>
        <v>0.71004291254064278</v>
      </c>
      <c r="P3" s="115">
        <f>IF(SER_hh_tes!P3=0,"",SER_hh_tes!P3/SER_hh_fec!P3)</f>
        <v>0.72657676563376228</v>
      </c>
      <c r="Q3" s="115">
        <f>IF(SER_hh_tes!Q3=0,"",SER_hh_tes!Q3/SER_hh_fec!Q3)</f>
        <v>0.73627257744430863</v>
      </c>
    </row>
    <row r="4" spans="1:17" ht="12.95" customHeight="1" x14ac:dyDescent="0.25">
      <c r="A4" s="90" t="s">
        <v>44</v>
      </c>
      <c r="B4" s="110">
        <f>IF(SER_hh_tes!B4=0,"",SER_hh_tes!B4/SER_hh_fec!B4)</f>
        <v>0.61210209640159141</v>
      </c>
      <c r="C4" s="110">
        <f>IF(SER_hh_tes!C4=0,"",SER_hh_tes!C4/SER_hh_fec!C4)</f>
        <v>0.62552600724310392</v>
      </c>
      <c r="D4" s="110">
        <f>IF(SER_hh_tes!D4=0,"",SER_hh_tes!D4/SER_hh_fec!D4)</f>
        <v>0.62669296041190947</v>
      </c>
      <c r="E4" s="110">
        <f>IF(SER_hh_tes!E4=0,"",SER_hh_tes!E4/SER_hh_fec!E4)</f>
        <v>0.64140843948493831</v>
      </c>
      <c r="F4" s="110">
        <f>IF(SER_hh_tes!F4=0,"",SER_hh_tes!F4/SER_hh_fec!F4)</f>
        <v>0.64935439079608248</v>
      </c>
      <c r="G4" s="110">
        <f>IF(SER_hh_tes!G4=0,"",SER_hh_tes!G4/SER_hh_fec!G4)</f>
        <v>0.65383853922084223</v>
      </c>
      <c r="H4" s="110">
        <f>IF(SER_hh_tes!H4=0,"",SER_hh_tes!H4/SER_hh_fec!H4)</f>
        <v>0.65571931532828276</v>
      </c>
      <c r="I4" s="110">
        <f>IF(SER_hh_tes!I4=0,"",SER_hh_tes!I4/SER_hh_fec!I4)</f>
        <v>0.67299336845548485</v>
      </c>
      <c r="J4" s="110">
        <f>IF(SER_hh_tes!J4=0,"",SER_hh_tes!J4/SER_hh_fec!J4)</f>
        <v>0.68160179221406336</v>
      </c>
      <c r="K4" s="110">
        <f>IF(SER_hh_tes!K4=0,"",SER_hh_tes!K4/SER_hh_fec!K4)</f>
        <v>0.6867477373991252</v>
      </c>
      <c r="L4" s="110">
        <f>IF(SER_hh_tes!L4=0,"",SER_hh_tes!L4/SER_hh_fec!L4)</f>
        <v>0.69114230196040094</v>
      </c>
      <c r="M4" s="110">
        <f>IF(SER_hh_tes!M4=0,"",SER_hh_tes!M4/SER_hh_fec!M4)</f>
        <v>0.69108874423918421</v>
      </c>
      <c r="N4" s="110">
        <f>IF(SER_hh_tes!N4=0,"",SER_hh_tes!N4/SER_hh_fec!N4)</f>
        <v>0.71628699364273862</v>
      </c>
      <c r="O4" s="110">
        <f>IF(SER_hh_tes!O4=0,"",SER_hh_tes!O4/SER_hh_fec!O4)</f>
        <v>0.7155411428618258</v>
      </c>
      <c r="P4" s="110">
        <f>IF(SER_hh_tes!P4=0,"",SER_hh_tes!P4/SER_hh_fec!P4)</f>
        <v>0.73586936211534182</v>
      </c>
      <c r="Q4" s="110">
        <f>IF(SER_hh_tes!Q4=0,"",SER_hh_tes!Q4/SER_hh_fec!Q4)</f>
        <v>0.74614554878682326</v>
      </c>
    </row>
    <row r="5" spans="1:17" ht="12" customHeight="1" x14ac:dyDescent="0.25">
      <c r="A5" s="88" t="s">
        <v>38</v>
      </c>
      <c r="B5" s="109">
        <f>IF(SER_hh_tes!B5=0,"",SER_hh_tes!B5/SER_hh_fec!B5)</f>
        <v>0.47337413920864202</v>
      </c>
      <c r="C5" s="109">
        <f>IF(SER_hh_tes!C5=0,"",SER_hh_tes!C5/SER_hh_fec!C5)</f>
        <v>0.47763439752118297</v>
      </c>
      <c r="D5" s="109">
        <f>IF(SER_hh_tes!D5=0,"",SER_hh_tes!D5/SER_hh_fec!D5)</f>
        <v>0.48344225873295332</v>
      </c>
      <c r="E5" s="109">
        <f>IF(SER_hh_tes!E5=0,"",SER_hh_tes!E5/SER_hh_fec!E5)</f>
        <v>0.4871319183843435</v>
      </c>
      <c r="F5" s="109">
        <f>IF(SER_hh_tes!F5=0,"",SER_hh_tes!F5/SER_hh_fec!F5)</f>
        <v>0.49109415690337316</v>
      </c>
      <c r="G5" s="109">
        <f>IF(SER_hh_tes!G5=0,"",SER_hh_tes!G5/SER_hh_fec!G5)</f>
        <v>0.50230705043870705</v>
      </c>
      <c r="H5" s="109">
        <f>IF(SER_hh_tes!H5=0,"",SER_hh_tes!H5/SER_hh_fec!H5)</f>
        <v>0.51397084380384439</v>
      </c>
      <c r="I5" s="109">
        <f>IF(SER_hh_tes!I5=0,"",SER_hh_tes!I5/SER_hh_fec!I5)</f>
        <v>0.52124139576786299</v>
      </c>
      <c r="J5" s="109">
        <f>IF(SER_hh_tes!J5=0,"",SER_hh_tes!J5/SER_hh_fec!J5)</f>
        <v>0.52714658309158402</v>
      </c>
      <c r="K5" s="109">
        <f>IF(SER_hh_tes!K5=0,"",SER_hh_tes!K5/SER_hh_fec!K5)</f>
        <v>0.53658400927814265</v>
      </c>
      <c r="L5" s="109">
        <f>IF(SER_hh_tes!L5=0,"",SER_hh_tes!L5/SER_hh_fec!L5)</f>
        <v>0.53993677026001696</v>
      </c>
      <c r="M5" s="109">
        <f>IF(SER_hh_tes!M5=0,"",SER_hh_tes!M5/SER_hh_fec!M5)</f>
        <v>0.5437938525836169</v>
      </c>
      <c r="N5" s="109">
        <f>IF(SER_hh_tes!N5=0,"",SER_hh_tes!N5/SER_hh_fec!N5)</f>
        <v>0.54463663851192334</v>
      </c>
      <c r="O5" s="109">
        <f>IF(SER_hh_tes!O5=0,"",SER_hh_tes!O5/SER_hh_fec!O5)</f>
        <v>0.5462254454827391</v>
      </c>
      <c r="P5" s="109">
        <f>IF(SER_hh_tes!P5=0,"",SER_hh_tes!P5/SER_hh_fec!P5)</f>
        <v>0.5481280835259601</v>
      </c>
      <c r="Q5" s="109">
        <f>IF(SER_hh_tes!Q5=0,"",SER_hh_tes!Q5/SER_hh_fec!Q5)</f>
        <v>0.55237407783532499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0.54620092985612534</v>
      </c>
      <c r="C7" s="109">
        <f>IF(SER_hh_tes!C7=0,"",SER_hh_tes!C7/SER_hh_fec!C7)</f>
        <v>0.54620092985612545</v>
      </c>
      <c r="D7" s="109">
        <f>IF(SER_hh_tes!D7=0,"",SER_hh_tes!D7/SER_hh_fec!D7)</f>
        <v>0.54930289769491247</v>
      </c>
      <c r="E7" s="109">
        <f>IF(SER_hh_tes!E7=0,"",SER_hh_tes!E7/SER_hh_fec!E7)</f>
        <v>0.54964764852192316</v>
      </c>
      <c r="F7" s="109">
        <f>IF(SER_hh_tes!F7=0,"",SER_hh_tes!F7/SER_hh_fec!F7)</f>
        <v>0.55056090837064886</v>
      </c>
      <c r="G7" s="109">
        <f>IF(SER_hh_tes!G7=0,"",SER_hh_tes!G7/SER_hh_fec!G7)</f>
        <v>0.55321964897702725</v>
      </c>
      <c r="H7" s="109">
        <f>IF(SER_hh_tes!H7=0,"",SER_hh_tes!H7/SER_hh_fec!H7)</f>
        <v>0.56900237905228057</v>
      </c>
      <c r="I7" s="109">
        <f>IF(SER_hh_tes!I7=0,"",SER_hh_tes!I7/SER_hh_fec!I7)</f>
        <v>0.57396407813569195</v>
      </c>
      <c r="J7" s="109">
        <f>IF(SER_hh_tes!J7=0,"",SER_hh_tes!J7/SER_hh_fec!J7)</f>
        <v>0.58086516973168256</v>
      </c>
      <c r="K7" s="109">
        <f>IF(SER_hh_tes!K7=0,"",SER_hh_tes!K7/SER_hh_fec!K7)</f>
        <v>0.61318930350897649</v>
      </c>
      <c r="L7" s="109">
        <f>IF(SER_hh_tes!L7=0,"",SER_hh_tes!L7/SER_hh_fec!L7)</f>
        <v>0.63391317122427882</v>
      </c>
      <c r="M7" s="109">
        <f>IF(SER_hh_tes!M7=0,"",SER_hh_tes!M7/SER_hh_fec!M7)</f>
        <v>0.64668287443678429</v>
      </c>
      <c r="N7" s="109">
        <f>IF(SER_hh_tes!N7=0,"",SER_hh_tes!N7/SER_hh_fec!N7)</f>
        <v>0.64713125073951272</v>
      </c>
      <c r="O7" s="109">
        <f>IF(SER_hh_tes!O7=0,"",SER_hh_tes!O7/SER_hh_fec!O7)</f>
        <v>0.64999686724877925</v>
      </c>
      <c r="P7" s="109">
        <f>IF(SER_hh_tes!P7=0,"",SER_hh_tes!P7/SER_hh_fec!P7)</f>
        <v>0.6526478445124918</v>
      </c>
      <c r="Q7" s="109">
        <f>IF(SER_hh_tes!Q7=0,"",SER_hh_tes!Q7/SER_hh_fec!Q7)</f>
        <v>0.65627433074261243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0.58353874299054531</v>
      </c>
      <c r="C9" s="109">
        <f>IF(SER_hh_tes!C9=0,"",SER_hh_tes!C9/SER_hh_fec!C9)</f>
        <v>0.59406484016779015</v>
      </c>
      <c r="D9" s="109">
        <f>IF(SER_hh_tes!D9=0,"",SER_hh_tes!D9/SER_hh_fec!D9)</f>
        <v>0.60685414120145587</v>
      </c>
      <c r="E9" s="109">
        <f>IF(SER_hh_tes!E9=0,"",SER_hh_tes!E9/SER_hh_fec!E9)</f>
        <v>0.61245095645410985</v>
      </c>
      <c r="F9" s="109">
        <f>IF(SER_hh_tes!F9=0,"",SER_hh_tes!F9/SER_hh_fec!F9)</f>
        <v>0.63129555354974309</v>
      </c>
      <c r="G9" s="109">
        <f>IF(SER_hh_tes!G9=0,"",SER_hh_tes!G9/SER_hh_fec!G9)</f>
        <v>0.63398642277652295</v>
      </c>
      <c r="H9" s="109">
        <f>IF(SER_hh_tes!H9=0,"",SER_hh_tes!H9/SER_hh_fec!H9)</f>
        <v>0.63688295661813132</v>
      </c>
      <c r="I9" s="109">
        <f>IF(SER_hh_tes!I9=0,"",SER_hh_tes!I9/SER_hh_fec!I9)</f>
        <v>0.6553525025604422</v>
      </c>
      <c r="J9" s="109">
        <f>IF(SER_hh_tes!J9=0,"",SER_hh_tes!J9/SER_hh_fec!J9)</f>
        <v>0.65921275429151116</v>
      </c>
      <c r="K9" s="109">
        <f>IF(SER_hh_tes!K9=0,"",SER_hh_tes!K9/SER_hh_fec!K9)</f>
        <v>0.66607499941942516</v>
      </c>
      <c r="L9" s="109">
        <f>IF(SER_hh_tes!L9=0,"",SER_hh_tes!L9/SER_hh_fec!L9)</f>
        <v>0.67135823596568966</v>
      </c>
      <c r="M9" s="109">
        <f>IF(SER_hh_tes!M9=0,"",SER_hh_tes!M9/SER_hh_fec!M9)</f>
        <v>0.67435633164258724</v>
      </c>
      <c r="N9" s="109">
        <f>IF(SER_hh_tes!N9=0,"",SER_hh_tes!N9/SER_hh_fec!N9)</f>
        <v>0.67640179481973339</v>
      </c>
      <c r="O9" s="109">
        <f>IF(SER_hh_tes!O9=0,"",SER_hh_tes!O9/SER_hh_fec!O9)</f>
        <v>0.68207146834441645</v>
      </c>
      <c r="P9" s="109">
        <f>IF(SER_hh_tes!P9=0,"",SER_hh_tes!P9/SER_hh_fec!P9)</f>
        <v>0.6822840509801531</v>
      </c>
      <c r="Q9" s="109">
        <f>IF(SER_hh_tes!Q9=0,"",SER_hh_tes!Q9/SER_hh_fec!Q9)</f>
        <v>0.68703376224740054</v>
      </c>
    </row>
    <row r="10" spans="1:17" ht="12" customHeight="1" x14ac:dyDescent="0.25">
      <c r="A10" s="88" t="s">
        <v>34</v>
      </c>
      <c r="B10" s="109">
        <f>IF(SER_hh_tes!B10=0,"",SER_hh_tes!B10/SER_hh_fec!B10)</f>
        <v>0.45152610201439702</v>
      </c>
      <c r="C10" s="109">
        <f>IF(SER_hh_tes!C10=0,"",SER_hh_tes!C10/SER_hh_fec!C10)</f>
        <v>0.45471061421099468</v>
      </c>
      <c r="D10" s="109">
        <f>IF(SER_hh_tes!D10=0,"",SER_hh_tes!D10/SER_hh_fec!D10)</f>
        <v>0.45833430756578702</v>
      </c>
      <c r="E10" s="109">
        <f>IF(SER_hh_tes!E10=0,"",SER_hh_tes!E10/SER_hh_fec!E10)</f>
        <v>0.45946727680919591</v>
      </c>
      <c r="F10" s="109">
        <f>IF(SER_hh_tes!F10=0,"",SER_hh_tes!F10/SER_hh_fec!F10)</f>
        <v>0.46153355450701072</v>
      </c>
      <c r="G10" s="109">
        <f>IF(SER_hh_tes!G10=0,"",SER_hh_tes!G10/SER_hh_fec!G10)</f>
        <v>0.46630409655078242</v>
      </c>
      <c r="H10" s="109">
        <f>IF(SER_hh_tes!H10=0,"",SER_hh_tes!H10/SER_hh_fec!H10)</f>
        <v>0.46876537890493419</v>
      </c>
      <c r="I10" s="109">
        <f>IF(SER_hh_tes!I10=0,"",SER_hh_tes!I10/SER_hh_fec!I10)</f>
        <v>0.47692712168384577</v>
      </c>
      <c r="J10" s="109">
        <f>IF(SER_hh_tes!J10=0,"",SER_hh_tes!J10/SER_hh_fec!J10)</f>
        <v>0.49185265801948952</v>
      </c>
      <c r="K10" s="109">
        <f>IF(SER_hh_tes!K10=0,"",SER_hh_tes!K10/SER_hh_fec!K10)</f>
        <v>0.49797081360716255</v>
      </c>
      <c r="L10" s="109">
        <f>IF(SER_hh_tes!L10=0,"",SER_hh_tes!L10/SER_hh_fec!L10)</f>
        <v>0.50414123442661363</v>
      </c>
      <c r="M10" s="109">
        <f>IF(SER_hh_tes!M10=0,"",SER_hh_tes!M10/SER_hh_fec!M10)</f>
        <v>0.5148963201386616</v>
      </c>
      <c r="N10" s="109">
        <f>IF(SER_hh_tes!N10=0,"",SER_hh_tes!N10/SER_hh_fec!N10)</f>
        <v>0.52064244721105746</v>
      </c>
      <c r="O10" s="109">
        <f>IF(SER_hh_tes!O10=0,"",SER_hh_tes!O10/SER_hh_fec!O10)</f>
        <v>0.5282568430262673</v>
      </c>
      <c r="P10" s="109">
        <f>IF(SER_hh_tes!P10=0,"",SER_hh_tes!P10/SER_hh_fec!P10)</f>
        <v>0.53279963470387537</v>
      </c>
      <c r="Q10" s="109">
        <f>IF(SER_hh_tes!Q10=0,"",SER_hh_tes!Q10/SER_hh_fec!Q10)</f>
        <v>0.5364848957357734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0.69358848235698456</v>
      </c>
      <c r="C12" s="109">
        <f>IF(SER_hh_tes!C12=0,"",SER_hh_tes!C12/SER_hh_fec!C12)</f>
        <v>0.69749592268739369</v>
      </c>
      <c r="D12" s="109">
        <f>IF(SER_hh_tes!D12=0,"",SER_hh_tes!D12/SER_hh_fec!D12)</f>
        <v>0.7014342728244537</v>
      </c>
      <c r="E12" s="109">
        <f>IF(SER_hh_tes!E12=0,"",SER_hh_tes!E12/SER_hh_fec!E12)</f>
        <v>0.70683122438012724</v>
      </c>
      <c r="F12" s="109">
        <f>IF(SER_hh_tes!F12=0,"",SER_hh_tes!F12/SER_hh_fec!F12)</f>
        <v>0.71150059677850608</v>
      </c>
      <c r="G12" s="109">
        <f>IF(SER_hh_tes!G12=0,"",SER_hh_tes!G12/SER_hh_fec!G12)</f>
        <v>0.71704528515045052</v>
      </c>
      <c r="H12" s="109">
        <f>IF(SER_hh_tes!H12=0,"",SER_hh_tes!H12/SER_hh_fec!H12)</f>
        <v>0.72146955257600731</v>
      </c>
      <c r="I12" s="109">
        <f>IF(SER_hh_tes!I12=0,"",SER_hh_tes!I12/SER_hh_fec!I12)</f>
        <v>0.73220780402377128</v>
      </c>
      <c r="J12" s="109">
        <f>IF(SER_hh_tes!J12=0,"",SER_hh_tes!J12/SER_hh_fec!J12)</f>
        <v>0.7343902115970472</v>
      </c>
      <c r="K12" s="109">
        <f>IF(SER_hh_tes!K12=0,"",SER_hh_tes!K12/SER_hh_fec!K12)</f>
        <v>0.74358660354049422</v>
      </c>
      <c r="L12" s="109">
        <f>IF(SER_hh_tes!L12=0,"",SER_hh_tes!L12/SER_hh_fec!L12)</f>
        <v>0.75034693350559412</v>
      </c>
      <c r="M12" s="109">
        <f>IF(SER_hh_tes!M12=0,"",SER_hh_tes!M12/SER_hh_fec!M12)</f>
        <v>0.7567428628199433</v>
      </c>
      <c r="N12" s="109">
        <f>IF(SER_hh_tes!N12=0,"",SER_hh_tes!N12/SER_hh_fec!N12)</f>
        <v>0.76280480972744369</v>
      </c>
      <c r="O12" s="109">
        <f>IF(SER_hh_tes!O12=0,"",SER_hh_tes!O12/SER_hh_fec!O12)</f>
        <v>0.76916794349898476</v>
      </c>
      <c r="P12" s="109">
        <f>IF(SER_hh_tes!P12=0,"",SER_hh_tes!P12/SER_hh_fec!P12)</f>
        <v>0.77459870520120289</v>
      </c>
      <c r="Q12" s="109">
        <f>IF(SER_hh_tes!Q12=0,"",SER_hh_tes!Q12/SER_hh_fec!Q12)</f>
        <v>0.77680325429507957</v>
      </c>
    </row>
    <row r="13" spans="1:17" ht="12" customHeight="1" x14ac:dyDescent="0.25">
      <c r="A13" s="88" t="s">
        <v>105</v>
      </c>
      <c r="B13" s="109">
        <f>IF(SER_hh_tes!B13=0,"",SER_hh_tes!B13/SER_hh_fec!B13)</f>
        <v>1.0924018597122505</v>
      </c>
      <c r="C13" s="109">
        <f>IF(SER_hh_tes!C13=0,"",SER_hh_tes!C13/SER_hh_fec!C13)</f>
        <v>1.1155371210790452</v>
      </c>
      <c r="D13" s="109">
        <f>IF(SER_hh_tes!D13=0,"",SER_hh_tes!D13/SER_hh_fec!D13)</f>
        <v>1.1260742367353036</v>
      </c>
      <c r="E13" s="109">
        <f>IF(SER_hh_tes!E13=0,"",SER_hh_tes!E13/SER_hh_fec!E13)</f>
        <v>1.1369791148671509</v>
      </c>
      <c r="F13" s="109">
        <f>IF(SER_hh_tes!F13=0,"",SER_hh_tes!F13/SER_hh_fec!F13)</f>
        <v>1.1399834025002447</v>
      </c>
      <c r="G13" s="109">
        <f>IF(SER_hh_tes!G13=0,"",SER_hh_tes!G13/SER_hh_fec!G13)</f>
        <v>1.142282835699453</v>
      </c>
      <c r="H13" s="109">
        <f>IF(SER_hh_tes!H13=0,"",SER_hh_tes!H13/SER_hh_fec!H13)</f>
        <v>1.1434414511432931</v>
      </c>
      <c r="I13" s="109">
        <f>IF(SER_hh_tes!I13=0,"",SER_hh_tes!I13/SER_hh_fec!I13)</f>
        <v>1.1442727210076993</v>
      </c>
      <c r="J13" s="109">
        <f>IF(SER_hh_tes!J13=0,"",SER_hh_tes!J13/SER_hh_fec!J13)</f>
        <v>1.1455329055168386</v>
      </c>
      <c r="K13" s="109">
        <f>IF(SER_hh_tes!K13=0,"",SER_hh_tes!K13/SER_hh_fec!K13)</f>
        <v>1.1457884279837662</v>
      </c>
      <c r="L13" s="109">
        <f>IF(SER_hh_tes!L13=0,"",SER_hh_tes!L13/SER_hh_fec!L13)</f>
        <v>1.1718084985461659</v>
      </c>
      <c r="M13" s="109">
        <f>IF(SER_hh_tes!M13=0,"",SER_hh_tes!M13/SER_hh_fec!M13)</f>
        <v>1.530188353612292</v>
      </c>
      <c r="N13" s="109">
        <f>IF(SER_hh_tes!N13=0,"",SER_hh_tes!N13/SER_hh_fec!N13)</f>
        <v>1.77349438146968</v>
      </c>
      <c r="O13" s="109">
        <f>IF(SER_hh_tes!O13=0,"",SER_hh_tes!O13/SER_hh_fec!O13)</f>
        <v>1.9463403401509058</v>
      </c>
      <c r="P13" s="109">
        <f>IF(SER_hh_tes!P13=0,"",SER_hh_tes!P13/SER_hh_fec!P13)</f>
        <v>2.1806073682055351</v>
      </c>
      <c r="Q13" s="109">
        <f>IF(SER_hh_tes!Q13=0,"",SER_hh_tes!Q13/SER_hh_fec!Q13)</f>
        <v>2.2166514126156183</v>
      </c>
    </row>
    <row r="14" spans="1:17" ht="12" customHeight="1" x14ac:dyDescent="0.25">
      <c r="A14" s="51" t="s">
        <v>104</v>
      </c>
      <c r="B14" s="112">
        <f>IF(SER_hh_tes!B14=0,"",SER_hh_tes!B14/SER_hh_fec!B14)</f>
        <v>0.65890905823913559</v>
      </c>
      <c r="C14" s="112">
        <f>IF(SER_hh_tes!C14=0,"",SER_hh_tes!C14/SER_hh_fec!C14)</f>
        <v>0.67100775778041355</v>
      </c>
      <c r="D14" s="112">
        <f>IF(SER_hh_tes!D14=0,"",SER_hh_tes!D14/SER_hh_fec!D14)</f>
        <v>0.67618343812549109</v>
      </c>
      <c r="E14" s="112">
        <f>IF(SER_hh_tes!E14=0,"",SER_hh_tes!E14/SER_hh_fec!E14)</f>
        <v>0.70125683321227439</v>
      </c>
      <c r="F14" s="112">
        <f>IF(SER_hh_tes!F14=0,"",SER_hh_tes!F14/SER_hh_fec!F14)</f>
        <v>0.7060465627965673</v>
      </c>
      <c r="G14" s="112">
        <f>IF(SER_hh_tes!G14=0,"",SER_hh_tes!G14/SER_hh_fec!G14)</f>
        <v>0.71466073292951426</v>
      </c>
      <c r="H14" s="112">
        <f>IF(SER_hh_tes!H14=0,"",SER_hh_tes!H14/SER_hh_fec!H14)</f>
        <v>0.71888774993213811</v>
      </c>
      <c r="I14" s="112">
        <f>IF(SER_hh_tes!I14=0,"",SER_hh_tes!I14/SER_hh_fec!I14)</f>
        <v>0.72368366534823925</v>
      </c>
      <c r="J14" s="112">
        <f>IF(SER_hh_tes!J14=0,"",SER_hh_tes!J14/SER_hh_fec!J14)</f>
        <v>0.74647918585312767</v>
      </c>
      <c r="K14" s="112">
        <f>IF(SER_hh_tes!K14=0,"",SER_hh_tes!K14/SER_hh_fec!K14)</f>
        <v>0.77657808167453335</v>
      </c>
      <c r="L14" s="112">
        <f>IF(SER_hh_tes!L14=0,"",SER_hh_tes!L14/SER_hh_fec!L14)</f>
        <v>0.78374526591618521</v>
      </c>
      <c r="M14" s="112">
        <f>IF(SER_hh_tes!M14=0,"",SER_hh_tes!M14/SER_hh_fec!M14)</f>
        <v>0.78767483153202822</v>
      </c>
      <c r="N14" s="112">
        <f>IF(SER_hh_tes!N14=0,"",SER_hh_tes!N14/SER_hh_fec!N14)</f>
        <v>0.78938459083992973</v>
      </c>
      <c r="O14" s="112">
        <f>IF(SER_hh_tes!O14=0,"",SER_hh_tes!O14/SER_hh_fec!O14)</f>
        <v>0.7894604925973393</v>
      </c>
      <c r="P14" s="112">
        <f>IF(SER_hh_tes!P14=0,"",SER_hh_tes!P14/SER_hh_fec!P14)</f>
        <v>0.79028114413255257</v>
      </c>
      <c r="Q14" s="112">
        <f>IF(SER_hh_tes!Q14=0,"",SER_hh_tes!Q14/SER_hh_fec!Q14)</f>
        <v>0.79569791227771491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1.0000000000000004</v>
      </c>
      <c r="D15" s="114">
        <f>IF(SER_hh_tes!D15=0,"",SER_hh_tes!D15/SER_hh_fec!D15)</f>
        <v>1</v>
      </c>
      <c r="E15" s="114">
        <f>IF(SER_hh_tes!E15=0,"",SER_hh_tes!E15/SER_hh_fec!E15)</f>
        <v>1</v>
      </c>
      <c r="F15" s="114">
        <f>IF(SER_hh_tes!F15=0,"",SER_hh_tes!F15/SER_hh_fec!F15)</f>
        <v>0.99999999999999967</v>
      </c>
      <c r="G15" s="114">
        <f>IF(SER_hh_tes!G15=0,"",SER_hh_tes!G15/SER_hh_fec!G15)</f>
        <v>1</v>
      </c>
      <c r="H15" s="114">
        <f>IF(SER_hh_tes!H15=0,"",SER_hh_tes!H15/SER_hh_fec!H15)</f>
        <v>0.99999999999999978</v>
      </c>
      <c r="I15" s="114">
        <f>IF(SER_hh_tes!I15=0,"",SER_hh_tes!I15/SER_hh_fec!I15)</f>
        <v>1.0000000000000004</v>
      </c>
      <c r="J15" s="114">
        <f>IF(SER_hh_tes!J15=0,"",SER_hh_tes!J15/SER_hh_fec!J15)</f>
        <v>0.99999999999999989</v>
      </c>
      <c r="K15" s="114">
        <f>IF(SER_hh_tes!K15=0,"",SER_hh_tes!K15/SER_hh_fec!K15)</f>
        <v>0.99999999999999978</v>
      </c>
      <c r="L15" s="114">
        <f>IF(SER_hh_tes!L15=0,"",SER_hh_tes!L15/SER_hh_fec!L15)</f>
        <v>1</v>
      </c>
      <c r="M15" s="114">
        <f>IF(SER_hh_tes!M15=0,"",SER_hh_tes!M15/SER_hh_fec!M15)</f>
        <v>0.99999999999999989</v>
      </c>
      <c r="N15" s="114">
        <f>IF(SER_hh_tes!N15=0,"",SER_hh_tes!N15/SER_hh_fec!N15)</f>
        <v>1</v>
      </c>
      <c r="O15" s="114">
        <f>IF(SER_hh_tes!O15=0,"",SER_hh_tes!O15/SER_hh_fec!O15)</f>
        <v>1.0000000000000002</v>
      </c>
      <c r="P15" s="114">
        <f>IF(SER_hh_tes!P15=0,"",SER_hh_tes!P15/SER_hh_fec!P15)</f>
        <v>1</v>
      </c>
      <c r="Q15" s="114">
        <f>IF(SER_hh_tes!Q15=0,"",SER_hh_tes!Q15/SER_hh_fec!Q15)</f>
        <v>1.0000000000000002</v>
      </c>
    </row>
    <row r="16" spans="1:17" ht="12.95" customHeight="1" x14ac:dyDescent="0.25">
      <c r="A16" s="90" t="s">
        <v>102</v>
      </c>
      <c r="B16" s="110">
        <f>IF(SER_hh_tes!B16=0,"",SER_hh_tes!B16/SER_hh_fec!B16)</f>
        <v>1.6331100285611719</v>
      </c>
      <c r="C16" s="110">
        <f>IF(SER_hh_tes!C16=0,"",SER_hh_tes!C16/SER_hh_fec!C16)</f>
        <v>1.6850497324238873</v>
      </c>
      <c r="D16" s="110">
        <f>IF(SER_hh_tes!D16=0,"",SER_hh_tes!D16/SER_hh_fec!D16)</f>
        <v>1.7329485320640872</v>
      </c>
      <c r="E16" s="110">
        <f>IF(SER_hh_tes!E16=0,"",SER_hh_tes!E16/SER_hh_fec!E16)</f>
        <v>1.7743755098125102</v>
      </c>
      <c r="F16" s="110">
        <f>IF(SER_hh_tes!F16=0,"",SER_hh_tes!F16/SER_hh_fec!F16)</f>
        <v>1.8122392644074008</v>
      </c>
      <c r="G16" s="110">
        <f>IF(SER_hh_tes!G16=0,"",SER_hh_tes!G16/SER_hh_fec!G16)</f>
        <v>1.8475885333975886</v>
      </c>
      <c r="H16" s="110">
        <f>IF(SER_hh_tes!H16=0,"",SER_hh_tes!H16/SER_hh_fec!H16)</f>
        <v>1.8815940091690631</v>
      </c>
      <c r="I16" s="110">
        <f>IF(SER_hh_tes!I16=0,"",SER_hh_tes!I16/SER_hh_fec!I16)</f>
        <v>1.9166627505118135</v>
      </c>
      <c r="J16" s="110">
        <f>IF(SER_hh_tes!J16=0,"",SER_hh_tes!J16/SER_hh_fec!J16)</f>
        <v>1.9495999253158189</v>
      </c>
      <c r="K16" s="110">
        <f>IF(SER_hh_tes!K16=0,"",SER_hh_tes!K16/SER_hh_fec!K16)</f>
        <v>1.979581911881604</v>
      </c>
      <c r="L16" s="110">
        <f>IF(SER_hh_tes!L16=0,"",SER_hh_tes!L16/SER_hh_fec!L16)</f>
        <v>2.0090640479144146</v>
      </c>
      <c r="M16" s="110">
        <f>IF(SER_hh_tes!M16=0,"",SER_hh_tes!M16/SER_hh_fec!M16)</f>
        <v>2.0703369589831553</v>
      </c>
      <c r="N16" s="110">
        <f>IF(SER_hh_tes!N16=0,"",SER_hh_tes!N16/SER_hh_fec!N16)</f>
        <v>2.1491762031506942</v>
      </c>
      <c r="O16" s="110">
        <f>IF(SER_hh_tes!O16=0,"",SER_hh_tes!O16/SER_hh_fec!O16)</f>
        <v>2.2506374909222742</v>
      </c>
      <c r="P16" s="110">
        <f>IF(SER_hh_tes!P16=0,"",SER_hh_tes!P16/SER_hh_fec!P16)</f>
        <v>2.3910027759062937</v>
      </c>
      <c r="Q16" s="110">
        <f>IF(SER_hh_tes!Q16=0,"",SER_hh_tes!Q16/SER_hh_fec!Q16)</f>
        <v>2.5861156115053157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1.6331100285611719</v>
      </c>
      <c r="C18" s="113">
        <f>IF(SER_hh_tes!C18=0,"",SER_hh_tes!C18/SER_hh_fec!C18)</f>
        <v>1.6850497324238873</v>
      </c>
      <c r="D18" s="113">
        <f>IF(SER_hh_tes!D18=0,"",SER_hh_tes!D18/SER_hh_fec!D18)</f>
        <v>1.7329485320640872</v>
      </c>
      <c r="E18" s="113">
        <f>IF(SER_hh_tes!E18=0,"",SER_hh_tes!E18/SER_hh_fec!E18)</f>
        <v>1.7743755098125102</v>
      </c>
      <c r="F18" s="113">
        <f>IF(SER_hh_tes!F18=0,"",SER_hh_tes!F18/SER_hh_fec!F18)</f>
        <v>1.8122392644074008</v>
      </c>
      <c r="G18" s="113">
        <f>IF(SER_hh_tes!G18=0,"",SER_hh_tes!G18/SER_hh_fec!G18)</f>
        <v>1.8475885333975886</v>
      </c>
      <c r="H18" s="113">
        <f>IF(SER_hh_tes!H18=0,"",SER_hh_tes!H18/SER_hh_fec!H18)</f>
        <v>1.8815940091690631</v>
      </c>
      <c r="I18" s="113">
        <f>IF(SER_hh_tes!I18=0,"",SER_hh_tes!I18/SER_hh_fec!I18)</f>
        <v>1.9166627505118135</v>
      </c>
      <c r="J18" s="113">
        <f>IF(SER_hh_tes!J18=0,"",SER_hh_tes!J18/SER_hh_fec!J18)</f>
        <v>1.9495999253158189</v>
      </c>
      <c r="K18" s="113">
        <f>IF(SER_hh_tes!K18=0,"",SER_hh_tes!K18/SER_hh_fec!K18)</f>
        <v>1.979581911881604</v>
      </c>
      <c r="L18" s="113">
        <f>IF(SER_hh_tes!L18=0,"",SER_hh_tes!L18/SER_hh_fec!L18)</f>
        <v>2.0090640479144146</v>
      </c>
      <c r="M18" s="113">
        <f>IF(SER_hh_tes!M18=0,"",SER_hh_tes!M18/SER_hh_fec!M18)</f>
        <v>2.0703369589831553</v>
      </c>
      <c r="N18" s="113">
        <f>IF(SER_hh_tes!N18=0,"",SER_hh_tes!N18/SER_hh_fec!N18)</f>
        <v>2.1491762031506942</v>
      </c>
      <c r="O18" s="113">
        <f>IF(SER_hh_tes!O18=0,"",SER_hh_tes!O18/SER_hh_fec!O18)</f>
        <v>2.2506374909222742</v>
      </c>
      <c r="P18" s="113">
        <f>IF(SER_hh_tes!P18=0,"",SER_hh_tes!P18/SER_hh_fec!P18)</f>
        <v>2.3910027759062937</v>
      </c>
      <c r="Q18" s="113">
        <f>IF(SER_hh_tes!Q18=0,"",SER_hh_tes!Q18/SER_hh_fec!Q18)</f>
        <v>2.5861156115053157</v>
      </c>
    </row>
    <row r="19" spans="1:17" ht="12.95" customHeight="1" x14ac:dyDescent="0.25">
      <c r="A19" s="90" t="s">
        <v>47</v>
      </c>
      <c r="B19" s="110">
        <f>IF(SER_hh_tes!B19=0,"",SER_hh_tes!B19/SER_hh_fec!B19)</f>
        <v>0.61371541774703109</v>
      </c>
      <c r="C19" s="110">
        <f>IF(SER_hh_tes!C19=0,"",SER_hh_tes!C19/SER_hh_fec!C19)</f>
        <v>0.6242651548044138</v>
      </c>
      <c r="D19" s="110">
        <f>IF(SER_hh_tes!D19=0,"",SER_hh_tes!D19/SER_hh_fec!D19)</f>
        <v>0.63050417817845861</v>
      </c>
      <c r="E19" s="110">
        <f>IF(SER_hh_tes!E19=0,"",SER_hh_tes!E19/SER_hh_fec!E19)</f>
        <v>0.63819464667535075</v>
      </c>
      <c r="F19" s="110">
        <f>IF(SER_hh_tes!F19=0,"",SER_hh_tes!F19/SER_hh_fec!F19)</f>
        <v>0.64443550449865994</v>
      </c>
      <c r="G19" s="110">
        <f>IF(SER_hh_tes!G19=0,"",SER_hh_tes!G19/SER_hh_fec!G19)</f>
        <v>0.65198004305160162</v>
      </c>
      <c r="H19" s="110">
        <f>IF(SER_hh_tes!H19=0,"",SER_hh_tes!H19/SER_hh_fec!H19)</f>
        <v>0.65783292019514683</v>
      </c>
      <c r="I19" s="110">
        <f>IF(SER_hh_tes!I19=0,"",SER_hh_tes!I19/SER_hh_fec!I19)</f>
        <v>0.66593515951090132</v>
      </c>
      <c r="J19" s="110">
        <f>IF(SER_hh_tes!J19=0,"",SER_hh_tes!J19/SER_hh_fec!J19)</f>
        <v>0.67165758920887819</v>
      </c>
      <c r="K19" s="110">
        <f>IF(SER_hh_tes!K19=0,"",SER_hh_tes!K19/SER_hh_fec!K19)</f>
        <v>0.6772289622372123</v>
      </c>
      <c r="L19" s="110">
        <f>IF(SER_hh_tes!L19=0,"",SER_hh_tes!L19/SER_hh_fec!L19)</f>
        <v>0.68356237163241629</v>
      </c>
      <c r="M19" s="110">
        <f>IF(SER_hh_tes!M19=0,"",SER_hh_tes!M19/SER_hh_fec!M19)</f>
        <v>0.69138323888936903</v>
      </c>
      <c r="N19" s="110">
        <f>IF(SER_hh_tes!N19=0,"",SER_hh_tes!N19/SER_hh_fec!N19)</f>
        <v>0.69644685554999464</v>
      </c>
      <c r="O19" s="110">
        <f>IF(SER_hh_tes!O19=0,"",SER_hh_tes!O19/SER_hh_fec!O19)</f>
        <v>0.70138678668888299</v>
      </c>
      <c r="P19" s="110">
        <f>IF(SER_hh_tes!P19=0,"",SER_hh_tes!P19/SER_hh_fec!P19)</f>
        <v>0.70631745564307968</v>
      </c>
      <c r="Q19" s="110">
        <f>IF(SER_hh_tes!Q19=0,"",SER_hh_tes!Q19/SER_hh_fec!Q19)</f>
        <v>0.7100106646613934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0.47850511764062392</v>
      </c>
      <c r="C22" s="109">
        <f>IF(SER_hh_tes!C22=0,"",SER_hh_tes!C22/SER_hh_fec!C22)</f>
        <v>0.47850511764062392</v>
      </c>
      <c r="D22" s="109">
        <f>IF(SER_hh_tes!D22=0,"",SER_hh_tes!D22/SER_hh_fec!D22)</f>
        <v>0.48305670239321302</v>
      </c>
      <c r="E22" s="109">
        <f>IF(SER_hh_tes!E22=0,"",SER_hh_tes!E22/SER_hh_fec!E22)</f>
        <v>0.48953782588354605</v>
      </c>
      <c r="F22" s="109">
        <f>IF(SER_hh_tes!F22=0,"",SER_hh_tes!F22/SER_hh_fec!F22)</f>
        <v>0.49393692885709278</v>
      </c>
      <c r="G22" s="109">
        <f>IF(SER_hh_tes!G22=0,"",SER_hh_tes!G22/SER_hh_fec!G22)</f>
        <v>0.50424880974534103</v>
      </c>
      <c r="H22" s="109">
        <f>IF(SER_hh_tes!H22=0,"",SER_hh_tes!H22/SER_hh_fec!H22)</f>
        <v>0.51367282027389616</v>
      </c>
      <c r="I22" s="109">
        <f>IF(SER_hh_tes!I22=0,"",SER_hh_tes!I22/SER_hh_fec!I22)</f>
        <v>0.52534691861822114</v>
      </c>
      <c r="J22" s="109">
        <f>IF(SER_hh_tes!J22=0,"",SER_hh_tes!J22/SER_hh_fec!J22)</f>
        <v>0.53889106937552045</v>
      </c>
      <c r="K22" s="109">
        <f>IF(SER_hh_tes!K22=0,"",SER_hh_tes!K22/SER_hh_fec!K22)</f>
        <v>0.55439799674086754</v>
      </c>
      <c r="L22" s="109">
        <f>IF(SER_hh_tes!L22=0,"",SER_hh_tes!L22/SER_hh_fec!L22)</f>
        <v>0.56065432660351644</v>
      </c>
      <c r="M22" s="109">
        <f>IF(SER_hh_tes!M22=0,"",SER_hh_tes!M22/SER_hh_fec!M22)</f>
        <v>0.56548366509005055</v>
      </c>
      <c r="N22" s="109">
        <f>IF(SER_hh_tes!N22=0,"",SER_hh_tes!N22/SER_hh_fec!N22)</f>
        <v>0.56979179702773408</v>
      </c>
      <c r="O22" s="109">
        <f>IF(SER_hh_tes!O22=0,"",SER_hh_tes!O22/SER_hh_fec!O22)</f>
        <v>0.57386502534347272</v>
      </c>
      <c r="P22" s="109">
        <f>IF(SER_hh_tes!P22=0,"",SER_hh_tes!P22/SER_hh_fec!P22)</f>
        <v>0.57584900427617869</v>
      </c>
      <c r="Q22" s="109">
        <f>IF(SER_hh_tes!Q22=0,"",SER_hh_tes!Q22/SER_hh_fec!Q22)</f>
        <v>0.57654330493681782</v>
      </c>
    </row>
    <row r="23" spans="1:17" ht="12" customHeight="1" x14ac:dyDescent="0.25">
      <c r="A23" s="88" t="s">
        <v>98</v>
      </c>
      <c r="B23" s="109">
        <f>IF(SER_hh_tes!B23=0,"",SER_hh_tes!B23/SER_hh_fec!B23)</f>
        <v>0.51268405461495437</v>
      </c>
      <c r="C23" s="109">
        <f>IF(SER_hh_tes!C23=0,"",SER_hh_tes!C23/SER_hh_fec!C23)</f>
        <v>0.51897380109907132</v>
      </c>
      <c r="D23" s="109">
        <f>IF(SER_hh_tes!D23=0,"",SER_hh_tes!D23/SER_hh_fec!D23)</f>
        <v>0.5264928652284101</v>
      </c>
      <c r="E23" s="109">
        <f>IF(SER_hh_tes!E23=0,"",SER_hh_tes!E23/SER_hh_fec!E23)</f>
        <v>0.53166019826804556</v>
      </c>
      <c r="F23" s="109">
        <f>IF(SER_hh_tes!F23=0,"",SER_hh_tes!F23/SER_hh_fec!F23)</f>
        <v>0.54453094222445919</v>
      </c>
      <c r="G23" s="109">
        <f>IF(SER_hh_tes!G23=0,"",SER_hh_tes!G23/SER_hh_fec!G23)</f>
        <v>0.54900801137128119</v>
      </c>
      <c r="H23" s="109">
        <f>IF(SER_hh_tes!H23=0,"",SER_hh_tes!H23/SER_hh_fec!H23)</f>
        <v>0.55906213797158089</v>
      </c>
      <c r="I23" s="109">
        <f>IF(SER_hh_tes!I23=0,"",SER_hh_tes!I23/SER_hh_fec!I23)</f>
        <v>0.57645982512330218</v>
      </c>
      <c r="J23" s="109">
        <f>IF(SER_hh_tes!J23=0,"",SER_hh_tes!J23/SER_hh_fec!J23)</f>
        <v>0.58229114866906417</v>
      </c>
      <c r="K23" s="109">
        <f>IF(SER_hh_tes!K23=0,"",SER_hh_tes!K23/SER_hh_fec!K23)</f>
        <v>0.58465542119960423</v>
      </c>
      <c r="L23" s="109">
        <f>IF(SER_hh_tes!L23=0,"",SER_hh_tes!L23/SER_hh_fec!L23)</f>
        <v>0.58699581960850744</v>
      </c>
      <c r="M23" s="109">
        <f>IF(SER_hh_tes!M23=0,"",SER_hh_tes!M23/SER_hh_fec!M23)</f>
        <v>0.58969423558173306</v>
      </c>
      <c r="N23" s="109">
        <f>IF(SER_hh_tes!N23=0,"",SER_hh_tes!N23/SER_hh_fec!N23)</f>
        <v>0.59205531836113323</v>
      </c>
      <c r="O23" s="109">
        <f>IF(SER_hh_tes!O23=0,"",SER_hh_tes!O23/SER_hh_fec!O23)</f>
        <v>0.59446152638505367</v>
      </c>
      <c r="P23" s="109">
        <f>IF(SER_hh_tes!P23=0,"",SER_hh_tes!P23/SER_hh_fec!P23)</f>
        <v>0.59691009515694882</v>
      </c>
      <c r="Q23" s="109">
        <f>IF(SER_hh_tes!Q23=0,"",SER_hh_tes!Q23/SER_hh_fec!Q23)</f>
        <v>0.59910801883968456</v>
      </c>
    </row>
    <row r="24" spans="1:17" ht="12" customHeight="1" x14ac:dyDescent="0.25">
      <c r="A24" s="88" t="s">
        <v>34</v>
      </c>
      <c r="B24" s="109">
        <f>IF(SER_hh_tes!B24=0,"",SER_hh_tes!B24/SER_hh_fec!B24)</f>
        <v>0.41014724369196343</v>
      </c>
      <c r="C24" s="109">
        <f>IF(SER_hh_tes!C24=0,"",SER_hh_tes!C24/SER_hh_fec!C24)</f>
        <v>0.41346232420062334</v>
      </c>
      <c r="D24" s="109">
        <f>IF(SER_hh_tes!D24=0,"",SER_hh_tes!D24/SER_hh_fec!D24)</f>
        <v>0.41666033549117365</v>
      </c>
      <c r="E24" s="109">
        <f>IF(SER_hh_tes!E24=0,"",SER_hh_tes!E24/SER_hh_fec!E24)</f>
        <v>0.42135990425607328</v>
      </c>
      <c r="F24" s="109">
        <f>IF(SER_hh_tes!F24=0,"",SER_hh_tes!F24/SER_hh_fec!F24)</f>
        <v>0.42566535640503028</v>
      </c>
      <c r="G24" s="109">
        <f>IF(SER_hh_tes!G24=0,"",SER_hh_tes!G24/SER_hh_fec!G24)</f>
        <v>0.43043468035431848</v>
      </c>
      <c r="H24" s="109">
        <f>IF(SER_hh_tes!H24=0,"",SER_hh_tes!H24/SER_hh_fec!H24)</f>
        <v>0.43444044744421922</v>
      </c>
      <c r="I24" s="109">
        <f>IF(SER_hh_tes!I24=0,"",SER_hh_tes!I24/SER_hh_fec!I24)</f>
        <v>0.43898859162735754</v>
      </c>
      <c r="J24" s="109">
        <f>IF(SER_hh_tes!J24=0,"",SER_hh_tes!J24/SER_hh_fec!J24)</f>
        <v>0.44393765754339876</v>
      </c>
      <c r="K24" s="109">
        <f>IF(SER_hh_tes!K24=0,"",SER_hh_tes!K24/SER_hh_fec!K24)</f>
        <v>0.448618529474479</v>
      </c>
      <c r="L24" s="109">
        <f>IF(SER_hh_tes!L24=0,"",SER_hh_tes!L24/SER_hh_fec!L24)</f>
        <v>0.45325299640733269</v>
      </c>
      <c r="M24" s="109">
        <f>IF(SER_hh_tes!M24=0,"",SER_hh_tes!M24/SER_hh_fec!M24)</f>
        <v>0.45852781396120279</v>
      </c>
      <c r="N24" s="109">
        <f>IF(SER_hh_tes!N24=0,"",SER_hh_tes!N24/SER_hh_fec!N24)</f>
        <v>0.46336713260564832</v>
      </c>
      <c r="O24" s="109">
        <f>IF(SER_hh_tes!O24=0,"",SER_hh_tes!O24/SER_hh_fec!O24)</f>
        <v>0.46820240229754317</v>
      </c>
      <c r="P24" s="109">
        <f>IF(SER_hh_tes!P24=0,"",SER_hh_tes!P24/SER_hh_fec!P24)</f>
        <v>0.47296389136940548</v>
      </c>
      <c r="Q24" s="109">
        <f>IF(SER_hh_tes!Q24=0,"",SER_hh_tes!Q24/SER_hh_fec!Q24)</f>
        <v>0.47736512621385091</v>
      </c>
    </row>
    <row r="25" spans="1:17" ht="12" customHeight="1" x14ac:dyDescent="0.25">
      <c r="A25" s="88" t="s">
        <v>42</v>
      </c>
      <c r="B25" s="109">
        <f>IF(SER_hh_tes!B25=0,"",SER_hh_tes!B25/SER_hh_fec!B25)</f>
        <v>0.65102737093962448</v>
      </c>
      <c r="C25" s="109">
        <f>IF(SER_hh_tes!C25=0,"",SER_hh_tes!C25/SER_hh_fec!C25)</f>
        <v>0.65393600808064611</v>
      </c>
      <c r="D25" s="109">
        <f>IF(SER_hh_tes!D25=0,"",SER_hh_tes!D25/SER_hh_fec!D25)</f>
        <v>0.65654851209764897</v>
      </c>
      <c r="E25" s="109">
        <f>IF(SER_hh_tes!E25=0,"",SER_hh_tes!E25/SER_hh_fec!E25)</f>
        <v>0.66245928560951395</v>
      </c>
      <c r="F25" s="109">
        <f>IF(SER_hh_tes!F25=0,"",SER_hh_tes!F25/SER_hh_fec!F25)</f>
        <v>0.66716140024705417</v>
      </c>
      <c r="G25" s="109">
        <f>IF(SER_hh_tes!G25=0,"",SER_hh_tes!G25/SER_hh_fec!G25)</f>
        <v>0.67226751831664278</v>
      </c>
      <c r="H25" s="109">
        <f>IF(SER_hh_tes!H25=0,"",SER_hh_tes!H25/SER_hh_fec!H25)</f>
        <v>0.67663290329659498</v>
      </c>
      <c r="I25" s="109">
        <f>IF(SER_hh_tes!I25=0,"",SER_hh_tes!I25/SER_hh_fec!I25)</f>
        <v>0.68239365817062647</v>
      </c>
      <c r="J25" s="109">
        <f>IF(SER_hh_tes!J25=0,"",SER_hh_tes!J25/SER_hh_fec!J25)</f>
        <v>0.68913903909925323</v>
      </c>
      <c r="K25" s="109">
        <f>IF(SER_hh_tes!K25=0,"",SER_hh_tes!K25/SER_hh_fec!K25)</f>
        <v>0.69590857158221564</v>
      </c>
      <c r="L25" s="109">
        <f>IF(SER_hh_tes!L25=0,"",SER_hh_tes!L25/SER_hh_fec!L25)</f>
        <v>0.70283258652939218</v>
      </c>
      <c r="M25" s="109">
        <f>IF(SER_hh_tes!M25=0,"",SER_hh_tes!M25/SER_hh_fec!M25)</f>
        <v>0.71095684253274338</v>
      </c>
      <c r="N25" s="109">
        <f>IF(SER_hh_tes!N25=0,"",SER_hh_tes!N25/SER_hh_fec!N25)</f>
        <v>0.71597985812404552</v>
      </c>
      <c r="O25" s="109">
        <f>IF(SER_hh_tes!O25=0,"",SER_hh_tes!O25/SER_hh_fec!O25)</f>
        <v>0.72175894106067684</v>
      </c>
      <c r="P25" s="109">
        <f>IF(SER_hh_tes!P25=0,"",SER_hh_tes!P25/SER_hh_fec!P25)</f>
        <v>0.72718677696142009</v>
      </c>
      <c r="Q25" s="109">
        <f>IF(SER_hh_tes!Q25=0,"",SER_hh_tes!Q25/SER_hh_fec!Q25)</f>
        <v>0.73119986779838864</v>
      </c>
    </row>
    <row r="26" spans="1:17" ht="12" customHeight="1" x14ac:dyDescent="0.25">
      <c r="A26" s="88" t="s">
        <v>30</v>
      </c>
      <c r="B26" s="112">
        <f>IF(SER_hh_tes!B26=0,"",SER_hh_tes!B26/SER_hh_fec!B26)</f>
        <v>0.62889244032767744</v>
      </c>
      <c r="C26" s="112">
        <f>IF(SER_hh_tes!C26=0,"",SER_hh_tes!C26/SER_hh_fec!C26)</f>
        <v>0.64017049424478889</v>
      </c>
      <c r="D26" s="112">
        <f>IF(SER_hh_tes!D26=0,"",SER_hh_tes!D26/SER_hh_fec!D26)</f>
        <v>0.64999224724169657</v>
      </c>
      <c r="E26" s="112">
        <f>IF(SER_hh_tes!E26=0,"",SER_hh_tes!E26/SER_hh_fec!E26)</f>
        <v>0.65794907273585912</v>
      </c>
      <c r="F26" s="112">
        <f>IF(SER_hh_tes!F26=0,"",SER_hh_tes!F26/SER_hh_fec!F26)</f>
        <v>0.66563269584037921</v>
      </c>
      <c r="G26" s="112">
        <f>IF(SER_hh_tes!G26=0,"",SER_hh_tes!G26/SER_hh_fec!G26)</f>
        <v>0.6745381797404324</v>
      </c>
      <c r="H26" s="112">
        <f>IF(SER_hh_tes!H26=0,"",SER_hh_tes!H26/SER_hh_fec!H26)</f>
        <v>0.68173912536182102</v>
      </c>
      <c r="I26" s="112">
        <f>IF(SER_hh_tes!I26=0,"",SER_hh_tes!I26/SER_hh_fec!I26)</f>
        <v>0.69303612680471693</v>
      </c>
      <c r="J26" s="112">
        <f>IF(SER_hh_tes!J26=0,"",SER_hh_tes!J26/SER_hh_fec!J26)</f>
        <v>0.69831890911762484</v>
      </c>
      <c r="K26" s="112">
        <f>IF(SER_hh_tes!K26=0,"",SER_hh_tes!K26/SER_hh_fec!K26)</f>
        <v>0.70358628652820865</v>
      </c>
      <c r="L26" s="112">
        <f>IF(SER_hh_tes!L26=0,"",SER_hh_tes!L26/SER_hh_fec!L26)</f>
        <v>0.70992521749880899</v>
      </c>
      <c r="M26" s="112">
        <f>IF(SER_hh_tes!M26=0,"",SER_hh_tes!M26/SER_hh_fec!M26)</f>
        <v>0.71802605300045674</v>
      </c>
      <c r="N26" s="112">
        <f>IF(SER_hh_tes!N26=0,"",SER_hh_tes!N26/SER_hh_fec!N26)</f>
        <v>0.72282626912475256</v>
      </c>
      <c r="O26" s="112">
        <f>IF(SER_hh_tes!O26=0,"",SER_hh_tes!O26/SER_hh_fec!O26)</f>
        <v>0.72751133331069107</v>
      </c>
      <c r="P26" s="112">
        <f>IF(SER_hh_tes!P26=0,"",SER_hh_tes!P26/SER_hh_fec!P26)</f>
        <v>0.7321244730847829</v>
      </c>
      <c r="Q26" s="112">
        <f>IF(SER_hh_tes!Q26=0,"",SER_hh_tes!Q26/SER_hh_fec!Q26)</f>
        <v>0.7361340863683542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0.54459158206504898</v>
      </c>
      <c r="C29" s="110">
        <f>IF(SER_hh_tes!C29=0,"",SER_hh_tes!C29/SER_hh_fec!C29)</f>
        <v>0.5493398634134824</v>
      </c>
      <c r="D29" s="110">
        <f>IF(SER_hh_tes!D29=0,"",SER_hh_tes!D29/SER_hh_fec!D29)</f>
        <v>0.5529041788137895</v>
      </c>
      <c r="E29" s="110">
        <f>IF(SER_hh_tes!E29=0,"",SER_hh_tes!E29/SER_hh_fec!E29)</f>
        <v>0.56116275943814153</v>
      </c>
      <c r="F29" s="110">
        <f>IF(SER_hh_tes!F29=0,"",SER_hh_tes!F29/SER_hh_fec!F29)</f>
        <v>0.58102185306927467</v>
      </c>
      <c r="G29" s="110">
        <f>IF(SER_hh_tes!G29=0,"",SER_hh_tes!G29/SER_hh_fec!G29)</f>
        <v>0.57858659498873932</v>
      </c>
      <c r="H29" s="110">
        <f>IF(SER_hh_tes!H29=0,"",SER_hh_tes!H29/SER_hh_fec!H29)</f>
        <v>0.58378740921930206</v>
      </c>
      <c r="I29" s="110">
        <f>IF(SER_hh_tes!I29=0,"",SER_hh_tes!I29/SER_hh_fec!I29)</f>
        <v>0.58814183089565364</v>
      </c>
      <c r="J29" s="110">
        <f>IF(SER_hh_tes!J29=0,"",SER_hh_tes!J29/SER_hh_fec!J29)</f>
        <v>0.59260299077149403</v>
      </c>
      <c r="K29" s="110">
        <f>IF(SER_hh_tes!K29=0,"",SER_hh_tes!K29/SER_hh_fec!K29)</f>
        <v>0.60227348129555502</v>
      </c>
      <c r="L29" s="110">
        <f>IF(SER_hh_tes!L29=0,"",SER_hh_tes!L29/SER_hh_fec!L29)</f>
        <v>0.60910453357882599</v>
      </c>
      <c r="M29" s="110">
        <f>IF(SER_hh_tes!M29=0,"",SER_hh_tes!M29/SER_hh_fec!M29)</f>
        <v>0.61409770716629275</v>
      </c>
      <c r="N29" s="110">
        <f>IF(SER_hh_tes!N29=0,"",SER_hh_tes!N29/SER_hh_fec!N29)</f>
        <v>0.63128078226236251</v>
      </c>
      <c r="O29" s="110">
        <f>IF(SER_hh_tes!O29=0,"",SER_hh_tes!O29/SER_hh_fec!O29)</f>
        <v>0.63518264447046202</v>
      </c>
      <c r="P29" s="110">
        <f>IF(SER_hh_tes!P29=0,"",SER_hh_tes!P29/SER_hh_fec!P29)</f>
        <v>0.64054452266639106</v>
      </c>
      <c r="Q29" s="110">
        <f>IF(SER_hh_tes!Q29=0,"",SER_hh_tes!Q29/SER_hh_fec!Q29)</f>
        <v>0.65091379942359295</v>
      </c>
    </row>
    <row r="30" spans="1:17" ht="12" customHeight="1" x14ac:dyDescent="0.25">
      <c r="A30" s="88" t="s">
        <v>66</v>
      </c>
      <c r="B30" s="109">
        <f>IF(SER_hh_tes!B30=0,"",SER_hh_tes!B30/SER_hh_fec!B30)</f>
        <v>0.40384731251237288</v>
      </c>
      <c r="C30" s="109">
        <f>IF(SER_hh_tes!C30=0,"",SER_hh_tes!C30/SER_hh_fec!C30)</f>
        <v>0.40629352909478755</v>
      </c>
      <c r="D30" s="109">
        <f>IF(SER_hh_tes!D30=0,"",SER_hh_tes!D30/SER_hh_fec!D30)</f>
        <v>0.40939677593032542</v>
      </c>
      <c r="E30" s="109">
        <f>IF(SER_hh_tes!E30=0,"",SER_hh_tes!E30/SER_hh_fec!E30)</f>
        <v>0.41269596848704132</v>
      </c>
      <c r="F30" s="109" t="str">
        <f>IF(SER_hh_tes!F30=0,"",SER_hh_tes!F30/SER_hh_fec!F30)</f>
        <v/>
      </c>
      <c r="G30" s="109">
        <f>IF(SER_hh_tes!G30=0,"",SER_hh_tes!G30/SER_hh_fec!G30)</f>
        <v>0.46285568499546254</v>
      </c>
      <c r="H30" s="109">
        <f>IF(SER_hh_tes!H30=0,"",SER_hh_tes!H30/SER_hh_fec!H30)</f>
        <v>0.46333706771050509</v>
      </c>
      <c r="I30" s="109">
        <f>IF(SER_hh_tes!I30=0,"",SER_hh_tes!I30/SER_hh_fec!I30)</f>
        <v>0.4639613814830022</v>
      </c>
      <c r="J30" s="109" t="str">
        <f>IF(SER_hh_tes!J30=0,"",SER_hh_tes!J30/SER_hh_fec!J30)</f>
        <v/>
      </c>
      <c r="K30" s="109" t="str">
        <f>IF(SER_hh_tes!K30=0,"",SER_hh_tes!K30/SER_hh_fec!K30)</f>
        <v/>
      </c>
      <c r="L30" s="109" t="str">
        <f>IF(SER_hh_tes!L30=0,"",SER_hh_tes!L30/SER_hh_fec!L30)</f>
        <v/>
      </c>
      <c r="M30" s="109">
        <f>IF(SER_hh_tes!M30=0,"",SER_hh_tes!M30/SER_hh_fec!M30)</f>
        <v>0.48598370750759473</v>
      </c>
      <c r="N30" s="109" t="str">
        <f>IF(SER_hh_tes!N30=0,"",SER_hh_tes!N30/SER_hh_fec!N30)</f>
        <v/>
      </c>
      <c r="O30" s="109">
        <f>IF(SER_hh_tes!O30=0,"",SER_hh_tes!O30/SER_hh_fec!O30)</f>
        <v>0.48701143654210144</v>
      </c>
      <c r="P30" s="109">
        <f>IF(SER_hh_tes!P30=0,"",SER_hh_tes!P30/SER_hh_fec!P30)</f>
        <v>0.48701143654210183</v>
      </c>
      <c r="Q30" s="109" t="str">
        <f>IF(SER_hh_tes!Q30=0,"",SER_hh_tes!Q30/SER_hh_fec!Q30)</f>
        <v/>
      </c>
    </row>
    <row r="31" spans="1:17" ht="12" customHeight="1" x14ac:dyDescent="0.25">
      <c r="A31" s="88" t="s">
        <v>98</v>
      </c>
      <c r="B31" s="109">
        <f>IF(SER_hh_tes!B31=0,"",SER_hh_tes!B31/SER_hh_fec!B31)</f>
        <v>0.43491249039794</v>
      </c>
      <c r="C31" s="109">
        <f>IF(SER_hh_tes!C31=0,"",SER_hh_tes!C31/SER_hh_fec!C31)</f>
        <v>0.44070153609826712</v>
      </c>
      <c r="D31" s="109">
        <f>IF(SER_hh_tes!D31=0,"",SER_hh_tes!D31/SER_hh_fec!D31)</f>
        <v>0.44869258695685438</v>
      </c>
      <c r="E31" s="109">
        <f>IF(SER_hh_tes!E31=0,"",SER_hh_tes!E31/SER_hh_fec!E31)</f>
        <v>0.45368925321576775</v>
      </c>
      <c r="F31" s="109">
        <f>IF(SER_hh_tes!F31=0,"",SER_hh_tes!F31/SER_hh_fec!F31)</f>
        <v>0.45677036850620317</v>
      </c>
      <c r="G31" s="109">
        <f>IF(SER_hh_tes!G31=0,"",SER_hh_tes!G31/SER_hh_fec!G31)</f>
        <v>0.46482109076379852</v>
      </c>
      <c r="H31" s="109">
        <f>IF(SER_hh_tes!H31=0,"",SER_hh_tes!H31/SER_hh_fec!H31)</f>
        <v>0.47196702385954858</v>
      </c>
      <c r="I31" s="109">
        <f>IF(SER_hh_tes!I31=0,"",SER_hh_tes!I31/SER_hh_fec!I31)</f>
        <v>0.48468971006836231</v>
      </c>
      <c r="J31" s="109">
        <f>IF(SER_hh_tes!J31=0,"",SER_hh_tes!J31/SER_hh_fec!J31)</f>
        <v>0.49146575057539232</v>
      </c>
      <c r="K31" s="109">
        <f>IF(SER_hh_tes!K31=0,"",SER_hh_tes!K31/SER_hh_fec!K31)</f>
        <v>0.49521460954887275</v>
      </c>
      <c r="L31" s="109">
        <f>IF(SER_hh_tes!L31=0,"",SER_hh_tes!L31/SER_hh_fec!L31)</f>
        <v>0.50200712154549931</v>
      </c>
      <c r="M31" s="109">
        <f>IF(SER_hh_tes!M31=0,"",SER_hh_tes!M31/SER_hh_fec!M31)</f>
        <v>0.50414479581498717</v>
      </c>
      <c r="N31" s="109">
        <f>IF(SER_hh_tes!N31=0,"",SER_hh_tes!N31/SER_hh_fec!N31)</f>
        <v>0.50755409360660264</v>
      </c>
      <c r="O31" s="109">
        <f>IF(SER_hh_tes!O31=0,"",SER_hh_tes!O31/SER_hh_fec!O31)</f>
        <v>0.5116542598138637</v>
      </c>
      <c r="P31" s="109">
        <f>IF(SER_hh_tes!P31=0,"",SER_hh_tes!P31/SER_hh_fec!P31)</f>
        <v>0.51277428122831636</v>
      </c>
      <c r="Q31" s="109">
        <f>IF(SER_hh_tes!Q31=0,"",SER_hh_tes!Q31/SER_hh_fec!Q31)</f>
        <v>0.51500656117169752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>
        <f>IF(SER_hh_tes!G32=0,"",SER_hh_tes!G32/SER_hh_fec!G32)</f>
        <v>0.34530154202516894</v>
      </c>
      <c r="H32" s="109">
        <f>IF(SER_hh_tes!H32=0,"",SER_hh_tes!H32/SER_hh_fec!H32)</f>
        <v>0.34560284520348183</v>
      </c>
      <c r="I32" s="109">
        <f>IF(SER_hh_tes!I32=0,"",SER_hh_tes!I32/SER_hh_fec!I32)</f>
        <v>0.34561547670808718</v>
      </c>
      <c r="J32" s="109">
        <f>IF(SER_hh_tes!J32=0,"",SER_hh_tes!J32/SER_hh_fec!J32)</f>
        <v>0.35130878788399422</v>
      </c>
      <c r="K32" s="109">
        <f>IF(SER_hh_tes!K32=0,"",SER_hh_tes!K32/SER_hh_fec!K32)</f>
        <v>0.35622564463138517</v>
      </c>
      <c r="L32" s="109">
        <f>IF(SER_hh_tes!L32=0,"",SER_hh_tes!L32/SER_hh_fec!L32)</f>
        <v>0.35785092607144392</v>
      </c>
      <c r="M32" s="109">
        <f>IF(SER_hh_tes!M32=0,"",SER_hh_tes!M32/SER_hh_fec!M32)</f>
        <v>0.35785931421833067</v>
      </c>
      <c r="N32" s="109">
        <f>IF(SER_hh_tes!N32=0,"",SER_hh_tes!N32/SER_hh_fec!N32)</f>
        <v>0.35938836354240722</v>
      </c>
      <c r="O32" s="109">
        <f>IF(SER_hh_tes!O32=0,"",SER_hh_tes!O32/SER_hh_fec!O32)</f>
        <v>0.35938840167390429</v>
      </c>
      <c r="P32" s="109">
        <f>IF(SER_hh_tes!P32=0,"",SER_hh_tes!P32/SER_hh_fec!P32)</f>
        <v>0.3593884151678855</v>
      </c>
      <c r="Q32" s="109">
        <f>IF(SER_hh_tes!Q32=0,"",SER_hh_tes!Q32/SER_hh_fec!Q32)</f>
        <v>0.3601378111961766</v>
      </c>
    </row>
    <row r="33" spans="1:17" ht="12" customHeight="1" x14ac:dyDescent="0.25">
      <c r="A33" s="49" t="s">
        <v>30</v>
      </c>
      <c r="B33" s="108">
        <f>IF(SER_hh_tes!B33=0,"",SER_hh_tes!B33/SER_hh_fec!B33)</f>
        <v>0.59171767401080289</v>
      </c>
      <c r="C33" s="108">
        <f>IF(SER_hh_tes!C33=0,"",SER_hh_tes!C33/SER_hh_fec!C33)</f>
        <v>0.59637339154188451</v>
      </c>
      <c r="D33" s="108">
        <f>IF(SER_hh_tes!D33=0,"",SER_hh_tes!D33/SER_hh_fec!D33)</f>
        <v>0.60107656018968014</v>
      </c>
      <c r="E33" s="108">
        <f>IF(SER_hh_tes!E33=0,"",SER_hh_tes!E33/SER_hh_fec!E33)</f>
        <v>0.60843042502497213</v>
      </c>
      <c r="F33" s="108">
        <f>IF(SER_hh_tes!F33=0,"",SER_hh_tes!F33/SER_hh_fec!F33)</f>
        <v>0.61781558281507021</v>
      </c>
      <c r="G33" s="108">
        <f>IF(SER_hh_tes!G33=0,"",SER_hh_tes!G33/SER_hh_fec!G33)</f>
        <v>0.6226364980298934</v>
      </c>
      <c r="H33" s="108">
        <f>IF(SER_hh_tes!H33=0,"",SER_hh_tes!H33/SER_hh_fec!H33)</f>
        <v>0.62849341512717893</v>
      </c>
      <c r="I33" s="108">
        <f>IF(SER_hh_tes!I33=0,"",SER_hh_tes!I33/SER_hh_fec!I33)</f>
        <v>0.63600415014051559</v>
      </c>
      <c r="J33" s="108">
        <f>IF(SER_hh_tes!J33=0,"",SER_hh_tes!J33/SER_hh_fec!J33)</f>
        <v>0.64233930782940463</v>
      </c>
      <c r="K33" s="108">
        <f>IF(SER_hh_tes!K33=0,"",SER_hh_tes!K33/SER_hh_fec!K33)</f>
        <v>0.64765211363108599</v>
      </c>
      <c r="L33" s="108">
        <f>IF(SER_hh_tes!L33=0,"",SER_hh_tes!L33/SER_hh_fec!L33)</f>
        <v>0.6542899623530829</v>
      </c>
      <c r="M33" s="108">
        <f>IF(SER_hh_tes!M33=0,"",SER_hh_tes!M33/SER_hh_fec!M33)</f>
        <v>0.66120583554673396</v>
      </c>
      <c r="N33" s="108">
        <f>IF(SER_hh_tes!N33=0,"",SER_hh_tes!N33/SER_hh_fec!N33)</f>
        <v>0.66636592646307202</v>
      </c>
      <c r="O33" s="108">
        <f>IF(SER_hh_tes!O33=0,"",SER_hh_tes!O33/SER_hh_fec!O33)</f>
        <v>0.67059955512769853</v>
      </c>
      <c r="P33" s="108">
        <f>IF(SER_hh_tes!P33=0,"",SER_hh_tes!P33/SER_hh_fec!P33)</f>
        <v>0.67474205391814079</v>
      </c>
      <c r="Q33" s="108">
        <f>IF(SER_hh_tes!Q33=0,"",SER_hh_tes!Q33/SER_hh_fec!Q33)</f>
        <v>0.68078698261996295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309.49556863754435</v>
      </c>
      <c r="C3" s="106">
        <f t="shared" ref="C3:Q3" si="1">SUM(C4,C16,C19,C29)</f>
        <v>262.92737106529199</v>
      </c>
      <c r="D3" s="106">
        <f t="shared" si="1"/>
        <v>302.36029092277192</v>
      </c>
      <c r="E3" s="106">
        <f t="shared" si="1"/>
        <v>301.93699175193603</v>
      </c>
      <c r="F3" s="106">
        <f t="shared" si="1"/>
        <v>320.52475450058392</v>
      </c>
      <c r="G3" s="106">
        <f t="shared" si="1"/>
        <v>346.70075948778873</v>
      </c>
      <c r="H3" s="106">
        <f t="shared" si="1"/>
        <v>421.74432080406007</v>
      </c>
      <c r="I3" s="106">
        <f t="shared" si="1"/>
        <v>404.68789062241183</v>
      </c>
      <c r="J3" s="106">
        <f t="shared" si="1"/>
        <v>352.27748807099999</v>
      </c>
      <c r="K3" s="106">
        <f t="shared" si="1"/>
        <v>362.33111530054799</v>
      </c>
      <c r="L3" s="106">
        <f t="shared" si="1"/>
        <v>378.70478194527766</v>
      </c>
      <c r="M3" s="106">
        <f t="shared" si="1"/>
        <v>408.74685465546338</v>
      </c>
      <c r="N3" s="106">
        <f t="shared" si="1"/>
        <v>340.78466589743243</v>
      </c>
      <c r="O3" s="106">
        <f t="shared" si="1"/>
        <v>372.77601754271814</v>
      </c>
      <c r="P3" s="106">
        <f t="shared" si="1"/>
        <v>339.84178050834913</v>
      </c>
      <c r="Q3" s="106">
        <f t="shared" si="1"/>
        <v>286.80645466830759</v>
      </c>
    </row>
    <row r="4" spans="1:17" ht="12.95" customHeight="1" x14ac:dyDescent="0.25">
      <c r="A4" s="90" t="s">
        <v>44</v>
      </c>
      <c r="B4" s="101">
        <f t="shared" ref="B4" si="2">SUM(B5:B15)</f>
        <v>277.00348782448356</v>
      </c>
      <c r="C4" s="101">
        <f t="shared" ref="C4:Q4" si="3">SUM(C5:C15)</f>
        <v>231.76981734570381</v>
      </c>
      <c r="D4" s="101">
        <f t="shared" si="3"/>
        <v>268.53796584025412</v>
      </c>
      <c r="E4" s="101">
        <f t="shared" si="3"/>
        <v>267.15698145915331</v>
      </c>
      <c r="F4" s="101">
        <f t="shared" si="3"/>
        <v>289.40249610656156</v>
      </c>
      <c r="G4" s="101">
        <f t="shared" si="3"/>
        <v>310.96122078721805</v>
      </c>
      <c r="H4" s="101">
        <f t="shared" si="3"/>
        <v>383.40932332121486</v>
      </c>
      <c r="I4" s="101">
        <f t="shared" si="3"/>
        <v>355.7069242072107</v>
      </c>
      <c r="J4" s="101">
        <f t="shared" si="3"/>
        <v>302.70251156972398</v>
      </c>
      <c r="K4" s="101">
        <f t="shared" si="3"/>
        <v>314.04767070752558</v>
      </c>
      <c r="L4" s="101">
        <f t="shared" si="3"/>
        <v>333.38849960545087</v>
      </c>
      <c r="M4" s="101">
        <f t="shared" si="3"/>
        <v>362.3759202201984</v>
      </c>
      <c r="N4" s="101">
        <f t="shared" si="3"/>
        <v>301.34445119056318</v>
      </c>
      <c r="O4" s="101">
        <f t="shared" si="3"/>
        <v>334.8901550609869</v>
      </c>
      <c r="P4" s="101">
        <f t="shared" si="3"/>
        <v>303.953368108983</v>
      </c>
      <c r="Q4" s="101">
        <f t="shared" si="3"/>
        <v>257.55713329474713</v>
      </c>
    </row>
    <row r="5" spans="1:17" ht="12" customHeight="1" x14ac:dyDescent="0.25">
      <c r="A5" s="88" t="s">
        <v>38</v>
      </c>
      <c r="B5" s="100">
        <v>180.42932206437021</v>
      </c>
      <c r="C5" s="100">
        <v>149.24340561560399</v>
      </c>
      <c r="D5" s="100">
        <v>174.63526838416794</v>
      </c>
      <c r="E5" s="100">
        <v>176.80076428467598</v>
      </c>
      <c r="F5" s="100">
        <v>176.62000664717996</v>
      </c>
      <c r="G5" s="100">
        <v>206.04572567238853</v>
      </c>
      <c r="H5" s="100">
        <v>276.67208456614804</v>
      </c>
      <c r="I5" s="100">
        <v>216.94637245877988</v>
      </c>
      <c r="J5" s="100">
        <v>168.95702119989596</v>
      </c>
      <c r="K5" s="100">
        <v>207.10911570379196</v>
      </c>
      <c r="L5" s="100">
        <v>210.08423850895875</v>
      </c>
      <c r="M5" s="100">
        <v>248.69521267578418</v>
      </c>
      <c r="N5" s="100">
        <v>182.6219771338167</v>
      </c>
      <c r="O5" s="100">
        <v>211.809847305907</v>
      </c>
      <c r="P5" s="100">
        <v>187.02053605803547</v>
      </c>
      <c r="Q5" s="100">
        <v>135.97987355885886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47.441493086308363</v>
      </c>
      <c r="C7" s="100">
        <v>28.402289386107533</v>
      </c>
      <c r="D7" s="100">
        <v>31.708015468733716</v>
      </c>
      <c r="E7" s="100">
        <v>25.670770072417536</v>
      </c>
      <c r="F7" s="100">
        <v>19.615211319643073</v>
      </c>
      <c r="G7" s="100">
        <v>16.588958474671241</v>
      </c>
      <c r="H7" s="100">
        <v>13.422977971390331</v>
      </c>
      <c r="I7" s="100">
        <v>13.614699961180815</v>
      </c>
      <c r="J7" s="100">
        <v>20.18564272092117</v>
      </c>
      <c r="K7" s="100">
        <v>7.4877502001942151</v>
      </c>
      <c r="L7" s="100">
        <v>10.97490793068704</v>
      </c>
      <c r="M7" s="100">
        <v>14.487125516652794</v>
      </c>
      <c r="N7" s="100">
        <v>8.4801511684292272</v>
      </c>
      <c r="O7" s="100">
        <v>8.5089210785271661</v>
      </c>
      <c r="P7" s="100">
        <v>11.676749858164749</v>
      </c>
      <c r="Q7" s="100">
        <v>5.2522628571549053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49.132672673804983</v>
      </c>
      <c r="C9" s="100">
        <v>54.124122343992298</v>
      </c>
      <c r="D9" s="100">
        <v>62.194681987352439</v>
      </c>
      <c r="E9" s="100">
        <v>64.685447102059797</v>
      </c>
      <c r="F9" s="100">
        <v>93.167278139738542</v>
      </c>
      <c r="G9" s="100">
        <v>88.326536640158295</v>
      </c>
      <c r="H9" s="100">
        <v>93.314260783676517</v>
      </c>
      <c r="I9" s="100">
        <v>125.14585178725002</v>
      </c>
      <c r="J9" s="100">
        <v>113.55984764890682</v>
      </c>
      <c r="K9" s="100">
        <v>99.450804803539413</v>
      </c>
      <c r="L9" s="100">
        <v>112.32935316580507</v>
      </c>
      <c r="M9" s="100">
        <v>99.193582027761394</v>
      </c>
      <c r="N9" s="100">
        <v>110.24232288831725</v>
      </c>
      <c r="O9" s="100">
        <v>114.57138667655273</v>
      </c>
      <c r="P9" s="100">
        <v>105.25608219278274</v>
      </c>
      <c r="Q9" s="100">
        <v>116.32499687873339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9.403755638514971</v>
      </c>
      <c r="C19" s="101">
        <f t="shared" ref="C19:Q19" si="7">SUM(C20:C27)</f>
        <v>6.6350424258604779</v>
      </c>
      <c r="D19" s="101">
        <f t="shared" si="7"/>
        <v>6.8507683673685733</v>
      </c>
      <c r="E19" s="101">
        <f t="shared" si="7"/>
        <v>6.9813388806116752</v>
      </c>
      <c r="F19" s="101">
        <f t="shared" si="7"/>
        <v>7.908447665964637</v>
      </c>
      <c r="G19" s="101">
        <f t="shared" si="7"/>
        <v>8.0867428938646331</v>
      </c>
      <c r="H19" s="101">
        <f t="shared" si="7"/>
        <v>9.4855092077923402</v>
      </c>
      <c r="I19" s="101">
        <f t="shared" si="7"/>
        <v>12.294633509430531</v>
      </c>
      <c r="J19" s="101">
        <f t="shared" si="7"/>
        <v>13.468419162602627</v>
      </c>
      <c r="K19" s="101">
        <f t="shared" si="7"/>
        <v>13.214268168424857</v>
      </c>
      <c r="L19" s="101">
        <f t="shared" si="7"/>
        <v>13.121077261738774</v>
      </c>
      <c r="M19" s="101">
        <f t="shared" si="7"/>
        <v>13.024679983480524</v>
      </c>
      <c r="N19" s="101">
        <f t="shared" si="7"/>
        <v>12.71731062810864</v>
      </c>
      <c r="O19" s="101">
        <f t="shared" si="7"/>
        <v>12.891845114851257</v>
      </c>
      <c r="P19" s="101">
        <f t="shared" si="7"/>
        <v>12.609600456655439</v>
      </c>
      <c r="Q19" s="101">
        <f t="shared" si="7"/>
        <v>12.677172075052887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5.6644423451621506</v>
      </c>
      <c r="C22" s="100">
        <v>2.7454236164844725</v>
      </c>
      <c r="D22" s="100">
        <v>2.6384326211582509</v>
      </c>
      <c r="E22" s="100">
        <v>2.6056086109184751</v>
      </c>
      <c r="F22" s="100">
        <v>2.3717252957689157</v>
      </c>
      <c r="G22" s="100">
        <v>2.3567919981944216</v>
      </c>
      <c r="H22" s="100">
        <v>2.3634921888256661</v>
      </c>
      <c r="I22" s="100">
        <v>2.1450883925231836</v>
      </c>
      <c r="J22" s="100">
        <v>2.004964171798834</v>
      </c>
      <c r="K22" s="100">
        <v>1.8542919763977852</v>
      </c>
      <c r="L22" s="100">
        <v>1.6830886490902011</v>
      </c>
      <c r="M22" s="100">
        <v>1.4049934508492175</v>
      </c>
      <c r="N22" s="100">
        <v>1.0817796191432441</v>
      </c>
      <c r="O22" s="100">
        <v>1.0999715620434345</v>
      </c>
      <c r="P22" s="100">
        <v>1.1169381651479091</v>
      </c>
      <c r="Q22" s="100">
        <v>1.1207034739523332</v>
      </c>
    </row>
    <row r="23" spans="1:17" ht="12" customHeight="1" x14ac:dyDescent="0.25">
      <c r="A23" s="88" t="s">
        <v>98</v>
      </c>
      <c r="B23" s="100">
        <v>3.7393132933528208</v>
      </c>
      <c r="C23" s="100">
        <v>3.8896188093760053</v>
      </c>
      <c r="D23" s="100">
        <v>4.2123357462103224</v>
      </c>
      <c r="E23" s="100">
        <v>4.3757302696932001</v>
      </c>
      <c r="F23" s="100">
        <v>5.5367223701957213</v>
      </c>
      <c r="G23" s="100">
        <v>5.7299508956702114</v>
      </c>
      <c r="H23" s="100">
        <v>7.1220170189666732</v>
      </c>
      <c r="I23" s="100">
        <v>10.149545116907348</v>
      </c>
      <c r="J23" s="100">
        <v>11.463454990803793</v>
      </c>
      <c r="K23" s="100">
        <v>11.359976192027071</v>
      </c>
      <c r="L23" s="100">
        <v>11.437988612648573</v>
      </c>
      <c r="M23" s="100">
        <v>11.619686532631308</v>
      </c>
      <c r="N23" s="100">
        <v>11.635531008965396</v>
      </c>
      <c r="O23" s="100">
        <v>11.791873552807823</v>
      </c>
      <c r="P23" s="100">
        <v>11.49266229150753</v>
      </c>
      <c r="Q23" s="100">
        <v>11.556468601100555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23.088325174545851</v>
      </c>
      <c r="C29" s="101">
        <f t="shared" ref="C29:Q29" si="9">SUM(C30:C33)</f>
        <v>24.522511293727703</v>
      </c>
      <c r="D29" s="101">
        <f t="shared" si="9"/>
        <v>26.971556715149248</v>
      </c>
      <c r="E29" s="101">
        <f t="shared" si="9"/>
        <v>27.798671412171021</v>
      </c>
      <c r="F29" s="101">
        <f t="shared" si="9"/>
        <v>23.213810728057737</v>
      </c>
      <c r="G29" s="101">
        <f t="shared" si="9"/>
        <v>27.652795806705999</v>
      </c>
      <c r="H29" s="101">
        <f t="shared" si="9"/>
        <v>28.849488275052845</v>
      </c>
      <c r="I29" s="101">
        <f t="shared" si="9"/>
        <v>36.68633290577062</v>
      </c>
      <c r="J29" s="101">
        <f t="shared" si="9"/>
        <v>36.106557338673404</v>
      </c>
      <c r="K29" s="101">
        <f t="shared" si="9"/>
        <v>35.069176424597551</v>
      </c>
      <c r="L29" s="101">
        <f t="shared" si="9"/>
        <v>32.195205078088016</v>
      </c>
      <c r="M29" s="101">
        <f t="shared" si="9"/>
        <v>33.346254451784496</v>
      </c>
      <c r="N29" s="101">
        <f t="shared" si="9"/>
        <v>26.722904078760596</v>
      </c>
      <c r="O29" s="101">
        <f t="shared" si="9"/>
        <v>24.994017366879987</v>
      </c>
      <c r="P29" s="101">
        <f t="shared" si="9"/>
        <v>23.278811942710725</v>
      </c>
      <c r="Q29" s="101">
        <f t="shared" si="9"/>
        <v>16.572149298507576</v>
      </c>
    </row>
    <row r="30" spans="1:17" ht="12" customHeight="1" x14ac:dyDescent="0.25">
      <c r="A30" s="88" t="s">
        <v>66</v>
      </c>
      <c r="B30" s="100">
        <v>2.9070256154715381</v>
      </c>
      <c r="C30" s="100">
        <v>2.9072467218600009</v>
      </c>
      <c r="D30" s="100">
        <v>2.9348014343040005</v>
      </c>
      <c r="E30" s="100">
        <v>2.908620494676001</v>
      </c>
      <c r="F30" s="100">
        <v>0</v>
      </c>
      <c r="G30" s="100">
        <v>2.9031831643340054</v>
      </c>
      <c r="H30" s="100">
        <v>2.9055030871320016</v>
      </c>
      <c r="I30" s="100">
        <v>2.9029140537479998</v>
      </c>
      <c r="J30" s="100">
        <v>0</v>
      </c>
      <c r="K30" s="100">
        <v>0</v>
      </c>
      <c r="L30" s="100">
        <v>0</v>
      </c>
      <c r="M30" s="100">
        <v>2.9154030517476648</v>
      </c>
      <c r="N30" s="100">
        <v>0</v>
      </c>
      <c r="O30" s="100">
        <v>2.921077361283817</v>
      </c>
      <c r="P30" s="100">
        <v>2.9170277767455306</v>
      </c>
      <c r="Q30" s="100">
        <v>0</v>
      </c>
    </row>
    <row r="31" spans="1:17" ht="12" customHeight="1" x14ac:dyDescent="0.25">
      <c r="A31" s="88" t="s">
        <v>98</v>
      </c>
      <c r="B31" s="100">
        <v>20.181299559074311</v>
      </c>
      <c r="C31" s="100">
        <v>21.615264571867701</v>
      </c>
      <c r="D31" s="100">
        <v>24.036755280845249</v>
      </c>
      <c r="E31" s="100">
        <v>24.890050917495021</v>
      </c>
      <c r="F31" s="100">
        <v>23.213810728057737</v>
      </c>
      <c r="G31" s="100">
        <v>24.749612642371993</v>
      </c>
      <c r="H31" s="100">
        <v>25.943985187920845</v>
      </c>
      <c r="I31" s="100">
        <v>33.783418852022621</v>
      </c>
      <c r="J31" s="100">
        <v>36.106557338673404</v>
      </c>
      <c r="K31" s="100">
        <v>35.069176424597551</v>
      </c>
      <c r="L31" s="100">
        <v>32.195205078088016</v>
      </c>
      <c r="M31" s="100">
        <v>30.430851400036833</v>
      </c>
      <c r="N31" s="100">
        <v>26.722904078760596</v>
      </c>
      <c r="O31" s="100">
        <v>22.07294000559617</v>
      </c>
      <c r="P31" s="100">
        <v>20.361784165965194</v>
      </c>
      <c r="Q31" s="100">
        <v>16.572149298507576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100311.02680360795</v>
      </c>
      <c r="C3" s="106">
        <f>IF(SER_hh_fec!C3=0,0,1000000/0.086*SER_hh_fec!C3/SER_hh_num!C3)</f>
        <v>96574.648420233672</v>
      </c>
      <c r="D3" s="106">
        <f>IF(SER_hh_fec!D3=0,0,1000000/0.086*SER_hh_fec!D3/SER_hh_num!D3)</f>
        <v>94916.98474448573</v>
      </c>
      <c r="E3" s="106">
        <f>IF(SER_hh_fec!E3=0,0,1000000/0.086*SER_hh_fec!E3/SER_hh_num!E3)</f>
        <v>93560.574182217257</v>
      </c>
      <c r="F3" s="106">
        <f>IF(SER_hh_fec!F3=0,0,1000000/0.086*SER_hh_fec!F3/SER_hh_num!F3)</f>
        <v>92149.901776967599</v>
      </c>
      <c r="G3" s="106">
        <f>IF(SER_hh_fec!G3=0,0,1000000/0.086*SER_hh_fec!G3/SER_hh_num!G3)</f>
        <v>89577.034689882683</v>
      </c>
      <c r="H3" s="106">
        <f>IF(SER_hh_fec!H3=0,0,1000000/0.086*SER_hh_fec!H3/SER_hh_num!H3)</f>
        <v>94026.734179068022</v>
      </c>
      <c r="I3" s="106">
        <f>IF(SER_hh_fec!I3=0,0,1000000/0.086*SER_hh_fec!I3/SER_hh_num!I3)</f>
        <v>87159.172338489952</v>
      </c>
      <c r="J3" s="106">
        <f>IF(SER_hh_fec!J3=0,0,1000000/0.086*SER_hh_fec!J3/SER_hh_num!J3)</f>
        <v>78296.136997697919</v>
      </c>
      <c r="K3" s="106">
        <f>IF(SER_hh_fec!K3=0,0,1000000/0.086*SER_hh_fec!K3/SER_hh_num!K3)</f>
        <v>76139.476335052561</v>
      </c>
      <c r="L3" s="106">
        <f>IF(SER_hh_fec!L3=0,0,1000000/0.086*SER_hh_fec!L3/SER_hh_num!L3)</f>
        <v>77050.961205294429</v>
      </c>
      <c r="M3" s="106">
        <f>IF(SER_hh_fec!M3=0,0,1000000/0.086*SER_hh_fec!M3/SER_hh_num!M3)</f>
        <v>72601.763823868605</v>
      </c>
      <c r="N3" s="106">
        <f>IF(SER_hh_fec!N3=0,0,1000000/0.086*SER_hh_fec!N3/SER_hh_num!N3)</f>
        <v>76355.598170508732</v>
      </c>
      <c r="O3" s="106">
        <f>IF(SER_hh_fec!O3=0,0,1000000/0.086*SER_hh_fec!O3/SER_hh_num!O3)</f>
        <v>71584.620642171445</v>
      </c>
      <c r="P3" s="106">
        <f>IF(SER_hh_fec!P3=0,0,1000000/0.086*SER_hh_fec!P3/SER_hh_num!P3)</f>
        <v>69488.339517040164</v>
      </c>
      <c r="Q3" s="106">
        <f>IF(SER_hh_fec!Q3=0,0,1000000/0.086*SER_hh_fec!Q3/SER_hh_num!Q3)</f>
        <v>65980.847699869148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82022.8912156882</v>
      </c>
      <c r="C4" s="101">
        <f>IF(SER_hh_fec!C4=0,0,1000000/0.086*SER_hh_fec!C4/SER_hh_num!C4)</f>
        <v>78417.172442768264</v>
      </c>
      <c r="D4" s="101">
        <f>IF(SER_hh_fec!D4=0,0,1000000/0.086*SER_hh_fec!D4/SER_hh_num!D4)</f>
        <v>76441.320129977641</v>
      </c>
      <c r="E4" s="101">
        <f>IF(SER_hh_fec!E4=0,0,1000000/0.086*SER_hh_fec!E4/SER_hh_num!E4)</f>
        <v>75087.983778393551</v>
      </c>
      <c r="F4" s="101">
        <f>IF(SER_hh_fec!F4=0,0,1000000/0.086*SER_hh_fec!F4/SER_hh_num!F4)</f>
        <v>73278.792924605325</v>
      </c>
      <c r="G4" s="101">
        <f>IF(SER_hh_fec!G4=0,0,1000000/0.086*SER_hh_fec!G4/SER_hh_num!G4)</f>
        <v>70579.758390306757</v>
      </c>
      <c r="H4" s="101">
        <f>IF(SER_hh_fec!H4=0,0,1000000/0.086*SER_hh_fec!H4/SER_hh_num!H4)</f>
        <v>74509.711602468233</v>
      </c>
      <c r="I4" s="101">
        <f>IF(SER_hh_fec!I4=0,0,1000000/0.086*SER_hh_fec!I4/SER_hh_num!I4)</f>
        <v>67772.9047228946</v>
      </c>
      <c r="J4" s="101">
        <f>IF(SER_hh_fec!J4=0,0,1000000/0.086*SER_hh_fec!J4/SER_hh_num!J4)</f>
        <v>58944.784712944696</v>
      </c>
      <c r="K4" s="101">
        <f>IF(SER_hh_fec!K4=0,0,1000000/0.086*SER_hh_fec!K4/SER_hh_num!K4)</f>
        <v>56918.993872223684</v>
      </c>
      <c r="L4" s="101">
        <f>IF(SER_hh_fec!L4=0,0,1000000/0.086*SER_hh_fec!L4/SER_hh_num!L4)</f>
        <v>57634.388432227744</v>
      </c>
      <c r="M4" s="101">
        <f>IF(SER_hh_fec!M4=0,0,1000000/0.086*SER_hh_fec!M4/SER_hh_num!M4)</f>
        <v>53139.841159460484</v>
      </c>
      <c r="N4" s="101">
        <f>IF(SER_hh_fec!N4=0,0,1000000/0.086*SER_hh_fec!N4/SER_hh_num!N4)</f>
        <v>56824.435010074456</v>
      </c>
      <c r="O4" s="101">
        <f>IF(SER_hh_fec!O4=0,0,1000000/0.086*SER_hh_fec!O4/SER_hh_num!O4)</f>
        <v>52728.491274005843</v>
      </c>
      <c r="P4" s="101">
        <f>IF(SER_hh_fec!P4=0,0,1000000/0.086*SER_hh_fec!P4/SER_hh_num!P4)</f>
        <v>50526.417477557443</v>
      </c>
      <c r="Q4" s="101">
        <f>IF(SER_hh_fec!Q4=0,0,1000000/0.086*SER_hh_fec!Q4/SER_hh_num!Q4)</f>
        <v>47012.514571386084</v>
      </c>
    </row>
    <row r="5" spans="1:17" ht="12" customHeight="1" x14ac:dyDescent="0.25">
      <c r="A5" s="88" t="s">
        <v>38</v>
      </c>
      <c r="B5" s="100">
        <f>IF(SER_hh_fec!B5=0,0,1000000/0.086*SER_hh_fec!B5/SER_hh_num!B5)</f>
        <v>114981.56947248126</v>
      </c>
      <c r="C5" s="100">
        <f>IF(SER_hh_fec!C5=0,0,1000000/0.086*SER_hh_fec!C5/SER_hh_num!C5)</f>
        <v>91030.763128323961</v>
      </c>
      <c r="D5" s="100">
        <f>IF(SER_hh_fec!D5=0,0,1000000/0.086*SER_hh_fec!D5/SER_hh_num!D5)</f>
        <v>98582.871723954289</v>
      </c>
      <c r="E5" s="100">
        <f>IF(SER_hh_fec!E5=0,0,1000000/0.086*SER_hh_fec!E5/SER_hh_num!E5)</f>
        <v>97995.448624318087</v>
      </c>
      <c r="F5" s="100">
        <f>IF(SER_hh_fec!F5=0,0,1000000/0.086*SER_hh_fec!F5/SER_hh_num!F5)</f>
        <v>95836.582839655457</v>
      </c>
      <c r="G5" s="100">
        <f>IF(SER_hh_fec!G5=0,0,1000000/0.086*SER_hh_fec!G5/SER_hh_num!G5)</f>
        <v>92029.12687024448</v>
      </c>
      <c r="H5" s="100">
        <f>IF(SER_hh_fec!H5=0,0,1000000/0.086*SER_hh_fec!H5/SER_hh_num!H5)</f>
        <v>96554.239373020508</v>
      </c>
      <c r="I5" s="100">
        <f>IF(SER_hh_fec!I5=0,0,1000000/0.086*SER_hh_fec!I5/SER_hh_num!I5)</f>
        <v>88758.857610295527</v>
      </c>
      <c r="J5" s="100">
        <f>IF(SER_hh_fec!J5=0,0,1000000/0.086*SER_hh_fec!J5/SER_hh_num!J5)</f>
        <v>77257.673688703959</v>
      </c>
      <c r="K5" s="100">
        <f>IF(SER_hh_fec!K5=0,0,1000000/0.086*SER_hh_fec!K5/SER_hh_num!K5)</f>
        <v>75292.737575475752</v>
      </c>
      <c r="L5" s="100">
        <f>IF(SER_hh_fec!L5=0,0,1000000/0.086*SER_hh_fec!L5/SER_hh_num!L5)</f>
        <v>75330.788717488264</v>
      </c>
      <c r="M5" s="100">
        <f>IF(SER_hh_fec!M5=0,0,1000000/0.086*SER_hh_fec!M5/SER_hh_num!M5)</f>
        <v>84487.823346426841</v>
      </c>
      <c r="N5" s="100">
        <f>IF(SER_hh_fec!N5=0,0,1000000/0.086*SER_hh_fec!N5/SER_hh_num!N5)</f>
        <v>58336.213644916919</v>
      </c>
      <c r="O5" s="100">
        <f>IF(SER_hh_fec!O5=0,0,1000000/0.086*SER_hh_fec!O5/SER_hh_num!O5)</f>
        <v>71535.761339205666</v>
      </c>
      <c r="P5" s="100">
        <f>IF(SER_hh_fec!P5=0,0,1000000/0.086*SER_hh_fec!P5/SER_hh_num!P5)</f>
        <v>67583.028708633065</v>
      </c>
      <c r="Q5" s="100">
        <f>IF(SER_hh_fec!Q5=0,0,1000000/0.086*SER_hh_fec!Q5/SER_hh_num!Q5)</f>
        <v>63612.148812832667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90124.740052711553</v>
      </c>
      <c r="C7" s="100">
        <f>IF(SER_hh_fec!C7=0,0,1000000/0.086*SER_hh_fec!C7/SER_hh_num!C7)</f>
        <v>80630.801774609121</v>
      </c>
      <c r="D7" s="100">
        <f>IF(SER_hh_fec!D7=0,0,1000000/0.086*SER_hh_fec!D7/SER_hh_num!D7)</f>
        <v>94822.924982857032</v>
      </c>
      <c r="E7" s="100">
        <f>IF(SER_hh_fec!E7=0,0,1000000/0.086*SER_hh_fec!E7/SER_hh_num!E7)</f>
        <v>84096.747740999868</v>
      </c>
      <c r="F7" s="100">
        <f>IF(SER_hh_fec!F7=0,0,1000000/0.086*SER_hh_fec!F7/SER_hh_num!F7)</f>
        <v>82244.074031678072</v>
      </c>
      <c r="G7" s="100">
        <f>IF(SER_hh_fec!G7=0,0,1000000/0.086*SER_hh_fec!G7/SER_hh_num!G7)</f>
        <v>78976.629791260915</v>
      </c>
      <c r="H7" s="100">
        <f>IF(SER_hh_fec!H7=0,0,1000000/0.086*SER_hh_fec!H7/SER_hh_num!H7)</f>
        <v>62199.631963850166</v>
      </c>
      <c r="I7" s="100">
        <f>IF(SER_hh_fec!I7=0,0,1000000/0.086*SER_hh_fec!I7/SER_hh_num!I7)</f>
        <v>76170.183034195667</v>
      </c>
      <c r="J7" s="100">
        <f>IF(SER_hh_fec!J7=0,0,1000000/0.086*SER_hh_fec!J7/SER_hh_num!J7)</f>
        <v>141696.10227657855</v>
      </c>
      <c r="K7" s="100">
        <f>IF(SER_hh_fec!K7=0,0,1000000/0.086*SER_hh_fec!K7/SER_hh_num!K7)</f>
        <v>43668.377160564494</v>
      </c>
      <c r="L7" s="100">
        <f>IF(SER_hh_fec!L7=0,0,1000000/0.086*SER_hh_fec!L7/SER_hh_num!L7)</f>
        <v>64646.618030104772</v>
      </c>
      <c r="M7" s="100">
        <f>IF(SER_hh_fec!M7=0,0,1000000/0.086*SER_hh_fec!M7/SER_hh_num!M7)</f>
        <v>74841.37016345546</v>
      </c>
      <c r="N7" s="100">
        <f>IF(SER_hh_fec!N7=0,0,1000000/0.086*SER_hh_fec!N7/SER_hh_num!N7)</f>
        <v>42731.05489440052</v>
      </c>
      <c r="O7" s="100">
        <f>IF(SER_hh_fec!O7=0,0,1000000/0.086*SER_hh_fec!O7/SER_hh_num!O7)</f>
        <v>46057.445830884972</v>
      </c>
      <c r="P7" s="100">
        <f>IF(SER_hh_fec!P7=0,0,1000000/0.086*SER_hh_fec!P7/SER_hh_num!P7)</f>
        <v>72450.077729541692</v>
      </c>
      <c r="Q7" s="100">
        <f>IF(SER_hh_fec!Q7=0,0,1000000/0.086*SER_hh_fec!Q7/SER_hh_num!Q7)</f>
        <v>53615.387403645174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84358.095175576542</v>
      </c>
      <c r="C9" s="100">
        <f>IF(SER_hh_fec!C9=0,0,1000000/0.086*SER_hh_fec!C9/SER_hh_num!C9)</f>
        <v>81757.352581410771</v>
      </c>
      <c r="D9" s="100">
        <f>IF(SER_hh_fec!D9=0,0,1000000/0.086*SER_hh_fec!D9/SER_hh_num!D9)</f>
        <v>79187.658211008995</v>
      </c>
      <c r="E9" s="100">
        <f>IF(SER_hh_fec!E9=0,0,1000000/0.086*SER_hh_fec!E9/SER_hh_num!E9)</f>
        <v>78715.804847175823</v>
      </c>
      <c r="F9" s="100">
        <f>IF(SER_hh_fec!F9=0,0,1000000/0.086*SER_hh_fec!F9/SER_hh_num!F9)</f>
        <v>76981.674740294737</v>
      </c>
      <c r="G9" s="100">
        <f>IF(SER_hh_fec!G9=0,0,1000000/0.086*SER_hh_fec!G9/SER_hh_num!G9)</f>
        <v>73310.274221565473</v>
      </c>
      <c r="H9" s="100">
        <f>IF(SER_hh_fec!H9=0,0,1000000/0.086*SER_hh_fec!H9/SER_hh_num!H9)</f>
        <v>77558.139386568597</v>
      </c>
      <c r="I9" s="100">
        <f>IF(SER_hh_fec!I9=0,0,1000000/0.086*SER_hh_fec!I9/SER_hh_num!I9)</f>
        <v>71296.422560348379</v>
      </c>
      <c r="J9" s="100">
        <f>IF(SER_hh_fec!J9=0,0,1000000/0.086*SER_hh_fec!J9/SER_hh_num!J9)</f>
        <v>62057.983818624904</v>
      </c>
      <c r="K9" s="100">
        <f>IF(SER_hh_fec!K9=0,0,1000000/0.086*SER_hh_fec!K9/SER_hh_num!K9)</f>
        <v>59720.478497109849</v>
      </c>
      <c r="L9" s="100">
        <f>IF(SER_hh_fec!L9=0,0,1000000/0.086*SER_hh_fec!L9/SER_hh_num!L9)</f>
        <v>61822.563097322069</v>
      </c>
      <c r="M9" s="100">
        <f>IF(SER_hh_fec!M9=0,0,1000000/0.086*SER_hh_fec!M9/SER_hh_num!M9)</f>
        <v>53751.196293344066</v>
      </c>
      <c r="N9" s="100">
        <f>IF(SER_hh_fec!N9=0,0,1000000/0.086*SER_hh_fec!N9/SER_hh_num!N9)</f>
        <v>60213.44474961653</v>
      </c>
      <c r="O9" s="100">
        <f>IF(SER_hh_fec!O9=0,0,1000000/0.086*SER_hh_fec!O9/SER_hh_num!O9)</f>
        <v>55251.995544176454</v>
      </c>
      <c r="P9" s="100">
        <f>IF(SER_hh_fec!P9=0,0,1000000/0.086*SER_hh_fec!P9/SER_hh_num!P9)</f>
        <v>53176.935596434974</v>
      </c>
      <c r="Q9" s="100">
        <f>IF(SER_hh_fec!Q9=0,0,1000000/0.086*SER_hh_fec!Q9/SER_hh_num!Q9)</f>
        <v>50564.639174050331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110101.28735280196</v>
      </c>
      <c r="C10" s="100">
        <f>IF(SER_hh_fec!C10=0,0,1000000/0.086*SER_hh_fec!C10/SER_hh_num!C10)</f>
        <v>106706.88747813719</v>
      </c>
      <c r="D10" s="100">
        <f>IF(SER_hh_fec!D10=0,0,1000000/0.086*SER_hh_fec!D10/SER_hh_num!D10)</f>
        <v>103353.01067833923</v>
      </c>
      <c r="E10" s="100">
        <f>IF(SER_hh_fec!E10=0,0,1000000/0.086*SER_hh_fec!E10/SER_hh_num!E10)</f>
        <v>102737.16388033346</v>
      </c>
      <c r="F10" s="100">
        <f>IF(SER_hh_fec!F10=0,0,1000000/0.086*SER_hh_fec!F10/SER_hh_num!F10)</f>
        <v>99001.959462869898</v>
      </c>
      <c r="G10" s="100">
        <f>IF(SER_hh_fec!G10=0,0,1000000/0.086*SER_hh_fec!G10/SER_hh_num!G10)</f>
        <v>97906.763008631053</v>
      </c>
      <c r="H10" s="100">
        <f>IF(SER_hh_fec!H10=0,0,1000000/0.086*SER_hh_fec!H10/SER_hh_num!H10)</f>
        <v>101226.21869752146</v>
      </c>
      <c r="I10" s="100">
        <f>IF(SER_hh_fec!I10=0,0,1000000/0.086*SER_hh_fec!I10/SER_hh_num!I10)</f>
        <v>93053.641043051786</v>
      </c>
      <c r="J10" s="100">
        <f>IF(SER_hh_fec!J10=0,0,1000000/0.086*SER_hh_fec!J10/SER_hh_num!J10)</f>
        <v>80995.948222028353</v>
      </c>
      <c r="K10" s="100">
        <f>IF(SER_hh_fec!K10=0,0,1000000/0.086*SER_hh_fec!K10/SER_hh_num!K10)</f>
        <v>78940.028487471995</v>
      </c>
      <c r="L10" s="100">
        <f>IF(SER_hh_fec!L10=0,0,1000000/0.086*SER_hh_fec!L10/SER_hh_num!L10)</f>
        <v>77974.387349175086</v>
      </c>
      <c r="M10" s="100">
        <f>IF(SER_hh_fec!M10=0,0,1000000/0.086*SER_hh_fec!M10/SER_hh_num!M10)</f>
        <v>73177.004061615866</v>
      </c>
      <c r="N10" s="100">
        <f>IF(SER_hh_fec!N10=0,0,1000000/0.086*SER_hh_fec!N10/SER_hh_num!N10)</f>
        <v>75927.250713436762</v>
      </c>
      <c r="O10" s="100">
        <f>IF(SER_hh_fec!O10=0,0,1000000/0.086*SER_hh_fec!O10/SER_hh_num!O10)</f>
        <v>70962.724687056849</v>
      </c>
      <c r="P10" s="100">
        <f>IF(SER_hh_fec!P10=0,0,1000000/0.086*SER_hh_fec!P10/SER_hh_num!P10)</f>
        <v>68175.064790976729</v>
      </c>
      <c r="Q10" s="100">
        <f>IF(SER_hh_fec!Q10=0,0,1000000/0.086*SER_hh_fec!Q10/SER_hh_num!Q10)</f>
        <v>63742.778586709617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70792.932712881957</v>
      </c>
      <c r="C12" s="100">
        <f>IF(SER_hh_fec!C12=0,0,1000000/0.086*SER_hh_fec!C12/SER_hh_num!C12)</f>
        <v>71387.897354830216</v>
      </c>
      <c r="D12" s="100">
        <f>IF(SER_hh_fec!D12=0,0,1000000/0.086*SER_hh_fec!D12/SER_hh_num!D12)</f>
        <v>67260.172133272397</v>
      </c>
      <c r="E12" s="100">
        <f>IF(SER_hh_fec!E12=0,0,1000000/0.086*SER_hh_fec!E12/SER_hh_num!E12)</f>
        <v>67214.639425828907</v>
      </c>
      <c r="F12" s="100">
        <f>IF(SER_hh_fec!F12=0,0,1000000/0.086*SER_hh_fec!F12/SER_hh_num!F12)</f>
        <v>65842.70463706227</v>
      </c>
      <c r="G12" s="100">
        <f>IF(SER_hh_fec!G12=0,0,1000000/0.086*SER_hh_fec!G12/SER_hh_num!G12)</f>
        <v>63122.366049583354</v>
      </c>
      <c r="H12" s="100">
        <f>IF(SER_hh_fec!H12=0,0,1000000/0.086*SER_hh_fec!H12/SER_hh_num!H12)</f>
        <v>66640.38266018701</v>
      </c>
      <c r="I12" s="100">
        <f>IF(SER_hh_fec!I12=0,0,1000000/0.086*SER_hh_fec!I12/SER_hh_num!I12)</f>
        <v>60879.303007181072</v>
      </c>
      <c r="J12" s="100">
        <f>IF(SER_hh_fec!J12=0,0,1000000/0.086*SER_hh_fec!J12/SER_hh_num!J12)</f>
        <v>52083.742011872724</v>
      </c>
      <c r="K12" s="100">
        <f>IF(SER_hh_fec!K12=0,0,1000000/0.086*SER_hh_fec!K12/SER_hh_num!K12)</f>
        <v>51060.384759717817</v>
      </c>
      <c r="L12" s="100">
        <f>IF(SER_hh_fec!L12=0,0,1000000/0.086*SER_hh_fec!L12/SER_hh_num!L12)</f>
        <v>51481.652925376373</v>
      </c>
      <c r="M12" s="100">
        <f>IF(SER_hh_fec!M12=0,0,1000000/0.086*SER_hh_fec!M12/SER_hh_num!M12)</f>
        <v>44358.634030389687</v>
      </c>
      <c r="N12" s="100">
        <f>IF(SER_hh_fec!N12=0,0,1000000/0.086*SER_hh_fec!N12/SER_hh_num!N12)</f>
        <v>55157.879457531104</v>
      </c>
      <c r="O12" s="100">
        <f>IF(SER_hh_fec!O12=0,0,1000000/0.086*SER_hh_fec!O12/SER_hh_num!O12)</f>
        <v>47435.308626010803</v>
      </c>
      <c r="P12" s="100">
        <f>IF(SER_hh_fec!P12=0,0,1000000/0.086*SER_hh_fec!P12/SER_hh_num!P12)</f>
        <v>46749.911190042461</v>
      </c>
      <c r="Q12" s="100">
        <f>IF(SER_hh_fec!Q12=0,0,1000000/0.086*SER_hh_fec!Q12/SER_hh_num!Q12)</f>
        <v>44114.256960423307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45982.339968133398</v>
      </c>
      <c r="C13" s="100">
        <f>IF(SER_hh_fec!C13=0,0,1000000/0.086*SER_hh_fec!C13/SER_hh_num!C13)</f>
        <v>44562.781430802548</v>
      </c>
      <c r="D13" s="100">
        <f>IF(SER_hh_fec!D13=0,0,1000000/0.086*SER_hh_fec!D13/SER_hh_num!D13)</f>
        <v>43162.625895801924</v>
      </c>
      <c r="E13" s="100">
        <f>IF(SER_hh_fec!E13=0,0,1000000/0.086*SER_hh_fec!E13/SER_hh_num!E13)</f>
        <v>42902.410020010633</v>
      </c>
      <c r="F13" s="100">
        <f>IF(SER_hh_fec!F13=0,0,1000000/0.086*SER_hh_fec!F13/SER_hh_num!F13)</f>
        <v>41957.288350877927</v>
      </c>
      <c r="G13" s="100">
        <f>IF(SER_hh_fec!G13=0,0,1000000/0.086*SER_hh_fec!G13/SER_hh_num!G13)</f>
        <v>40289.863008599728</v>
      </c>
      <c r="H13" s="100">
        <f>IF(SER_hh_fec!H13=0,0,1000000/0.086*SER_hh_fec!H13/SER_hh_num!H13)</f>
        <v>42271.369156015186</v>
      </c>
      <c r="I13" s="100">
        <f>IF(SER_hh_fec!I13=0,0,1000000/0.086*SER_hh_fec!I13/SER_hh_num!I13)</f>
        <v>38859.159007035021</v>
      </c>
      <c r="J13" s="100">
        <f>IF(SER_hh_fec!J13=0,0,1000000/0.086*SER_hh_fec!J13/SER_hh_num!J13)</f>
        <v>33821.423636505402</v>
      </c>
      <c r="K13" s="100">
        <f>IF(SER_hh_fec!K13=0,0,1000000/0.086*SER_hh_fec!K13/SER_hh_num!K13)</f>
        <v>32549.577679374732</v>
      </c>
      <c r="L13" s="100">
        <f>IF(SER_hh_fec!L13=0,0,1000000/0.086*SER_hh_fec!L13/SER_hh_num!L13)</f>
        <v>32982.430550524448</v>
      </c>
      <c r="M13" s="100">
        <f>IF(SER_hh_fec!M13=0,0,1000000/0.086*SER_hh_fec!M13/SER_hh_num!M13)</f>
        <v>26265.157975024518</v>
      </c>
      <c r="N13" s="100">
        <f>IF(SER_hh_fec!N13=0,0,1000000/0.086*SER_hh_fec!N13/SER_hh_num!N13)</f>
        <v>25105.338806895219</v>
      </c>
      <c r="O13" s="100">
        <f>IF(SER_hh_fec!O13=0,0,1000000/0.086*SER_hh_fec!O13/SER_hh_num!O13)</f>
        <v>21221.957478722452</v>
      </c>
      <c r="P13" s="100">
        <f>IF(SER_hh_fec!P13=0,0,1000000/0.086*SER_hh_fec!P13/SER_hh_num!P13)</f>
        <v>18648.981056512519</v>
      </c>
      <c r="Q13" s="100">
        <f>IF(SER_hh_fec!Q13=0,0,1000000/0.086*SER_hh_fec!Q13/SER_hh_num!Q13)</f>
        <v>17329.369980163046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76233.879420852725</v>
      </c>
      <c r="C14" s="22">
        <f>IF(SER_hh_fec!C14=0,0,1000000/0.086*SER_hh_fec!C14/SER_hh_num!C14)</f>
        <v>73973.222041246234</v>
      </c>
      <c r="D14" s="22">
        <f>IF(SER_hh_fec!D14=0,0,1000000/0.086*SER_hh_fec!D14/SER_hh_num!D14)</f>
        <v>71470.799223260386</v>
      </c>
      <c r="E14" s="22">
        <f>IF(SER_hh_fec!E14=0,0,1000000/0.086*SER_hh_fec!E14/SER_hh_num!E14)</f>
        <v>71127.67977001761</v>
      </c>
      <c r="F14" s="22">
        <f>IF(SER_hh_fec!F14=0,0,1000000/0.086*SER_hh_fec!F14/SER_hh_num!F14)</f>
        <v>69560.767529087083</v>
      </c>
      <c r="G14" s="22">
        <f>IF(SER_hh_fec!G14=0,0,1000000/0.086*SER_hh_fec!G14/SER_hh_num!G14)</f>
        <v>66796.351830046959</v>
      </c>
      <c r="H14" s="22">
        <f>IF(SER_hh_fec!H14=0,0,1000000/0.086*SER_hh_fec!H14/SER_hh_num!H14)</f>
        <v>70081.48044286728</v>
      </c>
      <c r="I14" s="22">
        <f>IF(SER_hh_fec!I14=0,0,1000000/0.086*SER_hh_fec!I14/SER_hh_num!I14)</f>
        <v>64424.39519587384</v>
      </c>
      <c r="J14" s="22">
        <f>IF(SER_hh_fec!J14=0,0,1000000/0.086*SER_hh_fec!J14/SER_hh_num!J14)</f>
        <v>56072.360239469504</v>
      </c>
      <c r="K14" s="22">
        <f>IF(SER_hh_fec!K14=0,0,1000000/0.086*SER_hh_fec!K14/SER_hh_num!K14)</f>
        <v>53963.773521068601</v>
      </c>
      <c r="L14" s="22">
        <f>IF(SER_hh_fec!L14=0,0,1000000/0.086*SER_hh_fec!L14/SER_hh_num!L14)</f>
        <v>54681.39801797476</v>
      </c>
      <c r="M14" s="22">
        <f>IF(SER_hh_fec!M14=0,0,1000000/0.086*SER_hh_fec!M14/SER_hh_num!M14)</f>
        <v>49572.530980801268</v>
      </c>
      <c r="N14" s="22">
        <f>IF(SER_hh_fec!N14=0,0,1000000/0.086*SER_hh_fec!N14/SER_hh_num!N14)</f>
        <v>54596.632756199731</v>
      </c>
      <c r="O14" s="22">
        <f>IF(SER_hh_fec!O14=0,0,1000000/0.086*SER_hh_fec!O14/SER_hh_num!O14)</f>
        <v>50036.639971315461</v>
      </c>
      <c r="P14" s="22">
        <f>IF(SER_hh_fec!P14=0,0,1000000/0.086*SER_hh_fec!P14/SER_hh_num!P14)</f>
        <v>48890.985680554273</v>
      </c>
      <c r="Q14" s="22">
        <f>IF(SER_hh_fec!Q14=0,0,1000000/0.086*SER_hh_fec!Q14/SER_hh_num!Q14)</f>
        <v>45967.568046502231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393.63275634052081</v>
      </c>
      <c r="C15" s="104">
        <f>IF(SER_hh_fec!C15=0,0,1000000/0.086*SER_hh_fec!C15/SER_hh_num!C15)</f>
        <v>371.31926139743132</v>
      </c>
      <c r="D15" s="104">
        <f>IF(SER_hh_fec!D15=0,0,1000000/0.086*SER_hh_fec!D15/SER_hh_num!D15)</f>
        <v>378.23207107087654</v>
      </c>
      <c r="E15" s="104">
        <f>IF(SER_hh_fec!E15=0,0,1000000/0.086*SER_hh_fec!E15/SER_hh_num!E15)</f>
        <v>374.28768918531006</v>
      </c>
      <c r="F15" s="104">
        <f>IF(SER_hh_fec!F15=0,0,1000000/0.086*SER_hh_fec!F15/SER_hh_num!F15)</f>
        <v>388.50164413126356</v>
      </c>
      <c r="G15" s="104">
        <f>IF(SER_hh_fec!G15=0,0,1000000/0.086*SER_hh_fec!G15/SER_hh_num!G15)</f>
        <v>375.48032314502717</v>
      </c>
      <c r="H15" s="104">
        <f>IF(SER_hh_fec!H15=0,0,1000000/0.086*SER_hh_fec!H15/SER_hh_num!H15)</f>
        <v>399.78570945895723</v>
      </c>
      <c r="I15" s="104">
        <f>IF(SER_hh_fec!I15=0,0,1000000/0.086*SER_hh_fec!I15/SER_hh_num!I15)</f>
        <v>388.90446326516218</v>
      </c>
      <c r="J15" s="104">
        <f>IF(SER_hh_fec!J15=0,0,1000000/0.086*SER_hh_fec!J15/SER_hh_num!J15)</f>
        <v>353.87907336519322</v>
      </c>
      <c r="K15" s="104">
        <f>IF(SER_hh_fec!K15=0,0,1000000/0.086*SER_hh_fec!K15/SER_hh_num!K15)</f>
        <v>322.84013355449179</v>
      </c>
      <c r="L15" s="104">
        <f>IF(SER_hh_fec!L15=0,0,1000000/0.086*SER_hh_fec!L15/SER_hh_num!L15)</f>
        <v>333.23664632091078</v>
      </c>
      <c r="M15" s="104">
        <f>IF(SER_hh_fec!M15=0,0,1000000/0.086*SER_hh_fec!M15/SER_hh_num!M15)</f>
        <v>315.68155404350762</v>
      </c>
      <c r="N15" s="104">
        <f>IF(SER_hh_fec!N15=0,0,1000000/0.086*SER_hh_fec!N15/SER_hh_num!N15)</f>
        <v>336.09681665522879</v>
      </c>
      <c r="O15" s="104">
        <f>IF(SER_hh_fec!O15=0,0,1000000/0.086*SER_hh_fec!O15/SER_hh_num!O15)</f>
        <v>329.28423402980212</v>
      </c>
      <c r="P15" s="104">
        <f>IF(SER_hh_fec!P15=0,0,1000000/0.086*SER_hh_fec!P15/SER_hh_num!P15)</f>
        <v>322.83129701396092</v>
      </c>
      <c r="Q15" s="104">
        <f>IF(SER_hh_fec!Q15=0,0,1000000/0.086*SER_hh_fec!Q15/SER_hh_num!Q15)</f>
        <v>306.39995379884596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4600.9772085542299</v>
      </c>
      <c r="C16" s="101">
        <f>IF(SER_hh_fec!C16=0,0,1000000/0.086*SER_hh_fec!C16/SER_hh_num!C16)</f>
        <v>4483.5598908566135</v>
      </c>
      <c r="D16" s="101">
        <f>IF(SER_hh_fec!D16=0,0,1000000/0.086*SER_hh_fec!D16/SER_hh_num!D16)</f>
        <v>4376.3074640815794</v>
      </c>
      <c r="E16" s="101">
        <f>IF(SER_hh_fec!E16=0,0,1000000/0.086*SER_hh_fec!E16/SER_hh_num!E16)</f>
        <v>4296.3001868603251</v>
      </c>
      <c r="F16" s="101">
        <f>IF(SER_hh_fec!F16=0,0,1000000/0.086*SER_hh_fec!F16/SER_hh_num!F16)</f>
        <v>4231.9169774223055</v>
      </c>
      <c r="G16" s="101">
        <f>IF(SER_hh_fec!G16=0,0,1000000/0.086*SER_hh_fec!G16/SER_hh_num!G16)</f>
        <v>4178.502582054266</v>
      </c>
      <c r="H16" s="101">
        <f>IF(SER_hh_fec!H16=0,0,1000000/0.086*SER_hh_fec!H16/SER_hh_num!H16)</f>
        <v>4129.8137305716946</v>
      </c>
      <c r="I16" s="101">
        <f>IF(SER_hh_fec!I16=0,0,1000000/0.086*SER_hh_fec!I16/SER_hh_num!I16)</f>
        <v>4087.1730616793006</v>
      </c>
      <c r="J16" s="101">
        <f>IF(SER_hh_fec!J16=0,0,1000000/0.086*SER_hh_fec!J16/SER_hh_num!J16)</f>
        <v>4059.5759366309171</v>
      </c>
      <c r="K16" s="101">
        <f>IF(SER_hh_fec!K16=0,0,1000000/0.086*SER_hh_fec!K16/SER_hh_num!K16)</f>
        <v>3973.1855061894526</v>
      </c>
      <c r="L16" s="101">
        <f>IF(SER_hh_fec!L16=0,0,1000000/0.086*SER_hh_fec!L16/SER_hh_num!L16)</f>
        <v>3923.5690458298668</v>
      </c>
      <c r="M16" s="101">
        <f>IF(SER_hh_fec!M16=0,0,1000000/0.086*SER_hh_fec!M16/SER_hh_num!M16)</f>
        <v>3874.5540818542299</v>
      </c>
      <c r="N16" s="101">
        <f>IF(SER_hh_fec!N16=0,0,1000000/0.086*SER_hh_fec!N16/SER_hh_num!N16)</f>
        <v>3798.0587455254608</v>
      </c>
      <c r="O16" s="101">
        <f>IF(SER_hh_fec!O16=0,0,1000000/0.086*SER_hh_fec!O16/SER_hh_num!O16)</f>
        <v>3718.7629743581169</v>
      </c>
      <c r="P16" s="101">
        <f>IF(SER_hh_fec!P16=0,0,1000000/0.086*SER_hh_fec!P16/SER_hh_num!P16)</f>
        <v>3606.7412825295833</v>
      </c>
      <c r="Q16" s="101">
        <f>IF(SER_hh_fec!Q16=0,0,1000000/0.086*SER_hh_fec!Q16/SER_hh_num!Q16)</f>
        <v>3453.1980010237339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4600.9772085542299</v>
      </c>
      <c r="C18" s="103">
        <f>IF(SER_hh_fec!C18=0,0,1000000/0.086*SER_hh_fec!C18/SER_hh_num!C18)</f>
        <v>4483.5598908566135</v>
      </c>
      <c r="D18" s="103">
        <f>IF(SER_hh_fec!D18=0,0,1000000/0.086*SER_hh_fec!D18/SER_hh_num!D18)</f>
        <v>4376.3074640815794</v>
      </c>
      <c r="E18" s="103">
        <f>IF(SER_hh_fec!E18=0,0,1000000/0.086*SER_hh_fec!E18/SER_hh_num!E18)</f>
        <v>4296.3001868603251</v>
      </c>
      <c r="F18" s="103">
        <f>IF(SER_hh_fec!F18=0,0,1000000/0.086*SER_hh_fec!F18/SER_hh_num!F18)</f>
        <v>4231.9169774223055</v>
      </c>
      <c r="G18" s="103">
        <f>IF(SER_hh_fec!G18=0,0,1000000/0.086*SER_hh_fec!G18/SER_hh_num!G18)</f>
        <v>4178.502582054266</v>
      </c>
      <c r="H18" s="103">
        <f>IF(SER_hh_fec!H18=0,0,1000000/0.086*SER_hh_fec!H18/SER_hh_num!H18)</f>
        <v>4129.8137305716946</v>
      </c>
      <c r="I18" s="103">
        <f>IF(SER_hh_fec!I18=0,0,1000000/0.086*SER_hh_fec!I18/SER_hh_num!I18)</f>
        <v>4087.1730616793006</v>
      </c>
      <c r="J18" s="103">
        <f>IF(SER_hh_fec!J18=0,0,1000000/0.086*SER_hh_fec!J18/SER_hh_num!J18)</f>
        <v>4059.5759366309171</v>
      </c>
      <c r="K18" s="103">
        <f>IF(SER_hh_fec!K18=0,0,1000000/0.086*SER_hh_fec!K18/SER_hh_num!K18)</f>
        <v>3973.1855061894526</v>
      </c>
      <c r="L18" s="103">
        <f>IF(SER_hh_fec!L18=0,0,1000000/0.086*SER_hh_fec!L18/SER_hh_num!L18)</f>
        <v>3923.5690458298668</v>
      </c>
      <c r="M18" s="103">
        <f>IF(SER_hh_fec!M18=0,0,1000000/0.086*SER_hh_fec!M18/SER_hh_num!M18)</f>
        <v>3874.5540818542299</v>
      </c>
      <c r="N18" s="103">
        <f>IF(SER_hh_fec!N18=0,0,1000000/0.086*SER_hh_fec!N18/SER_hh_num!N18)</f>
        <v>3798.0587455254608</v>
      </c>
      <c r="O18" s="103">
        <f>IF(SER_hh_fec!O18=0,0,1000000/0.086*SER_hh_fec!O18/SER_hh_num!O18)</f>
        <v>3718.7629743581169</v>
      </c>
      <c r="P18" s="103">
        <f>IF(SER_hh_fec!P18=0,0,1000000/0.086*SER_hh_fec!P18/SER_hh_num!P18)</f>
        <v>3606.7412825295833</v>
      </c>
      <c r="Q18" s="103">
        <f>IF(SER_hh_fec!Q18=0,0,1000000/0.086*SER_hh_fec!Q18/SER_hh_num!Q18)</f>
        <v>3453.1980010237339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8941.3129919554322</v>
      </c>
      <c r="C19" s="101">
        <f>IF(SER_hh_fec!C19=0,0,1000000/0.086*SER_hh_fec!C19/SER_hh_num!C19)</f>
        <v>8677.4433017802548</v>
      </c>
      <c r="D19" s="101">
        <f>IF(SER_hh_fec!D19=0,0,1000000/0.086*SER_hh_fec!D19/SER_hh_num!D19)</f>
        <v>8787.0366761618588</v>
      </c>
      <c r="E19" s="101">
        <f>IF(SER_hh_fec!E19=0,0,1000000/0.086*SER_hh_fec!E19/SER_hh_num!E19)</f>
        <v>8819.5891492848223</v>
      </c>
      <c r="F19" s="101">
        <f>IF(SER_hh_fec!F19=0,0,1000000/0.086*SER_hh_fec!F19/SER_hh_num!F19)</f>
        <v>8944.0214049341794</v>
      </c>
      <c r="G19" s="101">
        <f>IF(SER_hh_fec!G19=0,0,1000000/0.086*SER_hh_fec!G19/SER_hh_num!G19)</f>
        <v>9046.549111040742</v>
      </c>
      <c r="H19" s="101">
        <f>IF(SER_hh_fec!H19=0,0,1000000/0.086*SER_hh_fec!H19/SER_hh_num!H19)</f>
        <v>9635.4448136539995</v>
      </c>
      <c r="I19" s="101">
        <f>IF(SER_hh_fec!I19=0,0,1000000/0.086*SER_hh_fec!I19/SER_hh_num!I19)</f>
        <v>9226.4574956592496</v>
      </c>
      <c r="J19" s="101">
        <f>IF(SER_hh_fec!J19=0,0,1000000/0.086*SER_hh_fec!J19/SER_hh_num!J19)</f>
        <v>9266.4335578427472</v>
      </c>
      <c r="K19" s="101">
        <f>IF(SER_hh_fec!K19=0,0,1000000/0.086*SER_hh_fec!K19/SER_hh_num!K19)</f>
        <v>9162.8314154261207</v>
      </c>
      <c r="L19" s="101">
        <f>IF(SER_hh_fec!L19=0,0,1000000/0.086*SER_hh_fec!L19/SER_hh_num!L19)</f>
        <v>9197.2734608311075</v>
      </c>
      <c r="M19" s="101">
        <f>IF(SER_hh_fec!M19=0,0,1000000/0.086*SER_hh_fec!M19/SER_hh_num!M19)</f>
        <v>9243.4661727320945</v>
      </c>
      <c r="N19" s="101">
        <f>IF(SER_hh_fec!N19=0,0,1000000/0.086*SER_hh_fec!N19/SER_hh_num!N19)</f>
        <v>9192.000568591011</v>
      </c>
      <c r="O19" s="101">
        <f>IF(SER_hh_fec!O19=0,0,1000000/0.086*SER_hh_fec!O19/SER_hh_num!O19)</f>
        <v>9254.9946591694679</v>
      </c>
      <c r="P19" s="101">
        <f>IF(SER_hh_fec!P19=0,0,1000000/0.086*SER_hh_fec!P19/SER_hh_num!P19)</f>
        <v>9309.6989255672233</v>
      </c>
      <c r="Q19" s="101">
        <f>IF(SER_hh_fec!Q19=0,0,1000000/0.086*SER_hh_fec!Q19/SER_hh_num!Q19)</f>
        <v>9247.2823372765906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11466.172378638978</v>
      </c>
      <c r="C22" s="100">
        <f>IF(SER_hh_fec!C22=0,0,1000000/0.086*SER_hh_fec!C22/SER_hh_num!C22)</f>
        <v>11206.300438983757</v>
      </c>
      <c r="D22" s="100">
        <f>IF(SER_hh_fec!D22=0,0,1000000/0.086*SER_hh_fec!D22/SER_hh_num!D22)</f>
        <v>11350.518620000474</v>
      </c>
      <c r="E22" s="100">
        <f>IF(SER_hh_fec!E22=0,0,1000000/0.086*SER_hh_fec!E22/SER_hh_num!E22)</f>
        <v>11411.532203739602</v>
      </c>
      <c r="F22" s="100">
        <f>IF(SER_hh_fec!F22=0,0,1000000/0.086*SER_hh_fec!F22/SER_hh_num!F22)</f>
        <v>11566.900162260587</v>
      </c>
      <c r="G22" s="100">
        <f>IF(SER_hh_fec!G22=0,0,1000000/0.086*SER_hh_fec!G22/SER_hh_num!G22)</f>
        <v>11709.393710964625</v>
      </c>
      <c r="H22" s="100">
        <f>IF(SER_hh_fec!H22=0,0,1000000/0.086*SER_hh_fec!H22/SER_hh_num!H22)</f>
        <v>12462.013543714029</v>
      </c>
      <c r="I22" s="100">
        <f>IF(SER_hh_fec!I22=0,0,1000000/0.086*SER_hh_fec!I22/SER_hh_num!I22)</f>
        <v>11894.219234874643</v>
      </c>
      <c r="J22" s="100">
        <f>IF(SER_hh_fec!J22=0,0,1000000/0.086*SER_hh_fec!J22/SER_hh_num!J22)</f>
        <v>11940.596632167144</v>
      </c>
      <c r="K22" s="100">
        <f>IF(SER_hh_fec!K22=0,0,1000000/0.086*SER_hh_fec!K22/SER_hh_num!K22)</f>
        <v>11806.650604001741</v>
      </c>
      <c r="L22" s="100">
        <f>IF(SER_hh_fec!L22=0,0,1000000/0.086*SER_hh_fec!L22/SER_hh_num!L22)</f>
        <v>11855.97099452172</v>
      </c>
      <c r="M22" s="100">
        <f>IF(SER_hh_fec!M22=0,0,1000000/0.086*SER_hh_fec!M22/SER_hh_num!M22)</f>
        <v>11872.831393167031</v>
      </c>
      <c r="N22" s="100">
        <f>IF(SER_hh_fec!N22=0,0,1000000/0.086*SER_hh_fec!N22/SER_hh_num!N22)</f>
        <v>11728.031044816931</v>
      </c>
      <c r="O22" s="100">
        <f>IF(SER_hh_fec!O22=0,0,1000000/0.086*SER_hh_fec!O22/SER_hh_num!O22)</f>
        <v>11743.409994169902</v>
      </c>
      <c r="P22" s="100">
        <f>IF(SER_hh_fec!P22=0,0,1000000/0.086*SER_hh_fec!P22/SER_hh_num!P22)</f>
        <v>11689.956569553437</v>
      </c>
      <c r="Q22" s="100">
        <f>IF(SER_hh_fec!Q22=0,0,1000000/0.086*SER_hh_fec!Q22/SER_hh_num!Q22)</f>
        <v>11597.596610606335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10701.760886729709</v>
      </c>
      <c r="C23" s="100">
        <f>IF(SER_hh_fec!C23=0,0,1000000/0.086*SER_hh_fec!C23/SER_hh_num!C23)</f>
        <v>10459.213743051501</v>
      </c>
      <c r="D23" s="100">
        <f>IF(SER_hh_fec!D23=0,0,1000000/0.086*SER_hh_fec!D23/SER_hh_num!D23)</f>
        <v>10593.817378667109</v>
      </c>
      <c r="E23" s="100">
        <f>IF(SER_hh_fec!E23=0,0,1000000/0.086*SER_hh_fec!E23/SER_hh_num!E23)</f>
        <v>10650.763390156955</v>
      </c>
      <c r="F23" s="100">
        <f>IF(SER_hh_fec!F23=0,0,1000000/0.086*SER_hh_fec!F23/SER_hh_num!F23)</f>
        <v>10795.773484776546</v>
      </c>
      <c r="G23" s="100">
        <f>IF(SER_hh_fec!G23=0,0,1000000/0.086*SER_hh_fec!G23/SER_hh_num!G23)</f>
        <v>10928.767463566975</v>
      </c>
      <c r="H23" s="100">
        <f>IF(SER_hh_fec!H23=0,0,1000000/0.086*SER_hh_fec!H23/SER_hh_num!H23)</f>
        <v>11631.212640799766</v>
      </c>
      <c r="I23" s="100">
        <f>IF(SER_hh_fec!I23=0,0,1000000/0.086*SER_hh_fec!I23/SER_hh_num!I23)</f>
        <v>11101.271285883002</v>
      </c>
      <c r="J23" s="100">
        <f>IF(SER_hh_fec!J23=0,0,1000000/0.086*SER_hh_fec!J23/SER_hh_num!J23)</f>
        <v>11144.556856689338</v>
      </c>
      <c r="K23" s="100">
        <f>IF(SER_hh_fec!K23=0,0,1000000/0.086*SER_hh_fec!K23/SER_hh_num!K23)</f>
        <v>11019.540563734956</v>
      </c>
      <c r="L23" s="100">
        <f>IF(SER_hh_fec!L23=0,0,1000000/0.086*SER_hh_fec!L23/SER_hh_num!L23)</f>
        <v>11065.572928220272</v>
      </c>
      <c r="M23" s="100">
        <f>IF(SER_hh_fec!M23=0,0,1000000/0.086*SER_hh_fec!M23/SER_hh_num!M23)</f>
        <v>11088.082323445184</v>
      </c>
      <c r="N23" s="100">
        <f>IF(SER_hh_fec!N23=0,0,1000000/0.086*SER_hh_fec!N23/SER_hh_num!N23)</f>
        <v>10969.141931935777</v>
      </c>
      <c r="O23" s="100">
        <f>IF(SER_hh_fec!O23=0,0,1000000/0.086*SER_hh_fec!O23/SER_hh_num!O23)</f>
        <v>11006.560867068607</v>
      </c>
      <c r="P23" s="100">
        <f>IF(SER_hh_fec!P23=0,0,1000000/0.086*SER_hh_fec!P23/SER_hh_num!P23)</f>
        <v>10978.527953584344</v>
      </c>
      <c r="Q23" s="100">
        <f>IF(SER_hh_fec!Q23=0,0,1000000/0.086*SER_hh_fec!Q23/SER_hh_num!Q23)</f>
        <v>10922.233922849424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13377.20110841214</v>
      </c>
      <c r="C24" s="100">
        <f>IF(SER_hh_fec!C24=0,0,1000000/0.086*SER_hh_fec!C24/SER_hh_num!C24)</f>
        <v>13074.017178814382</v>
      </c>
      <c r="D24" s="100">
        <f>IF(SER_hh_fec!D24=0,0,1000000/0.086*SER_hh_fec!D24/SER_hh_num!D24)</f>
        <v>13242.271723333886</v>
      </c>
      <c r="E24" s="100">
        <f>IF(SER_hh_fec!E24=0,0,1000000/0.086*SER_hh_fec!E24/SER_hh_num!E24)</f>
        <v>13313.454237696196</v>
      </c>
      <c r="F24" s="100">
        <f>IF(SER_hh_fec!F24=0,0,1000000/0.086*SER_hh_fec!F24/SER_hh_num!F24)</f>
        <v>13494.716855970684</v>
      </c>
      <c r="G24" s="100">
        <f>IF(SER_hh_fec!G24=0,0,1000000/0.086*SER_hh_fec!G24/SER_hh_num!G24)</f>
        <v>13660.959329458728</v>
      </c>
      <c r="H24" s="100">
        <f>IF(SER_hh_fec!H24=0,0,1000000/0.086*SER_hh_fec!H24/SER_hh_num!H24)</f>
        <v>14539.015800999707</v>
      </c>
      <c r="I24" s="100">
        <f>IF(SER_hh_fec!I24=0,0,1000000/0.086*SER_hh_fec!I24/SER_hh_num!I24)</f>
        <v>13876.589107353755</v>
      </c>
      <c r="J24" s="100">
        <f>IF(SER_hh_fec!J24=0,0,1000000/0.086*SER_hh_fec!J24/SER_hh_num!J24)</f>
        <v>13930.696070861664</v>
      </c>
      <c r="K24" s="100">
        <f>IF(SER_hh_fec!K24=0,0,1000000/0.086*SER_hh_fec!K24/SER_hh_num!K24)</f>
        <v>13774.425704668696</v>
      </c>
      <c r="L24" s="100">
        <f>IF(SER_hh_fec!L24=0,0,1000000/0.086*SER_hh_fec!L24/SER_hh_num!L24)</f>
        <v>13831.966160275339</v>
      </c>
      <c r="M24" s="100">
        <f>IF(SER_hh_fec!M24=0,0,1000000/0.086*SER_hh_fec!M24/SER_hh_num!M24)</f>
        <v>13825.780877107743</v>
      </c>
      <c r="N24" s="100">
        <f>IF(SER_hh_fec!N24=0,0,1000000/0.086*SER_hh_fec!N24/SER_hh_num!N24)</f>
        <v>13613.687302240876</v>
      </c>
      <c r="O24" s="100">
        <f>IF(SER_hh_fec!O24=0,0,1000000/0.086*SER_hh_fec!O24/SER_hh_num!O24)</f>
        <v>13584.67235484171</v>
      </c>
      <c r="P24" s="100">
        <f>IF(SER_hh_fec!P24=0,0,1000000/0.086*SER_hh_fec!P24/SER_hh_num!P24)</f>
        <v>13482.282494873136</v>
      </c>
      <c r="Q24" s="100">
        <f>IF(SER_hh_fec!Q24=0,0,1000000/0.086*SER_hh_fec!Q24/SER_hh_num!Q24)</f>
        <v>13350.543207528788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8427.6366982996497</v>
      </c>
      <c r="C25" s="100">
        <f>IF(SER_hh_fec!C25=0,0,1000000/0.086*SER_hh_fec!C25/SER_hh_num!C25)</f>
        <v>8236.6308226530618</v>
      </c>
      <c r="D25" s="100">
        <f>IF(SER_hh_fec!D25=0,0,1000000/0.086*SER_hh_fec!D25/SER_hh_num!D25)</f>
        <v>8342.6311857003475</v>
      </c>
      <c r="E25" s="100">
        <f>IF(SER_hh_fec!E25=0,0,1000000/0.086*SER_hh_fec!E25/SER_hh_num!E25)</f>
        <v>8387.4761697486065</v>
      </c>
      <c r="F25" s="100">
        <f>IF(SER_hh_fec!F25=0,0,1000000/0.086*SER_hh_fec!F25/SER_hh_num!F25)</f>
        <v>8501.6716192615313</v>
      </c>
      <c r="G25" s="100">
        <f>IF(SER_hh_fec!G25=0,0,1000000/0.086*SER_hh_fec!G25/SER_hh_num!G25)</f>
        <v>8606.4043775589944</v>
      </c>
      <c r="H25" s="100">
        <f>IF(SER_hh_fec!H25=0,0,1000000/0.086*SER_hh_fec!H25/SER_hh_num!H25)</f>
        <v>9159.5799546298167</v>
      </c>
      <c r="I25" s="100">
        <f>IF(SER_hh_fec!I25=0,0,1000000/0.086*SER_hh_fec!I25/SER_hh_num!I25)</f>
        <v>8742.2511376328657</v>
      </c>
      <c r="J25" s="100">
        <f>IF(SER_hh_fec!J25=0,0,1000000/0.086*SER_hh_fec!J25/SER_hh_num!J25)</f>
        <v>8776.3385246428552</v>
      </c>
      <c r="K25" s="100">
        <f>IF(SER_hh_fec!K25=0,0,1000000/0.086*SER_hh_fec!K25/SER_hh_num!K25)</f>
        <v>8677.8881939412768</v>
      </c>
      <c r="L25" s="100">
        <f>IF(SER_hh_fec!L25=0,0,1000000/0.086*SER_hh_fec!L25/SER_hh_num!L25)</f>
        <v>8714.1386809734649</v>
      </c>
      <c r="M25" s="100">
        <f>IF(SER_hh_fec!M25=0,0,1000000/0.086*SER_hh_fec!M25/SER_hh_num!M25)</f>
        <v>8748.0334205723793</v>
      </c>
      <c r="N25" s="100">
        <f>IF(SER_hh_fec!N25=0,0,1000000/0.086*SER_hh_fec!N25/SER_hh_num!N25)</f>
        <v>8679.0137539223542</v>
      </c>
      <c r="O25" s="100">
        <f>IF(SER_hh_fec!O25=0,0,1000000/0.086*SER_hh_fec!O25/SER_hh_num!O25)</f>
        <v>8741.9657993019591</v>
      </c>
      <c r="P25" s="100">
        <f>IF(SER_hh_fec!P25=0,0,1000000/0.086*SER_hh_fec!P25/SER_hh_num!P25)</f>
        <v>8751.8939338087584</v>
      </c>
      <c r="Q25" s="100">
        <f>IF(SER_hh_fec!Q25=0,0,1000000/0.086*SER_hh_fec!Q25/SER_hh_num!Q25)</f>
        <v>8738.6575757209903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8727.815280265535</v>
      </c>
      <c r="C26" s="22">
        <f>IF(SER_hh_fec!C26=0,0,1000000/0.086*SER_hh_fec!C26/SER_hh_num!C26)</f>
        <v>8529.6361899267558</v>
      </c>
      <c r="D26" s="22">
        <f>IF(SER_hh_fec!D26=0,0,1000000/0.086*SER_hh_fec!D26/SER_hh_num!D26)</f>
        <v>8639.504592755733</v>
      </c>
      <c r="E26" s="22">
        <f>IF(SER_hh_fec!E26=0,0,1000000/0.086*SER_hh_fec!E26/SER_hh_num!E26)</f>
        <v>8685.3332198856169</v>
      </c>
      <c r="F26" s="22">
        <f>IF(SER_hh_fec!F26=0,0,1000000/0.086*SER_hh_fec!F26/SER_hh_num!F26)</f>
        <v>8803.5902505558151</v>
      </c>
      <c r="G26" s="22">
        <f>IF(SER_hh_fec!G26=0,0,1000000/0.086*SER_hh_fec!G26/SER_hh_num!G26)</f>
        <v>8911.9273836585453</v>
      </c>
      <c r="H26" s="22">
        <f>IF(SER_hh_fec!H26=0,0,1000000/0.086*SER_hh_fec!H26/SER_hh_num!H26)</f>
        <v>9484.8382269017875</v>
      </c>
      <c r="I26" s="22">
        <f>IF(SER_hh_fec!I26=0,0,1000000/0.086*SER_hh_fec!I26/SER_hh_num!I26)</f>
        <v>9052.8301857024799</v>
      </c>
      <c r="J26" s="22">
        <f>IF(SER_hh_fec!J26=0,0,1000000/0.086*SER_hh_fec!J26/SER_hh_num!J26)</f>
        <v>9087.4707553509834</v>
      </c>
      <c r="K26" s="22">
        <f>IF(SER_hh_fec!K26=0,0,1000000/0.086*SER_hh_fec!K26/SER_hh_num!K26)</f>
        <v>8986.1066126685746</v>
      </c>
      <c r="L26" s="22">
        <f>IF(SER_hh_fec!L26=0,0,1000000/0.086*SER_hh_fec!L26/SER_hh_num!L26)</f>
        <v>9024.3101226868439</v>
      </c>
      <c r="M26" s="22">
        <f>IF(SER_hh_fec!M26=0,0,1000000/0.086*SER_hh_fec!M26/SER_hh_num!M26)</f>
        <v>9097.1215804235089</v>
      </c>
      <c r="N26" s="22">
        <f>IF(SER_hh_fec!N26=0,0,1000000/0.086*SER_hh_fec!N26/SER_hh_num!N26)</f>
        <v>9093.5746869110717</v>
      </c>
      <c r="O26" s="22">
        <f>IF(SER_hh_fec!O26=0,0,1000000/0.086*SER_hh_fec!O26/SER_hh_num!O26)</f>
        <v>9173.7880479737469</v>
      </c>
      <c r="P26" s="22">
        <f>IF(SER_hh_fec!P26=0,0,1000000/0.086*SER_hh_fec!P26/SER_hh_num!P26)</f>
        <v>9300.0280381664124</v>
      </c>
      <c r="Q26" s="22">
        <f>IF(SER_hh_fec!Q26=0,0,1000000/0.086*SER_hh_fec!Q26/SER_hh_num!Q26)</f>
        <v>9206.376619645458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9133.7647345827281</v>
      </c>
      <c r="C29" s="101">
        <f>IF(SER_hh_fec!C29=0,0,1000000/0.086*SER_hh_fec!C29/SER_hh_num!C29)</f>
        <v>9255.9154947389361</v>
      </c>
      <c r="D29" s="101">
        <f>IF(SER_hh_fec!D29=0,0,1000000/0.086*SER_hh_fec!D29/SER_hh_num!D29)</f>
        <v>9451.821747956832</v>
      </c>
      <c r="E29" s="101">
        <f>IF(SER_hh_fec!E29=0,0,1000000/0.086*SER_hh_fec!E29/SER_hh_num!E29)</f>
        <v>9409.0556087681762</v>
      </c>
      <c r="F29" s="101">
        <f>IF(SER_hh_fec!F29=0,0,1000000/0.086*SER_hh_fec!F29/SER_hh_num!F29)</f>
        <v>9671.9169439972047</v>
      </c>
      <c r="G29" s="101">
        <f>IF(SER_hh_fec!G29=0,0,1000000/0.086*SER_hh_fec!G29/SER_hh_num!G29)</f>
        <v>9685.1450346113525</v>
      </c>
      <c r="H29" s="101">
        <f>IF(SER_hh_fec!H29=0,0,1000000/0.086*SER_hh_fec!H29/SER_hh_num!H29)</f>
        <v>9600.6065250618649</v>
      </c>
      <c r="I29" s="101">
        <f>IF(SER_hh_fec!I29=0,0,1000000/0.086*SER_hh_fec!I29/SER_hh_num!I29)</f>
        <v>9877.3066923347615</v>
      </c>
      <c r="J29" s="101">
        <f>IF(SER_hh_fec!J29=0,0,1000000/0.086*SER_hh_fec!J29/SER_hh_num!J29)</f>
        <v>9790.3587181707026</v>
      </c>
      <c r="K29" s="101">
        <f>IF(SER_hh_fec!K29=0,0,1000000/0.086*SER_hh_fec!K29/SER_hh_num!K29)</f>
        <v>9751.4357771005562</v>
      </c>
      <c r="L29" s="101">
        <f>IF(SER_hh_fec!L29=0,0,1000000/0.086*SER_hh_fec!L29/SER_hh_num!L29)</f>
        <v>9907.7345415828458</v>
      </c>
      <c r="M29" s="101">
        <f>IF(SER_hh_fec!M29=0,0,1000000/0.086*SER_hh_fec!M29/SER_hh_num!M29)</f>
        <v>9903.7871991756456</v>
      </c>
      <c r="N29" s="101">
        <f>IF(SER_hh_fec!N29=0,0,1000000/0.086*SER_hh_fec!N29/SER_hh_num!N29)</f>
        <v>10024.617356571885</v>
      </c>
      <c r="O29" s="101">
        <f>IF(SER_hh_fec!O29=0,0,1000000/0.086*SER_hh_fec!O29/SER_hh_num!O29)</f>
        <v>9286.088746414549</v>
      </c>
      <c r="P29" s="101">
        <f>IF(SER_hh_fec!P29=0,0,1000000/0.086*SER_hh_fec!P29/SER_hh_num!P29)</f>
        <v>9338.3116737147047</v>
      </c>
      <c r="Q29" s="101">
        <f>IF(SER_hh_fec!Q29=0,0,1000000/0.086*SER_hh_fec!Q29/SER_hh_num!Q29)</f>
        <v>9406.6261529420572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10811.314712343401</v>
      </c>
      <c r="C30" s="100">
        <f>IF(SER_hh_fec!C30=0,0,1000000/0.086*SER_hh_fec!C30/SER_hh_num!C30)</f>
        <v>10999.097335536811</v>
      </c>
      <c r="D30" s="100">
        <f>IF(SER_hh_fec!D30=0,0,1000000/0.086*SER_hh_fec!D30/SER_hh_num!D30)</f>
        <v>11213.732066153243</v>
      </c>
      <c r="E30" s="100">
        <f>IF(SER_hh_fec!E30=0,0,1000000/0.086*SER_hh_fec!E30/SER_hh_num!E30)</f>
        <v>11314.179487637659</v>
      </c>
      <c r="F30" s="100">
        <f>IF(SER_hh_fec!F30=0,0,1000000/0.086*SER_hh_fec!F30/SER_hh_num!F30)</f>
        <v>0</v>
      </c>
      <c r="G30" s="100">
        <f>IF(SER_hh_fec!G30=0,0,1000000/0.086*SER_hh_fec!G30/SER_hh_num!G30)</f>
        <v>12060.068382308613</v>
      </c>
      <c r="H30" s="100">
        <f>IF(SER_hh_fec!H30=0,0,1000000/0.086*SER_hh_fec!H30/SER_hh_num!H30)</f>
        <v>12062.648373740316</v>
      </c>
      <c r="I30" s="100">
        <f>IF(SER_hh_fec!I30=0,0,1000000/0.086*SER_hh_fec!I30/SER_hh_num!I30)</f>
        <v>12568.349638955748</v>
      </c>
      <c r="J30" s="100">
        <f>IF(SER_hh_fec!J30=0,0,1000000/0.086*SER_hh_fec!J30/SER_hh_num!J30)</f>
        <v>0</v>
      </c>
      <c r="K30" s="100">
        <f>IF(SER_hh_fec!K30=0,0,1000000/0.086*SER_hh_fec!K30/SER_hh_num!K30)</f>
        <v>0</v>
      </c>
      <c r="L30" s="100">
        <f>IF(SER_hh_fec!L30=0,0,1000000/0.086*SER_hh_fec!L30/SER_hh_num!L30)</f>
        <v>0</v>
      </c>
      <c r="M30" s="100">
        <f>IF(SER_hh_fec!M30=0,0,1000000/0.086*SER_hh_fec!M30/SER_hh_num!M30)</f>
        <v>12013.33486809058</v>
      </c>
      <c r="N30" s="100">
        <f>IF(SER_hh_fec!N30=0,0,1000000/0.086*SER_hh_fec!N30/SER_hh_num!N30)</f>
        <v>0</v>
      </c>
      <c r="O30" s="100">
        <f>IF(SER_hh_fec!O30=0,0,1000000/0.086*SER_hh_fec!O30/SER_hh_num!O30)</f>
        <v>12360.692557319782</v>
      </c>
      <c r="P30" s="100">
        <f>IF(SER_hh_fec!P30=0,0,1000000/0.086*SER_hh_fec!P30/SER_hh_num!P30)</f>
        <v>12403.628587134614</v>
      </c>
      <c r="Q30" s="100">
        <f>IF(SER_hh_fec!Q30=0,0,1000000/0.086*SER_hh_fec!Q30/SER_hh_num!Q30)</f>
        <v>0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10039.07794717602</v>
      </c>
      <c r="C31" s="100">
        <f>IF(SER_hh_fec!C31=0,0,1000000/0.086*SER_hh_fec!C31/SER_hh_num!C31)</f>
        <v>10213.447525855616</v>
      </c>
      <c r="D31" s="100">
        <f>IF(SER_hh_fec!D31=0,0,1000000/0.086*SER_hh_fec!D31/SER_hh_num!D31)</f>
        <v>10412.751204285158</v>
      </c>
      <c r="E31" s="100">
        <f>IF(SER_hh_fec!E31=0,0,1000000/0.086*SER_hh_fec!E31/SER_hh_num!E31)</f>
        <v>10506.023809949253</v>
      </c>
      <c r="F31" s="100">
        <f>IF(SER_hh_fec!F31=0,0,1000000/0.086*SER_hh_fec!F31/SER_hh_num!F31)</f>
        <v>11219.841532457915</v>
      </c>
      <c r="G31" s="100">
        <f>IF(SER_hh_fec!G31=0,0,1000000/0.086*SER_hh_fec!G31/SER_hh_num!G31)</f>
        <v>11198.634926429429</v>
      </c>
      <c r="H31" s="100">
        <f>IF(SER_hh_fec!H31=0,0,1000000/0.086*SER_hh_fec!H31/SER_hh_num!H31)</f>
        <v>11201.030632758868</v>
      </c>
      <c r="I31" s="100">
        <f>IF(SER_hh_fec!I31=0,0,1000000/0.086*SER_hh_fec!I31/SER_hh_num!I31)</f>
        <v>11670.610379030339</v>
      </c>
      <c r="J31" s="100">
        <f>IF(SER_hh_fec!J31=0,0,1000000/0.086*SER_hh_fec!J31/SER_hh_num!J31)</f>
        <v>11589.008911115738</v>
      </c>
      <c r="K31" s="100">
        <f>IF(SER_hh_fec!K31=0,0,1000000/0.086*SER_hh_fec!K31/SER_hh_num!K31)</f>
        <v>11699.222014527981</v>
      </c>
      <c r="L31" s="100">
        <f>IF(SER_hh_fec!L31=0,0,1000000/0.086*SER_hh_fec!L31/SER_hh_num!L31)</f>
        <v>12007.638922870461</v>
      </c>
      <c r="M31" s="100">
        <f>IF(SER_hh_fec!M31=0,0,1000000/0.086*SER_hh_fec!M31/SER_hh_num!M31)</f>
        <v>11941.309460963204</v>
      </c>
      <c r="N31" s="100">
        <f>IF(SER_hh_fec!N31=0,0,1000000/0.086*SER_hh_fec!N31/SER_hh_num!N31)</f>
        <v>12138.386864770071</v>
      </c>
      <c r="O31" s="100">
        <f>IF(SER_hh_fec!O31=0,0,1000000/0.086*SER_hh_fec!O31/SER_hh_num!O31)</f>
        <v>12168.60814547912</v>
      </c>
      <c r="P31" s="100">
        <f>IF(SER_hh_fec!P31=0,0,1000000/0.086*SER_hh_fec!P31/SER_hh_num!P31)</f>
        <v>12143.831101232781</v>
      </c>
      <c r="Q31" s="100">
        <f>IF(SER_hh_fec!Q31=0,0,1000000/0.086*SER_hh_fec!Q31/SER_hh_num!Q31)</f>
        <v>12312.563310163681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15678.088897001204</v>
      </c>
      <c r="H32" s="100">
        <f>IF(SER_hh_fec!H32=0,0,1000000/0.086*SER_hh_fec!H32/SER_hh_num!H32)</f>
        <v>15681.442885862409</v>
      </c>
      <c r="I32" s="100">
        <f>IF(SER_hh_fec!I32=0,0,1000000/0.086*SER_hh_fec!I32/SER_hh_num!I32)</f>
        <v>16338.854530642482</v>
      </c>
      <c r="J32" s="100">
        <f>IF(SER_hh_fec!J32=0,0,1000000/0.086*SER_hh_fec!J32/SER_hh_num!J32)</f>
        <v>16224.61247556204</v>
      </c>
      <c r="K32" s="100">
        <f>IF(SER_hh_fec!K32=0,0,1000000/0.086*SER_hh_fec!K32/SER_hh_num!K32)</f>
        <v>16378.910820339179</v>
      </c>
      <c r="L32" s="100">
        <f>IF(SER_hh_fec!L32=0,0,1000000/0.086*SER_hh_fec!L32/SER_hh_num!L32)</f>
        <v>16810.69449201864</v>
      </c>
      <c r="M32" s="100">
        <f>IF(SER_hh_fec!M32=0,0,1000000/0.086*SER_hh_fec!M32/SER_hh_num!M32)</f>
        <v>16750.043350108201</v>
      </c>
      <c r="N32" s="100">
        <f>IF(SER_hh_fec!N32=0,0,1000000/0.086*SER_hh_fec!N32/SER_hh_num!N32)</f>
        <v>17080.929979187204</v>
      </c>
      <c r="O32" s="100">
        <f>IF(SER_hh_fec!O32=0,0,1000000/0.086*SER_hh_fec!O32/SER_hh_num!O32)</f>
        <v>17192.783873219261</v>
      </c>
      <c r="P32" s="100">
        <f>IF(SER_hh_fec!P32=0,0,1000000/0.086*SER_hh_fec!P32/SER_hh_num!P32)</f>
        <v>17232.366749922799</v>
      </c>
      <c r="Q32" s="100">
        <f>IF(SER_hh_fec!Q32=0,0,1000000/0.086*SER_hh_fec!Q32/SER_hh_num!Q32)</f>
        <v>17549.98748654922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8777.3045699163886</v>
      </c>
      <c r="C33" s="18">
        <f>IF(SER_hh_fec!C33=0,0,1000000/0.086*SER_hh_fec!C33/SER_hh_num!C33)</f>
        <v>8881.5072949734786</v>
      </c>
      <c r="D33" s="18">
        <f>IF(SER_hh_fec!D33=0,0,1000000/0.086*SER_hh_fec!D33/SER_hh_num!D33)</f>
        <v>9053.9308853434304</v>
      </c>
      <c r="E33" s="18">
        <f>IF(SER_hh_fec!E33=0,0,1000000/0.086*SER_hh_fec!E33/SER_hh_num!E33)</f>
        <v>8987.8154602231443</v>
      </c>
      <c r="F33" s="18">
        <f>IF(SER_hh_fec!F33=0,0,1000000/0.086*SER_hh_fec!F33/SER_hh_num!F33)</f>
        <v>9292.2891351372946</v>
      </c>
      <c r="G33" s="18">
        <f>IF(SER_hh_fec!G33=0,0,1000000/0.086*SER_hh_fec!G33/SER_hh_num!G33)</f>
        <v>9169.2251437355098</v>
      </c>
      <c r="H33" s="18">
        <f>IF(SER_hh_fec!H33=0,0,1000000/0.086*SER_hh_fec!H33/SER_hh_num!H33)</f>
        <v>9053.7439507426152</v>
      </c>
      <c r="I33" s="18">
        <f>IF(SER_hh_fec!I33=0,0,1000000/0.086*SER_hh_fec!I33/SER_hh_num!I33)</f>
        <v>9208.6965764102279</v>
      </c>
      <c r="J33" s="18">
        <f>IF(SER_hh_fec!J33=0,0,1000000/0.086*SER_hh_fec!J33/SER_hh_num!J33)</f>
        <v>9087.5532972139354</v>
      </c>
      <c r="K33" s="18">
        <f>IF(SER_hh_fec!K33=0,0,1000000/0.086*SER_hh_fec!K33/SER_hh_num!K33)</f>
        <v>9105.3521494508204</v>
      </c>
      <c r="L33" s="18">
        <f>IF(SER_hh_fec!L33=0,0,1000000/0.086*SER_hh_fec!L33/SER_hh_num!L33)</f>
        <v>9226.8272657490434</v>
      </c>
      <c r="M33" s="18">
        <f>IF(SER_hh_fec!M33=0,0,1000000/0.086*SER_hh_fec!M33/SER_hh_num!M33)</f>
        <v>9230.9748483636231</v>
      </c>
      <c r="N33" s="18">
        <f>IF(SER_hh_fec!N33=0,0,1000000/0.086*SER_hh_fec!N33/SER_hh_num!N33)</f>
        <v>9548.5321738490093</v>
      </c>
      <c r="O33" s="18">
        <f>IF(SER_hh_fec!O33=0,0,1000000/0.086*SER_hh_fec!O33/SER_hh_num!O33)</f>
        <v>8712.1489845130563</v>
      </c>
      <c r="P33" s="18">
        <f>IF(SER_hh_fec!P33=0,0,1000000/0.086*SER_hh_fec!P33/SER_hh_num!P33)</f>
        <v>8807.3208645548511</v>
      </c>
      <c r="Q33" s="18">
        <f>IF(SER_hh_fec!Q33=0,0,1000000/0.086*SER_hh_fec!Q33/SER_hh_num!Q33)</f>
        <v>8953.259251649155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2018-07-16T15:42:33Z</dcterms:created>
  <dcterms:modified xsi:type="dcterms:W3CDTF">2018-07-16T15:42:33Z</dcterms:modified>
</cp:coreProperties>
</file>