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O14" i="35" l="1"/>
  <c r="N14" i="35"/>
  <c r="K14" i="35"/>
  <c r="J14" i="35"/>
  <c r="G14" i="35"/>
  <c r="F14" i="35"/>
  <c r="O14" i="34"/>
  <c r="N14" i="34"/>
  <c r="K14" i="34"/>
  <c r="J14" i="34"/>
  <c r="G14" i="34"/>
  <c r="F14" i="34"/>
  <c r="P10" i="33"/>
  <c r="L10" i="33"/>
  <c r="O14" i="33"/>
  <c r="N14" i="33"/>
  <c r="K14" i="33"/>
  <c r="J14" i="33"/>
  <c r="G14" i="33"/>
  <c r="F14" i="33"/>
  <c r="O14" i="32"/>
  <c r="N14" i="32"/>
  <c r="K14" i="32"/>
  <c r="J14" i="32"/>
  <c r="G14" i="32"/>
  <c r="F14" i="32"/>
  <c r="O14" i="31"/>
  <c r="N14" i="31"/>
  <c r="K14" i="31"/>
  <c r="J14" i="31"/>
  <c r="G14" i="31"/>
  <c r="F14" i="31"/>
  <c r="O14" i="30"/>
  <c r="N14" i="30"/>
  <c r="K14" i="30"/>
  <c r="J14" i="30"/>
  <c r="G14" i="30"/>
  <c r="F14" i="30"/>
  <c r="C14" i="32"/>
  <c r="B14" i="33"/>
  <c r="E10" i="35" l="1"/>
  <c r="I10" i="35"/>
  <c r="M10" i="35"/>
  <c r="Q10" i="35"/>
  <c r="D10" i="33"/>
  <c r="C14" i="30"/>
  <c r="B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H37" i="29"/>
  <c r="N36" i="29"/>
  <c r="J36" i="29"/>
  <c r="F36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/>
  <c r="M56" i="29" l="1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F9" i="36"/>
  <c r="L5" i="38" l="1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34" i="4"/>
  <c r="B10" i="4"/>
  <c r="B45" i="4"/>
  <c r="B20" i="4"/>
  <c r="B9" i="4"/>
  <c r="B39" i="4"/>
  <c r="B21" i="4"/>
  <c r="B22" i="4"/>
  <c r="B36" i="4"/>
  <c r="B17" i="4"/>
  <c r="B29" i="4"/>
  <c r="B43" i="4"/>
  <c r="B26" i="4"/>
  <c r="B15" i="4"/>
  <c r="B44" i="4"/>
  <c r="B16" i="4"/>
  <c r="B11" i="4"/>
  <c r="B14" i="4"/>
  <c r="B7" i="4"/>
  <c r="B23" i="4"/>
  <c r="B24" i="4"/>
  <c r="B38" i="4"/>
  <c r="B13" i="4"/>
  <c r="B37" i="4"/>
  <c r="B30" i="4"/>
  <c r="B27" i="4"/>
  <c r="B25" i="4"/>
  <c r="B28" i="4"/>
  <c r="B35" i="4"/>
  <c r="B8" i="4"/>
  <c r="B4" i="4"/>
  <c r="B33" i="4"/>
  <c r="B42" i="4"/>
  <c r="B12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<sst xmlns="http://schemas.openxmlformats.org/spreadsheetml/2006/main" count="1166" uniqueCount="231">
  <si>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</si>
  <si>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</si>
  <si>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</si>
  <si>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</si>
  <si>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</si>
  <si>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</si>
  <si>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</si>
  <si>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</si>
  <si>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</si>
  <si>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</si>
  <si>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</si>
  <si>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</si>
  <si>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</si>
  <si>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</si>
  <si>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</si>
  <si>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</si>
  <si>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</si>
  <si>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</si>
  <si>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</si>
  <si>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</si>
  <si>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</si>
  <si>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</si>
  <si>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</si>
  <si>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</si>
  <si>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</si>
  <si>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</si>
  <si>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</si>
  <si>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</si>
  <si>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</si>
  <si>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</si>
  <si>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</si>
  <si>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</si>
  <si>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</si>
  <si>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</si>
  <si>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</si>
  <si>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</si>
  <si>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</si>
  <si>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</si>
  <si>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</si>
  <si>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</si>
  <si>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</si>
  <si>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</si>
  <si>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</si>
  <si>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</si>
  <si>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</si>
  <si>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</si>
  <si>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</si>
  <si>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</si>
  <si>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</si>
  <si>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</si>
  <si>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</si>
  <si>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</si>
  <si>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</si>
  <si>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</si>
  <si>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</si>
  <si>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</si>
  <si>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</si>
  <si>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</si>
  <si>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</si>
  <si>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</si>
  <si>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</si>
  <si>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</si>
  <si>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</si>
  <si>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</si>
  <si>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</si>
  <si>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</si>
  <si>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</si>
  <si>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</si>
  <si>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</si>
  <si>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</si>
  <si>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</si>
  <si>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</si>
  <si>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</si>
  <si>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</si>
  <si>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</si>
  <si>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</si>
  <si>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</si>
  <si>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</si>
  <si>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</si>
  <si>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</si>
  <si>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</si>
  <si>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</si>
  <si>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</si>
  <si>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</si>
  <si>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</si>
  <si>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</si>
  <si>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</si>
  <si>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</si>
  <si>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</si>
  <si>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</si>
  <si>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</si>
  <si>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</si>
  <si>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</si>
  <si>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</si>
  <si>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</si>
  <si>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</si>
  <si>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</si>
  <si>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</si>
  <si>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</si>
  <si>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</si>
  <si>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</si>
  <si>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</si>
  <si>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</si>
  <si>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</si>
  <si>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</si>
  <si>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</si>
  <si>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</si>
  <si>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</si>
  <si>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</si>
  <si>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</si>
  <si>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</si>
  <si>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</si>
  <si>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</si>
  <si>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</si>
  <si>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</si>
  <si>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</si>
  <si>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</si>
  <si>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</si>
  <si>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</si>
  <si>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</si>
  <si>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</si>
  <si>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</si>
  <si>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</si>
  <si>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</si>
  <si>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</si>
  <si>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</si>
  <si>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</si>
  <si>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</si>
  <si>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</si>
  <si>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</si>
  <si>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</si>
  <si>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</si>
  <si>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</si>
  <si>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</si>
  <si>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</si>
  <si>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</si>
  <si>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</si>
  <si>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</si>
  <si>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</si>
  <si>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</si>
  <si>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</si>
  <si>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</si>
  <si>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</si>
  <si>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</si>
  <si>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</si>
  <si>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</si>
  <si>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</si>
  <si>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</si>
  <si>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</si>
  <si>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</si>
  <si>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</si>
  <si>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</si>
  <si>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</si>
  <si>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</si>
  <si>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</si>
  <si>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</si>
  <si>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</si>
  <si>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</si>
  <si>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</si>
  <si>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</si>
  <si>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</si>
  <si>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</si>
  <si>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</si>
  <si>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</si>
  <si>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</si>
  <si>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</si>
  <si>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</si>
  <si>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</si>
  <si>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</si>
  <si>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</si>
  <si>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</si>
  <si>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</si>
  <si>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</si>
  <si>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</si>
  <si>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</si>
  <si>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</si>
  <si>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</si>
  <si>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</si>
  <si>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</si>
  <si>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</si>
  <si>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</si>
  <si>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</si>
  <si>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</si>
  <si>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</si>
  <si>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</si>
  <si>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</si>
  <si>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</si>
  <si>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</si>
  <si>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</si>
  <si>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</si>
  <si>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</si>
  <si>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</si>
  <si>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</si>
  <si>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</si>
  <si>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</si>
  <si>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LU</t>
  </si>
  <si>
    <t>Luxembourg</t>
  </si>
  <si>
    <t>LU - Services sector summary</t>
  </si>
  <si>
    <t>LU - Number of buildings</t>
  </si>
  <si>
    <t>LU - Final energy consumption</t>
  </si>
  <si>
    <t>LU - Thermal energy service</t>
  </si>
  <si>
    <t>LU - System efficiency indicators of total stock</t>
  </si>
  <si>
    <t>LU - CO2 emissions</t>
  </si>
  <si>
    <t>LU - Final energy consumption per building</t>
  </si>
  <si>
    <t>LU - Thermal energy service per building</t>
  </si>
  <si>
    <t>LU - CO2 emissions per building</t>
  </si>
  <si>
    <t>LU - Final energy consumption per useful surface area</t>
  </si>
  <si>
    <t>LU - Thermal energy service per useful surface area</t>
  </si>
  <si>
    <t>LU - CO2 emissions per useful surface area</t>
  </si>
  <si>
    <t>LU - Number of new and renovated buildings</t>
  </si>
  <si>
    <t>LU - Final energy consumption in new and renovated buildings</t>
  </si>
  <si>
    <t>LU - Thermal energy service in new and renovated buildings</t>
  </si>
  <si>
    <t>LU - System efficiency indicators in new and renovated buildings</t>
  </si>
  <si>
    <t>LU - CO2 emissions in new and renovated buildings</t>
  </si>
  <si>
    <t>LU - Final energy consumption in new and renovated buildings (per building)</t>
  </si>
  <si>
    <t>LU - Thermal energy service in new and renovated buildings (per building)</t>
  </si>
  <si>
    <t>LU - CO2 emissions in new and renovated buildings (per building)</t>
  </si>
  <si>
    <t>LU - Final energy consumption in new and renovated buildings (per surface area)</t>
  </si>
  <si>
    <t>LU - Thermal energy service in new and renovated buildings (per surface area)</t>
  </si>
  <si>
    <t>LU - CO2 emissions in new and renovated buildings (per surface area)</t>
  </si>
  <si>
    <t>LU - Specific electric uses in services</t>
  </si>
  <si>
    <t>LU - Ventilation and others</t>
  </si>
  <si>
    <t>LU - Street lighting</t>
  </si>
  <si>
    <t>LU - Building lighting</t>
  </si>
  <si>
    <t>LU - Commercial refrigeration</t>
  </si>
  <si>
    <t>LU - Miscellaneous building technologies</t>
  </si>
  <si>
    <t>LU - ICT and multimedia</t>
  </si>
  <si>
    <t>LU - Agriculture</t>
  </si>
  <si>
    <t>LU - Agriculture - final energy consumption</t>
  </si>
  <si>
    <t>LU - Agriculture - useful energy demand</t>
  </si>
  <si>
    <t>LU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</si>
</sst>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43297.738217592596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62016.466278280946</v>
      </c>
      <c r="C3" s="106">
        <f>IF(SER_hh_tes!C3=0,0,1000000/0.086*SER_hh_tes!C3/SER_hh_num!C3)</f>
        <v>63800.841638316342</v>
      </c>
      <c r="D3" s="106">
        <f>IF(SER_hh_tes!D3=0,0,1000000/0.086*SER_hh_tes!D3/SER_hh_num!D3)</f>
        <v>59560.133311050675</v>
      </c>
      <c r="E3" s="106">
        <f>IF(SER_hh_tes!E3=0,0,1000000/0.086*SER_hh_tes!E3/SER_hh_num!E3)</f>
        <v>71684.013084847626</v>
      </c>
      <c r="F3" s="106">
        <f>IF(SER_hh_tes!F3=0,0,1000000/0.086*SER_hh_tes!F3/SER_hh_num!F3)</f>
        <v>66529.661805994328</v>
      </c>
      <c r="G3" s="106">
        <f>IF(SER_hh_tes!G3=0,0,1000000/0.086*SER_hh_tes!G3/SER_hh_num!G3)</f>
        <v>66192.10958975945</v>
      </c>
      <c r="H3" s="106">
        <f>IF(SER_hh_tes!H3=0,0,1000000/0.086*SER_hh_tes!H3/SER_hh_num!H3)</f>
        <v>67744.603321719376</v>
      </c>
      <c r="I3" s="106">
        <f>IF(SER_hh_tes!I3=0,0,1000000/0.086*SER_hh_tes!I3/SER_hh_num!I3)</f>
        <v>68932.334713596007</v>
      </c>
      <c r="J3" s="106">
        <f>IF(SER_hh_tes!J3=0,0,1000000/0.086*SER_hh_tes!J3/SER_hh_num!J3)</f>
        <v>74090.976786691914</v>
      </c>
      <c r="K3" s="106">
        <f>IF(SER_hh_tes!K3=0,0,1000000/0.086*SER_hh_tes!K3/SER_hh_num!K3)</f>
        <v>70429.360597345876</v>
      </c>
      <c r="L3" s="106">
        <f>IF(SER_hh_tes!L3=0,0,1000000/0.086*SER_hh_tes!L3/SER_hh_num!L3)</f>
        <v>82709.791671544459</v>
      </c>
      <c r="M3" s="106">
        <f>IF(SER_hh_tes!M3=0,0,1000000/0.086*SER_hh_tes!M3/SER_hh_num!M3)</f>
        <v>68772.423774543247</v>
      </c>
      <c r="N3" s="106">
        <f>IF(SER_hh_tes!N3=0,0,1000000/0.086*SER_hh_tes!N3/SER_hh_num!N3)</f>
        <v>74737.948134869468</v>
      </c>
      <c r="O3" s="106">
        <f>IF(SER_hh_tes!O3=0,0,1000000/0.086*SER_hh_tes!O3/SER_hh_num!O3)</f>
        <v>77104.504633070217</v>
      </c>
      <c r="P3" s="106">
        <f>IF(SER_hh_tes!P3=0,0,1000000/0.086*SER_hh_tes!P3/SER_hh_num!P3)</f>
        <v>64523.122496941622</v>
      </c>
      <c r="Q3" s="106">
        <f>IF(SER_hh_tes!Q3=0,0,1000000/0.086*SER_hh_tes!Q3/SER_hh_num!Q3)</f>
        <v>72416.567980191525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46530.57868263081</v>
      </c>
      <c r="C4" s="101">
        <f>IF(SER_hh_tes!C4=0,0,1000000/0.086*SER_hh_tes!C4/SER_hh_num!C4)</f>
        <v>48261.364149346467</v>
      </c>
      <c r="D4" s="101">
        <f>IF(SER_hh_tes!D4=0,0,1000000/0.086*SER_hh_tes!D4/SER_hh_num!D4)</f>
        <v>43182.132976281609</v>
      </c>
      <c r="E4" s="101">
        <f>IF(SER_hh_tes!E4=0,0,1000000/0.086*SER_hh_tes!E4/SER_hh_num!E4)</f>
        <v>55077.154901861664</v>
      </c>
      <c r="F4" s="101">
        <f>IF(SER_hh_tes!F4=0,0,1000000/0.086*SER_hh_tes!F4/SER_hh_num!F4)</f>
        <v>49421.333106709943</v>
      </c>
      <c r="G4" s="101">
        <f>IF(SER_hh_tes!G4=0,0,1000000/0.086*SER_hh_tes!G4/SER_hh_num!G4)</f>
        <v>48781.091417801246</v>
      </c>
      <c r="H4" s="101">
        <f>IF(SER_hh_tes!H4=0,0,1000000/0.086*SER_hh_tes!H4/SER_hh_num!H4)</f>
        <v>49233.224545652796</v>
      </c>
      <c r="I4" s="101">
        <f>IF(SER_hh_tes!I4=0,0,1000000/0.086*SER_hh_tes!I4/SER_hh_num!I4)</f>
        <v>49733.168749378201</v>
      </c>
      <c r="J4" s="101">
        <f>IF(SER_hh_tes!J4=0,0,1000000/0.086*SER_hh_tes!J4/SER_hh_num!J4)</f>
        <v>54213.333081607234</v>
      </c>
      <c r="K4" s="101">
        <f>IF(SER_hh_tes!K4=0,0,1000000/0.086*SER_hh_tes!K4/SER_hh_num!K4)</f>
        <v>49379.082436761644</v>
      </c>
      <c r="L4" s="101">
        <f>IF(SER_hh_tes!L4=0,0,1000000/0.086*SER_hh_tes!L4/SER_hh_num!L4)</f>
        <v>61522.854149438732</v>
      </c>
      <c r="M4" s="101">
        <f>IF(SER_hh_tes!M4=0,0,1000000/0.086*SER_hh_tes!M4/SER_hh_num!M4)</f>
        <v>47444.745419143481</v>
      </c>
      <c r="N4" s="101">
        <f>IF(SER_hh_tes!N4=0,0,1000000/0.086*SER_hh_tes!N4/SER_hh_num!N4)</f>
        <v>52919.492130634622</v>
      </c>
      <c r="O4" s="101">
        <f>IF(SER_hh_tes!O4=0,0,1000000/0.086*SER_hh_tes!O4/SER_hh_num!O4)</f>
        <v>55077.484367864476</v>
      </c>
      <c r="P4" s="101">
        <f>IF(SER_hh_tes!P4=0,0,1000000/0.086*SER_hh_tes!P4/SER_hh_num!P4)</f>
        <v>41909.453502971119</v>
      </c>
      <c r="Q4" s="101">
        <f>IF(SER_hh_tes!Q4=0,0,1000000/0.086*SER_hh_tes!Q4/SER_hh_num!Q4)</f>
        <v>49076.417824023403</v>
      </c>
    </row>
    <row r="5" spans="1:17" ht="12" customHeight="1" x14ac:dyDescent="0.25">
      <c r="A5" s="88" t="s">
        <v>38</v>
      </c>
      <c r="B5" s="100">
        <f>IF(SER_hh_tes!B5=0,0,1000000/0.086*SER_hh_tes!B5/SER_hh_num!B5)</f>
        <v>0</v>
      </c>
      <c r="C5" s="100">
        <f>IF(SER_hh_tes!C5=0,0,1000000/0.086*SER_hh_tes!C5/SER_hh_num!C5)</f>
        <v>0</v>
      </c>
      <c r="D5" s="100">
        <f>IF(SER_hh_tes!D5=0,0,1000000/0.086*SER_hh_tes!D5/SER_hh_num!D5)</f>
        <v>0</v>
      </c>
      <c r="E5" s="100">
        <f>IF(SER_hh_tes!E5=0,0,1000000/0.086*SER_hh_tes!E5/SER_hh_num!E5)</f>
        <v>0</v>
      </c>
      <c r="F5" s="100">
        <f>IF(SER_hh_tes!F5=0,0,1000000/0.086*SER_hh_tes!F5/SER_hh_num!F5)</f>
        <v>0</v>
      </c>
      <c r="G5" s="100">
        <f>IF(SER_hh_tes!G5=0,0,1000000/0.086*SER_hh_tes!G5/SER_hh_num!G5)</f>
        <v>0</v>
      </c>
      <c r="H5" s="100">
        <f>IF(SER_hh_tes!H5=0,0,1000000/0.086*SER_hh_tes!H5/SER_hh_num!H5)</f>
        <v>0</v>
      </c>
      <c r="I5" s="100">
        <f>IF(SER_hh_tes!I5=0,0,1000000/0.086*SER_hh_tes!I5/SER_hh_num!I5)</f>
        <v>0</v>
      </c>
      <c r="J5" s="100">
        <f>IF(SER_hh_tes!J5=0,0,1000000/0.086*SER_hh_tes!J5/SER_hh_num!J5)</f>
        <v>0</v>
      </c>
      <c r="K5" s="100">
        <f>IF(SER_hh_tes!K5=0,0,1000000/0.086*SER_hh_tes!K5/SER_hh_num!K5)</f>
        <v>0</v>
      </c>
      <c r="L5" s="100">
        <f>IF(SER_hh_tes!L5=0,0,1000000/0.086*SER_hh_tes!L5/SER_hh_num!L5)</f>
        <v>0</v>
      </c>
      <c r="M5" s="100">
        <f>IF(SER_hh_tes!M5=0,0,1000000/0.086*SER_hh_tes!M5/SER_hh_num!M5)</f>
        <v>0</v>
      </c>
      <c r="N5" s="100">
        <f>IF(SER_hh_tes!N5=0,0,1000000/0.086*SER_hh_tes!N5/SER_hh_num!N5)</f>
        <v>0</v>
      </c>
      <c r="O5" s="100">
        <f>IF(SER_hh_tes!O5=0,0,1000000/0.086*SER_hh_tes!O5/SER_hh_num!O5)</f>
        <v>0</v>
      </c>
      <c r="P5" s="100">
        <f>IF(SER_hh_tes!P5=0,0,1000000/0.086*SER_hh_tes!P5/SER_hh_num!P5)</f>
        <v>0</v>
      </c>
      <c r="Q5" s="100">
        <f>IF(SER_hh_tes!Q5=0,0,1000000/0.086*SER_hh_tes!Q5/SER_hh_num!Q5)</f>
        <v>0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45598.194873996465</v>
      </c>
      <c r="C7" s="100">
        <f>IF(SER_hh_tes!C7=0,0,1000000/0.086*SER_hh_tes!C7/SER_hh_num!C7)</f>
        <v>47407.581649546155</v>
      </c>
      <c r="D7" s="100">
        <f>IF(SER_hh_tes!D7=0,0,1000000/0.086*SER_hh_tes!D7/SER_hh_num!D7)</f>
        <v>41664.936748446758</v>
      </c>
      <c r="E7" s="100">
        <f>IF(SER_hh_tes!E7=0,0,1000000/0.086*SER_hh_tes!E7/SER_hh_num!E7)</f>
        <v>49823.918923027726</v>
      </c>
      <c r="F7" s="100">
        <f>IF(SER_hh_tes!F7=0,0,1000000/0.086*SER_hh_tes!F7/SER_hh_num!F7)</f>
        <v>50289.637454184471</v>
      </c>
      <c r="G7" s="100">
        <f>IF(SER_hh_tes!G7=0,0,1000000/0.086*SER_hh_tes!G7/SER_hh_num!G7)</f>
        <v>46702.152415219585</v>
      </c>
      <c r="H7" s="100">
        <f>IF(SER_hh_tes!H7=0,0,1000000/0.086*SER_hh_tes!H7/SER_hh_num!H7)</f>
        <v>46863.405270841198</v>
      </c>
      <c r="I7" s="100">
        <f>IF(SER_hh_tes!I7=0,0,1000000/0.086*SER_hh_tes!I7/SER_hh_num!I7)</f>
        <v>47174.232124978887</v>
      </c>
      <c r="J7" s="100">
        <f>IF(SER_hh_tes!J7=0,0,1000000/0.086*SER_hh_tes!J7/SER_hh_num!J7)</f>
        <v>50770.730777323071</v>
      </c>
      <c r="K7" s="100">
        <f>IF(SER_hh_tes!K7=0,0,1000000/0.086*SER_hh_tes!K7/SER_hh_num!K7)</f>
        <v>45943.365560932485</v>
      </c>
      <c r="L7" s="100">
        <f>IF(SER_hh_tes!L7=0,0,1000000/0.086*SER_hh_tes!L7/SER_hh_num!L7)</f>
        <v>58232.493716764075</v>
      </c>
      <c r="M7" s="100">
        <f>IF(SER_hh_tes!M7=0,0,1000000/0.086*SER_hh_tes!M7/SER_hh_num!M7)</f>
        <v>58791.104261316781</v>
      </c>
      <c r="N7" s="100">
        <f>IF(SER_hh_tes!N7=0,0,1000000/0.086*SER_hh_tes!N7/SER_hh_num!N7)</f>
        <v>39962.558527392008</v>
      </c>
      <c r="O7" s="100">
        <f>IF(SER_hh_tes!O7=0,0,1000000/0.086*SER_hh_tes!O7/SER_hh_num!O7)</f>
        <v>50625.77847294911</v>
      </c>
      <c r="P7" s="100">
        <f>IF(SER_hh_tes!P7=0,0,1000000/0.086*SER_hh_tes!P7/SER_hh_num!P7)</f>
        <v>38986.205359399522</v>
      </c>
      <c r="Q7" s="100">
        <f>IF(SER_hh_tes!Q7=0,0,1000000/0.086*SER_hh_tes!Q7/SER_hh_num!Q7)</f>
        <v>45886.750616478865</v>
      </c>
    </row>
    <row r="8" spans="1:17" ht="12" customHeight="1" x14ac:dyDescent="0.25">
      <c r="A8" s="88" t="s">
        <v>101</v>
      </c>
      <c r="B8" s="100">
        <f>IF(SER_hh_tes!B8=0,0,1000000/0.086*SER_hh_tes!B8/SER_hh_num!B8)</f>
        <v>46278.764946742645</v>
      </c>
      <c r="C8" s="100">
        <f>IF(SER_hh_tes!C8=0,0,1000000/0.086*SER_hh_tes!C8/SER_hh_num!C8)</f>
        <v>47839.262865890778</v>
      </c>
      <c r="D8" s="100">
        <f>IF(SER_hh_tes!D8=0,0,1000000/0.086*SER_hh_tes!D8/SER_hh_num!D8)</f>
        <v>42030.606955516276</v>
      </c>
      <c r="E8" s="100">
        <f>IF(SER_hh_tes!E8=0,0,1000000/0.086*SER_hh_tes!E8/SER_hh_num!E8)</f>
        <v>53691.116483455888</v>
      </c>
      <c r="F8" s="100">
        <f>IF(SER_hh_tes!F8=0,0,1000000/0.086*SER_hh_tes!F8/SER_hh_num!F8)</f>
        <v>48047.527909599899</v>
      </c>
      <c r="G8" s="100">
        <f>IF(SER_hh_tes!G8=0,0,1000000/0.086*SER_hh_tes!G8/SER_hh_num!G8)</f>
        <v>47309.545620339275</v>
      </c>
      <c r="H8" s="100">
        <f>IF(SER_hh_tes!H8=0,0,1000000/0.086*SER_hh_tes!H8/SER_hh_num!H8)</f>
        <v>46857.487542833493</v>
      </c>
      <c r="I8" s="100">
        <f>IF(SER_hh_tes!I8=0,0,1000000/0.086*SER_hh_tes!I8/SER_hh_num!I8)</f>
        <v>47034.375424684215</v>
      </c>
      <c r="J8" s="100">
        <f>IF(SER_hh_tes!J8=0,0,1000000/0.086*SER_hh_tes!J8/SER_hh_num!J8)</f>
        <v>50681.045521361142</v>
      </c>
      <c r="K8" s="100">
        <f>IF(SER_hh_tes!K8=0,0,1000000/0.086*SER_hh_tes!K8/SER_hh_num!K8)</f>
        <v>46156.588031699153</v>
      </c>
      <c r="L8" s="100">
        <f>IF(SER_hh_tes!L8=0,0,1000000/0.086*SER_hh_tes!L8/SER_hh_num!L8)</f>
        <v>57655.834500746438</v>
      </c>
      <c r="M8" s="100">
        <f>IF(SER_hh_tes!M8=0,0,1000000/0.086*SER_hh_tes!M8/SER_hh_num!M8)</f>
        <v>45059.852353050264</v>
      </c>
      <c r="N8" s="100">
        <f>IF(SER_hh_tes!N8=0,0,1000000/0.086*SER_hh_tes!N8/SER_hh_num!N8)</f>
        <v>49875.9114092948</v>
      </c>
      <c r="O8" s="100">
        <f>IF(SER_hh_tes!O8=0,0,1000000/0.086*SER_hh_tes!O8/SER_hh_num!O8)</f>
        <v>51986.017530441168</v>
      </c>
      <c r="P8" s="100">
        <f>IF(SER_hh_tes!P8=0,0,1000000/0.086*SER_hh_tes!P8/SER_hh_num!P8)</f>
        <v>39534.319426197602</v>
      </c>
      <c r="Q8" s="100">
        <f>IF(SER_hh_tes!Q8=0,0,1000000/0.086*SER_hh_tes!Q8/SER_hh_num!Q8)</f>
        <v>46284.795539237704</v>
      </c>
    </row>
    <row r="9" spans="1:17" ht="12" customHeight="1" x14ac:dyDescent="0.25">
      <c r="A9" s="88" t="s">
        <v>106</v>
      </c>
      <c r="B9" s="100">
        <f>IF(SER_hh_tes!B9=0,0,1000000/0.086*SER_hh_tes!B9/SER_hh_num!B9)</f>
        <v>45598.194873996421</v>
      </c>
      <c r="C9" s="100">
        <f>IF(SER_hh_tes!C9=0,0,1000000/0.086*SER_hh_tes!C9/SER_hh_num!C9)</f>
        <v>46944.074204460747</v>
      </c>
      <c r="D9" s="100">
        <f>IF(SER_hh_tes!D9=0,0,1000000/0.086*SER_hh_tes!D9/SER_hh_num!D9)</f>
        <v>42870.791063987621</v>
      </c>
      <c r="E9" s="100">
        <f>IF(SER_hh_tes!E9=0,0,1000000/0.086*SER_hh_tes!E9/SER_hh_num!E9)</f>
        <v>56740.542242463867</v>
      </c>
      <c r="F9" s="100">
        <f>IF(SER_hh_tes!F9=0,0,1000000/0.086*SER_hh_tes!F9/SER_hh_num!F9)</f>
        <v>47934.07048304932</v>
      </c>
      <c r="G9" s="100">
        <f>IF(SER_hh_tes!G9=0,0,1000000/0.086*SER_hh_tes!G9/SER_hh_num!G9)</f>
        <v>49368.321404768001</v>
      </c>
      <c r="H9" s="100">
        <f>IF(SER_hh_tes!H9=0,0,1000000/0.086*SER_hh_tes!H9/SER_hh_num!H9)</f>
        <v>50351.513144799326</v>
      </c>
      <c r="I9" s="100">
        <f>IF(SER_hh_tes!I9=0,0,1000000/0.086*SER_hh_tes!I9/SER_hh_num!I9)</f>
        <v>53677.012476853939</v>
      </c>
      <c r="J9" s="100">
        <f>IF(SER_hh_tes!J9=0,0,1000000/0.086*SER_hh_tes!J9/SER_hh_num!J9)</f>
        <v>54889.121337732955</v>
      </c>
      <c r="K9" s="100">
        <f>IF(SER_hh_tes!K9=0,0,1000000/0.086*SER_hh_tes!K9/SER_hh_num!K9)</f>
        <v>51336.856703885598</v>
      </c>
      <c r="L9" s="100">
        <f>IF(SER_hh_tes!L9=0,0,1000000/0.086*SER_hh_tes!L9/SER_hh_num!L9)</f>
        <v>64134.032231575817</v>
      </c>
      <c r="M9" s="100">
        <f>IF(SER_hh_tes!M9=0,0,1000000/0.086*SER_hh_tes!M9/SER_hh_num!M9)</f>
        <v>38652.260516667237</v>
      </c>
      <c r="N9" s="100">
        <f>IF(SER_hh_tes!N9=0,0,1000000/0.086*SER_hh_tes!N9/SER_hh_num!N9)</f>
        <v>59963.057616234189</v>
      </c>
      <c r="O9" s="100">
        <f>IF(SER_hh_tes!O9=0,0,1000000/0.086*SER_hh_tes!O9/SER_hh_num!O9)</f>
        <v>57071.944544491875</v>
      </c>
      <c r="P9" s="100">
        <f>IF(SER_hh_tes!P9=0,0,1000000/0.086*SER_hh_tes!P9/SER_hh_num!P9)</f>
        <v>44038.394255957581</v>
      </c>
      <c r="Q9" s="100">
        <f>IF(SER_hh_tes!Q9=0,0,1000000/0.086*SER_hh_tes!Q9/SER_hh_num!Q9)</f>
        <v>50493.682925842033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46049.662149976597</v>
      </c>
      <c r="C10" s="100">
        <f>IF(SER_hh_tes!C10=0,0,1000000/0.086*SER_hh_tes!C10/SER_hh_num!C10)</f>
        <v>48207.316196815387</v>
      </c>
      <c r="D10" s="100">
        <f>IF(SER_hh_tes!D10=0,0,1000000/0.086*SER_hh_tes!D10/SER_hh_num!D10)</f>
        <v>42381.160032377084</v>
      </c>
      <c r="E10" s="100">
        <f>IF(SER_hh_tes!E10=0,0,1000000/0.086*SER_hh_tes!E10/SER_hh_num!E10)</f>
        <v>46599.404964767615</v>
      </c>
      <c r="F10" s="100">
        <f>IF(SER_hh_tes!F10=0,0,1000000/0.086*SER_hh_tes!F10/SER_hh_num!F10)</f>
        <v>48143.744260593034</v>
      </c>
      <c r="G10" s="100">
        <f>IF(SER_hh_tes!G10=0,0,1000000/0.086*SER_hh_tes!G10/SER_hh_num!G10)</f>
        <v>47464.19072236013</v>
      </c>
      <c r="H10" s="100">
        <f>IF(SER_hh_tes!H10=0,0,1000000/0.086*SER_hh_tes!H10/SER_hh_num!H10)</f>
        <v>47032.600677712966</v>
      </c>
      <c r="I10" s="100">
        <f>IF(SER_hh_tes!I10=0,0,1000000/0.086*SER_hh_tes!I10/SER_hh_num!I10)</f>
        <v>47389.237257134584</v>
      </c>
      <c r="J10" s="100">
        <f>IF(SER_hh_tes!J10=0,0,1000000/0.086*SER_hh_tes!J10/SER_hh_num!J10)</f>
        <v>51014.527275786808</v>
      </c>
      <c r="K10" s="100">
        <f>IF(SER_hh_tes!K10=0,0,1000000/0.086*SER_hh_tes!K10/SER_hh_num!K10)</f>
        <v>46313.57174349975</v>
      </c>
      <c r="L10" s="100">
        <f>IF(SER_hh_tes!L10=0,0,1000000/0.086*SER_hh_tes!L10/SER_hh_num!L10)</f>
        <v>37826.657974142399</v>
      </c>
      <c r="M10" s="100">
        <f>IF(SER_hh_tes!M10=0,0,1000000/0.086*SER_hh_tes!M10/SER_hh_num!M10)</f>
        <v>44899.159427672821</v>
      </c>
      <c r="N10" s="100">
        <f>IF(SER_hh_tes!N10=0,0,1000000/0.086*SER_hh_tes!N10/SER_hh_num!N10)</f>
        <v>49496.140524306131</v>
      </c>
      <c r="O10" s="100">
        <f>IF(SER_hh_tes!O10=0,0,1000000/0.086*SER_hh_tes!O10/SER_hh_num!O10)</f>
        <v>52320.564130561637</v>
      </c>
      <c r="P10" s="100">
        <f>IF(SER_hh_tes!P10=0,0,1000000/0.086*SER_hh_tes!P10/SER_hh_num!P10)</f>
        <v>40008.873328055604</v>
      </c>
      <c r="Q10" s="100">
        <f>IF(SER_hh_tes!Q10=0,0,1000000/0.086*SER_hh_tes!Q10/SER_hh_num!Q10)</f>
        <v>47331.41776170204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0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0</v>
      </c>
      <c r="G11" s="100">
        <f>IF(SER_hh_tes!G11=0,0,1000000/0.086*SER_hh_tes!G11/SER_hh_num!G11)</f>
        <v>0</v>
      </c>
      <c r="H11" s="100">
        <f>IF(SER_hh_tes!H11=0,0,1000000/0.086*SER_hh_tes!H11/SER_hh_num!H11)</f>
        <v>0</v>
      </c>
      <c r="I11" s="100">
        <f>IF(SER_hh_tes!I11=0,0,1000000/0.086*SER_hh_tes!I11/SER_hh_num!I11)</f>
        <v>0</v>
      </c>
      <c r="J11" s="100">
        <f>IF(SER_hh_tes!J11=0,0,1000000/0.086*SER_hh_tes!J11/SER_hh_num!J11)</f>
        <v>0</v>
      </c>
      <c r="K11" s="100">
        <f>IF(SER_hh_tes!K11=0,0,1000000/0.086*SER_hh_tes!K11/SER_hh_num!K11)</f>
        <v>0</v>
      </c>
      <c r="L11" s="100">
        <f>IF(SER_hh_tes!L11=0,0,1000000/0.086*SER_hh_tes!L11/SER_hh_num!L11)</f>
        <v>0</v>
      </c>
      <c r="M11" s="100">
        <f>IF(SER_hh_tes!M11=0,0,1000000/0.086*SER_hh_tes!M11/SER_hh_num!M11)</f>
        <v>0</v>
      </c>
      <c r="N11" s="100">
        <f>IF(SER_hh_tes!N11=0,0,1000000/0.086*SER_hh_tes!N11/SER_hh_num!N11)</f>
        <v>0</v>
      </c>
      <c r="O11" s="100">
        <f>IF(SER_hh_tes!O11=0,0,1000000/0.086*SER_hh_tes!O11/SER_hh_num!O11)</f>
        <v>0</v>
      </c>
      <c r="P11" s="100">
        <f>IF(SER_hh_tes!P11=0,0,1000000/0.086*SER_hh_tes!P11/SER_hh_num!P11)</f>
        <v>0</v>
      </c>
      <c r="Q11" s="100">
        <f>IF(SER_hh_tes!Q11=0,0,1000000/0.086*SER_hh_tes!Q11/SER_hh_num!Q11)</f>
        <v>0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46278.764946742631</v>
      </c>
      <c r="C12" s="100">
        <f>IF(SER_hh_tes!C12=0,0,1000000/0.086*SER_hh_tes!C12/SER_hh_num!C12)</f>
        <v>47932.801712478635</v>
      </c>
      <c r="D12" s="100">
        <f>IF(SER_hh_tes!D12=0,0,1000000/0.086*SER_hh_tes!D12/SER_hh_num!D12)</f>
        <v>42567.087731254978</v>
      </c>
      <c r="E12" s="100">
        <f>IF(SER_hh_tes!E12=0,0,1000000/0.086*SER_hh_tes!E12/SER_hh_num!E12)</f>
        <v>54401.122635117412</v>
      </c>
      <c r="F12" s="100">
        <f>IF(SER_hh_tes!F12=0,0,1000000/0.086*SER_hh_tes!F12/SER_hh_num!F12)</f>
        <v>48570.660662592207</v>
      </c>
      <c r="G12" s="100">
        <f>IF(SER_hh_tes!G12=0,0,1000000/0.086*SER_hh_tes!G12/SER_hh_num!G12)</f>
        <v>47764.585621007602</v>
      </c>
      <c r="H12" s="100">
        <f>IF(SER_hh_tes!H12=0,0,1000000/0.086*SER_hh_tes!H12/SER_hh_num!H12)</f>
        <v>47205.312944070247</v>
      </c>
      <c r="I12" s="100">
        <f>IF(SER_hh_tes!I12=0,0,1000000/0.086*SER_hh_tes!I12/SER_hh_num!I12)</f>
        <v>44848.163930851515</v>
      </c>
      <c r="J12" s="100">
        <f>IF(SER_hh_tes!J12=0,0,1000000/0.086*SER_hh_tes!J12/SER_hh_num!J12)</f>
        <v>53899.864596699757</v>
      </c>
      <c r="K12" s="100">
        <f>IF(SER_hh_tes!K12=0,0,1000000/0.086*SER_hh_tes!K12/SER_hh_num!K12)</f>
        <v>46169.661874455625</v>
      </c>
      <c r="L12" s="100">
        <f>IF(SER_hh_tes!L12=0,0,1000000/0.086*SER_hh_tes!L12/SER_hh_num!L12)</f>
        <v>57516.479306416477</v>
      </c>
      <c r="M12" s="100">
        <f>IF(SER_hh_tes!M12=0,0,1000000/0.086*SER_hh_tes!M12/SER_hh_num!M12)</f>
        <v>49593.365013153416</v>
      </c>
      <c r="N12" s="100">
        <f>IF(SER_hh_tes!N12=0,0,1000000/0.086*SER_hh_tes!N12/SER_hh_num!N12)</f>
        <v>49040.379806742429</v>
      </c>
      <c r="O12" s="100">
        <f>IF(SER_hh_tes!O12=0,0,1000000/0.086*SER_hh_tes!O12/SER_hh_num!O12)</f>
        <v>52318.557264457602</v>
      </c>
      <c r="P12" s="100">
        <f>IF(SER_hh_tes!P12=0,0,1000000/0.086*SER_hh_tes!P12/SER_hh_num!P12)</f>
        <v>38328.673810115426</v>
      </c>
      <c r="Q12" s="100">
        <f>IF(SER_hh_tes!Q12=0,0,1000000/0.086*SER_hh_tes!Q12/SER_hh_num!Q12)</f>
        <v>46845.874163073546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46445.579653722605</v>
      </c>
      <c r="C13" s="100">
        <f>IF(SER_hh_tes!C13=0,0,1000000/0.086*SER_hh_tes!C13/SER_hh_num!C13)</f>
        <v>49252.154173420349</v>
      </c>
      <c r="D13" s="100">
        <f>IF(SER_hh_tes!D13=0,0,1000000/0.086*SER_hh_tes!D13/SER_hh_num!D13)</f>
        <v>43243.788816000451</v>
      </c>
      <c r="E13" s="100">
        <f>IF(SER_hh_tes!E13=0,0,1000000/0.086*SER_hh_tes!E13/SER_hh_num!E13)</f>
        <v>55192.264988309005</v>
      </c>
      <c r="F13" s="100">
        <f>IF(SER_hh_tes!F13=0,0,1000000/0.086*SER_hh_tes!F13/SER_hh_num!F13)</f>
        <v>49225.834425898844</v>
      </c>
      <c r="G13" s="100">
        <f>IF(SER_hh_tes!G13=0,0,1000000/0.086*SER_hh_tes!G13/SER_hh_num!G13)</f>
        <v>48562.710876941324</v>
      </c>
      <c r="H13" s="100">
        <f>IF(SER_hh_tes!H13=0,0,1000000/0.086*SER_hh_tes!H13/SER_hh_num!H13)</f>
        <v>47973.450104921234</v>
      </c>
      <c r="I13" s="100">
        <f>IF(SER_hh_tes!I13=0,0,1000000/0.086*SER_hh_tes!I13/SER_hh_num!I13)</f>
        <v>48142.613766997689</v>
      </c>
      <c r="J13" s="100">
        <f>IF(SER_hh_tes!J13=0,0,1000000/0.086*SER_hh_tes!J13/SER_hh_num!J13)</f>
        <v>51699.335401837983</v>
      </c>
      <c r="K13" s="100">
        <f>IF(SER_hh_tes!K13=0,0,1000000/0.086*SER_hh_tes!K13/SER_hh_num!K13)</f>
        <v>46789.046487703949</v>
      </c>
      <c r="L13" s="100">
        <f>IF(SER_hh_tes!L13=0,0,1000000/0.086*SER_hh_tes!L13/SER_hh_num!L13)</f>
        <v>60966.652146626206</v>
      </c>
      <c r="M13" s="100">
        <f>IF(SER_hh_tes!M13=0,0,1000000/0.086*SER_hh_tes!M13/SER_hh_num!M13)</f>
        <v>50078.03051260834</v>
      </c>
      <c r="N13" s="100">
        <f>IF(SER_hh_tes!N13=0,0,1000000/0.086*SER_hh_tes!N13/SER_hh_num!N13)</f>
        <v>58229.767086912492</v>
      </c>
      <c r="O13" s="100">
        <f>IF(SER_hh_tes!O13=0,0,1000000/0.086*SER_hh_tes!O13/SER_hh_num!O13)</f>
        <v>60542.666881005811</v>
      </c>
      <c r="P13" s="100">
        <f>IF(SER_hh_tes!P13=0,0,1000000/0.086*SER_hh_tes!P13/SER_hh_num!P13)</f>
        <v>46044.034400215904</v>
      </c>
      <c r="Q13" s="100">
        <f>IF(SER_hh_tes!Q13=0,0,1000000/0.086*SER_hh_tes!Q13/SER_hh_num!Q13)</f>
        <v>53750.140407206411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46445.579653722591</v>
      </c>
      <c r="C14" s="22">
        <f>IF(SER_hh_tes!C14=0,0,1000000/0.086*SER_hh_tes!C14/SER_hh_num!C14)</f>
        <v>48659.566600110054</v>
      </c>
      <c r="D14" s="22">
        <f>IF(SER_hh_tes!D14=0,0,1000000/0.086*SER_hh_tes!D14/SER_hh_num!D14)</f>
        <v>43027.49484928012</v>
      </c>
      <c r="E14" s="22">
        <f>IF(SER_hh_tes!E14=0,0,1000000/0.086*SER_hh_tes!E14/SER_hh_num!E14)</f>
        <v>54768.2321075367</v>
      </c>
      <c r="F14" s="22">
        <f>IF(SER_hh_tes!F14=0,0,1000000/0.086*SER_hh_tes!F14/SER_hh_num!F14)</f>
        <v>48883.811477249903</v>
      </c>
      <c r="G14" s="22">
        <f>IF(SER_hh_tes!G14=0,0,1000000/0.086*SER_hh_tes!G14/SER_hh_num!G14)</f>
        <v>48370.120155124685</v>
      </c>
      <c r="H14" s="22">
        <f>IF(SER_hh_tes!H14=0,0,1000000/0.086*SER_hh_tes!H14/SER_hh_num!H14)</f>
        <v>47816.62650224012</v>
      </c>
      <c r="I14" s="22">
        <f>IF(SER_hh_tes!I14=0,0,1000000/0.086*SER_hh_tes!I14/SER_hh_num!I14)</f>
        <v>48340.435327589155</v>
      </c>
      <c r="J14" s="22">
        <f>IF(SER_hh_tes!J14=0,0,1000000/0.086*SER_hh_tes!J14/SER_hh_num!J14)</f>
        <v>52125.508016525433</v>
      </c>
      <c r="K14" s="22">
        <f>IF(SER_hh_tes!K14=0,0,1000000/0.086*SER_hh_tes!K14/SER_hh_num!K14)</f>
        <v>47233.327370301253</v>
      </c>
      <c r="L14" s="22">
        <f>IF(SER_hh_tes!L14=0,0,1000000/0.086*SER_hh_tes!L14/SER_hh_num!L14)</f>
        <v>58904.713793019786</v>
      </c>
      <c r="M14" s="22">
        <f>IF(SER_hh_tes!M14=0,0,1000000/0.086*SER_hh_tes!M14/SER_hh_num!M14)</f>
        <v>45807.940345650888</v>
      </c>
      <c r="N14" s="22">
        <f>IF(SER_hh_tes!N14=0,0,1000000/0.086*SER_hh_tes!N14/SER_hh_num!N14)</f>
        <v>50073.438682976426</v>
      </c>
      <c r="O14" s="22">
        <f>IF(SER_hh_tes!O14=0,0,1000000/0.086*SER_hh_tes!O14/SER_hh_num!O14)</f>
        <v>52245.805867243529</v>
      </c>
      <c r="P14" s="22">
        <f>IF(SER_hh_tes!P14=0,0,1000000/0.086*SER_hh_tes!P14/SER_hh_num!P14)</f>
        <v>39848.858201048795</v>
      </c>
      <c r="Q14" s="22">
        <f>IF(SER_hh_tes!Q14=0,0,1000000/0.086*SER_hh_tes!Q14/SER_hh_num!Q14)</f>
        <v>46836.135633376965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896.5147587204541</v>
      </c>
      <c r="C15" s="104">
        <f>IF(SER_hh_tes!C15=0,0,1000000/0.086*SER_hh_tes!C15/SER_hh_num!C15)</f>
        <v>909.76807238804827</v>
      </c>
      <c r="D15" s="104">
        <f>IF(SER_hh_tes!D15=0,0,1000000/0.086*SER_hh_tes!D15/SER_hh_num!D15)</f>
        <v>768.64486071868726</v>
      </c>
      <c r="E15" s="104">
        <f>IF(SER_hh_tes!E15=0,0,1000000/0.086*SER_hh_tes!E15/SER_hh_num!E15)</f>
        <v>866.23309698622052</v>
      </c>
      <c r="F15" s="104">
        <f>IF(SER_hh_tes!F15=0,0,1000000/0.086*SER_hh_tes!F15/SER_hh_num!F15)</f>
        <v>756.60801256011064</v>
      </c>
      <c r="G15" s="104">
        <f>IF(SER_hh_tes!G15=0,0,1000000/0.086*SER_hh_tes!G15/SER_hh_num!G15)</f>
        <v>726.85287889787082</v>
      </c>
      <c r="H15" s="104">
        <f>IF(SER_hh_tes!H15=0,0,1000000/0.086*SER_hh_tes!H15/SER_hh_num!H15)</f>
        <v>722.83424904775393</v>
      </c>
      <c r="I15" s="104">
        <f>IF(SER_hh_tes!I15=0,0,1000000/0.086*SER_hh_tes!I15/SER_hh_num!I15)</f>
        <v>746.36800284835965</v>
      </c>
      <c r="J15" s="104">
        <f>IF(SER_hh_tes!J15=0,0,1000000/0.086*SER_hh_tes!J15/SER_hh_num!J15)</f>
        <v>800.31130724901027</v>
      </c>
      <c r="K15" s="104">
        <f>IF(SER_hh_tes!K15=0,0,1000000/0.086*SER_hh_tes!K15/SER_hh_num!K15)</f>
        <v>758.56790212199428</v>
      </c>
      <c r="L15" s="104">
        <f>IF(SER_hh_tes!L15=0,0,1000000/0.086*SER_hh_tes!L15/SER_hh_num!L15)</f>
        <v>958.73957136319609</v>
      </c>
      <c r="M15" s="104">
        <f>IF(SER_hh_tes!M15=0,0,1000000/0.086*SER_hh_tes!M15/SER_hh_num!M15)</f>
        <v>674.86244695293828</v>
      </c>
      <c r="N15" s="104">
        <f>IF(SER_hh_tes!N15=0,0,1000000/0.086*SER_hh_tes!N15/SER_hh_num!N15)</f>
        <v>788.96832164964985</v>
      </c>
      <c r="O15" s="104">
        <f>IF(SER_hh_tes!O15=0,0,1000000/0.086*SER_hh_tes!O15/SER_hh_num!O15)</f>
        <v>825.70266088186406</v>
      </c>
      <c r="P15" s="104">
        <f>IF(SER_hh_tes!P15=0,0,1000000/0.086*SER_hh_tes!P15/SER_hh_num!P15)</f>
        <v>653.33396169436287</v>
      </c>
      <c r="Q15" s="104">
        <f>IF(SER_hh_tes!Q15=0,0,1000000/0.086*SER_hh_tes!Q15/SER_hh_num!Q15)</f>
        <v>771.45656170157008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15478.542905674716</v>
      </c>
      <c r="C16" s="101">
        <f>IF(SER_hh_tes!C16=0,0,1000000/0.086*SER_hh_tes!C16/SER_hh_num!C16)</f>
        <v>15656.993444483111</v>
      </c>
      <c r="D16" s="101">
        <f>IF(SER_hh_tes!D16=0,0,1000000/0.086*SER_hh_tes!D16/SER_hh_num!D16)</f>
        <v>15743.610967758381</v>
      </c>
      <c r="E16" s="101">
        <f>IF(SER_hh_tes!E16=0,0,1000000/0.086*SER_hh_tes!E16/SER_hh_num!E16)</f>
        <v>15816.037129475941</v>
      </c>
      <c r="F16" s="101">
        <f>IF(SER_hh_tes!F16=0,0,1000000/0.086*SER_hh_tes!F16/SER_hh_num!F16)</f>
        <v>15958.367953164852</v>
      </c>
      <c r="G16" s="101">
        <f>IF(SER_hh_tes!G16=0,0,1000000/0.086*SER_hh_tes!G16/SER_hh_num!G16)</f>
        <v>16062.795697670572</v>
      </c>
      <c r="H16" s="101">
        <f>IF(SER_hh_tes!H16=0,0,1000000/0.086*SER_hh_tes!H16/SER_hh_num!H16)</f>
        <v>16211.143653736943</v>
      </c>
      <c r="I16" s="101">
        <f>IF(SER_hh_tes!I16=0,0,1000000/0.086*SER_hh_tes!I16/SER_hh_num!I16)</f>
        <v>16321.168930105958</v>
      </c>
      <c r="J16" s="101">
        <f>IF(SER_hh_tes!J16=0,0,1000000/0.086*SER_hh_tes!J16/SER_hh_num!J16)</f>
        <v>16407.503229238959</v>
      </c>
      <c r="K16" s="101">
        <f>IF(SER_hh_tes!K16=0,0,1000000/0.086*SER_hh_tes!K16/SER_hh_num!K16)</f>
        <v>16549.532119393923</v>
      </c>
      <c r="L16" s="101">
        <f>IF(SER_hh_tes!L16=0,0,1000000/0.086*SER_hh_tes!L16/SER_hh_num!L16)</f>
        <v>16483.48103722477</v>
      </c>
      <c r="M16" s="101">
        <f>IF(SER_hh_tes!M16=0,0,1000000/0.086*SER_hh_tes!M16/SER_hh_num!M16)</f>
        <v>16535.758706785775</v>
      </c>
      <c r="N16" s="101">
        <f>IF(SER_hh_tes!N16=0,0,1000000/0.086*SER_hh_tes!N16/SER_hh_num!N16)</f>
        <v>16974.922359982495</v>
      </c>
      <c r="O16" s="101">
        <f>IF(SER_hh_tes!O16=0,0,1000000/0.086*SER_hh_tes!O16/SER_hh_num!O16)</f>
        <v>17153.949542972819</v>
      </c>
      <c r="P16" s="101">
        <f>IF(SER_hh_tes!P16=0,0,1000000/0.086*SER_hh_tes!P16/SER_hh_num!P16)</f>
        <v>17955.297367472798</v>
      </c>
      <c r="Q16" s="101">
        <f>IF(SER_hh_tes!Q16=0,0,1000000/0.086*SER_hh_tes!Q16/SER_hh_num!Q16)</f>
        <v>18516.32556174781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1835.9473516187941</v>
      </c>
      <c r="C17" s="103">
        <f>IF(SER_hh_tes!C17=0,0,1000000/0.086*SER_hh_tes!C17/SER_hh_num!C17)</f>
        <v>2355.9669835856298</v>
      </c>
      <c r="D17" s="103">
        <f>IF(SER_hh_tes!D17=0,0,1000000/0.086*SER_hh_tes!D17/SER_hh_num!D17)</f>
        <v>3053.055651497948</v>
      </c>
      <c r="E17" s="103">
        <f>IF(SER_hh_tes!E17=0,0,1000000/0.086*SER_hh_tes!E17/SER_hh_num!E17)</f>
        <v>3355.7879728725329</v>
      </c>
      <c r="F17" s="103">
        <f>IF(SER_hh_tes!F17=0,0,1000000/0.086*SER_hh_tes!F17/SER_hh_num!F17)</f>
        <v>4127.0662893700592</v>
      </c>
      <c r="G17" s="103">
        <f>IF(SER_hh_tes!G17=0,0,1000000/0.086*SER_hh_tes!G17/SER_hh_num!G17)</f>
        <v>4788.1829268925312</v>
      </c>
      <c r="H17" s="103">
        <f>IF(SER_hh_tes!H17=0,0,1000000/0.086*SER_hh_tes!H17/SER_hh_num!H17)</f>
        <v>5807.2456123468328</v>
      </c>
      <c r="I17" s="103">
        <f>IF(SER_hh_tes!I17=0,0,1000000/0.086*SER_hh_tes!I17/SER_hh_num!I17)</f>
        <v>6849.0925809499186</v>
      </c>
      <c r="J17" s="103">
        <f>IF(SER_hh_tes!J17=0,0,1000000/0.086*SER_hh_tes!J17/SER_hh_num!J17)</f>
        <v>7665.1400784742327</v>
      </c>
      <c r="K17" s="103">
        <f>IF(SER_hh_tes!K17=0,0,1000000/0.086*SER_hh_tes!K17/SER_hh_num!K17)</f>
        <v>8831.4641456705649</v>
      </c>
      <c r="L17" s="103">
        <f>IF(SER_hh_tes!L17=0,0,1000000/0.086*SER_hh_tes!L17/SER_hh_num!L17)</f>
        <v>9369.0854648046497</v>
      </c>
      <c r="M17" s="103">
        <f>IF(SER_hh_tes!M17=0,0,1000000/0.086*SER_hh_tes!M17/SER_hh_num!M17)</f>
        <v>9802.7716248109991</v>
      </c>
      <c r="N17" s="103">
        <f>IF(SER_hh_tes!N17=0,0,1000000/0.086*SER_hh_tes!N17/SER_hh_num!N17)</f>
        <v>10641.595564531048</v>
      </c>
      <c r="O17" s="103">
        <f>IF(SER_hh_tes!O17=0,0,1000000/0.086*SER_hh_tes!O17/SER_hh_num!O17)</f>
        <v>11176.666092519301</v>
      </c>
      <c r="P17" s="103">
        <f>IF(SER_hh_tes!P17=0,0,1000000/0.086*SER_hh_tes!P17/SER_hh_num!P17)</f>
        <v>12933.79167756744</v>
      </c>
      <c r="Q17" s="103">
        <f>IF(SER_hh_tes!Q17=0,0,1000000/0.086*SER_hh_tes!Q17/SER_hh_num!Q17)</f>
        <v>14226.116053690397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15803.258043969277</v>
      </c>
      <c r="C18" s="103">
        <f>IF(SER_hh_tes!C18=0,0,1000000/0.086*SER_hh_tes!C18/SER_hh_num!C18)</f>
        <v>15923.907924414914</v>
      </c>
      <c r="D18" s="103">
        <f>IF(SER_hh_tes!D18=0,0,1000000/0.086*SER_hh_tes!D18/SER_hh_num!D18)</f>
        <v>15987.44112048034</v>
      </c>
      <c r="E18" s="103">
        <f>IF(SER_hh_tes!E18=0,0,1000000/0.086*SER_hh_tes!E18/SER_hh_num!E18)</f>
        <v>16013.699392576425</v>
      </c>
      <c r="F18" s="103">
        <f>IF(SER_hh_tes!F18=0,0,1000000/0.086*SER_hh_tes!F18/SER_hh_num!F18)</f>
        <v>16160.826226015433</v>
      </c>
      <c r="G18" s="103">
        <f>IF(SER_hh_tes!G18=0,0,1000000/0.086*SER_hh_tes!G18/SER_hh_num!G18)</f>
        <v>16231.492597303713</v>
      </c>
      <c r="H18" s="103">
        <f>IF(SER_hh_tes!H18=0,0,1000000/0.086*SER_hh_tes!H18/SER_hh_num!H18)</f>
        <v>16364.686526438956</v>
      </c>
      <c r="I18" s="103">
        <f>IF(SER_hh_tes!I18=0,0,1000000/0.086*SER_hh_tes!I18/SER_hh_num!I18)</f>
        <v>16446.787226396045</v>
      </c>
      <c r="J18" s="103">
        <f>IF(SER_hh_tes!J18=0,0,1000000/0.086*SER_hh_tes!J18/SER_hh_num!J18)</f>
        <v>16511.651957388891</v>
      </c>
      <c r="K18" s="103">
        <f>IF(SER_hh_tes!K18=0,0,1000000/0.086*SER_hh_tes!K18/SER_hh_num!K18)</f>
        <v>16648.497488283316</v>
      </c>
      <c r="L18" s="103">
        <f>IF(SER_hh_tes!L18=0,0,1000000/0.086*SER_hh_tes!L18/SER_hh_num!L18)</f>
        <v>16562.803492480954</v>
      </c>
      <c r="M18" s="103">
        <f>IF(SER_hh_tes!M18=0,0,1000000/0.086*SER_hh_tes!M18/SER_hh_num!M18)</f>
        <v>16612.787627709447</v>
      </c>
      <c r="N18" s="103">
        <f>IF(SER_hh_tes!N18=0,0,1000000/0.086*SER_hh_tes!N18/SER_hh_num!N18)</f>
        <v>17056.232448315241</v>
      </c>
      <c r="O18" s="103">
        <f>IF(SER_hh_tes!O18=0,0,1000000/0.086*SER_hh_tes!O18/SER_hh_num!O18)</f>
        <v>17244.661895729496</v>
      </c>
      <c r="P18" s="103">
        <f>IF(SER_hh_tes!P18=0,0,1000000/0.086*SER_hh_tes!P18/SER_hh_num!P18)</f>
        <v>18049.141135276455</v>
      </c>
      <c r="Q18" s="103">
        <f>IF(SER_hh_tes!Q18=0,0,1000000/0.086*SER_hh_tes!Q18/SER_hh_num!Q18)</f>
        <v>18619.713926061853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7377.9096019460494</v>
      </c>
      <c r="C19" s="101">
        <f>IF(SER_hh_tes!C19=0,0,1000000/0.086*SER_hh_tes!C19/SER_hh_num!C19)</f>
        <v>7266.3757576378748</v>
      </c>
      <c r="D19" s="101">
        <f>IF(SER_hh_tes!D19=0,0,1000000/0.086*SER_hh_tes!D19/SER_hh_num!D19)</f>
        <v>7305.6064255162237</v>
      </c>
      <c r="E19" s="101">
        <f>IF(SER_hh_tes!E19=0,0,1000000/0.086*SER_hh_tes!E19/SER_hh_num!E19)</f>
        <v>7221.4362989561587</v>
      </c>
      <c r="F19" s="101">
        <f>IF(SER_hh_tes!F19=0,0,1000000/0.086*SER_hh_tes!F19/SER_hh_num!F19)</f>
        <v>7144.7862975873077</v>
      </c>
      <c r="G19" s="101">
        <f>IF(SER_hh_tes!G19=0,0,1000000/0.086*SER_hh_tes!G19/SER_hh_num!G19)</f>
        <v>7085.5881614255914</v>
      </c>
      <c r="H19" s="101">
        <f>IF(SER_hh_tes!H19=0,0,1000000/0.086*SER_hh_tes!H19/SER_hh_num!H19)</f>
        <v>7138.5585441883277</v>
      </c>
      <c r="I19" s="101">
        <f>IF(SER_hh_tes!I19=0,0,1000000/0.086*SER_hh_tes!I19/SER_hh_num!I19)</f>
        <v>7099.235992599476</v>
      </c>
      <c r="J19" s="101">
        <f>IF(SER_hh_tes!J19=0,0,1000000/0.086*SER_hh_tes!J19/SER_hh_num!J19)</f>
        <v>7008.9468389582162</v>
      </c>
      <c r="K19" s="101">
        <f>IF(SER_hh_tes!K19=0,0,1000000/0.086*SER_hh_tes!K19/SER_hh_num!K19)</f>
        <v>7208.5251446888024</v>
      </c>
      <c r="L19" s="101">
        <f>IF(SER_hh_tes!L19=0,0,1000000/0.086*SER_hh_tes!L19/SER_hh_num!L19)</f>
        <v>6760.4600601209613</v>
      </c>
      <c r="M19" s="101">
        <f>IF(SER_hh_tes!M19=0,0,1000000/0.086*SER_hh_tes!M19/SER_hh_num!M19)</f>
        <v>6844.5194330087761</v>
      </c>
      <c r="N19" s="101">
        <f>IF(SER_hh_tes!N19=0,0,1000000/0.086*SER_hh_tes!N19/SER_hh_num!N19)</f>
        <v>6746.556747779634</v>
      </c>
      <c r="O19" s="101">
        <f>IF(SER_hh_tes!O19=0,0,1000000/0.086*SER_hh_tes!O19/SER_hh_num!O19)</f>
        <v>6863.6939774849097</v>
      </c>
      <c r="P19" s="101">
        <f>IF(SER_hh_tes!P19=0,0,1000000/0.086*SER_hh_tes!P19/SER_hh_num!P19)</f>
        <v>7025.8839796288403</v>
      </c>
      <c r="Q19" s="101">
        <f>IF(SER_hh_tes!Q19=0,0,1000000/0.086*SER_hh_tes!Q19/SER_hh_num!Q19)</f>
        <v>7105.1621749514052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0</v>
      </c>
      <c r="C21" s="100">
        <f>IF(SER_hh_tes!C21=0,0,1000000/0.086*SER_hh_tes!C21/SER_hh_num!C21)</f>
        <v>0</v>
      </c>
      <c r="D21" s="100">
        <f>IF(SER_hh_tes!D21=0,0,1000000/0.086*SER_hh_tes!D21/SER_hh_num!D21)</f>
        <v>0</v>
      </c>
      <c r="E21" s="100">
        <f>IF(SER_hh_tes!E21=0,0,1000000/0.086*SER_hh_tes!E21/SER_hh_num!E21)</f>
        <v>0</v>
      </c>
      <c r="F21" s="100">
        <f>IF(SER_hh_tes!F21=0,0,1000000/0.086*SER_hh_tes!F21/SER_hh_num!F21)</f>
        <v>0</v>
      </c>
      <c r="G21" s="100">
        <f>IF(SER_hh_tes!G21=0,0,1000000/0.086*SER_hh_tes!G21/SER_hh_num!G21)</f>
        <v>0</v>
      </c>
      <c r="H21" s="100">
        <f>IF(SER_hh_tes!H21=0,0,1000000/0.086*SER_hh_tes!H21/SER_hh_num!H21)</f>
        <v>0</v>
      </c>
      <c r="I21" s="100">
        <f>IF(SER_hh_tes!I21=0,0,1000000/0.086*SER_hh_tes!I21/SER_hh_num!I21)</f>
        <v>0</v>
      </c>
      <c r="J21" s="100">
        <f>IF(SER_hh_tes!J21=0,0,1000000/0.086*SER_hh_tes!J21/SER_hh_num!J21)</f>
        <v>0</v>
      </c>
      <c r="K21" s="100">
        <f>IF(SER_hh_tes!K21=0,0,1000000/0.086*SER_hh_tes!K21/SER_hh_num!K21)</f>
        <v>0</v>
      </c>
      <c r="L21" s="100">
        <f>IF(SER_hh_tes!L21=0,0,1000000/0.086*SER_hh_tes!L21/SER_hh_num!L21)</f>
        <v>0</v>
      </c>
      <c r="M21" s="100">
        <f>IF(SER_hh_tes!M21=0,0,1000000/0.086*SER_hh_tes!M21/SER_hh_num!M21)</f>
        <v>0</v>
      </c>
      <c r="N21" s="100">
        <f>IF(SER_hh_tes!N21=0,0,1000000/0.086*SER_hh_tes!N21/SER_hh_num!N21)</f>
        <v>0</v>
      </c>
      <c r="O21" s="100">
        <f>IF(SER_hh_tes!O21=0,0,1000000/0.086*SER_hh_tes!O21/SER_hh_num!O21)</f>
        <v>0</v>
      </c>
      <c r="P21" s="100">
        <f>IF(SER_hh_tes!P21=0,0,1000000/0.086*SER_hh_tes!P21/SER_hh_num!P21)</f>
        <v>0</v>
      </c>
      <c r="Q21" s="100">
        <f>IF(SER_hh_tes!Q21=0,0,1000000/0.086*SER_hh_tes!Q21/SER_hh_num!Q21)</f>
        <v>0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7384.2944458114725</v>
      </c>
      <c r="C22" s="100">
        <f>IF(SER_hh_tes!C22=0,0,1000000/0.086*SER_hh_tes!C22/SER_hh_num!C22)</f>
        <v>7282.1210800161771</v>
      </c>
      <c r="D22" s="100">
        <f>IF(SER_hh_tes!D22=0,0,1000000/0.086*SER_hh_tes!D22/SER_hh_num!D22)</f>
        <v>7345.3329285545442</v>
      </c>
      <c r="E22" s="100">
        <f>IF(SER_hh_tes!E22=0,0,1000000/0.086*SER_hh_tes!E22/SER_hh_num!E22)</f>
        <v>7259.8016859332356</v>
      </c>
      <c r="F22" s="100">
        <f>IF(SER_hh_tes!F22=0,0,1000000/0.086*SER_hh_tes!F22/SER_hh_num!F22)</f>
        <v>7185.5599095886491</v>
      </c>
      <c r="G22" s="100">
        <f>IF(SER_hh_tes!G22=0,0,1000000/0.086*SER_hh_tes!G22/SER_hh_num!G22)</f>
        <v>7120.7781012038467</v>
      </c>
      <c r="H22" s="100">
        <f>IF(SER_hh_tes!H22=0,0,1000000/0.086*SER_hh_tes!H22/SER_hh_num!H22)</f>
        <v>7205.2432354712537</v>
      </c>
      <c r="I22" s="100">
        <f>IF(SER_hh_tes!I22=0,0,1000000/0.086*SER_hh_tes!I22/SER_hh_num!I22)</f>
        <v>7155.5172153528065</v>
      </c>
      <c r="J22" s="100">
        <f>IF(SER_hh_tes!J22=0,0,1000000/0.086*SER_hh_tes!J22/SER_hh_num!J22)</f>
        <v>7139.355188060852</v>
      </c>
      <c r="K22" s="100">
        <f>IF(SER_hh_tes!K22=0,0,1000000/0.086*SER_hh_tes!K22/SER_hh_num!K22)</f>
        <v>7429.3937774890401</v>
      </c>
      <c r="L22" s="100">
        <f>IF(SER_hh_tes!L22=0,0,1000000/0.086*SER_hh_tes!L22/SER_hh_num!L22)</f>
        <v>7109.1076261089183</v>
      </c>
      <c r="M22" s="100">
        <f>IF(SER_hh_tes!M22=0,0,1000000/0.086*SER_hh_tes!M22/SER_hh_num!M22)</f>
        <v>7185.6913467008599</v>
      </c>
      <c r="N22" s="100">
        <f>IF(SER_hh_tes!N22=0,0,1000000/0.086*SER_hh_tes!N22/SER_hh_num!N22)</f>
        <v>7057.1843311572611</v>
      </c>
      <c r="O22" s="100">
        <f>IF(SER_hh_tes!O22=0,0,1000000/0.086*SER_hh_tes!O22/SER_hh_num!O22)</f>
        <v>7098.8580779698796</v>
      </c>
      <c r="P22" s="100">
        <f>IF(SER_hh_tes!P22=0,0,1000000/0.086*SER_hh_tes!P22/SER_hh_num!P22)</f>
        <v>7216.658920747931</v>
      </c>
      <c r="Q22" s="100">
        <f>IF(SER_hh_tes!Q22=0,0,1000000/0.086*SER_hh_tes!Q22/SER_hh_num!Q22)</f>
        <v>7224.5283166944118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7384.2944458114753</v>
      </c>
      <c r="C23" s="100">
        <f>IF(SER_hh_tes!C23=0,0,1000000/0.086*SER_hh_tes!C23/SER_hh_num!C23)</f>
        <v>7278.5584656850033</v>
      </c>
      <c r="D23" s="100">
        <f>IF(SER_hh_tes!D23=0,0,1000000/0.086*SER_hh_tes!D23/SER_hh_num!D23)</f>
        <v>7324.4943324475462</v>
      </c>
      <c r="E23" s="100">
        <f>IF(SER_hh_tes!E23=0,0,1000000/0.086*SER_hh_tes!E23/SER_hh_num!E23)</f>
        <v>7248.7840863551328</v>
      </c>
      <c r="F23" s="100">
        <f>IF(SER_hh_tes!F23=0,0,1000000/0.086*SER_hh_tes!F23/SER_hh_num!F23)</f>
        <v>7167.1271813302501</v>
      </c>
      <c r="G23" s="100">
        <f>IF(SER_hh_tes!G23=0,0,1000000/0.086*SER_hh_tes!G23/SER_hh_num!G23)</f>
        <v>7106.2469359777697</v>
      </c>
      <c r="H23" s="100">
        <f>IF(SER_hh_tes!H23=0,0,1000000/0.086*SER_hh_tes!H23/SER_hh_num!H23)</f>
        <v>7125.0375175499312</v>
      </c>
      <c r="I23" s="100">
        <f>IF(SER_hh_tes!I23=0,0,1000000/0.086*SER_hh_tes!I23/SER_hh_num!I23)</f>
        <v>7076.500062245349</v>
      </c>
      <c r="J23" s="100">
        <f>IF(SER_hh_tes!J23=0,0,1000000/0.086*SER_hh_tes!J23/SER_hh_num!J23)</f>
        <v>7023.0496743699114</v>
      </c>
      <c r="K23" s="100">
        <f>IF(SER_hh_tes!K23=0,0,1000000/0.086*SER_hh_tes!K23/SER_hh_num!K23)</f>
        <v>7205.9842093638599</v>
      </c>
      <c r="L23" s="100">
        <f>IF(SER_hh_tes!L23=0,0,1000000/0.086*SER_hh_tes!L23/SER_hh_num!L23)</f>
        <v>6730.1557496958258</v>
      </c>
      <c r="M23" s="100">
        <f>IF(SER_hh_tes!M23=0,0,1000000/0.086*SER_hh_tes!M23/SER_hh_num!M23)</f>
        <v>6798.8729294036102</v>
      </c>
      <c r="N23" s="100">
        <f>IF(SER_hh_tes!N23=0,0,1000000/0.086*SER_hh_tes!N23/SER_hh_num!N23)</f>
        <v>6689.9158798853841</v>
      </c>
      <c r="O23" s="100">
        <f>IF(SER_hh_tes!O23=0,0,1000000/0.086*SER_hh_tes!O23/SER_hh_num!O23)</f>
        <v>6748.8268837215528</v>
      </c>
      <c r="P23" s="100">
        <f>IF(SER_hh_tes!P23=0,0,1000000/0.086*SER_hh_tes!P23/SER_hh_num!P23)</f>
        <v>6883.0043694832839</v>
      </c>
      <c r="Q23" s="100">
        <f>IF(SER_hh_tes!Q23=0,0,1000000/0.086*SER_hh_tes!Q23/SER_hh_num!Q23)</f>
        <v>6920.5776904862887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0</v>
      </c>
      <c r="O24" s="100">
        <f>IF(SER_hh_tes!O24=0,0,1000000/0.086*SER_hh_tes!O24/SER_hh_num!O24)</f>
        <v>0</v>
      </c>
      <c r="P24" s="100">
        <f>IF(SER_hh_tes!P24=0,0,1000000/0.086*SER_hh_tes!P24/SER_hh_num!P24)</f>
        <v>0</v>
      </c>
      <c r="Q24" s="100">
        <f>IF(SER_hh_tes!Q24=0,0,1000000/0.086*SER_hh_tes!Q24/SER_hh_num!Q24)</f>
        <v>0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7384.2944458114735</v>
      </c>
      <c r="C25" s="100">
        <f>IF(SER_hh_tes!C25=0,0,1000000/0.086*SER_hh_tes!C25/SER_hh_num!C25)</f>
        <v>7289.7884409503722</v>
      </c>
      <c r="D25" s="100">
        <f>IF(SER_hh_tes!D25=0,0,1000000/0.086*SER_hh_tes!D25/SER_hh_num!D25)</f>
        <v>7404.29607329387</v>
      </c>
      <c r="E25" s="100">
        <f>IF(SER_hh_tes!E25=0,0,1000000/0.086*SER_hh_tes!E25/SER_hh_num!E25)</f>
        <v>7332.4517594763274</v>
      </c>
      <c r="F25" s="100">
        <f>IF(SER_hh_tes!F25=0,0,1000000/0.086*SER_hh_tes!F25/SER_hh_num!F25)</f>
        <v>7233.5856227673521</v>
      </c>
      <c r="G25" s="100">
        <f>IF(SER_hh_tes!G25=0,0,1000000/0.086*SER_hh_tes!G25/SER_hh_num!G25)</f>
        <v>7146.6567774162231</v>
      </c>
      <c r="H25" s="100">
        <f>IF(SER_hh_tes!H25=0,0,1000000/0.086*SER_hh_tes!H25/SER_hh_num!H25)</f>
        <v>7147.0090821330441</v>
      </c>
      <c r="I25" s="100">
        <f>IF(SER_hh_tes!I25=0,0,1000000/0.086*SER_hh_tes!I25/SER_hh_num!I25)</f>
        <v>7075.3745682452391</v>
      </c>
      <c r="J25" s="100">
        <f>IF(SER_hh_tes!J25=0,0,1000000/0.086*SER_hh_tes!J25/SER_hh_num!J25)</f>
        <v>6948.3367381411281</v>
      </c>
      <c r="K25" s="100">
        <f>IF(SER_hh_tes!K25=0,0,1000000/0.086*SER_hh_tes!K25/SER_hh_num!K25)</f>
        <v>7109.9243432484991</v>
      </c>
      <c r="L25" s="100">
        <f>IF(SER_hh_tes!L25=0,0,1000000/0.086*SER_hh_tes!L25/SER_hh_num!L25)</f>
        <v>6597.8290831705044</v>
      </c>
      <c r="M25" s="100">
        <f>IF(SER_hh_tes!M25=0,0,1000000/0.086*SER_hh_tes!M25/SER_hh_num!M25)</f>
        <v>6651.2270137239902</v>
      </c>
      <c r="N25" s="100">
        <f>IF(SER_hh_tes!N25=0,0,1000000/0.086*SER_hh_tes!N25/SER_hh_num!N25)</f>
        <v>6538.4588988030682</v>
      </c>
      <c r="O25" s="100">
        <f>IF(SER_hh_tes!O25=0,0,1000000/0.086*SER_hh_tes!O25/SER_hh_num!O25)</f>
        <v>6585.0575509984874</v>
      </c>
      <c r="P25" s="100">
        <f>IF(SER_hh_tes!P25=0,0,1000000/0.086*SER_hh_tes!P25/SER_hh_num!P25)</f>
        <v>6710.9535517712729</v>
      </c>
      <c r="Q25" s="100">
        <f>IF(SER_hh_tes!Q25=0,0,1000000/0.086*SER_hh_tes!Q25/SER_hh_num!Q25)</f>
        <v>6737.4400846320841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7374.0413907125312</v>
      </c>
      <c r="C26" s="22">
        <f>IF(SER_hh_tes!C26=0,0,1000000/0.086*SER_hh_tes!C26/SER_hh_num!C26)</f>
        <v>7256.4085780211972</v>
      </c>
      <c r="D26" s="22">
        <f>IF(SER_hh_tes!D26=0,0,1000000/0.086*SER_hh_tes!D26/SER_hh_num!D26)</f>
        <v>7266.9635297976674</v>
      </c>
      <c r="E26" s="22">
        <f>IF(SER_hh_tes!E26=0,0,1000000/0.086*SER_hh_tes!E26/SER_hh_num!E26)</f>
        <v>7144.6276419625965</v>
      </c>
      <c r="F26" s="22">
        <f>IF(SER_hh_tes!F26=0,0,1000000/0.086*SER_hh_tes!F26/SER_hh_num!F26)</f>
        <v>7075.7370100326789</v>
      </c>
      <c r="G26" s="22">
        <f>IF(SER_hh_tes!G26=0,0,1000000/0.086*SER_hh_tes!G26/SER_hh_num!G26)</f>
        <v>7031.5171147111096</v>
      </c>
      <c r="H26" s="22">
        <f>IF(SER_hh_tes!H26=0,0,1000000/0.086*SER_hh_tes!H26/SER_hh_num!H26)</f>
        <v>7125.7566808843467</v>
      </c>
      <c r="I26" s="22">
        <f>IF(SER_hh_tes!I26=0,0,1000000/0.086*SER_hh_tes!I26/SER_hh_num!I26)</f>
        <v>7108.9708122713337</v>
      </c>
      <c r="J26" s="22">
        <f>IF(SER_hh_tes!J26=0,0,1000000/0.086*SER_hh_tes!J26/SER_hh_num!J26)</f>
        <v>7012.0759662547898</v>
      </c>
      <c r="K26" s="22">
        <f>IF(SER_hh_tes!K26=0,0,1000000/0.086*SER_hh_tes!K26/SER_hh_num!K26)</f>
        <v>7225.7458231787459</v>
      </c>
      <c r="L26" s="22">
        <f>IF(SER_hh_tes!L26=0,0,1000000/0.086*SER_hh_tes!L26/SER_hh_num!L26)</f>
        <v>6767.2968653637172</v>
      </c>
      <c r="M26" s="22">
        <f>IF(SER_hh_tes!M26=0,0,1000000/0.086*SER_hh_tes!M26/SER_hh_num!M26)</f>
        <v>6881.1049007484844</v>
      </c>
      <c r="N26" s="22">
        <f>IF(SER_hh_tes!N26=0,0,1000000/0.086*SER_hh_tes!N26/SER_hh_num!N26)</f>
        <v>6811.180702491687</v>
      </c>
      <c r="O26" s="22">
        <f>IF(SER_hh_tes!O26=0,0,1000000/0.086*SER_hh_tes!O26/SER_hh_num!O26)</f>
        <v>7029.8559824678314</v>
      </c>
      <c r="P26" s="22">
        <f>IF(SER_hh_tes!P26=0,0,1000000/0.086*SER_hh_tes!P26/SER_hh_num!P26)</f>
        <v>7228.6310259801739</v>
      </c>
      <c r="Q26" s="22">
        <f>IF(SER_hh_tes!Q26=0,0,1000000/0.086*SER_hh_tes!Q26/SER_hh_num!Q26)</f>
        <v>7377.2644329254554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0</v>
      </c>
      <c r="G27" s="116">
        <f>IF(SER_hh_tes!G27=0,0,1000000/0.086*SER_hh_tes!G27/SER_hh_num!G19)</f>
        <v>0</v>
      </c>
      <c r="H27" s="116">
        <f>IF(SER_hh_tes!H27=0,0,1000000/0.086*SER_hh_tes!H27/SER_hh_num!H19)</f>
        <v>0</v>
      </c>
      <c r="I27" s="116">
        <f>IF(SER_hh_tes!I27=0,0,1000000/0.086*SER_hh_tes!I27/SER_hh_num!I19)</f>
        <v>0</v>
      </c>
      <c r="J27" s="116">
        <f>IF(SER_hh_tes!J27=0,0,1000000/0.086*SER_hh_tes!J27/SER_hh_num!J19)</f>
        <v>0</v>
      </c>
      <c r="K27" s="116">
        <f>IF(SER_hh_tes!K27=0,0,1000000/0.086*SER_hh_tes!K27/SER_hh_num!K19)</f>
        <v>0</v>
      </c>
      <c r="L27" s="116">
        <f>IF(SER_hh_tes!L27=0,0,1000000/0.086*SER_hh_tes!L27/SER_hh_num!L19)</f>
        <v>0</v>
      </c>
      <c r="M27" s="116">
        <f>IF(SER_hh_tes!M27=0,0,1000000/0.086*SER_hh_tes!M27/SER_hh_num!M19)</f>
        <v>0</v>
      </c>
      <c r="N27" s="116">
        <f>IF(SER_hh_tes!N27=0,0,1000000/0.086*SER_hh_tes!N27/SER_hh_num!N19)</f>
        <v>0</v>
      </c>
      <c r="O27" s="116">
        <f>IF(SER_hh_tes!O27=0,0,1000000/0.086*SER_hh_tes!O27/SER_hh_num!O19)</f>
        <v>0</v>
      </c>
      <c r="P27" s="116">
        <f>IF(SER_hh_tes!P27=0,0,1000000/0.086*SER_hh_tes!P27/SER_hh_num!P19)</f>
        <v>0</v>
      </c>
      <c r="Q27" s="116">
        <f>IF(SER_hh_tes!Q27=0,0,1000000/0.086*SER_hh_tes!Q27/SER_hh_num!Q19)</f>
        <v>0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0</v>
      </c>
      <c r="G28" s="117">
        <f>IF(SER_hh_tes!G27=0,0,1000000/0.086*SER_hh_tes!G27/SER_hh_num!G27)</f>
        <v>0</v>
      </c>
      <c r="H28" s="117">
        <f>IF(SER_hh_tes!H27=0,0,1000000/0.086*SER_hh_tes!H27/SER_hh_num!H27)</f>
        <v>0</v>
      </c>
      <c r="I28" s="117">
        <f>IF(SER_hh_tes!I27=0,0,1000000/0.086*SER_hh_tes!I27/SER_hh_num!I27)</f>
        <v>0</v>
      </c>
      <c r="J28" s="117">
        <f>IF(SER_hh_tes!J27=0,0,1000000/0.086*SER_hh_tes!J27/SER_hh_num!J27)</f>
        <v>0</v>
      </c>
      <c r="K28" s="117">
        <f>IF(SER_hh_tes!K27=0,0,1000000/0.086*SER_hh_tes!K27/SER_hh_num!K27)</f>
        <v>0</v>
      </c>
      <c r="L28" s="117">
        <f>IF(SER_hh_tes!L27=0,0,1000000/0.086*SER_hh_tes!L27/SER_hh_num!L27)</f>
        <v>0</v>
      </c>
      <c r="M28" s="117">
        <f>IF(SER_hh_tes!M27=0,0,1000000/0.086*SER_hh_tes!M27/SER_hh_num!M27)</f>
        <v>0</v>
      </c>
      <c r="N28" s="117">
        <f>IF(SER_hh_tes!N27=0,0,1000000/0.086*SER_hh_tes!N27/SER_hh_num!N27)</f>
        <v>0</v>
      </c>
      <c r="O28" s="117">
        <f>IF(SER_hh_tes!O27=0,0,1000000/0.086*SER_hh_tes!O27/SER_hh_num!O27)</f>
        <v>0</v>
      </c>
      <c r="P28" s="117">
        <f>IF(SER_hh_tes!P27=0,0,1000000/0.086*SER_hh_tes!P27/SER_hh_num!P27)</f>
        <v>0</v>
      </c>
      <c r="Q28" s="117">
        <f>IF(SER_hh_tes!Q27=0,0,1000000/0.086*SER_hh_tes!Q27/SER_hh_num!Q27)</f>
        <v>0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6615.1354580156867</v>
      </c>
      <c r="C29" s="101">
        <f>IF(SER_hh_tes!C29=0,0,1000000/0.086*SER_hh_tes!C29/SER_hh_num!C29)</f>
        <v>6319.8656490728754</v>
      </c>
      <c r="D29" s="101">
        <f>IF(SER_hh_tes!D29=0,0,1000000/0.086*SER_hh_tes!D29/SER_hh_num!D29)</f>
        <v>6547.9401401262176</v>
      </c>
      <c r="E29" s="101">
        <f>IF(SER_hh_tes!E29=0,0,1000000/0.086*SER_hh_tes!E29/SER_hh_num!E29)</f>
        <v>6578.4936845449056</v>
      </c>
      <c r="F29" s="101">
        <f>IF(SER_hh_tes!F29=0,0,1000000/0.086*SER_hh_tes!F29/SER_hh_num!F29)</f>
        <v>6561.3180529093588</v>
      </c>
      <c r="G29" s="101">
        <f>IF(SER_hh_tes!G29=0,0,1000000/0.086*SER_hh_tes!G29/SER_hh_num!G29)</f>
        <v>6362.5887927836229</v>
      </c>
      <c r="H29" s="101">
        <f>IF(SER_hh_tes!H29=0,0,1000000/0.086*SER_hh_tes!H29/SER_hh_num!H29)</f>
        <v>6594.3587002320182</v>
      </c>
      <c r="I29" s="101">
        <f>IF(SER_hh_tes!I29=0,0,1000000/0.086*SER_hh_tes!I29/SER_hh_num!I29)</f>
        <v>6456.4991524457855</v>
      </c>
      <c r="J29" s="101">
        <f>IF(SER_hh_tes!J29=0,0,1000000/0.086*SER_hh_tes!J29/SER_hh_num!J29)</f>
        <v>6540.8025995206644</v>
      </c>
      <c r="K29" s="101">
        <f>IF(SER_hh_tes!K29=0,0,1000000/0.086*SER_hh_tes!K29/SER_hh_num!K29)</f>
        <v>6641.9835570593823</v>
      </c>
      <c r="L29" s="101">
        <f>IF(SER_hh_tes!L29=0,0,1000000/0.086*SER_hh_tes!L29/SER_hh_num!L29)</f>
        <v>6754.2274831405339</v>
      </c>
      <c r="M29" s="101">
        <f>IF(SER_hh_tes!M29=0,0,1000000/0.086*SER_hh_tes!M29/SER_hh_num!M29)</f>
        <v>6608.1274142143384</v>
      </c>
      <c r="N29" s="101">
        <f>IF(SER_hh_tes!N29=0,0,1000000/0.086*SER_hh_tes!N29/SER_hh_num!N29)</f>
        <v>7073.9454336600202</v>
      </c>
      <c r="O29" s="101">
        <f>IF(SER_hh_tes!O29=0,0,1000000/0.086*SER_hh_tes!O29/SER_hh_num!O29)</f>
        <v>7131.9707162504692</v>
      </c>
      <c r="P29" s="101">
        <f>IF(SER_hh_tes!P29=0,0,1000000/0.086*SER_hh_tes!P29/SER_hh_num!P29)</f>
        <v>7068.3219747562507</v>
      </c>
      <c r="Q29" s="101">
        <f>IF(SER_hh_tes!Q29=0,0,1000000/0.086*SER_hh_tes!Q29/SER_hh_num!Q29)</f>
        <v>7219.5548583831032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0</v>
      </c>
      <c r="C30" s="100">
        <f>IF(SER_hh_tes!C30=0,0,1000000/0.086*SER_hh_tes!C30/SER_hh_num!C30)</f>
        <v>0</v>
      </c>
      <c r="D30" s="100">
        <f>IF(SER_hh_tes!D30=0,0,1000000/0.086*SER_hh_tes!D30/SER_hh_num!D30)</f>
        <v>0</v>
      </c>
      <c r="E30" s="100">
        <f>IF(SER_hh_tes!E30=0,0,1000000/0.086*SER_hh_tes!E30/SER_hh_num!E30)</f>
        <v>0</v>
      </c>
      <c r="F30" s="100">
        <f>IF(SER_hh_tes!F30=0,0,1000000/0.086*SER_hh_tes!F30/SER_hh_num!F30)</f>
        <v>0</v>
      </c>
      <c r="G30" s="100">
        <f>IF(SER_hh_tes!G30=0,0,1000000/0.086*SER_hh_tes!G30/SER_hh_num!G30)</f>
        <v>0</v>
      </c>
      <c r="H30" s="100">
        <f>IF(SER_hh_tes!H30=0,0,1000000/0.086*SER_hh_tes!H30/SER_hh_num!H30)</f>
        <v>0</v>
      </c>
      <c r="I30" s="100">
        <f>IF(SER_hh_tes!I30=0,0,1000000/0.086*SER_hh_tes!I30/SER_hh_num!I30)</f>
        <v>0</v>
      </c>
      <c r="J30" s="100">
        <f>IF(SER_hh_tes!J30=0,0,1000000/0.086*SER_hh_tes!J30/SER_hh_num!J30)</f>
        <v>0</v>
      </c>
      <c r="K30" s="100">
        <f>IF(SER_hh_tes!K30=0,0,1000000/0.086*SER_hh_tes!K30/SER_hh_num!K30)</f>
        <v>7005.3108259245346</v>
      </c>
      <c r="L30" s="100">
        <f>IF(SER_hh_tes!L30=0,0,1000000/0.086*SER_hh_tes!L30/SER_hh_num!L30)</f>
        <v>7090.5589040081686</v>
      </c>
      <c r="M30" s="100">
        <f>IF(SER_hh_tes!M30=0,0,1000000/0.086*SER_hh_tes!M30/SER_hh_num!M30)</f>
        <v>6905.8741959549297</v>
      </c>
      <c r="N30" s="100">
        <f>IF(SER_hh_tes!N30=0,0,1000000/0.086*SER_hh_tes!N30/SER_hh_num!N30)</f>
        <v>7370.4108820549454</v>
      </c>
      <c r="O30" s="100">
        <f>IF(SER_hh_tes!O30=0,0,1000000/0.086*SER_hh_tes!O30/SER_hh_num!O30)</f>
        <v>7353.7810161914931</v>
      </c>
      <c r="P30" s="100">
        <f>IF(SER_hh_tes!P30=0,0,1000000/0.086*SER_hh_tes!P30/SER_hh_num!P30)</f>
        <v>7236.143850099128</v>
      </c>
      <c r="Q30" s="100">
        <f>IF(SER_hh_tes!Q30=0,0,1000000/0.086*SER_hh_tes!Q30/SER_hh_num!Q30)</f>
        <v>7282.6406154408842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6620.9385627199163</v>
      </c>
      <c r="C31" s="100">
        <f>IF(SER_hh_tes!C31=0,0,1000000/0.086*SER_hh_tes!C31/SER_hh_num!C31)</f>
        <v>6365.4772536697483</v>
      </c>
      <c r="D31" s="100">
        <f>IF(SER_hh_tes!D31=0,0,1000000/0.086*SER_hh_tes!D31/SER_hh_num!D31)</f>
        <v>6616.290427070413</v>
      </c>
      <c r="E31" s="100">
        <f>IF(SER_hh_tes!E31=0,0,1000000/0.086*SER_hh_tes!E31/SER_hh_num!E31)</f>
        <v>6671.5529848905453</v>
      </c>
      <c r="F31" s="100">
        <f>IF(SER_hh_tes!F31=0,0,1000000/0.086*SER_hh_tes!F31/SER_hh_num!F31)</f>
        <v>6673.9323331652449</v>
      </c>
      <c r="G31" s="100">
        <f>IF(SER_hh_tes!G31=0,0,1000000/0.086*SER_hh_tes!G31/SER_hh_num!G31)</f>
        <v>6477.5538512529602</v>
      </c>
      <c r="H31" s="100">
        <f>IF(SER_hh_tes!H31=0,0,1000000/0.086*SER_hh_tes!H31/SER_hh_num!H31)</f>
        <v>6724.0667811283192</v>
      </c>
      <c r="I31" s="100">
        <f>IF(SER_hh_tes!I31=0,0,1000000/0.086*SER_hh_tes!I31/SER_hh_num!I31)</f>
        <v>6591.1448122315087</v>
      </c>
      <c r="J31" s="100">
        <f>IF(SER_hh_tes!J31=0,0,1000000/0.086*SER_hh_tes!J31/SER_hh_num!J31)</f>
        <v>6680.5577898604297</v>
      </c>
      <c r="K31" s="100">
        <f>IF(SER_hh_tes!K31=0,0,1000000/0.086*SER_hh_tes!K31/SER_hh_num!K31)</f>
        <v>6735.5169173755121</v>
      </c>
      <c r="L31" s="100">
        <f>IF(SER_hh_tes!L31=0,0,1000000/0.086*SER_hh_tes!L31/SER_hh_num!L31)</f>
        <v>6868.2445566139868</v>
      </c>
      <c r="M31" s="100">
        <f>IF(SER_hh_tes!M31=0,0,1000000/0.086*SER_hh_tes!M31/SER_hh_num!M31)</f>
        <v>6763.4954011707432</v>
      </c>
      <c r="N31" s="100">
        <f>IF(SER_hh_tes!N31=0,0,1000000/0.086*SER_hh_tes!N31/SER_hh_num!N31)</f>
        <v>7275.3881650812555</v>
      </c>
      <c r="O31" s="100">
        <f>IF(SER_hh_tes!O31=0,0,1000000/0.086*SER_hh_tes!O31/SER_hh_num!O31)</f>
        <v>7345.5417617022986</v>
      </c>
      <c r="P31" s="100">
        <f>IF(SER_hh_tes!P31=0,0,1000000/0.086*SER_hh_tes!P31/SER_hh_num!P31)</f>
        <v>7253.6030566725476</v>
      </c>
      <c r="Q31" s="100">
        <f>IF(SER_hh_tes!Q31=0,0,1000000/0.086*SER_hh_tes!Q31/SER_hh_num!Q31)</f>
        <v>7317.8390192493998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6611.7454233633434</v>
      </c>
      <c r="C33" s="18">
        <f>IF(SER_hh_tes!C33=0,0,1000000/0.086*SER_hh_tes!C33/SER_hh_num!C33)</f>
        <v>6290.3661181735915</v>
      </c>
      <c r="D33" s="18">
        <f>IF(SER_hh_tes!D33=0,0,1000000/0.086*SER_hh_tes!D33/SER_hh_num!D33)</f>
        <v>6503.4726146699068</v>
      </c>
      <c r="E33" s="18">
        <f>IF(SER_hh_tes!E33=0,0,1000000/0.086*SER_hh_tes!E33/SER_hh_num!E33)</f>
        <v>6517.8104216739466</v>
      </c>
      <c r="F33" s="18">
        <f>IF(SER_hh_tes!F33=0,0,1000000/0.086*SER_hh_tes!F33/SER_hh_num!F33)</f>
        <v>6486.4656542100329</v>
      </c>
      <c r="G33" s="18">
        <f>IF(SER_hh_tes!G33=0,0,1000000/0.086*SER_hh_tes!G33/SER_hh_num!G33)</f>
        <v>6289.5947782887615</v>
      </c>
      <c r="H33" s="18">
        <f>IF(SER_hh_tes!H33=0,0,1000000/0.086*SER_hh_tes!H33/SER_hh_num!H33)</f>
        <v>6514.5122754147933</v>
      </c>
      <c r="I33" s="18">
        <f>IF(SER_hh_tes!I33=0,0,1000000/0.086*SER_hh_tes!I33/SER_hh_num!I33)</f>
        <v>6377.3140675015184</v>
      </c>
      <c r="J33" s="18">
        <f>IF(SER_hh_tes!J33=0,0,1000000/0.086*SER_hh_tes!J33/SER_hh_num!J33)</f>
        <v>6466.4192471265033</v>
      </c>
      <c r="K33" s="18">
        <f>IF(SER_hh_tes!K33=0,0,1000000/0.086*SER_hh_tes!K33/SER_hh_num!K33)</f>
        <v>6506.0596759845603</v>
      </c>
      <c r="L33" s="18">
        <f>IF(SER_hh_tes!L33=0,0,1000000/0.086*SER_hh_tes!L33/SER_hh_num!L33)</f>
        <v>6579.1072509891546</v>
      </c>
      <c r="M33" s="18">
        <f>IF(SER_hh_tes!M33=0,0,1000000/0.086*SER_hh_tes!M33/SER_hh_num!M33)</f>
        <v>6421.5653076860626</v>
      </c>
      <c r="N33" s="18">
        <f>IF(SER_hh_tes!N33=0,0,1000000/0.086*SER_hh_tes!N33/SER_hh_num!N33)</f>
        <v>6850.2095323304638</v>
      </c>
      <c r="O33" s="18">
        <f>IF(SER_hh_tes!O33=0,0,1000000/0.086*SER_hh_tes!O33/SER_hh_num!O33)</f>
        <v>6939.4171248798366</v>
      </c>
      <c r="P33" s="18">
        <f>IF(SER_hh_tes!P33=0,0,1000000/0.086*SER_hh_tes!P33/SER_hh_num!P33)</f>
        <v>6939.49688215469</v>
      </c>
      <c r="Q33" s="18">
        <f>IF(SER_hh_tes!Q33=0,0,1000000/0.086*SER_hh_tes!Q33/SER_hh_num!Q33)</f>
        <v>7164.6436545837651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15402.821404144415</v>
      </c>
      <c r="C3" s="106">
        <f>IF(SER_hh_emi!C3=0,0,1000000*SER_hh_emi!C3/SER_hh_num!C3)</f>
        <v>13902.537228434687</v>
      </c>
      <c r="D3" s="106">
        <f>IF(SER_hh_emi!D3=0,0,1000000*SER_hh_emi!D3/SER_hh_num!D3)</f>
        <v>13897.306708896356</v>
      </c>
      <c r="E3" s="106">
        <f>IF(SER_hh_emi!E3=0,0,1000000*SER_hh_emi!E3/SER_hh_num!E3)</f>
        <v>13772.172640945917</v>
      </c>
      <c r="F3" s="106">
        <f>IF(SER_hh_emi!F3=0,0,1000000*SER_hh_emi!F3/SER_hh_num!F3)</f>
        <v>12625.68995950134</v>
      </c>
      <c r="G3" s="106">
        <f>IF(SER_hh_emi!G3=0,0,1000000*SER_hh_emi!G3/SER_hh_num!G3)</f>
        <v>11199.687154071869</v>
      </c>
      <c r="H3" s="106">
        <f>IF(SER_hh_emi!H3=0,0,1000000*SER_hh_emi!H3/SER_hh_num!H3)</f>
        <v>10504.478515221526</v>
      </c>
      <c r="I3" s="106">
        <f>IF(SER_hh_emi!I3=0,0,1000000*SER_hh_emi!I3/SER_hh_num!I3)</f>
        <v>9252.0755300045967</v>
      </c>
      <c r="J3" s="106">
        <f>IF(SER_hh_emi!J3=0,0,1000000*SER_hh_emi!J3/SER_hh_num!J3)</f>
        <v>9957.0289405389904</v>
      </c>
      <c r="K3" s="106">
        <f>IF(SER_hh_emi!K3=0,0,1000000*SER_hh_emi!K3/SER_hh_num!K3)</f>
        <v>10195.516518891643</v>
      </c>
      <c r="L3" s="106">
        <f>IF(SER_hh_emi!L3=0,0,1000000*SER_hh_emi!L3/SER_hh_num!L3)</f>
        <v>13295.522702793358</v>
      </c>
      <c r="M3" s="106">
        <f>IF(SER_hh_emi!M3=0,0,1000000*SER_hh_emi!M3/SER_hh_num!M3)</f>
        <v>10136.268480509249</v>
      </c>
      <c r="N3" s="106">
        <f>IF(SER_hh_emi!N3=0,0,1000000*SER_hh_emi!N3/SER_hh_num!N3)</f>
        <v>11173.343099965892</v>
      </c>
      <c r="O3" s="106">
        <f>IF(SER_hh_emi!O3=0,0,1000000*SER_hh_emi!O3/SER_hh_num!O3)</f>
        <v>11622.638675071872</v>
      </c>
      <c r="P3" s="106">
        <f>IF(SER_hh_emi!P3=0,0,1000000*SER_hh_emi!P3/SER_hh_num!P3)</f>
        <v>9464.5067835508908</v>
      </c>
      <c r="Q3" s="106">
        <f>IF(SER_hh_emi!Q3=0,0,1000000*SER_hh_emi!Q3/SER_hh_num!Q3)</f>
        <v>11253.541761121838</v>
      </c>
    </row>
    <row r="4" spans="1:17" ht="12.95" customHeight="1" x14ac:dyDescent="0.25">
      <c r="A4" s="90" t="s">
        <v>44</v>
      </c>
      <c r="B4" s="101">
        <f>IF(SER_hh_emi!B4=0,0,1000000*SER_hh_emi!B4/SER_hh_num!B4)</f>
        <v>13324.080532426739</v>
      </c>
      <c r="C4" s="101">
        <f>IF(SER_hh_emi!C4=0,0,1000000*SER_hh_emi!C4/SER_hh_num!C4)</f>
        <v>11820.805257380323</v>
      </c>
      <c r="D4" s="101">
        <f>IF(SER_hh_emi!D4=0,0,1000000*SER_hh_emi!D4/SER_hh_num!D4)</f>
        <v>11760.901961549969</v>
      </c>
      <c r="E4" s="101">
        <f>IF(SER_hh_emi!E4=0,0,1000000*SER_hh_emi!E4/SER_hh_num!E4)</f>
        <v>11604.284349780117</v>
      </c>
      <c r="F4" s="101">
        <f>IF(SER_hh_emi!F4=0,0,1000000*SER_hh_emi!F4/SER_hh_num!F4)</f>
        <v>10480.581370188274</v>
      </c>
      <c r="G4" s="101">
        <f>IF(SER_hh_emi!G4=0,0,1000000*SER_hh_emi!G4/SER_hh_num!G4)</f>
        <v>9144.8231964942497</v>
      </c>
      <c r="H4" s="101">
        <f>IF(SER_hh_emi!H4=0,0,1000000*SER_hh_emi!H4/SER_hh_num!H4)</f>
        <v>8610.7600648007538</v>
      </c>
      <c r="I4" s="101">
        <f>IF(SER_hh_emi!I4=0,0,1000000*SER_hh_emi!I4/SER_hh_num!I4)</f>
        <v>7460.6556020621483</v>
      </c>
      <c r="J4" s="101">
        <f>IF(SER_hh_emi!J4=0,0,1000000*SER_hh_emi!J4/SER_hh_num!J4)</f>
        <v>8224.7466487580568</v>
      </c>
      <c r="K4" s="101">
        <f>IF(SER_hh_emi!K4=0,0,1000000*SER_hh_emi!K4/SER_hh_num!K4)</f>
        <v>8087.9942513882406</v>
      </c>
      <c r="L4" s="101">
        <f>IF(SER_hh_emi!L4=0,0,1000000*SER_hh_emi!L4/SER_hh_num!L4)</f>
        <v>10900.713426683302</v>
      </c>
      <c r="M4" s="101">
        <f>IF(SER_hh_emi!M4=0,0,1000000*SER_hh_emi!M4/SER_hh_num!M4)</f>
        <v>7787.9201653450946</v>
      </c>
      <c r="N4" s="101">
        <f>IF(SER_hh_emi!N4=0,0,1000000*SER_hh_emi!N4/SER_hh_num!N4)</f>
        <v>8715.8758096698039</v>
      </c>
      <c r="O4" s="101">
        <f>IF(SER_hh_emi!O4=0,0,1000000*SER_hh_emi!O4/SER_hh_num!O4)</f>
        <v>9203.3102503881437</v>
      </c>
      <c r="P4" s="101">
        <f>IF(SER_hh_emi!P4=0,0,1000000*SER_hh_emi!P4/SER_hh_num!P4)</f>
        <v>7225.824534344004</v>
      </c>
      <c r="Q4" s="101">
        <f>IF(SER_hh_emi!Q4=0,0,1000000*SER_hh_emi!Q4/SER_hh_num!Q4)</f>
        <v>9079.7379197195387</v>
      </c>
    </row>
    <row r="5" spans="1:17" ht="12" customHeight="1" x14ac:dyDescent="0.25">
      <c r="A5" s="88" t="s">
        <v>38</v>
      </c>
      <c r="B5" s="100">
        <f>IF(SER_hh_emi!B5=0,0,1000000*SER_hh_emi!B5/SER_hh_num!B5)</f>
        <v>0</v>
      </c>
      <c r="C5" s="100">
        <f>IF(SER_hh_emi!C5=0,0,1000000*SER_hh_emi!C5/SER_hh_num!C5)</f>
        <v>0</v>
      </c>
      <c r="D5" s="100">
        <f>IF(SER_hh_emi!D5=0,0,1000000*SER_hh_emi!D5/SER_hh_num!D5)</f>
        <v>0</v>
      </c>
      <c r="E5" s="100">
        <f>IF(SER_hh_emi!E5=0,0,1000000*SER_hh_emi!E5/SER_hh_num!E5)</f>
        <v>0</v>
      </c>
      <c r="F5" s="100">
        <f>IF(SER_hh_emi!F5=0,0,1000000*SER_hh_emi!F5/SER_hh_num!F5)</f>
        <v>0</v>
      </c>
      <c r="G5" s="100">
        <f>IF(SER_hh_emi!G5=0,0,1000000*SER_hh_emi!G5/SER_hh_num!G5)</f>
        <v>0</v>
      </c>
      <c r="H5" s="100">
        <f>IF(SER_hh_emi!H5=0,0,1000000*SER_hh_emi!H5/SER_hh_num!H5)</f>
        <v>0</v>
      </c>
      <c r="I5" s="100">
        <f>IF(SER_hh_emi!I5=0,0,1000000*SER_hh_emi!I5/SER_hh_num!I5)</f>
        <v>0</v>
      </c>
      <c r="J5" s="100">
        <f>IF(SER_hh_emi!J5=0,0,1000000*SER_hh_emi!J5/SER_hh_num!J5)</f>
        <v>0</v>
      </c>
      <c r="K5" s="100">
        <f>IF(SER_hh_emi!K5=0,0,1000000*SER_hh_emi!K5/SER_hh_num!K5)</f>
        <v>0</v>
      </c>
      <c r="L5" s="100">
        <f>IF(SER_hh_emi!L5=0,0,1000000*SER_hh_emi!L5/SER_hh_num!L5)</f>
        <v>0</v>
      </c>
      <c r="M5" s="100">
        <f>IF(SER_hh_emi!M5=0,0,1000000*SER_hh_emi!M5/SER_hh_num!M5)</f>
        <v>0</v>
      </c>
      <c r="N5" s="100">
        <f>IF(SER_hh_emi!N5=0,0,1000000*SER_hh_emi!N5/SER_hh_num!N5)</f>
        <v>0</v>
      </c>
      <c r="O5" s="100">
        <f>IF(SER_hh_emi!O5=0,0,1000000*SER_hh_emi!O5/SER_hh_num!O5)</f>
        <v>0</v>
      </c>
      <c r="P5" s="100">
        <f>IF(SER_hh_emi!P5=0,0,1000000*SER_hh_emi!P5/SER_hh_num!P5)</f>
        <v>0</v>
      </c>
      <c r="Q5" s="100">
        <f>IF(SER_hh_emi!Q5=0,0,1000000*SER_hh_emi!Q5/SER_hh_num!Q5)</f>
        <v>0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20005.077230021689</v>
      </c>
      <c r="C7" s="100">
        <f>IF(SER_hh_emi!C7=0,0,1000000*SER_hh_emi!C7/SER_hh_num!C7)</f>
        <v>20595.548410353051</v>
      </c>
      <c r="D7" s="100">
        <f>IF(SER_hh_emi!D7=0,0,1000000*SER_hh_emi!D7/SER_hh_num!D7)</f>
        <v>18035.355941596761</v>
      </c>
      <c r="E7" s="100">
        <f>IF(SER_hh_emi!E7=0,0,1000000*SER_hh_emi!E7/SER_hh_num!E7)</f>
        <v>21470.465355521188</v>
      </c>
      <c r="F7" s="100">
        <f>IF(SER_hh_emi!F7=0,0,1000000*SER_hh_emi!F7/SER_hh_num!F7)</f>
        <v>21608.486222504835</v>
      </c>
      <c r="G7" s="100">
        <f>IF(SER_hh_emi!G7=0,0,1000000*SER_hh_emi!G7/SER_hh_num!G7)</f>
        <v>19994.841816836091</v>
      </c>
      <c r="H7" s="100">
        <f>IF(SER_hh_emi!H7=0,0,1000000*SER_hh_emi!H7/SER_hh_num!H7)</f>
        <v>19738.521516720164</v>
      </c>
      <c r="I7" s="100">
        <f>IF(SER_hh_emi!I7=0,0,1000000*SER_hh_emi!I7/SER_hh_num!I7)</f>
        <v>19763.424497367414</v>
      </c>
      <c r="J7" s="100">
        <f>IF(SER_hh_emi!J7=0,0,1000000*SER_hh_emi!J7/SER_hh_num!J7)</f>
        <v>21220.554225754338</v>
      </c>
      <c r="K7" s="100">
        <f>IF(SER_hh_emi!K7=0,0,1000000*SER_hh_emi!K7/SER_hh_num!K7)</f>
        <v>19202.421759883775</v>
      </c>
      <c r="L7" s="100">
        <f>IF(SER_hh_emi!L7=0,0,1000000*SER_hh_emi!L7/SER_hh_num!L7)</f>
        <v>23921.371163052783</v>
      </c>
      <c r="M7" s="100">
        <f>IF(SER_hh_emi!M7=0,0,1000000*SER_hh_emi!M7/SER_hh_num!M7)</f>
        <v>24097.282102776357</v>
      </c>
      <c r="N7" s="100">
        <f>IF(SER_hh_emi!N7=0,0,1000000*SER_hh_emi!N7/SER_hh_num!N7)</f>
        <v>16373.762463949688</v>
      </c>
      <c r="O7" s="100">
        <f>IF(SER_hh_emi!O7=0,0,1000000*SER_hh_emi!O7/SER_hh_num!O7)</f>
        <v>20722.5073210054</v>
      </c>
      <c r="P7" s="100">
        <f>IF(SER_hh_emi!P7=0,0,1000000*SER_hh_emi!P7/SER_hh_num!P7)</f>
        <v>15898.442219959805</v>
      </c>
      <c r="Q7" s="100">
        <f>IF(SER_hh_emi!Q7=0,0,1000000*SER_hh_emi!Q7/SER_hh_num!Q7)</f>
        <v>18552.606555408951</v>
      </c>
    </row>
    <row r="8" spans="1:17" ht="12" customHeight="1" x14ac:dyDescent="0.25">
      <c r="A8" s="88" t="s">
        <v>101</v>
      </c>
      <c r="B8" s="100">
        <f>IF(SER_hh_emi!B8=0,0,1000000*SER_hh_emi!B8/SER_hh_num!B8)</f>
        <v>9434.3756866030308</v>
      </c>
      <c r="C8" s="100">
        <f>IF(SER_hh_emi!C8=0,0,1000000*SER_hh_emi!C8/SER_hh_num!C8)</f>
        <v>9691.2050139273815</v>
      </c>
      <c r="D8" s="100">
        <f>IF(SER_hh_emi!D8=0,0,1000000*SER_hh_emi!D8/SER_hh_num!D8)</f>
        <v>8489.7852619963687</v>
      </c>
      <c r="E8" s="100">
        <f>IF(SER_hh_emi!E8=0,0,1000000*SER_hh_emi!E8/SER_hh_num!E8)</f>
        <v>10751.701305339044</v>
      </c>
      <c r="F8" s="100">
        <f>IF(SER_hh_emi!F8=0,0,1000000*SER_hh_emi!F8/SER_hh_num!F8)</f>
        <v>9571.9394790597071</v>
      </c>
      <c r="G8" s="100">
        <f>IF(SER_hh_emi!G8=0,0,1000000*SER_hh_emi!G8/SER_hh_num!G8)</f>
        <v>9399.4405631704249</v>
      </c>
      <c r="H8" s="100">
        <f>IF(SER_hh_emi!H8=0,0,1000000*SER_hh_emi!H8/SER_hh_num!H8)</f>
        <v>9290.0492039417222</v>
      </c>
      <c r="I8" s="100">
        <f>IF(SER_hh_emi!I8=0,0,1000000*SER_hh_emi!I8/SER_hh_num!I8)</f>
        <v>9288.8375412608711</v>
      </c>
      <c r="J8" s="100">
        <f>IF(SER_hh_emi!J8=0,0,1000000*SER_hh_emi!J8/SER_hh_num!J8)</f>
        <v>9976.6763567659236</v>
      </c>
      <c r="K8" s="100">
        <f>IF(SER_hh_emi!K8=0,0,1000000*SER_hh_emi!K8/SER_hh_num!K8)</f>
        <v>9022.0689580514099</v>
      </c>
      <c r="L8" s="100">
        <f>IF(SER_hh_emi!L8=0,0,1000000*SER_hh_emi!L8/SER_hh_num!L8)</f>
        <v>11253.326703828989</v>
      </c>
      <c r="M8" s="100">
        <f>IF(SER_hh_emi!M8=0,0,1000000*SER_hh_emi!M8/SER_hh_num!M8)</f>
        <v>8695.8391491511593</v>
      </c>
      <c r="N8" s="100">
        <f>IF(SER_hh_emi!N8=0,0,1000000*SER_hh_emi!N8/SER_hh_num!N8)</f>
        <v>9500.1558731603345</v>
      </c>
      <c r="O8" s="100">
        <f>IF(SER_hh_emi!O8=0,0,1000000*SER_hh_emi!O8/SER_hh_num!O8)</f>
        <v>9815.517584661211</v>
      </c>
      <c r="P8" s="100">
        <f>IF(SER_hh_emi!P8=0,0,1000000*SER_hh_emi!P8/SER_hh_num!P8)</f>
        <v>7362.4768195687238</v>
      </c>
      <c r="Q8" s="100">
        <f>IF(SER_hh_emi!Q8=0,0,1000000*SER_hh_emi!Q8/SER_hh_num!Q8)</f>
        <v>8537.3610192876185</v>
      </c>
    </row>
    <row r="9" spans="1:17" ht="12" customHeight="1" x14ac:dyDescent="0.25">
      <c r="A9" s="88" t="s">
        <v>106</v>
      </c>
      <c r="B9" s="100">
        <f>IF(SER_hh_emi!B9=0,0,1000000*SER_hh_emi!B9/SER_hh_num!B9)</f>
        <v>14142.337690630355</v>
      </c>
      <c r="C9" s="100">
        <f>IF(SER_hh_emi!C9=0,0,1000000*SER_hh_emi!C9/SER_hh_num!C9)</f>
        <v>14527.330529217033</v>
      </c>
      <c r="D9" s="100">
        <f>IF(SER_hh_emi!D9=0,0,1000000*SER_hh_emi!D9/SER_hh_num!D9)</f>
        <v>12726.375765021125</v>
      </c>
      <c r="E9" s="100">
        <f>IF(SER_hh_emi!E9=0,0,1000000*SER_hh_emi!E9/SER_hh_num!E9)</f>
        <v>16687.042108426649</v>
      </c>
      <c r="F9" s="100">
        <f>IF(SER_hh_emi!F9=0,0,1000000*SER_hh_emi!F9/SER_hh_num!F9)</f>
        <v>13857.560317597345</v>
      </c>
      <c r="G9" s="100">
        <f>IF(SER_hh_emi!G9=0,0,1000000*SER_hh_emi!G9/SER_hh_num!G9)</f>
        <v>14089.969168402717</v>
      </c>
      <c r="H9" s="100">
        <f>IF(SER_hh_emi!H9=0,0,1000000*SER_hh_emi!H9/SER_hh_num!H9)</f>
        <v>13925.989102944215</v>
      </c>
      <c r="I9" s="100">
        <f>IF(SER_hh_emi!I9=0,0,1000000*SER_hh_emi!I9/SER_hh_num!I9)</f>
        <v>14463.781166137798</v>
      </c>
      <c r="J9" s="100">
        <f>IF(SER_hh_emi!J9=0,0,1000000*SER_hh_emi!J9/SER_hh_num!J9)</f>
        <v>14494.751555887973</v>
      </c>
      <c r="K9" s="100">
        <f>IF(SER_hh_emi!K9=0,0,1000000*SER_hh_emi!K9/SER_hh_num!K9)</f>
        <v>13524.28079094846</v>
      </c>
      <c r="L9" s="100">
        <f>IF(SER_hh_emi!L9=0,0,1000000*SER_hh_emi!L9/SER_hh_num!L9)</f>
        <v>16876.5566055944</v>
      </c>
      <c r="M9" s="100">
        <f>IF(SER_hh_emi!M9=0,0,1000000*SER_hh_emi!M9/SER_hh_num!M9)</f>
        <v>10089.873838099871</v>
      </c>
      <c r="N9" s="100">
        <f>IF(SER_hh_emi!N9=0,0,1000000*SER_hh_emi!N9/SER_hh_num!N9)</f>
        <v>15677.501531919357</v>
      </c>
      <c r="O9" s="100">
        <f>IF(SER_hh_emi!O9=0,0,1000000*SER_hh_emi!O9/SER_hh_num!O9)</f>
        <v>14894.186198487443</v>
      </c>
      <c r="P9" s="100">
        <f>IF(SER_hh_emi!P9=0,0,1000000*SER_hh_emi!P9/SER_hh_num!P9)</f>
        <v>11466.13794410624</v>
      </c>
      <c r="Q9" s="100">
        <f>IF(SER_hh_emi!Q9=0,0,1000000*SER_hh_emi!Q9/SER_hh_num!Q9)</f>
        <v>13124.126261535974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0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0</v>
      </c>
      <c r="O10" s="100">
        <f>IF(SER_hh_emi!O10=0,0,1000000*SER_hh_emi!O10/SER_hh_num!O10)</f>
        <v>0</v>
      </c>
      <c r="P10" s="100">
        <f>IF(SER_hh_emi!P10=0,0,1000000*SER_hh_emi!P10/SER_hh_num!P10)</f>
        <v>0</v>
      </c>
      <c r="Q10" s="100">
        <f>IF(SER_hh_emi!Q10=0,0,1000000*SER_hh_emi!Q10/SER_hh_num!Q10)</f>
        <v>0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5.1430011879728799</v>
      </c>
      <c r="C16" s="101">
        <f>IF(SER_hh_emi!C16=0,0,1000000*SER_hh_emi!C16/SER_hh_num!C16)</f>
        <v>5.415404339911384</v>
      </c>
      <c r="D16" s="101">
        <f>IF(SER_hh_emi!D16=0,0,1000000*SER_hh_emi!D16/SER_hh_num!D16)</f>
        <v>6.481380635390499</v>
      </c>
      <c r="E16" s="101">
        <f>IF(SER_hh_emi!E16=0,0,1000000*SER_hh_emi!E16/SER_hh_num!E16)</f>
        <v>5.8656714592813834</v>
      </c>
      <c r="F16" s="101">
        <f>IF(SER_hh_emi!F16=0,0,1000000*SER_hh_emi!F16/SER_hh_num!F16)</f>
        <v>7.496778975034978</v>
      </c>
      <c r="G16" s="101">
        <f>IF(SER_hh_emi!G16=0,0,1000000*SER_hh_emi!G16/SER_hh_num!G16)</f>
        <v>7.5195602846396854</v>
      </c>
      <c r="H16" s="101">
        <f>IF(SER_hh_emi!H16=0,0,1000000*SER_hh_emi!H16/SER_hh_num!H16)</f>
        <v>8.7987162581873619</v>
      </c>
      <c r="I16" s="101">
        <f>IF(SER_hh_emi!I16=0,0,1000000*SER_hh_emi!I16/SER_hh_num!I16)</f>
        <v>9.1874364464307199</v>
      </c>
      <c r="J16" s="101">
        <f>IF(SER_hh_emi!J16=0,0,1000000*SER_hh_emi!J16/SER_hh_num!J16)</f>
        <v>9.1432194231503274</v>
      </c>
      <c r="K16" s="101">
        <f>IF(SER_hh_emi!K16=0,0,1000000*SER_hh_emi!K16/SER_hh_num!K16)</f>
        <v>11.003452970528514</v>
      </c>
      <c r="L16" s="101">
        <f>IF(SER_hh_emi!L16=0,0,1000000*SER_hh_emi!L16/SER_hh_num!L16)</f>
        <v>10.096633717393496</v>
      </c>
      <c r="M16" s="101">
        <f>IF(SER_hh_emi!M16=0,0,1000000*SER_hh_emi!M16/SER_hh_num!M16)</f>
        <v>10.513323277007171</v>
      </c>
      <c r="N16" s="101">
        <f>IF(SER_hh_emi!N16=0,0,1000000*SER_hh_emi!N16/SER_hh_num!N16)</f>
        <v>11.997749960826081</v>
      </c>
      <c r="O16" s="101">
        <f>IF(SER_hh_emi!O16=0,0,1000000*SER_hh_emi!O16/SER_hh_num!O16)</f>
        <v>14.437969244355024</v>
      </c>
      <c r="P16" s="101">
        <f>IF(SER_hh_emi!P16=0,0,1000000*SER_hh_emi!P16/SER_hh_num!P16)</f>
        <v>18.394113723952451</v>
      </c>
      <c r="Q16" s="101">
        <f>IF(SER_hh_emi!Q16=0,0,1000000*SER_hh_emi!Q16/SER_hh_num!Q16)</f>
        <v>24.124201353355122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221.22127062145807</v>
      </c>
      <c r="C17" s="103">
        <f>IF(SER_hh_emi!C17=0,0,1000000*SER_hh_emi!C17/SER_hh_num!C17)</f>
        <v>275.27875697639553</v>
      </c>
      <c r="D17" s="103">
        <f>IF(SER_hh_emi!D17=0,0,1000000*SER_hh_emi!D17/SER_hh_num!D17)</f>
        <v>343.8158676172161</v>
      </c>
      <c r="E17" s="103">
        <f>IF(SER_hh_emi!E17=0,0,1000000*SER_hh_emi!E17/SER_hh_num!E17)</f>
        <v>375.62632636116768</v>
      </c>
      <c r="F17" s="103">
        <f>IF(SER_hh_emi!F17=0,0,1000000*SER_hh_emi!F17/SER_hh_num!F17)</f>
        <v>445.59521926891728</v>
      </c>
      <c r="G17" s="103">
        <f>IF(SER_hh_emi!G17=0,0,1000000*SER_hh_emi!G17/SER_hh_num!G17)</f>
        <v>510.07847274955549</v>
      </c>
      <c r="H17" s="103">
        <f>IF(SER_hh_emi!H17=0,0,1000000*SER_hh_emi!H17/SER_hh_num!H17)</f>
        <v>604.9901593019755</v>
      </c>
      <c r="I17" s="103">
        <f>IF(SER_hh_emi!I17=0,0,1000000*SER_hh_emi!I17/SER_hh_num!I17)</f>
        <v>701.95355446993369</v>
      </c>
      <c r="J17" s="103">
        <f>IF(SER_hh_emi!J17=0,0,1000000*SER_hh_emi!J17/SER_hh_num!J17)</f>
        <v>776.63549690189529</v>
      </c>
      <c r="K17" s="103">
        <f>IF(SER_hh_emi!K17=0,0,1000000*SER_hh_emi!K17/SER_hh_num!K17)</f>
        <v>869.13593835662039</v>
      </c>
      <c r="L17" s="103">
        <f>IF(SER_hh_emi!L17=0,0,1000000*SER_hh_emi!L17/SER_hh_num!L17)</f>
        <v>915.65920087926156</v>
      </c>
      <c r="M17" s="103">
        <f>IF(SER_hh_emi!M17=0,0,1000000*SER_hh_emi!M17/SER_hh_num!M17)</f>
        <v>929.46777524002437</v>
      </c>
      <c r="N17" s="103">
        <f>IF(SER_hh_emi!N17=0,0,1000000*SER_hh_emi!N17/SER_hh_num!N17)</f>
        <v>946.51489131569485</v>
      </c>
      <c r="O17" s="103">
        <f>IF(SER_hh_emi!O17=0,0,1000000*SER_hh_emi!O17/SER_hh_num!O17)</f>
        <v>965.79500056212635</v>
      </c>
      <c r="P17" s="103">
        <f>IF(SER_hh_emi!P17=0,0,1000000*SER_hh_emi!P17/SER_hh_num!P17)</f>
        <v>1002.6485707577812</v>
      </c>
      <c r="Q17" s="103">
        <f>IF(SER_hh_emi!Q17=0,0,1000000*SER_hh_emi!Q17/SER_hh_num!Q17)</f>
        <v>1025.1834473056037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1018.3610926930119</v>
      </c>
      <c r="C19" s="101">
        <f>IF(SER_hh_emi!C19=0,0,1000000*SER_hh_emi!C19/SER_hh_num!C19)</f>
        <v>1011.9679641185759</v>
      </c>
      <c r="D19" s="101">
        <f>IF(SER_hh_emi!D19=0,0,1000000*SER_hh_emi!D19/SER_hh_num!D19)</f>
        <v>1028.7352425047231</v>
      </c>
      <c r="E19" s="101">
        <f>IF(SER_hh_emi!E19=0,0,1000000*SER_hh_emi!E19/SER_hh_num!E19)</f>
        <v>1058.6210534845418</v>
      </c>
      <c r="F19" s="101">
        <f>IF(SER_hh_emi!F19=0,0,1000000*SER_hh_emi!F19/SER_hh_num!F19)</f>
        <v>1032.6667568290952</v>
      </c>
      <c r="G19" s="101">
        <f>IF(SER_hh_emi!G19=0,0,1000000*SER_hh_emi!G19/SER_hh_num!G19)</f>
        <v>1012.0968749499636</v>
      </c>
      <c r="H19" s="101">
        <f>IF(SER_hh_emi!H19=0,0,1000000*SER_hh_emi!H19/SER_hh_num!H19)</f>
        <v>837.9830087129659</v>
      </c>
      <c r="I19" s="101">
        <f>IF(SER_hh_emi!I19=0,0,1000000*SER_hh_emi!I19/SER_hh_num!I19)</f>
        <v>794.20091238677446</v>
      </c>
      <c r="J19" s="101">
        <f>IF(SER_hh_emi!J19=0,0,1000000*SER_hh_emi!J19/SER_hh_num!J19)</f>
        <v>789.41216863390082</v>
      </c>
      <c r="K19" s="101">
        <f>IF(SER_hh_emi!K19=0,0,1000000*SER_hh_emi!K19/SER_hh_num!K19)</f>
        <v>807.49828592797803</v>
      </c>
      <c r="L19" s="101">
        <f>IF(SER_hh_emi!L19=0,0,1000000*SER_hh_emi!L19/SER_hh_num!L19)</f>
        <v>979.30575815188536</v>
      </c>
      <c r="M19" s="101">
        <f>IF(SER_hh_emi!M19=0,0,1000000*SER_hh_emi!M19/SER_hh_num!M19)</f>
        <v>982.57051740120949</v>
      </c>
      <c r="N19" s="101">
        <f>IF(SER_hh_emi!N19=0,0,1000000*SER_hh_emi!N19/SER_hh_num!N19)</f>
        <v>964.67221693387125</v>
      </c>
      <c r="O19" s="101">
        <f>IF(SER_hh_emi!O19=0,0,1000000*SER_hh_emi!O19/SER_hh_num!O19)</f>
        <v>968.30659866387759</v>
      </c>
      <c r="P19" s="101">
        <f>IF(SER_hh_emi!P19=0,0,1000000*SER_hh_emi!P19/SER_hh_num!P19)</f>
        <v>982.71852978128243</v>
      </c>
      <c r="Q19" s="101">
        <f>IF(SER_hh_emi!Q19=0,0,1000000*SER_hh_emi!Q19/SER_hh_num!Q19)</f>
        <v>984.48167819644914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0</v>
      </c>
      <c r="C21" s="100">
        <f>IF(SER_hh_emi!C21=0,0,1000000*SER_hh_emi!C21/SER_hh_num!C21)</f>
        <v>0</v>
      </c>
      <c r="D21" s="100">
        <f>IF(SER_hh_emi!D21=0,0,1000000*SER_hh_emi!D21/SER_hh_num!D21)</f>
        <v>0</v>
      </c>
      <c r="E21" s="100">
        <f>IF(SER_hh_emi!E21=0,0,1000000*SER_hh_emi!E21/SER_hh_num!E21)</f>
        <v>0</v>
      </c>
      <c r="F21" s="100">
        <f>IF(SER_hh_emi!F21=0,0,1000000*SER_hh_emi!F21/SER_hh_num!F21)</f>
        <v>0</v>
      </c>
      <c r="G21" s="100">
        <f>IF(SER_hh_emi!G21=0,0,1000000*SER_hh_emi!G21/SER_hh_num!G21)</f>
        <v>0</v>
      </c>
      <c r="H21" s="100">
        <f>IF(SER_hh_emi!H21=0,0,1000000*SER_hh_emi!H21/SER_hh_num!H21)</f>
        <v>0</v>
      </c>
      <c r="I21" s="100">
        <f>IF(SER_hh_emi!I21=0,0,1000000*SER_hh_emi!I21/SER_hh_num!I21)</f>
        <v>0</v>
      </c>
      <c r="J21" s="100">
        <f>IF(SER_hh_emi!J21=0,0,1000000*SER_hh_emi!J21/SER_hh_num!J21)</f>
        <v>0</v>
      </c>
      <c r="K21" s="100">
        <f>IF(SER_hh_emi!K21=0,0,1000000*SER_hh_emi!K21/SER_hh_num!K21)</f>
        <v>0</v>
      </c>
      <c r="L21" s="100">
        <f>IF(SER_hh_emi!L21=0,0,1000000*SER_hh_emi!L21/SER_hh_num!L21)</f>
        <v>0</v>
      </c>
      <c r="M21" s="100">
        <f>IF(SER_hh_emi!M21=0,0,1000000*SER_hh_emi!M21/SER_hh_num!M21)</f>
        <v>0</v>
      </c>
      <c r="N21" s="100">
        <f>IF(SER_hh_emi!N21=0,0,1000000*SER_hh_emi!N21/SER_hh_num!N21)</f>
        <v>0</v>
      </c>
      <c r="O21" s="100">
        <f>IF(SER_hh_emi!O21=0,0,1000000*SER_hh_emi!O21/SER_hh_num!O21)</f>
        <v>0</v>
      </c>
      <c r="P21" s="100">
        <f>IF(SER_hh_emi!P21=0,0,1000000*SER_hh_emi!P21/SER_hh_num!P21)</f>
        <v>0</v>
      </c>
      <c r="Q21" s="100">
        <f>IF(SER_hh_emi!Q21=0,0,1000000*SER_hh_emi!Q21/SER_hh_num!Q21)</f>
        <v>0</v>
      </c>
    </row>
    <row r="22" spans="1:17" ht="12" customHeight="1" x14ac:dyDescent="0.25">
      <c r="A22" s="88" t="s">
        <v>99</v>
      </c>
      <c r="B22" s="100">
        <f>IF(SER_hh_emi!B22=0,0,1000000*SER_hh_emi!B22/SER_hh_num!B22)</f>
        <v>3640.5556434609684</v>
      </c>
      <c r="C22" s="100">
        <f>IF(SER_hh_emi!C22=0,0,1000000*SER_hh_emi!C22/SER_hh_num!C22)</f>
        <v>3571.1552731175752</v>
      </c>
      <c r="D22" s="100">
        <f>IF(SER_hh_emi!D22=0,0,1000000*SER_hh_emi!D22/SER_hh_num!D22)</f>
        <v>3577.9243713171591</v>
      </c>
      <c r="E22" s="100">
        <f>IF(SER_hh_emi!E22=0,0,1000000*SER_hh_emi!E22/SER_hh_num!E22)</f>
        <v>3514.6394006226769</v>
      </c>
      <c r="F22" s="100">
        <f>IF(SER_hh_emi!F22=0,0,1000000*SER_hh_emi!F22/SER_hh_num!F22)</f>
        <v>3461.8619039196883</v>
      </c>
      <c r="G22" s="100">
        <f>IF(SER_hh_emi!G22=0,0,1000000*SER_hh_emi!G22/SER_hh_num!G22)</f>
        <v>3415.4264030673316</v>
      </c>
      <c r="H22" s="100">
        <f>IF(SER_hh_emi!H22=0,0,1000000*SER_hh_emi!H22/SER_hh_num!H22)</f>
        <v>3411.8900793008183</v>
      </c>
      <c r="I22" s="100">
        <f>IF(SER_hh_emi!I22=0,0,1000000*SER_hh_emi!I22/SER_hh_num!I22)</f>
        <v>3373.690659174445</v>
      </c>
      <c r="J22" s="100">
        <f>IF(SER_hh_emi!J22=0,0,1000000*SER_hh_emi!J22/SER_hh_num!J22)</f>
        <v>3309.1104905372131</v>
      </c>
      <c r="K22" s="100">
        <f>IF(SER_hh_emi!K22=0,0,1000000*SER_hh_emi!K22/SER_hh_num!K22)</f>
        <v>3382.8700433156387</v>
      </c>
      <c r="L22" s="100">
        <f>IF(SER_hh_emi!L22=0,0,1000000*SER_hh_emi!L22/SER_hh_num!L22)</f>
        <v>3135.8488756843331</v>
      </c>
      <c r="M22" s="100">
        <f>IF(SER_hh_emi!M22=0,0,1000000*SER_hh_emi!M22/SER_hh_num!M22)</f>
        <v>3152.690192758917</v>
      </c>
      <c r="N22" s="100">
        <f>IF(SER_hh_emi!N22=0,0,1000000*SER_hh_emi!N22/SER_hh_num!N22)</f>
        <v>3084.6520862726293</v>
      </c>
      <c r="O22" s="100">
        <f>IF(SER_hh_emi!O22=0,0,1000000*SER_hh_emi!O22/SER_hh_num!O22)</f>
        <v>3092.1368831238719</v>
      </c>
      <c r="P22" s="100">
        <f>IF(SER_hh_emi!P22=0,0,1000000*SER_hh_emi!P22/SER_hh_num!P22)</f>
        <v>3133.9895216061068</v>
      </c>
      <c r="Q22" s="100">
        <f>IF(SER_hh_emi!Q22=0,0,1000000*SER_hh_emi!Q22/SER_hh_num!Q22)</f>
        <v>3130.6318681729631</v>
      </c>
    </row>
    <row r="23" spans="1:17" ht="12" customHeight="1" x14ac:dyDescent="0.25">
      <c r="A23" s="88" t="s">
        <v>98</v>
      </c>
      <c r="B23" s="100">
        <f>IF(SER_hh_emi!B23=0,0,1000000*SER_hh_emi!B23/SER_hh_num!B23)</f>
        <v>2566.2719742365762</v>
      </c>
      <c r="C23" s="100">
        <f>IF(SER_hh_emi!C23=0,0,1000000*SER_hh_emi!C23/SER_hh_num!C23)</f>
        <v>2511.7431572343226</v>
      </c>
      <c r="D23" s="100">
        <f>IF(SER_hh_emi!D23=0,0,1000000*SER_hh_emi!D23/SER_hh_num!D23)</f>
        <v>2517.4752976301288</v>
      </c>
      <c r="E23" s="100">
        <f>IF(SER_hh_emi!E23=0,0,1000000*SER_hh_emi!E23/SER_hh_num!E23)</f>
        <v>2471.6728977923508</v>
      </c>
      <c r="F23" s="100">
        <f>IF(SER_hh_emi!F23=0,0,1000000*SER_hh_emi!F23/SER_hh_num!F23)</f>
        <v>2433.5675657376637</v>
      </c>
      <c r="G23" s="100">
        <f>IF(SER_hh_emi!G23=0,0,1000000*SER_hh_emi!G23/SER_hh_num!G23)</f>
        <v>2399.8883556505721</v>
      </c>
      <c r="H23" s="100">
        <f>IF(SER_hh_emi!H23=0,0,1000000*SER_hh_emi!H23/SER_hh_num!H23)</f>
        <v>2400.2722250527277</v>
      </c>
      <c r="I23" s="100">
        <f>IF(SER_hh_emi!I23=0,0,1000000*SER_hh_emi!I23/SER_hh_num!I23)</f>
        <v>2370.0990753383257</v>
      </c>
      <c r="J23" s="100">
        <f>IF(SER_hh_emi!J23=0,0,1000000*SER_hh_emi!J23/SER_hh_num!J23)</f>
        <v>2325.4258923783614</v>
      </c>
      <c r="K23" s="100">
        <f>IF(SER_hh_emi!K23=0,0,1000000*SER_hh_emi!K23/SER_hh_num!K23)</f>
        <v>2375.73242934583</v>
      </c>
      <c r="L23" s="100">
        <f>IF(SER_hh_emi!L23=0,0,1000000*SER_hh_emi!L23/SER_hh_num!L23)</f>
        <v>2205.0175802117956</v>
      </c>
      <c r="M23" s="100">
        <f>IF(SER_hh_emi!M23=0,0,1000000*SER_hh_emi!M23/SER_hh_num!M23)</f>
        <v>2208.7564444114282</v>
      </c>
      <c r="N23" s="100">
        <f>IF(SER_hh_emi!N23=0,0,1000000*SER_hh_emi!N23/SER_hh_num!N23)</f>
        <v>2172.9765556822449</v>
      </c>
      <c r="O23" s="100">
        <f>IF(SER_hh_emi!O23=0,0,1000000*SER_hh_emi!O23/SER_hh_num!O23)</f>
        <v>2180.9620470598375</v>
      </c>
      <c r="P23" s="100">
        <f>IF(SER_hh_emi!P23=0,0,1000000*SER_hh_emi!P23/SER_hh_num!P23)</f>
        <v>2211.8041443115594</v>
      </c>
      <c r="Q23" s="100">
        <f>IF(SER_hh_emi!Q23=0,0,1000000*SER_hh_emi!Q23/SER_hh_num!Q23)</f>
        <v>2216.9021973805707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1059.8837574688066</v>
      </c>
      <c r="C29" s="101">
        <f>IF(SER_hh_emi!C29=0,0,1000000*SER_hh_emi!C29/SER_hh_num!C29)</f>
        <v>1069.0884261996616</v>
      </c>
      <c r="D29" s="101">
        <f>IF(SER_hh_emi!D29=0,0,1000000*SER_hh_emi!D29/SER_hh_num!D29)</f>
        <v>1106.6302295567459</v>
      </c>
      <c r="E29" s="101">
        <f>IF(SER_hh_emi!E29=0,0,1000000*SER_hh_emi!E29/SER_hh_num!E29)</f>
        <v>1108.2262361653168</v>
      </c>
      <c r="F29" s="101">
        <f>IF(SER_hh_emi!F29=0,0,1000000*SER_hh_emi!F29/SER_hh_num!F29)</f>
        <v>1110.8435660421135</v>
      </c>
      <c r="G29" s="101">
        <f>IF(SER_hh_emi!G29=0,0,1000000*SER_hh_emi!G29/SER_hh_num!G29)</f>
        <v>1040.9119371102663</v>
      </c>
      <c r="H29" s="101">
        <f>IF(SER_hh_emi!H29=0,0,1000000*SER_hh_emi!H29/SER_hh_num!H29)</f>
        <v>1053.1418969175284</v>
      </c>
      <c r="I29" s="101">
        <f>IF(SER_hh_emi!I29=0,0,1000000*SER_hh_emi!I29/SER_hh_num!I29)</f>
        <v>994.04224174657941</v>
      </c>
      <c r="J29" s="101">
        <f>IF(SER_hh_emi!J29=0,0,1000000*SER_hh_emi!J29/SER_hh_num!J29)</f>
        <v>939.34385074850263</v>
      </c>
      <c r="K29" s="101">
        <f>IF(SER_hh_emi!K29=0,0,1000000*SER_hh_emi!K29/SER_hh_num!K29)</f>
        <v>1295.2369988337148</v>
      </c>
      <c r="L29" s="101">
        <f>IF(SER_hh_emi!L29=0,0,1000000*SER_hh_emi!L29/SER_hh_num!L29)</f>
        <v>1410.804031384323</v>
      </c>
      <c r="M29" s="101">
        <f>IF(SER_hh_emi!M29=0,0,1000000*SER_hh_emi!M29/SER_hh_num!M29)</f>
        <v>1360.7709061210076</v>
      </c>
      <c r="N29" s="101">
        <f>IF(SER_hh_emi!N29=0,0,1000000*SER_hh_emi!N29/SER_hh_num!N29)</f>
        <v>1487.1421785725256</v>
      </c>
      <c r="O29" s="101">
        <f>IF(SER_hh_emi!O29=0,0,1000000*SER_hh_emi!O29/SER_hh_num!O29)</f>
        <v>1444.2620728539177</v>
      </c>
      <c r="P29" s="101">
        <f>IF(SER_hh_emi!P29=0,0,1000000*SER_hh_emi!P29/SER_hh_num!P29)</f>
        <v>1247.2360459813872</v>
      </c>
      <c r="Q29" s="101">
        <f>IF(SER_hh_emi!Q29=0,0,1000000*SER_hh_emi!Q29/SER_hh_num!Q29)</f>
        <v>1177.5763055723974</v>
      </c>
    </row>
    <row r="30" spans="1:17" ht="12" customHeight="1" x14ac:dyDescent="0.25">
      <c r="A30" s="88" t="s">
        <v>66</v>
      </c>
      <c r="B30" s="100">
        <f>IF(SER_hh_emi!B30=0,0,1000000*SER_hh_emi!B30/SER_hh_num!B30)</f>
        <v>0</v>
      </c>
      <c r="C30" s="100">
        <f>IF(SER_hh_emi!C30=0,0,1000000*SER_hh_emi!C30/SER_hh_num!C30)</f>
        <v>0</v>
      </c>
      <c r="D30" s="100">
        <f>IF(SER_hh_emi!D30=0,0,1000000*SER_hh_emi!D30/SER_hh_num!D30)</f>
        <v>0</v>
      </c>
      <c r="E30" s="100">
        <f>IF(SER_hh_emi!E30=0,0,1000000*SER_hh_emi!E30/SER_hh_num!E30)</f>
        <v>0</v>
      </c>
      <c r="F30" s="100">
        <f>IF(SER_hh_emi!F30=0,0,1000000*SER_hh_emi!F30/SER_hh_num!F30)</f>
        <v>0</v>
      </c>
      <c r="G30" s="100">
        <f>IF(SER_hh_emi!G30=0,0,1000000*SER_hh_emi!G30/SER_hh_num!G30)</f>
        <v>0</v>
      </c>
      <c r="H30" s="100">
        <f>IF(SER_hh_emi!H30=0,0,1000000*SER_hh_emi!H30/SER_hh_num!H30)</f>
        <v>0</v>
      </c>
      <c r="I30" s="100">
        <f>IF(SER_hh_emi!I30=0,0,1000000*SER_hh_emi!I30/SER_hh_num!I30)</f>
        <v>0</v>
      </c>
      <c r="J30" s="100">
        <f>IF(SER_hh_emi!J30=0,0,1000000*SER_hh_emi!J30/SER_hh_num!J30)</f>
        <v>0</v>
      </c>
      <c r="K30" s="100">
        <f>IF(SER_hh_emi!K30=0,0,1000000*SER_hh_emi!K30/SER_hh_num!K30)</f>
        <v>3290.8908877638887</v>
      </c>
      <c r="L30" s="100">
        <f>IF(SER_hh_emi!L30=0,0,1000000*SER_hh_emi!L30/SER_hh_num!L30)</f>
        <v>3326.2788944009744</v>
      </c>
      <c r="M30" s="100">
        <f>IF(SER_hh_emi!M30=0,0,1000000*SER_hh_emi!M30/SER_hh_num!M30)</f>
        <v>3239.1143424732395</v>
      </c>
      <c r="N30" s="100">
        <f>IF(SER_hh_emi!N30=0,0,1000000*SER_hh_emi!N30/SER_hh_num!N30)</f>
        <v>3452.6841140736201</v>
      </c>
      <c r="O30" s="100">
        <f>IF(SER_hh_emi!O30=0,0,1000000*SER_hh_emi!O30/SER_hh_num!O30)</f>
        <v>3444.8415353059299</v>
      </c>
      <c r="P30" s="100">
        <f>IF(SER_hh_emi!P30=0,0,1000000*SER_hh_emi!P30/SER_hh_num!P30)</f>
        <v>3387.2092004273641</v>
      </c>
      <c r="Q30" s="100">
        <f>IF(SER_hh_emi!Q30=0,0,1000000*SER_hh_emi!Q30/SER_hh_num!Q30)</f>
        <v>3408.8964126414994</v>
      </c>
    </row>
    <row r="31" spans="1:17" ht="12" customHeight="1" x14ac:dyDescent="0.25">
      <c r="A31" s="88" t="s">
        <v>98</v>
      </c>
      <c r="B31" s="100">
        <f>IF(SER_hh_emi!B31=0,0,1000000*SER_hh_emi!B31/SER_hh_num!B31)</f>
        <v>2874.2063381106746</v>
      </c>
      <c r="C31" s="100">
        <f>IF(SER_hh_emi!C31=0,0,1000000*SER_hh_emi!C31/SER_hh_num!C31)</f>
        <v>2722.0922906134792</v>
      </c>
      <c r="D31" s="100">
        <f>IF(SER_hh_emi!D31=0,0,1000000*SER_hh_emi!D31/SER_hh_num!D31)</f>
        <v>2807.6129794432991</v>
      </c>
      <c r="E31" s="100">
        <f>IF(SER_hh_emi!E31=0,0,1000000*SER_hh_emi!E31/SER_hh_num!E31)</f>
        <v>2807.7188686154086</v>
      </c>
      <c r="F31" s="100">
        <f>IF(SER_hh_emi!F31=0,0,1000000*SER_hh_emi!F31/SER_hh_num!F31)</f>
        <v>2782.0905913941797</v>
      </c>
      <c r="G31" s="100">
        <f>IF(SER_hh_emi!G31=0,0,1000000*SER_hh_emi!G31/SER_hh_num!G31)</f>
        <v>2680.3409031625106</v>
      </c>
      <c r="H31" s="100">
        <f>IF(SER_hh_emi!H31=0,0,1000000*SER_hh_emi!H31/SER_hh_num!H31)</f>
        <v>2763.9387757177524</v>
      </c>
      <c r="I31" s="100">
        <f>IF(SER_hh_emi!I31=0,0,1000000*SER_hh_emi!I31/SER_hh_num!I31)</f>
        <v>2684.3034012698463</v>
      </c>
      <c r="J31" s="100">
        <f>IF(SER_hh_emi!J31=0,0,1000000*SER_hh_emi!J31/SER_hh_num!J31)</f>
        <v>2704.2304070870055</v>
      </c>
      <c r="K31" s="100">
        <f>IF(SER_hh_emi!K31=0,0,1000000*SER_hh_emi!K31/SER_hh_num!K31)</f>
        <v>2700.1822846848454</v>
      </c>
      <c r="L31" s="100">
        <f>IF(SER_hh_emi!L31=0,0,1000000*SER_hh_emi!L31/SER_hh_num!L31)</f>
        <v>2732.6435191725332</v>
      </c>
      <c r="M31" s="100">
        <f>IF(SER_hh_emi!M31=0,0,1000000*SER_hh_emi!M31/SER_hh_num!M31)</f>
        <v>2647.0875637492136</v>
      </c>
      <c r="N31" s="100">
        <f>IF(SER_hh_emi!N31=0,0,1000000*SER_hh_emi!N31/SER_hh_num!N31)</f>
        <v>2829.4862904561101</v>
      </c>
      <c r="O31" s="100">
        <f>IF(SER_hh_emi!O31=0,0,1000000*SER_hh_emi!O31/SER_hh_num!O31)</f>
        <v>2816.5661975657222</v>
      </c>
      <c r="P31" s="100">
        <f>IF(SER_hh_emi!P31=0,0,1000000*SER_hh_emi!P31/SER_hh_num!P31)</f>
        <v>2761.1910481862747</v>
      </c>
      <c r="Q31" s="100">
        <f>IF(SER_hh_emi!Q31=0,0,1000000*SER_hh_emi!Q31/SER_hh_num!Q31)</f>
        <v>2777.0944806582515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210.69136648343812</v>
      </c>
      <c r="C3" s="106">
        <f>IF(SER_hh_fech!C3=0,0,SER_hh_fech!C3/SER_summary!C$26)</f>
        <v>211.88928241818184</v>
      </c>
      <c r="D3" s="106">
        <f>IF(SER_hh_fech!D3=0,0,SER_hh_fech!D3/SER_summary!D$26)</f>
        <v>194.79163485402717</v>
      </c>
      <c r="E3" s="106">
        <f>IF(SER_hh_fech!E3=0,0,SER_hh_fech!E3/SER_summary!E$26)</f>
        <v>226.74816448970051</v>
      </c>
      <c r="F3" s="106">
        <f>IF(SER_hh_fech!F3=0,0,SER_hh_fech!F3/SER_summary!F$26)</f>
        <v>207.79588715563418</v>
      </c>
      <c r="G3" s="106">
        <f>IF(SER_hh_fech!G3=0,0,SER_hh_fech!G3/SER_summary!G$26)</f>
        <v>202.3541787691388</v>
      </c>
      <c r="H3" s="106">
        <f>IF(SER_hh_fech!H3=0,0,SER_hh_fech!H3/SER_summary!H$26)</f>
        <v>200.6463558181762</v>
      </c>
      <c r="I3" s="106">
        <f>IF(SER_hh_fech!I3=0,0,SER_hh_fech!I3/SER_summary!I$26)</f>
        <v>198.49205895960529</v>
      </c>
      <c r="J3" s="106">
        <f>IF(SER_hh_fech!J3=0,0,SER_hh_fech!J3/SER_summary!J$26)</f>
        <v>209.12896379172975</v>
      </c>
      <c r="K3" s="106">
        <f>IF(SER_hh_fech!K3=0,0,SER_hh_fech!K3/SER_summary!K$26)</f>
        <v>197.51099455277284</v>
      </c>
      <c r="L3" s="106">
        <f>IF(SER_hh_fech!L3=0,0,SER_hh_fech!L3/SER_summary!L$26)</f>
        <v>232.81866394427118</v>
      </c>
      <c r="M3" s="106">
        <f>IF(SER_hh_fech!M3=0,0,SER_hh_fech!M3/SER_summary!M$26)</f>
        <v>191.28726448727286</v>
      </c>
      <c r="N3" s="106">
        <f>IF(SER_hh_fech!N3=0,0,SER_hh_fech!N3/SER_summary!N$26)</f>
        <v>204.57436823979032</v>
      </c>
      <c r="O3" s="106">
        <f>IF(SER_hh_fech!O3=0,0,SER_hh_fech!O3/SER_summary!O$26)</f>
        <v>209.88630159094402</v>
      </c>
      <c r="P3" s="106">
        <f>IF(SER_hh_fech!P3=0,0,SER_hh_fech!P3/SER_summary!P$26)</f>
        <v>171.89848570631682</v>
      </c>
      <c r="Q3" s="106">
        <f>IF(SER_hh_fech!Q3=0,0,SER_hh_fech!Q3/SER_summary!Q$26)</f>
        <v>191.40835568400632</v>
      </c>
    </row>
    <row r="4" spans="1:17" ht="12.95" customHeight="1" x14ac:dyDescent="0.25">
      <c r="A4" s="90" t="s">
        <v>44</v>
      </c>
      <c r="B4" s="101">
        <f>IF(SER_hh_fech!B4=0,0,SER_hh_fech!B4/SER_summary!B$26)</f>
        <v>157.27387765732118</v>
      </c>
      <c r="C4" s="101">
        <f>IF(SER_hh_fech!C4=0,0,SER_hh_fech!C4/SER_summary!C$26)</f>
        <v>159.57068538173132</v>
      </c>
      <c r="D4" s="101">
        <f>IF(SER_hh_fech!D4=0,0,SER_hh_fech!D4/SER_summary!D$26)</f>
        <v>141.04652178348397</v>
      </c>
      <c r="E4" s="101">
        <f>IF(SER_hh_fech!E4=0,0,SER_hh_fech!E4/SER_summary!E$26)</f>
        <v>173.12206151968604</v>
      </c>
      <c r="F4" s="101">
        <f>IF(SER_hh_fech!F4=0,0,SER_hh_fech!F4/SER_summary!F$26)</f>
        <v>154.12406132363</v>
      </c>
      <c r="G4" s="101">
        <f>IF(SER_hh_fech!G4=0,0,SER_hh_fech!G4/SER_summary!G$26)</f>
        <v>149.44782919561644</v>
      </c>
      <c r="H4" s="101">
        <f>IF(SER_hh_fech!H4=0,0,SER_hh_fech!H4/SER_summary!H$26)</f>
        <v>146.58069127260941</v>
      </c>
      <c r="I4" s="101">
        <f>IF(SER_hh_fech!I4=0,0,SER_hh_fech!I4/SER_summary!I$26)</f>
        <v>144.64780091240058</v>
      </c>
      <c r="J4" s="101">
        <f>IF(SER_hh_fech!J4=0,0,SER_hh_fech!J4/SER_summary!J$26)</f>
        <v>155.03645105960555</v>
      </c>
      <c r="K4" s="101">
        <f>IF(SER_hh_fech!K4=0,0,SER_hh_fech!K4/SER_summary!K$26)</f>
        <v>140.97660744985328</v>
      </c>
      <c r="L4" s="101">
        <f>IF(SER_hh_fech!L4=0,0,SER_hh_fech!L4/SER_summary!L$26)</f>
        <v>176.54813892439691</v>
      </c>
      <c r="M4" s="101">
        <f>IF(SER_hh_fech!M4=0,0,SER_hh_fech!M4/SER_summary!M$26)</f>
        <v>135.69663013920891</v>
      </c>
      <c r="N4" s="101">
        <f>IF(SER_hh_fech!N4=0,0,SER_hh_fech!N4/SER_summary!N$26)</f>
        <v>147.84327731773698</v>
      </c>
      <c r="O4" s="101">
        <f>IF(SER_hh_fech!O4=0,0,SER_hh_fech!O4/SER_summary!O$26)</f>
        <v>153.10389650853986</v>
      </c>
      <c r="P4" s="101">
        <f>IF(SER_hh_fech!P4=0,0,SER_hh_fech!P4/SER_summary!P$26)</f>
        <v>115.54697395647584</v>
      </c>
      <c r="Q4" s="101">
        <f>IF(SER_hh_fech!Q4=0,0,SER_hh_fech!Q4/SER_summary!Q$26)</f>
        <v>134.80667455787847</v>
      </c>
    </row>
    <row r="5" spans="1:17" ht="12" customHeight="1" x14ac:dyDescent="0.25">
      <c r="A5" s="88" t="s">
        <v>38</v>
      </c>
      <c r="B5" s="100">
        <f>IF(SER_hh_fech!B5=0,0,SER_hh_fech!B5/SER_summary!B$26)</f>
        <v>0</v>
      </c>
      <c r="C5" s="100">
        <f>IF(SER_hh_fech!C5=0,0,SER_hh_fech!C5/SER_summary!C$26)</f>
        <v>0</v>
      </c>
      <c r="D5" s="100">
        <f>IF(SER_hh_fech!D5=0,0,SER_hh_fech!D5/SER_summary!D$26)</f>
        <v>0</v>
      </c>
      <c r="E5" s="100">
        <f>IF(SER_hh_fech!E5=0,0,SER_hh_fech!E5/SER_summary!E$26)</f>
        <v>0</v>
      </c>
      <c r="F5" s="100">
        <f>IF(SER_hh_fech!F5=0,0,SER_hh_fech!F5/SER_summary!F$26)</f>
        <v>0</v>
      </c>
      <c r="G5" s="100">
        <f>IF(SER_hh_fech!G5=0,0,SER_hh_fech!G5/SER_summary!G$26)</f>
        <v>0</v>
      </c>
      <c r="H5" s="100">
        <f>IF(SER_hh_fech!H5=0,0,SER_hh_fech!H5/SER_summary!H$26)</f>
        <v>0</v>
      </c>
      <c r="I5" s="100">
        <f>IF(SER_hh_fech!I5=0,0,SER_hh_fech!I5/SER_summary!I$26)</f>
        <v>0</v>
      </c>
      <c r="J5" s="100">
        <f>IF(SER_hh_fech!J5=0,0,SER_hh_fech!J5/SER_summary!J$26)</f>
        <v>0</v>
      </c>
      <c r="K5" s="100">
        <f>IF(SER_hh_fech!K5=0,0,SER_hh_fech!K5/SER_summary!K$26)</f>
        <v>0</v>
      </c>
      <c r="L5" s="100">
        <f>IF(SER_hh_fech!L5=0,0,SER_hh_fech!L5/SER_summary!L$26)</f>
        <v>0</v>
      </c>
      <c r="M5" s="100">
        <f>IF(SER_hh_fech!M5=0,0,SER_hh_fech!M5/SER_summary!M$26)</f>
        <v>0</v>
      </c>
      <c r="N5" s="100">
        <f>IF(SER_hh_fech!N5=0,0,SER_hh_fech!N5/SER_summary!N$26)</f>
        <v>0</v>
      </c>
      <c r="O5" s="100">
        <f>IF(SER_hh_fech!O5=0,0,SER_hh_fech!O5/SER_summary!O$26)</f>
        <v>0</v>
      </c>
      <c r="P5" s="100">
        <f>IF(SER_hh_fech!P5=0,0,SER_hh_fech!P5/SER_summary!P$26)</f>
        <v>0</v>
      </c>
      <c r="Q5" s="100">
        <f>IF(SER_hh_fech!Q5=0,0,SER_hh_fech!Q5/SER_summary!Q$26)</f>
        <v>0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166.62065747128625</v>
      </c>
      <c r="C7" s="100">
        <f>IF(SER_hh_fech!C7=0,0,SER_hh_fech!C7/SER_summary!C$26)</f>
        <v>171.53864379812788</v>
      </c>
      <c r="D7" s="100">
        <f>IF(SER_hh_fech!D7=0,0,SER_hh_fech!D7/SER_summary!D$26)</f>
        <v>150.21500942809718</v>
      </c>
      <c r="E7" s="100">
        <f>IF(SER_hh_fech!E7=0,0,SER_hh_fech!E7/SER_summary!E$26)</f>
        <v>178.82575571279281</v>
      </c>
      <c r="F7" s="100">
        <f>IF(SER_hh_fech!F7=0,0,SER_hh_fech!F7/SER_summary!F$26)</f>
        <v>179.97532026268917</v>
      </c>
      <c r="G7" s="100">
        <f>IF(SER_hh_fech!G7=0,0,SER_hh_fech!G7/SER_summary!G$26)</f>
        <v>166.53540754923566</v>
      </c>
      <c r="H7" s="100">
        <f>IF(SER_hh_fech!H7=0,0,SER_hh_fech!H7/SER_summary!H$26)</f>
        <v>164.40053666433545</v>
      </c>
      <c r="I7" s="100">
        <f>IF(SER_hh_fech!I7=0,0,SER_hh_fech!I7/SER_summary!I$26)</f>
        <v>164.60795156010062</v>
      </c>
      <c r="J7" s="100">
        <f>IF(SER_hh_fech!J7=0,0,SER_hh_fech!J7/SER_summary!J$26)</f>
        <v>176.74426628526621</v>
      </c>
      <c r="K7" s="100">
        <f>IF(SER_hh_fech!K7=0,0,SER_hh_fech!K7/SER_summary!K$26)</f>
        <v>159.93540549152371</v>
      </c>
      <c r="L7" s="100">
        <f>IF(SER_hh_fech!L7=0,0,SER_hh_fech!L7/SER_summary!L$26)</f>
        <v>199.23915039033321</v>
      </c>
      <c r="M7" s="100">
        <f>IF(SER_hh_fech!M7=0,0,SER_hh_fech!M7/SER_summary!M$26)</f>
        <v>200.70429826735057</v>
      </c>
      <c r="N7" s="100">
        <f>IF(SER_hh_fech!N7=0,0,SER_hh_fech!N7/SER_summary!N$26)</f>
        <v>136.37573280285741</v>
      </c>
      <c r="O7" s="100">
        <f>IF(SER_hh_fech!O7=0,0,SER_hh_fech!O7/SER_summary!O$26)</f>
        <v>172.59607421549148</v>
      </c>
      <c r="P7" s="100">
        <f>IF(SER_hh_fech!P7=0,0,SER_hh_fech!P7/SER_summary!P$26)</f>
        <v>132.41682923790867</v>
      </c>
      <c r="Q7" s="100">
        <f>IF(SER_hh_fech!Q7=0,0,SER_hh_fech!Q7/SER_summary!Q$26)</f>
        <v>154.52314762520822</v>
      </c>
    </row>
    <row r="8" spans="1:17" ht="12" customHeight="1" x14ac:dyDescent="0.25">
      <c r="A8" s="88" t="s">
        <v>101</v>
      </c>
      <c r="B8" s="100">
        <f>IF(SER_hh_fech!B8=0,0,SER_hh_fech!B8/SER_summary!B$26)</f>
        <v>104.04076734593475</v>
      </c>
      <c r="C8" s="100">
        <f>IF(SER_hh_fech!C8=0,0,SER_hh_fech!C8/SER_summary!C$26)</f>
        <v>107.11164150407809</v>
      </c>
      <c r="D8" s="100">
        <f>IF(SER_hh_fech!D8=0,0,SER_hh_fech!D8/SER_summary!D$26)</f>
        <v>93.796802179041407</v>
      </c>
      <c r="E8" s="100">
        <f>IF(SER_hh_fech!E8=0,0,SER_hh_fech!E8/SER_summary!E$26)</f>
        <v>118.84813106115445</v>
      </c>
      <c r="F8" s="100">
        <f>IF(SER_hh_fech!F8=0,0,SER_hh_fech!F8/SER_summary!F$26)</f>
        <v>105.85019518698351</v>
      </c>
      <c r="G8" s="100">
        <f>IF(SER_hh_fech!G8=0,0,SER_hh_fech!G8/SER_summary!G$26)</f>
        <v>103.98753584726641</v>
      </c>
      <c r="H8" s="100">
        <f>IF(SER_hh_fech!H8=0,0,SER_hh_fech!H8/SER_summary!H$26)</f>
        <v>102.65448622172562</v>
      </c>
      <c r="I8" s="100">
        <f>IF(SER_hh_fech!I8=0,0,SER_hh_fech!I8/SER_summary!I$26)</f>
        <v>102.78399960405059</v>
      </c>
      <c r="J8" s="100">
        <f>IF(SER_hh_fech!J8=0,0,SER_hh_fech!J8/SER_summary!J$26)</f>
        <v>110.36212056408573</v>
      </c>
      <c r="K8" s="100">
        <f>IF(SER_hh_fech!K8=0,0,SER_hh_fech!K8/SER_summary!K$26)</f>
        <v>99.866382510157237</v>
      </c>
      <c r="L8" s="100">
        <f>IF(SER_hh_fech!L8=0,0,SER_hh_fech!L8/SER_summary!L$26)</f>
        <v>124.40830810870263</v>
      </c>
      <c r="M8" s="100">
        <f>IF(SER_hh_fech!M8=0,0,SER_hh_fech!M8/SER_summary!M$26)</f>
        <v>96.589644408393539</v>
      </c>
      <c r="N8" s="100">
        <f>IF(SER_hh_fech!N8=0,0,SER_hh_fech!N8/SER_summary!N$26)</f>
        <v>105.15587841740675</v>
      </c>
      <c r="O8" s="100">
        <f>IF(SER_hh_fech!O8=0,0,SER_hh_fech!O8/SER_summary!O$26)</f>
        <v>108.79637027656754</v>
      </c>
      <c r="P8" s="100">
        <f>IF(SER_hh_fech!P8=0,0,SER_hh_fech!P8/SER_summary!P$26)</f>
        <v>81.769143037151409</v>
      </c>
      <c r="Q8" s="100">
        <f>IF(SER_hh_fech!Q8=0,0,SER_hh_fech!Q8/SER_summary!Q$26)</f>
        <v>94.792315933825975</v>
      </c>
    </row>
    <row r="9" spans="1:17" ht="12" customHeight="1" x14ac:dyDescent="0.25">
      <c r="A9" s="88" t="s">
        <v>106</v>
      </c>
      <c r="B9" s="100">
        <f>IF(SER_hh_fech!B9=0,0,SER_hh_fech!B9/SER_summary!B$26)</f>
        <v>155.95940995734358</v>
      </c>
      <c r="C9" s="100">
        <f>IF(SER_hh_fech!C9=0,0,SER_hh_fech!C9/SER_summary!C$26)</f>
        <v>160.56271819866834</v>
      </c>
      <c r="D9" s="100">
        <f>IF(SER_hh_fech!D9=0,0,SER_hh_fech!D9/SER_summary!D$26)</f>
        <v>140.6034797406804</v>
      </c>
      <c r="E9" s="100">
        <f>IF(SER_hh_fech!E9=0,0,SER_hh_fech!E9/SER_summary!E$26)</f>
        <v>184.45673956180971</v>
      </c>
      <c r="F9" s="100">
        <f>IF(SER_hh_fech!F9=0,0,SER_hh_fech!F9/SER_summary!F$26)</f>
        <v>153.24224183009238</v>
      </c>
      <c r="G9" s="100">
        <f>IF(SER_hh_fech!G9=0,0,SER_hh_fech!G9/SER_summary!G$26)</f>
        <v>155.87961476421646</v>
      </c>
      <c r="H9" s="100">
        <f>IF(SER_hh_fech!H9=0,0,SER_hh_fech!H9/SER_summary!H$26)</f>
        <v>153.88134390994728</v>
      </c>
      <c r="I9" s="100">
        <f>IF(SER_hh_fech!I9=0,0,SER_hh_fech!I9/SER_summary!I$26)</f>
        <v>160.04642895838435</v>
      </c>
      <c r="J9" s="100">
        <f>IF(SER_hh_fech!J9=0,0,SER_hh_fech!J9/SER_summary!J$26)</f>
        <v>160.34112579712203</v>
      </c>
      <c r="K9" s="100">
        <f>IF(SER_hh_fech!K9=0,0,SER_hh_fech!K9/SER_summary!K$26)</f>
        <v>149.70191481836542</v>
      </c>
      <c r="L9" s="100">
        <f>IF(SER_hh_fech!L9=0,0,SER_hh_fech!L9/SER_summary!L$26)</f>
        <v>186.57450452303647</v>
      </c>
      <c r="M9" s="100">
        <f>IF(SER_hh_fech!M9=0,0,SER_hh_fech!M9/SER_summary!M$26)</f>
        <v>112.07398267512255</v>
      </c>
      <c r="N9" s="100">
        <f>IF(SER_hh_fech!N9=0,0,SER_hh_fech!N9/SER_summary!N$26)</f>
        <v>173.53204168331195</v>
      </c>
      <c r="O9" s="100">
        <f>IF(SER_hh_fech!O9=0,0,SER_hh_fech!O9/SER_summary!O$26)</f>
        <v>165.08894030723826</v>
      </c>
      <c r="P9" s="100">
        <f>IF(SER_hh_fech!P9=0,0,SER_hh_fech!P9/SER_summary!P$26)</f>
        <v>127.34522588150615</v>
      </c>
      <c r="Q9" s="100">
        <f>IF(SER_hh_fech!Q9=0,0,SER_hh_fech!Q9/SER_summary!Q$26)</f>
        <v>145.72024307374886</v>
      </c>
    </row>
    <row r="10" spans="1:17" ht="12" customHeight="1" x14ac:dyDescent="0.25">
      <c r="A10" s="88" t="s">
        <v>34</v>
      </c>
      <c r="B10" s="100">
        <f>IF(SER_hh_fech!B10=0,0,SER_hh_fech!B10/SER_summary!B$26)</f>
        <v>152.69594244539562</v>
      </c>
      <c r="C10" s="100">
        <f>IF(SER_hh_fech!C10=0,0,SER_hh_fech!C10/SER_summary!C$26)</f>
        <v>157.58227007389883</v>
      </c>
      <c r="D10" s="100">
        <f>IF(SER_hh_fech!D10=0,0,SER_hh_fech!D10/SER_summary!D$26)</f>
        <v>138.35856697766218</v>
      </c>
      <c r="E10" s="100">
        <f>IF(SER_hh_fech!E10=0,0,SER_hh_fech!E10/SER_summary!E$26)</f>
        <v>151.88272133863862</v>
      </c>
      <c r="F10" s="100">
        <f>IF(SER_hh_fech!F10=0,0,SER_hh_fech!F10/SER_summary!F$26)</f>
        <v>156.82855219963955</v>
      </c>
      <c r="G10" s="100">
        <f>IF(SER_hh_fech!G10=0,0,SER_hh_fech!G10/SER_summary!G$26)</f>
        <v>154.52940256888351</v>
      </c>
      <c r="H10" s="100">
        <f>IF(SER_hh_fech!H10=0,0,SER_hh_fech!H10/SER_summary!H$26)</f>
        <v>152.99082431051326</v>
      </c>
      <c r="I10" s="100">
        <f>IF(SER_hh_fech!I10=0,0,SER_hh_fech!I10/SER_summary!I$26)</f>
        <v>153.72101513652564</v>
      </c>
      <c r="J10" s="100">
        <f>IF(SER_hh_fech!J10=0,0,SER_hh_fech!J10/SER_summary!J$26)</f>
        <v>165.27373426214319</v>
      </c>
      <c r="K10" s="100">
        <f>IF(SER_hh_fech!K10=0,0,SER_hh_fech!K10/SER_summary!K$26)</f>
        <v>149.75579858421443</v>
      </c>
      <c r="L10" s="100">
        <f>IF(SER_hh_fech!L10=0,0,SER_hh_fech!L10/SER_summary!L$26)</f>
        <v>122.18872559710358</v>
      </c>
      <c r="M10" s="100">
        <f>IF(SER_hh_fech!M10=0,0,SER_hh_fech!M10/SER_summary!M$26)</f>
        <v>144.83109451013027</v>
      </c>
      <c r="N10" s="100">
        <f>IF(SER_hh_fech!N10=0,0,SER_hh_fech!N10/SER_summary!N$26)</f>
        <v>158.69440944532937</v>
      </c>
      <c r="O10" s="100">
        <f>IF(SER_hh_fech!O10=0,0,SER_hh_fech!O10/SER_summary!O$26)</f>
        <v>165.52083054359534</v>
      </c>
      <c r="P10" s="100">
        <f>IF(SER_hh_fech!P10=0,0,SER_hh_fech!P10/SER_summary!P$26)</f>
        <v>125.90645360964245</v>
      </c>
      <c r="Q10" s="100">
        <f>IF(SER_hh_fech!Q10=0,0,SER_hh_fech!Q10/SER_summary!Q$26)</f>
        <v>148.04122179689378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0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0</v>
      </c>
      <c r="G11" s="100">
        <f>IF(SER_hh_fech!G11=0,0,SER_hh_fech!G11/SER_summary!G$26)</f>
        <v>0</v>
      </c>
      <c r="H11" s="100">
        <f>IF(SER_hh_fech!H11=0,0,SER_hh_fech!H11/SER_summary!H$26)</f>
        <v>0</v>
      </c>
      <c r="I11" s="100">
        <f>IF(SER_hh_fech!I11=0,0,SER_hh_fech!I11/SER_summary!I$26)</f>
        <v>0</v>
      </c>
      <c r="J11" s="100">
        <f>IF(SER_hh_fech!J11=0,0,SER_hh_fech!J11/SER_summary!J$26)</f>
        <v>0</v>
      </c>
      <c r="K11" s="100">
        <f>IF(SER_hh_fech!K11=0,0,SER_hh_fech!K11/SER_summary!K$26)</f>
        <v>0</v>
      </c>
      <c r="L11" s="100">
        <f>IF(SER_hh_fech!L11=0,0,SER_hh_fech!L11/SER_summary!L$26)</f>
        <v>0</v>
      </c>
      <c r="M11" s="100">
        <f>IF(SER_hh_fech!M11=0,0,SER_hh_fech!M11/SER_summary!M$26)</f>
        <v>0</v>
      </c>
      <c r="N11" s="100">
        <f>IF(SER_hh_fech!N11=0,0,SER_hh_fech!N11/SER_summary!N$26)</f>
        <v>0</v>
      </c>
      <c r="O11" s="100">
        <f>IF(SER_hh_fech!O11=0,0,SER_hh_fech!O11/SER_summary!O$26)</f>
        <v>0</v>
      </c>
      <c r="P11" s="100">
        <f>IF(SER_hh_fech!P11=0,0,SER_hh_fech!P11/SER_summary!P$26)</f>
        <v>0</v>
      </c>
      <c r="Q11" s="100">
        <f>IF(SER_hh_fech!Q11=0,0,SER_hh_fech!Q11/SER_summary!Q$26)</f>
        <v>0</v>
      </c>
    </row>
    <row r="12" spans="1:17" ht="12" customHeight="1" x14ac:dyDescent="0.25">
      <c r="A12" s="88" t="s">
        <v>42</v>
      </c>
      <c r="B12" s="100">
        <f>IF(SER_hh_fech!B12=0,0,SER_hh_fech!B12/SER_summary!B$26)</f>
        <v>133.17218220279648</v>
      </c>
      <c r="C12" s="100">
        <f>IF(SER_hh_fech!C12=0,0,SER_hh_fech!C12/SER_summary!C$26)</f>
        <v>137.10290112522</v>
      </c>
      <c r="D12" s="100">
        <f>IF(SER_hh_fech!D12=0,0,SER_hh_fech!D12/SER_summary!D$26)</f>
        <v>120.05990678917308</v>
      </c>
      <c r="E12" s="100">
        <f>IF(SER_hh_fech!E12=0,0,SER_hh_fech!E12/SER_summary!E$26)</f>
        <v>152.12560775827765</v>
      </c>
      <c r="F12" s="100">
        <f>IF(SER_hh_fech!F12=0,0,SER_hh_fech!F12/SER_summary!F$26)</f>
        <v>135.48824983933901</v>
      </c>
      <c r="G12" s="100">
        <f>IF(SER_hh_fech!G12=0,0,SER_hh_fech!G12/SER_summary!G$26)</f>
        <v>133.10404588450106</v>
      </c>
      <c r="H12" s="100">
        <f>IF(SER_hh_fech!H12=0,0,SER_hh_fech!H12/SER_summary!H$26)</f>
        <v>131.39774236380882</v>
      </c>
      <c r="I12" s="100">
        <f>IF(SER_hh_fech!I12=0,0,SER_hh_fech!I12/SER_summary!I$26)</f>
        <v>124.21202305751493</v>
      </c>
      <c r="J12" s="100">
        <f>IF(SER_hh_fech!J12=0,0,SER_hh_fech!J12/SER_summary!J$26)</f>
        <v>149.2699174584385</v>
      </c>
      <c r="K12" s="100">
        <f>IF(SER_hh_fech!K12=0,0,SER_hh_fech!K12/SER_summary!K$26)</f>
        <v>127.82896961300119</v>
      </c>
      <c r="L12" s="100">
        <f>IF(SER_hh_fech!L12=0,0,SER_hh_fech!L12/SER_summary!L$26)</f>
        <v>159.24263437913933</v>
      </c>
      <c r="M12" s="100">
        <f>IF(SER_hh_fech!M12=0,0,SER_hh_fech!M12/SER_summary!M$26)</f>
        <v>136.14686837391139</v>
      </c>
      <c r="N12" s="100">
        <f>IF(SER_hh_fech!N12=0,0,SER_hh_fech!N12/SER_summary!N$26)</f>
        <v>134.47810696512229</v>
      </c>
      <c r="O12" s="100">
        <f>IF(SER_hh_fech!O12=0,0,SER_hh_fech!O12/SER_summary!O$26)</f>
        <v>142.93652017799377</v>
      </c>
      <c r="P12" s="100">
        <f>IF(SER_hh_fech!P12=0,0,SER_hh_fech!P12/SER_summary!P$26)</f>
        <v>104.52726453547292</v>
      </c>
      <c r="Q12" s="100">
        <f>IF(SER_hh_fech!Q12=0,0,SER_hh_fech!Q12/SER_summary!Q$26)</f>
        <v>127.72238479199454</v>
      </c>
    </row>
    <row r="13" spans="1:17" ht="12" customHeight="1" x14ac:dyDescent="0.25">
      <c r="A13" s="88" t="s">
        <v>105</v>
      </c>
      <c r="B13" s="100">
        <f>IF(SER_hh_fech!B13=0,0,SER_hh_fech!B13/SER_summary!B$26)</f>
        <v>84.858545825368793</v>
      </c>
      <c r="C13" s="100">
        <f>IF(SER_hh_fech!C13=0,0,SER_hh_fech!C13/SER_summary!C$26)</f>
        <v>87.412421058856737</v>
      </c>
      <c r="D13" s="100">
        <f>IF(SER_hh_fech!D13=0,0,SER_hh_fech!D13/SER_summary!D$26)</f>
        <v>76.492691462177589</v>
      </c>
      <c r="E13" s="100">
        <f>IF(SER_hh_fech!E13=0,0,SER_hh_fech!E13/SER_summary!E$26)</f>
        <v>96.941362670118068</v>
      </c>
      <c r="F13" s="100">
        <f>IF(SER_hh_fech!F13=0,0,SER_hh_fech!F13/SER_summary!F$26)</f>
        <v>86.324538365456064</v>
      </c>
      <c r="G13" s="100">
        <f>IF(SER_hh_fech!G13=0,0,SER_hh_fech!G13/SER_summary!G$26)</f>
        <v>84.842540563642956</v>
      </c>
      <c r="H13" s="100">
        <f>IF(SER_hh_fech!H13=0,0,SER_hh_fech!H13/SER_summary!H$26)</f>
        <v>83.753414917532908</v>
      </c>
      <c r="I13" s="100">
        <f>IF(SER_hh_fech!I13=0,0,SER_hh_fech!I13/SER_summary!I$26)</f>
        <v>83.896253179850447</v>
      </c>
      <c r="J13" s="100">
        <f>IF(SER_hh_fech!J13=0,0,SER_hh_fech!J13/SER_summary!J$26)</f>
        <v>90.067585180957863</v>
      </c>
      <c r="K13" s="100">
        <f>IF(SER_hh_fech!K13=0,0,SER_hh_fech!K13/SER_summary!K$26)</f>
        <v>81.49197828513708</v>
      </c>
      <c r="L13" s="100">
        <f>IF(SER_hh_fech!L13=0,0,SER_hh_fech!L13/SER_summary!L$26)</f>
        <v>101.49260340534769</v>
      </c>
      <c r="M13" s="100">
        <f>IF(SER_hh_fech!M13=0,0,SER_hh_fech!M13/SER_summary!M$26)</f>
        <v>77.579649443451984</v>
      </c>
      <c r="N13" s="100">
        <f>IF(SER_hh_fech!N13=0,0,SER_hh_fech!N13/SER_summary!N$26)</f>
        <v>82.039131932538552</v>
      </c>
      <c r="O13" s="100">
        <f>IF(SER_hh_fech!O13=0,0,SER_hh_fech!O13/SER_summary!O$26)</f>
        <v>77.495006464003112</v>
      </c>
      <c r="P13" s="100">
        <f>IF(SER_hh_fech!P13=0,0,SER_hh_fech!P13/SER_summary!P$26)</f>
        <v>53.625538281197372</v>
      </c>
      <c r="Q13" s="100">
        <f>IF(SER_hh_fech!Q13=0,0,SER_hh_fech!Q13/SER_summary!Q$26)</f>
        <v>58.200166215644586</v>
      </c>
    </row>
    <row r="14" spans="1:17" ht="12" customHeight="1" x14ac:dyDescent="0.25">
      <c r="A14" s="51" t="s">
        <v>104</v>
      </c>
      <c r="B14" s="22">
        <f>IF(SER_hh_fech!B14=0,0,SER_hh_fech!B14/SER_summary!B$26)</f>
        <v>140.68653649995355</v>
      </c>
      <c r="C14" s="22">
        <f>IF(SER_hh_fech!C14=0,0,SER_hh_fech!C14/SER_summary!C$26)</f>
        <v>144.92059280810463</v>
      </c>
      <c r="D14" s="22">
        <f>IF(SER_hh_fech!D14=0,0,SER_hh_fech!D14/SER_summary!D$26)</f>
        <v>126.81683058203133</v>
      </c>
      <c r="E14" s="22">
        <f>IF(SER_hh_fech!E14=0,0,SER_hh_fech!E14/SER_summary!E$26)</f>
        <v>160.71857495309058</v>
      </c>
      <c r="F14" s="22">
        <f>IF(SER_hh_fech!F14=0,0,SER_hh_fech!F14/SER_summary!F$26)</f>
        <v>143.11699781641397</v>
      </c>
      <c r="G14" s="22">
        <f>IF(SER_hh_fech!G14=0,0,SER_hh_fech!G14/SER_summary!G$26)</f>
        <v>140.66000146077653</v>
      </c>
      <c r="H14" s="22">
        <f>IF(SER_hh_fech!H14=0,0,SER_hh_fech!H14/SER_summary!H$26)</f>
        <v>138.85434578433086</v>
      </c>
      <c r="I14" s="22">
        <f>IF(SER_hh_fech!I14=0,0,SER_hh_fech!I14/SER_summary!I$26)</f>
        <v>139.09115658764674</v>
      </c>
      <c r="J14" s="22">
        <f>IF(SER_hh_fech!J14=0,0,SER_hh_fech!J14/SER_summary!J$26)</f>
        <v>149.32257543158795</v>
      </c>
      <c r="K14" s="22">
        <f>IF(SER_hh_fech!K14=0,0,SER_hh_fech!K14/SER_summary!K$26)</f>
        <v>135.10512189377994</v>
      </c>
      <c r="L14" s="22">
        <f>IF(SER_hh_fech!L14=0,0,SER_hh_fech!L14/SER_summary!L$26)</f>
        <v>168.26405301412919</v>
      </c>
      <c r="M14" s="22">
        <f>IF(SER_hh_fech!M14=0,0,SER_hh_fech!M14/SER_summary!M$26)</f>
        <v>130.75831879277794</v>
      </c>
      <c r="N14" s="22">
        <f>IF(SER_hh_fech!N14=0,0,SER_hh_fech!N14/SER_summary!N$26)</f>
        <v>142.90216040036017</v>
      </c>
      <c r="O14" s="22">
        <f>IF(SER_hh_fech!O14=0,0,SER_hh_fech!O14/SER_summary!O$26)</f>
        <v>149.08050838533018</v>
      </c>
      <c r="P14" s="22">
        <f>IF(SER_hh_fech!P14=0,0,SER_hh_fech!P14/SER_summary!P$26)</f>
        <v>113.3272186603749</v>
      </c>
      <c r="Q14" s="22">
        <f>IF(SER_hh_fech!Q14=0,0,SER_hh_fech!Q14/SER_summary!Q$26)</f>
        <v>133.01627787119372</v>
      </c>
    </row>
    <row r="15" spans="1:17" ht="12" customHeight="1" x14ac:dyDescent="0.25">
      <c r="A15" s="105" t="s">
        <v>108</v>
      </c>
      <c r="B15" s="104">
        <f>IF(SER_hh_fech!B15=0,0,SER_hh_fech!B15/SER_summary!B$26)</f>
        <v>1.9922550193787878</v>
      </c>
      <c r="C15" s="104">
        <f>IF(SER_hh_fech!C15=0,0,SER_hh_fech!C15/SER_summary!C$26)</f>
        <v>2.0217068275289973</v>
      </c>
      <c r="D15" s="104">
        <f>IF(SER_hh_fech!D15=0,0,SER_hh_fech!D15/SER_summary!D$26)</f>
        <v>1.7080996904859711</v>
      </c>
      <c r="E15" s="104">
        <f>IF(SER_hh_fech!E15=0,0,SER_hh_fech!E15/SER_summary!E$26)</f>
        <v>1.924962437747157</v>
      </c>
      <c r="F15" s="104">
        <f>IF(SER_hh_fech!F15=0,0,SER_hh_fech!F15/SER_summary!F$26)</f>
        <v>1.6813511390224678</v>
      </c>
      <c r="G15" s="104">
        <f>IF(SER_hh_fech!G15=0,0,SER_hh_fech!G15/SER_summary!G$26)</f>
        <v>1.6152286197730468</v>
      </c>
      <c r="H15" s="104">
        <f>IF(SER_hh_fech!H15=0,0,SER_hh_fech!H15/SER_summary!H$26)</f>
        <v>1.6062983312172301</v>
      </c>
      <c r="I15" s="104">
        <f>IF(SER_hh_fech!I15=0,0,SER_hh_fech!I15/SER_summary!I$26)</f>
        <v>1.6585955618852442</v>
      </c>
      <c r="J15" s="104">
        <f>IF(SER_hh_fech!J15=0,0,SER_hh_fech!J15/SER_summary!J$26)</f>
        <v>1.7784695716644676</v>
      </c>
      <c r="K15" s="104">
        <f>IF(SER_hh_fech!K15=0,0,SER_hh_fech!K15/SER_summary!K$26)</f>
        <v>1.6857064491599874</v>
      </c>
      <c r="L15" s="104">
        <f>IF(SER_hh_fech!L15=0,0,SER_hh_fech!L15/SER_summary!L$26)</f>
        <v>2.1305323808071019</v>
      </c>
      <c r="M15" s="104">
        <f>IF(SER_hh_fech!M15=0,0,SER_hh_fech!M15/SER_summary!M$26)</f>
        <v>1.4996943265620852</v>
      </c>
      <c r="N15" s="104">
        <f>IF(SER_hh_fech!N15=0,0,SER_hh_fech!N15/SER_summary!N$26)</f>
        <v>1.7532629369992221</v>
      </c>
      <c r="O15" s="104">
        <f>IF(SER_hh_fech!O15=0,0,SER_hh_fech!O15/SER_summary!O$26)</f>
        <v>1.8348948019596987</v>
      </c>
      <c r="P15" s="104">
        <f>IF(SER_hh_fech!P15=0,0,SER_hh_fech!P15/SER_summary!P$26)</f>
        <v>1.4518532482096951</v>
      </c>
      <c r="Q15" s="104">
        <f>IF(SER_hh_fech!Q15=0,0,SER_hh_fech!Q15/SER_summary!Q$26)</f>
        <v>1.7143479148923775</v>
      </c>
    </row>
    <row r="16" spans="1:17" ht="12.95" customHeight="1" x14ac:dyDescent="0.25">
      <c r="A16" s="90" t="s">
        <v>102</v>
      </c>
      <c r="B16" s="101">
        <f>IF(SER_hh_fech!B16=0,0,SER_hh_fech!B16/SER_summary!B$26)</f>
        <v>20.567765640456628</v>
      </c>
      <c r="C16" s="101">
        <f>IF(SER_hh_fech!C16=0,0,SER_hh_fech!C16/SER_summary!C$26)</f>
        <v>19.831712002925368</v>
      </c>
      <c r="D16" s="101">
        <f>IF(SER_hh_fech!D16=0,0,SER_hh_fech!D16/SER_summary!D$26)</f>
        <v>19.265754843317225</v>
      </c>
      <c r="E16" s="101">
        <f>IF(SER_hh_fech!E16=0,0,SER_hh_fech!E16/SER_summary!E$26)</f>
        <v>19.025859031724433</v>
      </c>
      <c r="F16" s="101">
        <f>IF(SER_hh_fech!F16=0,0,SER_hh_fech!F16/SER_summary!F$26)</f>
        <v>18.799488794474417</v>
      </c>
      <c r="G16" s="101">
        <f>IF(SER_hh_fech!G16=0,0,SER_hh_fech!G16/SER_summary!G$26)</f>
        <v>18.604758173822749</v>
      </c>
      <c r="H16" s="101">
        <f>IF(SER_hh_fech!H16=0,0,SER_hh_fech!H16/SER_summary!H$26)</f>
        <v>18.449817447265254</v>
      </c>
      <c r="I16" s="101">
        <f>IF(SER_hh_fech!I16=0,0,SER_hh_fech!I16/SER_summary!I$26)</f>
        <v>18.275224821589706</v>
      </c>
      <c r="J16" s="101">
        <f>IF(SER_hh_fech!J16=0,0,SER_hh_fech!J16/SER_summary!J$26)</f>
        <v>18.12250828556558</v>
      </c>
      <c r="K16" s="101">
        <f>IF(SER_hh_fech!K16=0,0,SER_hh_fech!K16/SER_summary!K$26)</f>
        <v>17.994855108238447</v>
      </c>
      <c r="L16" s="101">
        <f>IF(SER_hh_fech!L16=0,0,SER_hh_fech!L16/SER_summary!L$26)</f>
        <v>17.69584559951905</v>
      </c>
      <c r="M16" s="101">
        <f>IF(SER_hh_fech!M16=0,0,SER_hh_fech!M16/SER_summary!M$26)</f>
        <v>17.221734374352433</v>
      </c>
      <c r="N16" s="101">
        <f>IF(SER_hh_fech!N16=0,0,SER_hh_fech!N16/SER_summary!N$26)</f>
        <v>17.030311402770202</v>
      </c>
      <c r="O16" s="101">
        <f>IF(SER_hh_fech!O16=0,0,SER_hh_fech!O16/SER_summary!O$26)</f>
        <v>16.752945762281065</v>
      </c>
      <c r="P16" s="101">
        <f>IF(SER_hh_fech!P16=0,0,SER_hh_fech!P16/SER_summary!P$26)</f>
        <v>16.450719218131848</v>
      </c>
      <c r="Q16" s="101">
        <f>IF(SER_hh_fech!Q16=0,0,SER_hh_fech!Q16/SER_summary!Q$26)</f>
        <v>15.687012782409319</v>
      </c>
    </row>
    <row r="17" spans="1:17" ht="12.95" customHeight="1" x14ac:dyDescent="0.25">
      <c r="A17" s="88" t="s">
        <v>101</v>
      </c>
      <c r="B17" s="103">
        <f>IF(SER_hh_fech!B17=0,0,SER_hh_fech!B17/SER_summary!B$26)</f>
        <v>2.4395923496434784</v>
      </c>
      <c r="C17" s="103">
        <f>IF(SER_hh_fech!C17=0,0,SER_hh_fech!C17/SER_summary!C$26)</f>
        <v>3.0425070451579299</v>
      </c>
      <c r="D17" s="103">
        <f>IF(SER_hh_fech!D17=0,0,SER_hh_fech!D17/SER_summary!D$26)</f>
        <v>3.7985447129347309</v>
      </c>
      <c r="E17" s="103">
        <f>IF(SER_hh_fech!E17=0,0,SER_hh_fech!E17/SER_summary!E$26)</f>
        <v>4.1521323553904539</v>
      </c>
      <c r="F17" s="103">
        <f>IF(SER_hh_fech!F17=0,0,SER_hh_fech!F17/SER_summary!F$26)</f>
        <v>4.9275636392380289</v>
      </c>
      <c r="G17" s="103">
        <f>IF(SER_hh_fech!G17=0,0,SER_hh_fech!G17/SER_summary!G$26)</f>
        <v>5.6430808954519662</v>
      </c>
      <c r="H17" s="103">
        <f>IF(SER_hh_fech!H17=0,0,SER_hh_fech!H17/SER_summary!H$26)</f>
        <v>6.6851049557405346</v>
      </c>
      <c r="I17" s="103">
        <f>IF(SER_hh_fech!I17=0,0,SER_hh_fech!I17/SER_summary!I$26)</f>
        <v>7.7673437116552204</v>
      </c>
      <c r="J17" s="103">
        <f>IF(SER_hh_fech!J17=0,0,SER_hh_fech!J17/SER_summary!J$26)</f>
        <v>8.5911517301359126</v>
      </c>
      <c r="K17" s="103">
        <f>IF(SER_hh_fech!K17=0,0,SER_hh_fech!K17/SER_summary!K$26)</f>
        <v>9.620571786451217</v>
      </c>
      <c r="L17" s="103">
        <f>IF(SER_hh_fech!L17=0,0,SER_hh_fech!L17/SER_summary!L$26)</f>
        <v>10.122838782135011</v>
      </c>
      <c r="M17" s="103">
        <f>IF(SER_hh_fech!M17=0,0,SER_hh_fech!M17/SER_summary!M$26)</f>
        <v>10.324128627454906</v>
      </c>
      <c r="N17" s="103">
        <f>IF(SER_hh_fech!N17=0,0,SER_hh_fech!N17/SER_summary!N$26)</f>
        <v>10.476839134045475</v>
      </c>
      <c r="O17" s="103">
        <f>IF(SER_hh_fech!O17=0,0,SER_hh_fech!O17/SER_summary!O$26)</f>
        <v>10.704987239451992</v>
      </c>
      <c r="P17" s="103">
        <f>IF(SER_hh_fech!P17=0,0,SER_hh_fech!P17/SER_summary!P$26)</f>
        <v>11.13561596287524</v>
      </c>
      <c r="Q17" s="103">
        <f>IF(SER_hh_fech!Q17=0,0,SER_hh_fech!Q17/SER_summary!Q$26)</f>
        <v>11.382851563565545</v>
      </c>
    </row>
    <row r="18" spans="1:17" ht="12" customHeight="1" x14ac:dyDescent="0.25">
      <c r="A18" s="88" t="s">
        <v>100</v>
      </c>
      <c r="B18" s="103">
        <f>IF(SER_hh_fech!B18=0,0,SER_hh_fech!B18/SER_summary!B$26)</f>
        <v>20.9992445532361</v>
      </c>
      <c r="C18" s="103">
        <f>IF(SER_hh_fech!C18=0,0,SER_hh_fech!C18/SER_summary!C$26)</f>
        <v>20.168624490314595</v>
      </c>
      <c r="D18" s="103">
        <f>IF(SER_hh_fech!D18=0,0,SER_hh_fech!D18/SER_summary!D$26)</f>
        <v>19.56293429010168</v>
      </c>
      <c r="E18" s="103">
        <f>IF(SER_hh_fech!E18=0,0,SER_hh_fech!E18/SER_summary!E$26)</f>
        <v>19.261807321251549</v>
      </c>
      <c r="F18" s="103">
        <f>IF(SER_hh_fech!F18=0,0,SER_hh_fech!F18/SER_summary!F$26)</f>
        <v>19.036866395675816</v>
      </c>
      <c r="G18" s="103">
        <f>IF(SER_hh_fech!G18=0,0,SER_hh_fech!G18/SER_summary!G$26)</f>
        <v>18.798697851873047</v>
      </c>
      <c r="H18" s="103">
        <f>IF(SER_hh_fech!H18=0,0,SER_hh_fech!H18/SER_summary!H$26)</f>
        <v>18.623443500238434</v>
      </c>
      <c r="I18" s="103">
        <f>IF(SER_hh_fech!I18=0,0,SER_hh_fech!I18/SER_summary!I$26)</f>
        <v>18.414579919035301</v>
      </c>
      <c r="J18" s="103">
        <f>IF(SER_hh_fech!J18=0,0,SER_hh_fech!J18/SER_summary!J$26)</f>
        <v>18.236056378417878</v>
      </c>
      <c r="K18" s="103">
        <f>IF(SER_hh_fech!K18=0,0,SER_hh_fech!K18/SER_summary!K$26)</f>
        <v>18.102234836033869</v>
      </c>
      <c r="L18" s="103">
        <f>IF(SER_hh_fech!L18=0,0,SER_hh_fech!L18/SER_summary!L$26)</f>
        <v>17.780281373199589</v>
      </c>
      <c r="M18" s="103">
        <f>IF(SER_hh_fech!M18=0,0,SER_hh_fech!M18/SER_summary!M$26)</f>
        <v>17.300646619567164</v>
      </c>
      <c r="N18" s="103">
        <f>IF(SER_hh_fech!N18=0,0,SER_hh_fech!N18/SER_summary!N$26)</f>
        <v>17.114447817369697</v>
      </c>
      <c r="O18" s="103">
        <f>IF(SER_hh_fech!O18=0,0,SER_hh_fech!O18/SER_summary!O$26)</f>
        <v>16.844730692931954</v>
      </c>
      <c r="P18" s="103">
        <f>IF(SER_hh_fech!P18=0,0,SER_hh_fech!P18/SER_summary!P$26)</f>
        <v>16.550049846541061</v>
      </c>
      <c r="Q18" s="103">
        <f>IF(SER_hh_fech!Q18=0,0,SER_hh_fech!Q18/SER_summary!Q$26)</f>
        <v>15.790737364466315</v>
      </c>
    </row>
    <row r="19" spans="1:17" ht="12.95" customHeight="1" x14ac:dyDescent="0.25">
      <c r="A19" s="90" t="s">
        <v>47</v>
      </c>
      <c r="B19" s="101">
        <f>IF(SER_hh_fech!B19=0,0,SER_hh_fech!B19/SER_summary!B$26)</f>
        <v>25.060083212618956</v>
      </c>
      <c r="C19" s="101">
        <f>IF(SER_hh_fech!C19=0,0,SER_hh_fech!C19/SER_summary!C$26)</f>
        <v>24.611326779494554</v>
      </c>
      <c r="D19" s="101">
        <f>IF(SER_hh_fech!D19=0,0,SER_hh_fech!D19/SER_summary!D$26)</f>
        <v>24.638013336865836</v>
      </c>
      <c r="E19" s="101">
        <f>IF(SER_hh_fech!E19=0,0,SER_hh_fech!E19/SER_summary!E$26)</f>
        <v>24.24121846960362</v>
      </c>
      <c r="F19" s="101">
        <f>IF(SER_hh_fech!F19=0,0,SER_hh_fech!F19/SER_summary!F$26)</f>
        <v>23.847482701859789</v>
      </c>
      <c r="G19" s="101">
        <f>IF(SER_hh_fech!G19=0,0,SER_hh_fech!G19/SER_summary!G$26)</f>
        <v>23.514757967781442</v>
      </c>
      <c r="H19" s="101">
        <f>IF(SER_hh_fech!H19=0,0,SER_hh_fech!H19/SER_summary!H$26)</f>
        <v>23.141758598800749</v>
      </c>
      <c r="I19" s="101">
        <f>IF(SER_hh_fech!I19=0,0,SER_hh_fech!I19/SER_summary!I$26)</f>
        <v>22.819034461771306</v>
      </c>
      <c r="J19" s="101">
        <f>IF(SER_hh_fech!J19=0,0,SER_hh_fech!J19/SER_summary!J$26)</f>
        <v>22.405630934740053</v>
      </c>
      <c r="K19" s="101">
        <f>IF(SER_hh_fech!K19=0,0,SER_hh_fech!K19/SER_summary!K$26)</f>
        <v>22.90633314798977</v>
      </c>
      <c r="L19" s="101">
        <f>IF(SER_hh_fech!L19=0,0,SER_hh_fech!L19/SER_summary!L$26)</f>
        <v>21.694763388126422</v>
      </c>
      <c r="M19" s="101">
        <f>IF(SER_hh_fech!M19=0,0,SER_hh_fech!M19/SER_summary!M$26)</f>
        <v>21.831810670475154</v>
      </c>
      <c r="N19" s="101">
        <f>IF(SER_hh_fech!N19=0,0,SER_hh_fech!N19/SER_summary!N$26)</f>
        <v>21.395148844222447</v>
      </c>
      <c r="O19" s="101">
        <f>IF(SER_hh_fech!O19=0,0,SER_hh_fech!O19/SER_summary!O$26)</f>
        <v>21.642157103193853</v>
      </c>
      <c r="P19" s="101">
        <f>IF(SER_hh_fech!P19=0,0,SER_hh_fech!P19/SER_summary!P$26)</f>
        <v>22.065037111503024</v>
      </c>
      <c r="Q19" s="101">
        <f>IF(SER_hh_fech!Q19=0,0,SER_hh_fech!Q19/SER_summary!Q$26)</f>
        <v>22.241463742972638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0</v>
      </c>
      <c r="C21" s="100">
        <f>IF(SER_hh_fech!C21=0,0,SER_hh_fech!C21/SER_summary!C$26)</f>
        <v>0</v>
      </c>
      <c r="D21" s="100">
        <f>IF(SER_hh_fech!D21=0,0,SER_hh_fech!D21/SER_summary!D$26)</f>
        <v>0</v>
      </c>
      <c r="E21" s="100">
        <f>IF(SER_hh_fech!E21=0,0,SER_hh_fech!E21/SER_summary!E$26)</f>
        <v>0</v>
      </c>
      <c r="F21" s="100">
        <f>IF(SER_hh_fech!F21=0,0,SER_hh_fech!F21/SER_summary!F$26)</f>
        <v>0</v>
      </c>
      <c r="G21" s="100">
        <f>IF(SER_hh_fech!G21=0,0,SER_hh_fech!G21/SER_summary!G$26)</f>
        <v>0</v>
      </c>
      <c r="H21" s="100">
        <f>IF(SER_hh_fech!H21=0,0,SER_hh_fech!H21/SER_summary!H$26)</f>
        <v>0</v>
      </c>
      <c r="I21" s="100">
        <f>IF(SER_hh_fech!I21=0,0,SER_hh_fech!I21/SER_summary!I$26)</f>
        <v>0</v>
      </c>
      <c r="J21" s="100">
        <f>IF(SER_hh_fech!J21=0,0,SER_hh_fech!J21/SER_summary!J$26)</f>
        <v>0</v>
      </c>
      <c r="K21" s="100">
        <f>IF(SER_hh_fech!K21=0,0,SER_hh_fech!K21/SER_summary!K$26)</f>
        <v>0</v>
      </c>
      <c r="L21" s="100">
        <f>IF(SER_hh_fech!L21=0,0,SER_hh_fech!L21/SER_summary!L$26)</f>
        <v>0</v>
      </c>
      <c r="M21" s="100">
        <f>IF(SER_hh_fech!M21=0,0,SER_hh_fech!M21/SER_summary!M$26)</f>
        <v>0</v>
      </c>
      <c r="N21" s="100">
        <f>IF(SER_hh_fech!N21=0,0,SER_hh_fech!N21/SER_summary!N$26)</f>
        <v>0</v>
      </c>
      <c r="O21" s="100">
        <f>IF(SER_hh_fech!O21=0,0,SER_hh_fech!O21/SER_summary!O$26)</f>
        <v>0</v>
      </c>
      <c r="P21" s="100">
        <f>IF(SER_hh_fech!P21=0,0,SER_hh_fech!P21/SER_summary!P$26)</f>
        <v>0</v>
      </c>
      <c r="Q21" s="100">
        <f>IF(SER_hh_fech!Q21=0,0,SER_hh_fech!Q21/SER_summary!Q$26)</f>
        <v>0</v>
      </c>
    </row>
    <row r="22" spans="1:17" ht="12" customHeight="1" x14ac:dyDescent="0.25">
      <c r="A22" s="88" t="s">
        <v>99</v>
      </c>
      <c r="B22" s="100">
        <f>IF(SER_hh_fech!B22=0,0,SER_hh_fech!B22/SER_summary!B$26)</f>
        <v>30.321891182901986</v>
      </c>
      <c r="C22" s="100">
        <f>IF(SER_hh_fech!C22=0,0,SER_hh_fech!C22/SER_summary!C$26)</f>
        <v>29.743861155704018</v>
      </c>
      <c r="D22" s="100">
        <f>IF(SER_hh_fech!D22=0,0,SER_hh_fech!D22/SER_summary!D$26)</f>
        <v>29.800240422803764</v>
      </c>
      <c r="E22" s="100">
        <f>IF(SER_hh_fech!E22=0,0,SER_hh_fech!E22/SER_summary!E$26)</f>
        <v>29.273145060765298</v>
      </c>
      <c r="F22" s="100">
        <f>IF(SER_hh_fech!F22=0,0,SER_hh_fech!F22/SER_summary!F$26)</f>
        <v>28.833565593051777</v>
      </c>
      <c r="G22" s="100">
        <f>IF(SER_hh_fech!G22=0,0,SER_hh_fech!G22/SER_summary!G$26)</f>
        <v>28.446808091790203</v>
      </c>
      <c r="H22" s="100">
        <f>IF(SER_hh_fech!H22=0,0,SER_hh_fech!H22/SER_summary!H$26)</f>
        <v>28.41735433941361</v>
      </c>
      <c r="I22" s="100">
        <f>IF(SER_hh_fech!I22=0,0,SER_hh_fech!I22/SER_summary!I$26)</f>
        <v>28.0991944831284</v>
      </c>
      <c r="J22" s="100">
        <f>IF(SER_hh_fech!J22=0,0,SER_hh_fech!J22/SER_summary!J$26)</f>
        <v>27.561311523006957</v>
      </c>
      <c r="K22" s="100">
        <f>IF(SER_hh_fech!K22=0,0,SER_hh_fech!K22/SER_summary!K$26)</f>
        <v>28.175648825353683</v>
      </c>
      <c r="L22" s="100">
        <f>IF(SER_hh_fech!L22=0,0,SER_hh_fech!L22/SER_summary!L$26)</f>
        <v>26.118229656869499</v>
      </c>
      <c r="M22" s="100">
        <f>IF(SER_hh_fech!M22=0,0,SER_hh_fech!M22/SER_summary!M$26)</f>
        <v>26.258499613910129</v>
      </c>
      <c r="N22" s="100">
        <f>IF(SER_hh_fech!N22=0,0,SER_hh_fech!N22/SER_summary!N$26)</f>
        <v>25.691815771328717</v>
      </c>
      <c r="O22" s="100">
        <f>IF(SER_hh_fech!O22=0,0,SER_hh_fech!O22/SER_summary!O$26)</f>
        <v>25.754156034155674</v>
      </c>
      <c r="P22" s="100">
        <f>IF(SER_hh_fech!P22=0,0,SER_hh_fech!P22/SER_summary!P$26)</f>
        <v>26.102743248323115</v>
      </c>
      <c r="Q22" s="100">
        <f>IF(SER_hh_fech!Q22=0,0,SER_hh_fech!Q22/SER_summary!Q$26)</f>
        <v>26.074777626588272</v>
      </c>
    </row>
    <row r="23" spans="1:17" ht="12" customHeight="1" x14ac:dyDescent="0.25">
      <c r="A23" s="88" t="s">
        <v>98</v>
      </c>
      <c r="B23" s="100">
        <f>IF(SER_hh_fech!B23=0,0,SER_hh_fech!B23/SER_summary!B$26)</f>
        <v>28.300431770708521</v>
      </c>
      <c r="C23" s="100">
        <f>IF(SER_hh_fech!C23=0,0,SER_hh_fech!C23/SER_summary!C$26)</f>
        <v>27.760937078657076</v>
      </c>
      <c r="D23" s="100">
        <f>IF(SER_hh_fech!D23=0,0,SER_hh_fech!D23/SER_summary!D$26)</f>
        <v>27.81355772795018</v>
      </c>
      <c r="E23" s="100">
        <f>IF(SER_hh_fech!E23=0,0,SER_hh_fech!E23/SER_summary!E$26)</f>
        <v>27.321602056714262</v>
      </c>
      <c r="F23" s="100">
        <f>IF(SER_hh_fech!F23=0,0,SER_hh_fech!F23/SER_summary!F$26)</f>
        <v>26.911327886848337</v>
      </c>
      <c r="G23" s="100">
        <f>IF(SER_hh_fech!G23=0,0,SER_hh_fech!G23/SER_summary!G$26)</f>
        <v>26.550354219004188</v>
      </c>
      <c r="H23" s="100">
        <f>IF(SER_hh_fech!H23=0,0,SER_hh_fech!H23/SER_summary!H$26)</f>
        <v>26.52286405011937</v>
      </c>
      <c r="I23" s="100">
        <f>IF(SER_hh_fech!I23=0,0,SER_hh_fech!I23/SER_summary!I$26)</f>
        <v>26.225914850919832</v>
      </c>
      <c r="J23" s="100">
        <f>IF(SER_hh_fech!J23=0,0,SER_hh_fech!J23/SER_summary!J$26)</f>
        <v>25.723890754806487</v>
      </c>
      <c r="K23" s="100">
        <f>IF(SER_hh_fech!K23=0,0,SER_hh_fech!K23/SER_summary!K$26)</f>
        <v>26.297272236996776</v>
      </c>
      <c r="L23" s="100">
        <f>IF(SER_hh_fech!L23=0,0,SER_hh_fech!L23/SER_summary!L$26)</f>
        <v>24.377014346411514</v>
      </c>
      <c r="M23" s="100">
        <f>IF(SER_hh_fech!M23=0,0,SER_hh_fech!M23/SER_summary!M$26)</f>
        <v>24.533917416270615</v>
      </c>
      <c r="N23" s="100">
        <f>IF(SER_hh_fech!N23=0,0,SER_hh_fech!N23/SER_summary!N$26)</f>
        <v>24.052369407827825</v>
      </c>
      <c r="O23" s="100">
        <f>IF(SER_hh_fech!O23=0,0,SER_hh_fech!O23/SER_summary!O$26)</f>
        <v>24.174044046527246</v>
      </c>
      <c r="P23" s="100">
        <f>IF(SER_hh_fech!P23=0,0,SER_hh_fech!P23/SER_summary!P$26)</f>
        <v>24.564740083890726</v>
      </c>
      <c r="Q23" s="100">
        <f>IF(SER_hh_fech!Q23=0,0,SER_hh_fech!Q23/SER_summary!Q$26)</f>
        <v>24.61478353951901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0</v>
      </c>
      <c r="O24" s="100">
        <f>IF(SER_hh_fech!O24=0,0,SER_hh_fech!O24/SER_summary!O$26)</f>
        <v>0</v>
      </c>
      <c r="P24" s="100">
        <f>IF(SER_hh_fech!P24=0,0,SER_hh_fech!P24/SER_summary!P$26)</f>
        <v>0</v>
      </c>
      <c r="Q24" s="100">
        <f>IF(SER_hh_fech!Q24=0,0,SER_hh_fech!Q24/SER_summary!Q$26)</f>
        <v>0</v>
      </c>
    </row>
    <row r="25" spans="1:17" ht="12" customHeight="1" x14ac:dyDescent="0.25">
      <c r="A25" s="88" t="s">
        <v>42</v>
      </c>
      <c r="B25" s="100">
        <f>IF(SER_hh_fech!B25=0,0,SER_hh_fech!B25/SER_summary!B$26)</f>
        <v>22.286590019432964</v>
      </c>
      <c r="C25" s="100">
        <f>IF(SER_hh_fech!C25=0,0,SER_hh_fech!C25/SER_summary!C$26)</f>
        <v>21.861737949442446</v>
      </c>
      <c r="D25" s="100">
        <f>IF(SER_hh_fech!D25=0,0,SER_hh_fech!D25/SER_summary!D$26)</f>
        <v>21.903176710760771</v>
      </c>
      <c r="E25" s="100">
        <f>IF(SER_hh_fech!E25=0,0,SER_hh_fech!E25/SER_summary!E$26)</f>
        <v>21.515761619662484</v>
      </c>
      <c r="F25" s="100">
        <f>IF(SER_hh_fech!F25=0,0,SER_hh_fech!F25/SER_summary!F$26)</f>
        <v>21.192670710893072</v>
      </c>
      <c r="G25" s="100">
        <f>IF(SER_hh_fech!G25=0,0,SER_hh_fech!G25/SER_summary!G$26)</f>
        <v>20.9084039474658</v>
      </c>
      <c r="H25" s="100">
        <f>IF(SER_hh_fech!H25=0,0,SER_hh_fech!H25/SER_summary!H$26)</f>
        <v>20.886755439469002</v>
      </c>
      <c r="I25" s="100">
        <f>IF(SER_hh_fech!I25=0,0,SER_hh_fech!I25/SER_summary!I$26)</f>
        <v>20.652907945099354</v>
      </c>
      <c r="J25" s="100">
        <f>IF(SER_hh_fech!J25=0,0,SER_hh_fech!J25/SER_summary!J$26)</f>
        <v>20.257563969410114</v>
      </c>
      <c r="K25" s="100">
        <f>IF(SER_hh_fech!K25=0,0,SER_hh_fech!K25/SER_summary!K$26)</f>
        <v>20.709101886634972</v>
      </c>
      <c r="L25" s="100">
        <f>IF(SER_hh_fech!L25=0,0,SER_hh_fech!L25/SER_summary!L$26)</f>
        <v>19.196898797799076</v>
      </c>
      <c r="M25" s="100">
        <f>IF(SER_hh_fech!M25=0,0,SER_hh_fech!M25/SER_summary!M$26)</f>
        <v>19.327336350053713</v>
      </c>
      <c r="N25" s="100">
        <f>IF(SER_hh_fech!N25=0,0,SER_hh_fech!N25/SER_summary!N$26)</f>
        <v>18.957134452614785</v>
      </c>
      <c r="O25" s="100">
        <f>IF(SER_hh_fech!O25=0,0,SER_hh_fech!O25/SER_summary!O$26)</f>
        <v>19.072115950523667</v>
      </c>
      <c r="P25" s="100">
        <f>IF(SER_hh_fech!P25=0,0,SER_hh_fech!P25/SER_summary!P$26)</f>
        <v>19.406428554062227</v>
      </c>
      <c r="Q25" s="100">
        <f>IF(SER_hh_fech!Q25=0,0,SER_hh_fech!Q25/SER_summary!Q$26)</f>
        <v>19.473337293015902</v>
      </c>
    </row>
    <row r="26" spans="1:17" ht="12" customHeight="1" x14ac:dyDescent="0.25">
      <c r="A26" s="88" t="s">
        <v>30</v>
      </c>
      <c r="B26" s="22">
        <f>IF(SER_hh_fech!B26=0,0,SER_hh_fech!B26/SER_summary!B$26)</f>
        <v>23.038970189535725</v>
      </c>
      <c r="C26" s="22">
        <f>IF(SER_hh_fech!C26=0,0,SER_hh_fech!C26/SER_summary!C$26)</f>
        <v>22.612498891623485</v>
      </c>
      <c r="D26" s="22">
        <f>IF(SER_hh_fech!D26=0,0,SER_hh_fech!D26/SER_summary!D$26)</f>
        <v>22.639478429351339</v>
      </c>
      <c r="E26" s="22">
        <f>IF(SER_hh_fech!E26=0,0,SER_hh_fech!E26/SER_summary!E$26)</f>
        <v>22.243385453100977</v>
      </c>
      <c r="F26" s="22">
        <f>IF(SER_hh_fech!F26=0,0,SER_hh_fech!F26/SER_summary!F$26)</f>
        <v>21.905627173425039</v>
      </c>
      <c r="G26" s="22">
        <f>IF(SER_hh_fech!G26=0,0,SER_hh_fech!G26/SER_summary!G$26)</f>
        <v>21.621243111267258</v>
      </c>
      <c r="H26" s="22">
        <f>IF(SER_hh_fech!H26=0,0,SER_hh_fech!H26/SER_summary!H$26)</f>
        <v>21.598469227995579</v>
      </c>
      <c r="I26" s="22">
        <f>IF(SER_hh_fech!I26=0,0,SER_hh_fech!I26/SER_summary!I$26)</f>
        <v>21.366119937038651</v>
      </c>
      <c r="J26" s="22">
        <f>IF(SER_hh_fech!J26=0,0,SER_hh_fech!J26/SER_summary!J$26)</f>
        <v>20.953814823342178</v>
      </c>
      <c r="K26" s="22">
        <f>IF(SER_hh_fech!K26=0,0,SER_hh_fech!K26/SER_summary!K$26)</f>
        <v>21.418261039147978</v>
      </c>
      <c r="L26" s="22">
        <f>IF(SER_hh_fech!L26=0,0,SER_hh_fech!L26/SER_summary!L$26)</f>
        <v>19.849221795395767</v>
      </c>
      <c r="M26" s="22">
        <f>IF(SER_hh_fech!M26=0,0,SER_hh_fech!M26/SER_summary!M$26)</f>
        <v>19.970607050683924</v>
      </c>
      <c r="N26" s="22">
        <f>IF(SER_hh_fech!N26=0,0,SER_hh_fech!N26/SER_summary!N$26)</f>
        <v>19.573618045272298</v>
      </c>
      <c r="O26" s="22">
        <f>IF(SER_hh_fech!O26=0,0,SER_hh_fech!O26/SER_summary!O$26)</f>
        <v>20.032210477572562</v>
      </c>
      <c r="P26" s="22">
        <f>IF(SER_hh_fech!P26=0,0,SER_hh_fech!P26/SER_summary!P$26)</f>
        <v>20.509319191670947</v>
      </c>
      <c r="Q26" s="22">
        <f>IF(SER_hh_fech!Q26=0,0,SER_hh_fech!Q26/SER_summary!Q$26)</f>
        <v>20.869808751929284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0</v>
      </c>
      <c r="G27" s="116">
        <f>IF(SER_hh_fech!G27=0,0,SER_hh_fech!G27/SER_summary!G$26)</f>
        <v>0</v>
      </c>
      <c r="H27" s="116">
        <f>IF(SER_hh_fech!H27=0,0,SER_hh_fech!H27/SER_summary!H$26)</f>
        <v>0</v>
      </c>
      <c r="I27" s="116">
        <f>IF(SER_hh_fech!I27=0,0,SER_hh_fech!I27/SER_summary!I$26)</f>
        <v>0</v>
      </c>
      <c r="J27" s="116">
        <f>IF(SER_hh_fech!J27=0,0,SER_hh_fech!J27/SER_summary!J$26)</f>
        <v>0</v>
      </c>
      <c r="K27" s="116">
        <f>IF(SER_hh_fech!K27=0,0,SER_hh_fech!K27/SER_summary!K$26)</f>
        <v>0</v>
      </c>
      <c r="L27" s="116">
        <f>IF(SER_hh_fech!L27=0,0,SER_hh_fech!L27/SER_summary!L$26)</f>
        <v>0</v>
      </c>
      <c r="M27" s="116">
        <f>IF(SER_hh_fech!M27=0,0,SER_hh_fech!M27/SER_summary!M$26)</f>
        <v>0</v>
      </c>
      <c r="N27" s="116">
        <f>IF(SER_hh_fech!N27=0,0,SER_hh_fech!N27/SER_summary!N$26)</f>
        <v>0</v>
      </c>
      <c r="O27" s="116">
        <f>IF(SER_hh_fech!O27=0,0,SER_hh_fech!O27/SER_summary!O$26)</f>
        <v>0</v>
      </c>
      <c r="P27" s="116">
        <f>IF(SER_hh_fech!P27=0,0,SER_hh_fech!P27/SER_summary!P$26)</f>
        <v>0</v>
      </c>
      <c r="Q27" s="116">
        <f>IF(SER_hh_fech!Q27=0,0,SER_hh_fech!Q27/SER_summary!Q$26)</f>
        <v>0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0</v>
      </c>
      <c r="G28" s="117">
        <f>IF(SER_hh_fech!G28=0,0,SER_hh_fech!G28/SER_summary!G$26)</f>
        <v>0</v>
      </c>
      <c r="H28" s="117">
        <f>IF(SER_hh_fech!H28=0,0,SER_hh_fech!H28/SER_summary!H$26)</f>
        <v>0</v>
      </c>
      <c r="I28" s="117">
        <f>IF(SER_hh_fech!I28=0,0,SER_hh_fech!I28/SER_summary!I$26)</f>
        <v>0</v>
      </c>
      <c r="J28" s="117">
        <f>IF(SER_hh_fech!J28=0,0,SER_hh_fech!J28/SER_summary!J$26)</f>
        <v>0</v>
      </c>
      <c r="K28" s="117">
        <f>IF(SER_hh_fech!K28=0,0,SER_hh_fech!K28/SER_summary!K$26)</f>
        <v>0</v>
      </c>
      <c r="L28" s="117">
        <f>IF(SER_hh_fech!L28=0,0,SER_hh_fech!L28/SER_summary!L$26)</f>
        <v>0</v>
      </c>
      <c r="M28" s="117">
        <f>IF(SER_hh_fech!M28=0,0,SER_hh_fech!M28/SER_summary!M$26)</f>
        <v>0</v>
      </c>
      <c r="N28" s="117">
        <f>IF(SER_hh_fech!N28=0,0,SER_hh_fech!N28/SER_summary!N$26)</f>
        <v>0</v>
      </c>
      <c r="O28" s="117">
        <f>IF(SER_hh_fech!O28=0,0,SER_hh_fech!O28/SER_summary!O$26)</f>
        <v>0</v>
      </c>
      <c r="P28" s="117">
        <f>IF(SER_hh_fech!P28=0,0,SER_hh_fech!P28/SER_summary!P$26)</f>
        <v>0</v>
      </c>
      <c r="Q28" s="117">
        <f>IF(SER_hh_fech!Q28=0,0,SER_hh_fech!Q28/SER_summary!Q$26)</f>
        <v>0</v>
      </c>
    </row>
    <row r="29" spans="1:17" ht="12.95" customHeight="1" x14ac:dyDescent="0.25">
      <c r="A29" s="90" t="s">
        <v>46</v>
      </c>
      <c r="B29" s="101">
        <f>IF(SER_hh_fech!B29=0,0,SER_hh_fech!B29/SER_summary!B$26)</f>
        <v>26.373728235126141</v>
      </c>
      <c r="C29" s="101">
        <f>IF(SER_hh_fech!C29=0,0,SER_hh_fech!C29/SER_summary!C$26)</f>
        <v>25.233231061983041</v>
      </c>
      <c r="D29" s="101">
        <f>IF(SER_hh_fech!D29=0,0,SER_hh_fech!D29/SER_summary!D$26)</f>
        <v>26.017877856378473</v>
      </c>
      <c r="E29" s="101">
        <f>IF(SER_hh_fech!E29=0,0,SER_hh_fech!E29/SER_summary!E$26)</f>
        <v>26.008297824596614</v>
      </c>
      <c r="F29" s="101">
        <f>IF(SER_hh_fech!F29=0,0,SER_hh_fech!F29/SER_summary!F$26)</f>
        <v>25.816409567700255</v>
      </c>
      <c r="G29" s="101">
        <f>IF(SER_hh_fech!G29=0,0,SER_hh_fech!G29/SER_summary!G$26)</f>
        <v>24.801624583489104</v>
      </c>
      <c r="H29" s="101">
        <f>IF(SER_hh_fech!H29=0,0,SER_hh_fech!H29/SER_summary!H$26)</f>
        <v>25.485563975295765</v>
      </c>
      <c r="I29" s="101">
        <f>IF(SER_hh_fech!I29=0,0,SER_hh_fech!I29/SER_summary!I$26)</f>
        <v>24.7061316486283</v>
      </c>
      <c r="J29" s="101">
        <f>IF(SER_hh_fech!J29=0,0,SER_hh_fech!J29/SER_summary!J$26)</f>
        <v>24.697560224532875</v>
      </c>
      <c r="K29" s="101">
        <f>IF(SER_hh_fech!K29=0,0,SER_hh_fech!K29/SER_summary!K$26)</f>
        <v>25.799505855213496</v>
      </c>
      <c r="L29" s="101">
        <f>IF(SER_hh_fech!L29=0,0,SER_hh_fech!L29/SER_summary!L$26)</f>
        <v>26.339215557533439</v>
      </c>
      <c r="M29" s="101">
        <f>IF(SER_hh_fech!M29=0,0,SER_hh_fech!M29/SER_summary!M$26)</f>
        <v>25.557101384204149</v>
      </c>
      <c r="N29" s="101">
        <f>IF(SER_hh_fech!N29=0,0,SER_hh_fech!N29/SER_summary!N$26)</f>
        <v>27.311890992432055</v>
      </c>
      <c r="O29" s="101">
        <f>IF(SER_hh_fech!O29=0,0,SER_hh_fech!O29/SER_summary!O$26)</f>
        <v>27.296639488385807</v>
      </c>
      <c r="P29" s="101">
        <f>IF(SER_hh_fech!P29=0,0,SER_hh_fech!P29/SER_summary!P$26)</f>
        <v>26.480906649953369</v>
      </c>
      <c r="Q29" s="101">
        <f>IF(SER_hh_fech!Q29=0,0,SER_hh_fech!Q29/SER_summary!Q$26)</f>
        <v>26.72235131922011</v>
      </c>
    </row>
    <row r="30" spans="1:17" ht="12" customHeight="1" x14ac:dyDescent="0.25">
      <c r="A30" s="88" t="s">
        <v>66</v>
      </c>
      <c r="B30" s="100">
        <f>IF(SER_hh_fech!B30=0,0,SER_hh_fech!B30/SER_summary!B$26)</f>
        <v>0</v>
      </c>
      <c r="C30" s="100">
        <f>IF(SER_hh_fech!C30=0,0,SER_hh_fech!C30/SER_summary!C$26)</f>
        <v>0</v>
      </c>
      <c r="D30" s="100">
        <f>IF(SER_hh_fech!D30=0,0,SER_hh_fech!D30/SER_summary!D$26)</f>
        <v>0</v>
      </c>
      <c r="E30" s="100">
        <f>IF(SER_hh_fech!E30=0,0,SER_hh_fech!E30/SER_summary!E$26)</f>
        <v>0</v>
      </c>
      <c r="F30" s="100">
        <f>IF(SER_hh_fech!F30=0,0,SER_hh_fech!F30/SER_summary!F$26)</f>
        <v>0</v>
      </c>
      <c r="G30" s="100">
        <f>IF(SER_hh_fech!G30=0,0,SER_hh_fech!G30/SER_summary!G$26)</f>
        <v>0</v>
      </c>
      <c r="H30" s="100">
        <f>IF(SER_hh_fech!H30=0,0,SER_hh_fech!H30/SER_summary!H$26)</f>
        <v>0</v>
      </c>
      <c r="I30" s="100">
        <f>IF(SER_hh_fech!I30=0,0,SER_hh_fech!I30/SER_summary!I$26)</f>
        <v>0</v>
      </c>
      <c r="J30" s="100">
        <f>IF(SER_hh_fech!J30=0,0,SER_hh_fech!J30/SER_summary!J$26)</f>
        <v>0</v>
      </c>
      <c r="K30" s="100">
        <f>IF(SER_hh_fech!K30=0,0,SER_hh_fech!K30/SER_summary!K$26)</f>
        <v>32.187774001778152</v>
      </c>
      <c r="L30" s="100">
        <f>IF(SER_hh_fech!L30=0,0,SER_hh_fech!L30/SER_summary!L$26)</f>
        <v>32.533899473225162</v>
      </c>
      <c r="M30" s="100">
        <f>IF(SER_hh_fech!M30=0,0,SER_hh_fech!M30/SER_summary!M$26)</f>
        <v>31.681354374009629</v>
      </c>
      <c r="N30" s="100">
        <f>IF(SER_hh_fech!N30=0,0,SER_hh_fech!N30/SER_summary!N$26)</f>
        <v>33.770252419047942</v>
      </c>
      <c r="O30" s="100">
        <f>IF(SER_hh_fech!O30=0,0,SER_hh_fech!O30/SER_summary!O$26)</f>
        <v>33.693545180316896</v>
      </c>
      <c r="P30" s="100">
        <f>IF(SER_hh_fech!P30=0,0,SER_hh_fech!P30/SER_summary!P$26)</f>
        <v>33.129850839321414</v>
      </c>
      <c r="Q30" s="100">
        <f>IF(SER_hh_fech!Q30=0,0,SER_hh_fech!Q30/SER_summary!Q$26)</f>
        <v>33.341970629762571</v>
      </c>
    </row>
    <row r="31" spans="1:17" ht="12" customHeight="1" x14ac:dyDescent="0.25">
      <c r="A31" s="88" t="s">
        <v>98</v>
      </c>
      <c r="B31" s="100">
        <f>IF(SER_hh_fech!B31=0,0,SER_hh_fech!B31/SER_summary!B$26)</f>
        <v>31.696282071130366</v>
      </c>
      <c r="C31" s="100">
        <f>IF(SER_hh_fech!C31=0,0,SER_hh_fech!C31/SER_summary!C$26)</f>
        <v>30.085812151759164</v>
      </c>
      <c r="D31" s="100">
        <f>IF(SER_hh_fech!D31=0,0,SER_hh_fech!D31/SER_summary!D$26)</f>
        <v>31.019055382588881</v>
      </c>
      <c r="E31" s="100">
        <f>IF(SER_hh_fech!E31=0,0,SER_hh_fech!E31/SER_summary!E$26)</f>
        <v>31.036217488145486</v>
      </c>
      <c r="F31" s="100">
        <f>IF(SER_hh_fech!F31=0,0,SER_hh_fech!F31/SER_summary!F$26)</f>
        <v>30.765429803560856</v>
      </c>
      <c r="G31" s="100">
        <f>IF(SER_hh_fech!G31=0,0,SER_hh_fech!G31/SER_summary!G$26)</f>
        <v>29.653046250711458</v>
      </c>
      <c r="H31" s="100">
        <f>IF(SER_hh_fech!H31=0,0,SER_hh_fech!H31/SER_summary!H$26)</f>
        <v>30.541357611887101</v>
      </c>
      <c r="I31" s="100">
        <f>IF(SER_hh_fech!I31=0,0,SER_hh_fech!I31/SER_summary!I$26)</f>
        <v>29.702687608402325</v>
      </c>
      <c r="J31" s="100">
        <f>IF(SER_hh_fech!J31=0,0,SER_hh_fech!J31/SER_summary!J$26)</f>
        <v>29.914231107397342</v>
      </c>
      <c r="K31" s="100">
        <f>IF(SER_hh_fech!K31=0,0,SER_hh_fech!K31/SER_summary!K$26)</f>
        <v>29.888647287365419</v>
      </c>
      <c r="L31" s="100">
        <f>IF(SER_hh_fech!L31=0,0,SER_hh_fech!L31/SER_summary!L$26)</f>
        <v>30.210049510851931</v>
      </c>
      <c r="M31" s="100">
        <f>IF(SER_hh_fech!M31=0,0,SER_hh_fech!M31/SER_summary!M$26)</f>
        <v>29.402711125972868</v>
      </c>
      <c r="N31" s="100">
        <f>IF(SER_hh_fech!N31=0,0,SER_hh_fech!N31/SER_summary!N$26)</f>
        <v>31.319182581363574</v>
      </c>
      <c r="O31" s="100">
        <f>IF(SER_hh_fech!O31=0,0,SER_hh_fech!O31/SER_summary!O$26)</f>
        <v>31.219156432228118</v>
      </c>
      <c r="P31" s="100">
        <f>IF(SER_hh_fech!P31=0,0,SER_hh_fech!P31/SER_summary!P$26)</f>
        <v>30.666341138344141</v>
      </c>
      <c r="Q31" s="100">
        <f>IF(SER_hh_fech!Q31=0,0,SER_hh_fech!Q31/SER_summary!Q$26)</f>
        <v>30.834729466624733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23.26441987991711</v>
      </c>
      <c r="C33" s="18">
        <f>IF(SER_hh_fech!C33=0,0,SER_hh_fech!C33/SER_summary!C$26)</f>
        <v>22.094800237978475</v>
      </c>
      <c r="D33" s="18">
        <f>IF(SER_hh_fech!D33=0,0,SER_hh_fech!D33/SER_summary!D$26)</f>
        <v>22.764197456472374</v>
      </c>
      <c r="E33" s="18">
        <f>IF(SER_hh_fech!E33=0,0,SER_hh_fech!E33/SER_summary!E$26)</f>
        <v>22.729629604397672</v>
      </c>
      <c r="F33" s="18">
        <f>IF(SER_hh_fech!F33=0,0,SER_hh_fech!F33/SER_summary!F$26)</f>
        <v>22.526897482519527</v>
      </c>
      <c r="G33" s="18">
        <f>IF(SER_hh_fech!G33=0,0,SER_hh_fech!G33/SER_summary!G$26)</f>
        <v>21.721343076979348</v>
      </c>
      <c r="H33" s="18">
        <f>IF(SER_hh_fech!H33=0,0,SER_hh_fech!H33/SER_summary!H$26)</f>
        <v>22.373290293456105</v>
      </c>
      <c r="I33" s="18">
        <f>IF(SER_hh_fech!I33=0,0,SER_hh_fech!I33/SER_summary!I$26)</f>
        <v>21.767658111990411</v>
      </c>
      <c r="J33" s="18">
        <f>IF(SER_hh_fech!J33=0,0,SER_hh_fech!J33/SER_summary!J$26)</f>
        <v>21.921037451667672</v>
      </c>
      <c r="K33" s="18">
        <f>IF(SER_hh_fech!K33=0,0,SER_hh_fech!K33/SER_summary!K$26)</f>
        <v>21.904645075277671</v>
      </c>
      <c r="L33" s="18">
        <f>IF(SER_hh_fech!L33=0,0,SER_hh_fech!L33/SER_summary!L$26)</f>
        <v>22.025047127588017</v>
      </c>
      <c r="M33" s="18">
        <f>IF(SER_hh_fech!M33=0,0,SER_hh_fech!M33/SER_summary!M$26)</f>
        <v>21.329543512418905</v>
      </c>
      <c r="N33" s="18">
        <f>IF(SER_hh_fech!N33=0,0,SER_hh_fech!N33/SER_summary!N$26)</f>
        <v>22.650508465626327</v>
      </c>
      <c r="O33" s="18">
        <f>IF(SER_hh_fech!O33=0,0,SER_hh_fech!O33/SER_summary!O$26)</f>
        <v>22.924294491943868</v>
      </c>
      <c r="P33" s="18">
        <f>IF(SER_hh_fech!P33=0,0,SER_hh_fech!P33/SER_summary!P$26)</f>
        <v>22.84731838314968</v>
      </c>
      <c r="Q33" s="18">
        <f>IF(SER_hh_fech!Q33=0,0,SER_hh_fech!Q33/SER_summary!Q$26)</f>
        <v>23.48670067635797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137.81436950729102</v>
      </c>
      <c r="C3" s="106">
        <f>IF(SER_hh_tesh!C3=0,0,SER_hh_tesh!C3/SER_summary!C$26)</f>
        <v>141.77964808514741</v>
      </c>
      <c r="D3" s="106">
        <f>IF(SER_hh_tesh!D3=0,0,SER_hh_tesh!D3/SER_summary!D$26)</f>
        <v>132.35585180233483</v>
      </c>
      <c r="E3" s="106">
        <f>IF(SER_hh_tesh!E3=0,0,SER_hh_tesh!E3/SER_summary!E$26)</f>
        <v>159.29780685521695</v>
      </c>
      <c r="F3" s="106">
        <f>IF(SER_hh_tesh!F3=0,0,SER_hh_tesh!F3/SER_summary!F$26)</f>
        <v>147.8436929022096</v>
      </c>
      <c r="G3" s="106">
        <f>IF(SER_hh_tesh!G3=0,0,SER_hh_tesh!G3/SER_summary!G$26)</f>
        <v>147.09357686613211</v>
      </c>
      <c r="H3" s="106">
        <f>IF(SER_hh_tesh!H3=0,0,SER_hh_tesh!H3/SER_summary!H$26)</f>
        <v>150.54356293715418</v>
      </c>
      <c r="I3" s="106">
        <f>IF(SER_hh_tesh!I3=0,0,SER_hh_tesh!I3/SER_summary!I$26)</f>
        <v>153.18296603021335</v>
      </c>
      <c r="J3" s="106">
        <f>IF(SER_hh_tesh!J3=0,0,SER_hh_tesh!J3/SER_summary!J$26)</f>
        <v>164.64661508153759</v>
      </c>
      <c r="K3" s="106">
        <f>IF(SER_hh_tesh!K3=0,0,SER_hh_tesh!K3/SER_summary!K$26)</f>
        <v>156.50969021632417</v>
      </c>
      <c r="L3" s="106">
        <f>IF(SER_hh_tesh!L3=0,0,SER_hh_tesh!L3/SER_summary!L$26)</f>
        <v>183.79953704787658</v>
      </c>
      <c r="M3" s="106">
        <f>IF(SER_hh_tesh!M3=0,0,SER_hh_tesh!M3/SER_summary!M$26)</f>
        <v>152.82760838787391</v>
      </c>
      <c r="N3" s="106">
        <f>IF(SER_hh_tesh!N3=0,0,SER_hh_tesh!N3/SER_summary!N$26)</f>
        <v>166.08432918859884</v>
      </c>
      <c r="O3" s="106">
        <f>IF(SER_hh_tesh!O3=0,0,SER_hh_tesh!O3/SER_summary!O$26)</f>
        <v>171.34334362904497</v>
      </c>
      <c r="P3" s="106">
        <f>IF(SER_hh_tesh!P3=0,0,SER_hh_tesh!P3/SER_summary!P$26)</f>
        <v>143.38471665987026</v>
      </c>
      <c r="Q3" s="106">
        <f>IF(SER_hh_tesh!Q3=0,0,SER_hh_tesh!Q3/SER_summary!Q$26)</f>
        <v>160.92570662264782</v>
      </c>
    </row>
    <row r="4" spans="1:17" ht="12.95" customHeight="1" x14ac:dyDescent="0.25">
      <c r="A4" s="90" t="s">
        <v>44</v>
      </c>
      <c r="B4" s="101">
        <f>IF(SER_hh_tesh!B4=0,0,SER_hh_tesh!B4/SER_summary!B$26)</f>
        <v>103.40128596140181</v>
      </c>
      <c r="C4" s="101">
        <f>IF(SER_hh_tesh!C4=0,0,SER_hh_tesh!C4/SER_summary!C$26)</f>
        <v>107.24747588743659</v>
      </c>
      <c r="D4" s="101">
        <f>IF(SER_hh_tesh!D4=0,0,SER_hh_tesh!D4/SER_summary!D$26)</f>
        <v>95.960295502848027</v>
      </c>
      <c r="E4" s="101">
        <f>IF(SER_hh_tesh!E4=0,0,SER_hh_tesh!E4/SER_summary!E$26)</f>
        <v>122.39367755969259</v>
      </c>
      <c r="F4" s="101">
        <f>IF(SER_hh_tesh!F4=0,0,SER_hh_tesh!F4/SER_summary!F$26)</f>
        <v>109.82518468157764</v>
      </c>
      <c r="G4" s="101">
        <f>IF(SER_hh_tesh!G4=0,0,SER_hh_tesh!G4/SER_summary!G$26)</f>
        <v>108.40242537289166</v>
      </c>
      <c r="H4" s="101">
        <f>IF(SER_hh_tesh!H4=0,0,SER_hh_tesh!H4/SER_summary!H$26)</f>
        <v>109.40716565700622</v>
      </c>
      <c r="I4" s="101">
        <f>IF(SER_hh_tesh!I4=0,0,SER_hh_tesh!I4/SER_summary!I$26)</f>
        <v>110.51815277639601</v>
      </c>
      <c r="J4" s="101">
        <f>IF(SER_hh_tesh!J4=0,0,SER_hh_tesh!J4/SER_summary!J$26)</f>
        <v>120.47407351468274</v>
      </c>
      <c r="K4" s="101">
        <f>IF(SER_hh_tesh!K4=0,0,SER_hh_tesh!K4/SER_summary!K$26)</f>
        <v>109.73129430391477</v>
      </c>
      <c r="L4" s="101">
        <f>IF(SER_hh_tesh!L4=0,0,SER_hh_tesh!L4/SER_summary!L$26)</f>
        <v>136.71745366541941</v>
      </c>
      <c r="M4" s="101">
        <f>IF(SER_hh_tesh!M4=0,0,SER_hh_tesh!M4/SER_summary!M$26)</f>
        <v>105.43276759809663</v>
      </c>
      <c r="N4" s="101">
        <f>IF(SER_hh_tesh!N4=0,0,SER_hh_tesh!N4/SER_summary!N$26)</f>
        <v>117.59887140141029</v>
      </c>
      <c r="O4" s="101">
        <f>IF(SER_hh_tesh!O4=0,0,SER_hh_tesh!O4/SER_summary!O$26)</f>
        <v>122.39440970636554</v>
      </c>
      <c r="P4" s="101">
        <f>IF(SER_hh_tesh!P4=0,0,SER_hh_tesh!P4/SER_summary!P$26)</f>
        <v>93.132118895491359</v>
      </c>
      <c r="Q4" s="101">
        <f>IF(SER_hh_tesh!Q4=0,0,SER_hh_tesh!Q4/SER_summary!Q$26)</f>
        <v>109.05870627560755</v>
      </c>
    </row>
    <row r="5" spans="1:17" ht="12" customHeight="1" x14ac:dyDescent="0.25">
      <c r="A5" s="88" t="s">
        <v>38</v>
      </c>
      <c r="B5" s="100">
        <f>IF(SER_hh_tesh!B5=0,0,SER_hh_tesh!B5/SER_summary!B$26)</f>
        <v>0</v>
      </c>
      <c r="C5" s="100">
        <f>IF(SER_hh_tesh!C5=0,0,SER_hh_tesh!C5/SER_summary!C$26)</f>
        <v>0</v>
      </c>
      <c r="D5" s="100">
        <f>IF(SER_hh_tesh!D5=0,0,SER_hh_tesh!D5/SER_summary!D$26)</f>
        <v>0</v>
      </c>
      <c r="E5" s="100">
        <f>IF(SER_hh_tesh!E5=0,0,SER_hh_tesh!E5/SER_summary!E$26)</f>
        <v>0</v>
      </c>
      <c r="F5" s="100">
        <f>IF(SER_hh_tesh!F5=0,0,SER_hh_tesh!F5/SER_summary!F$26)</f>
        <v>0</v>
      </c>
      <c r="G5" s="100">
        <f>IF(SER_hh_tesh!G5=0,0,SER_hh_tesh!G5/SER_summary!G$26)</f>
        <v>0</v>
      </c>
      <c r="H5" s="100">
        <f>IF(SER_hh_tesh!H5=0,0,SER_hh_tesh!H5/SER_summary!H$26)</f>
        <v>0</v>
      </c>
      <c r="I5" s="100">
        <f>IF(SER_hh_tesh!I5=0,0,SER_hh_tesh!I5/SER_summary!I$26)</f>
        <v>0</v>
      </c>
      <c r="J5" s="100">
        <f>IF(SER_hh_tesh!J5=0,0,SER_hh_tesh!J5/SER_summary!J$26)</f>
        <v>0</v>
      </c>
      <c r="K5" s="100">
        <f>IF(SER_hh_tesh!K5=0,0,SER_hh_tesh!K5/SER_summary!K$26)</f>
        <v>0</v>
      </c>
      <c r="L5" s="100">
        <f>IF(SER_hh_tesh!L5=0,0,SER_hh_tesh!L5/SER_summary!L$26)</f>
        <v>0</v>
      </c>
      <c r="M5" s="100">
        <f>IF(SER_hh_tesh!M5=0,0,SER_hh_tesh!M5/SER_summary!M$26)</f>
        <v>0</v>
      </c>
      <c r="N5" s="100">
        <f>IF(SER_hh_tesh!N5=0,0,SER_hh_tesh!N5/SER_summary!N$26)</f>
        <v>0</v>
      </c>
      <c r="O5" s="100">
        <f>IF(SER_hh_tesh!O5=0,0,SER_hh_tesh!O5/SER_summary!O$26)</f>
        <v>0</v>
      </c>
      <c r="P5" s="100">
        <f>IF(SER_hh_tesh!P5=0,0,SER_hh_tesh!P5/SER_summary!P$26)</f>
        <v>0</v>
      </c>
      <c r="Q5" s="100">
        <f>IF(SER_hh_tesh!Q5=0,0,SER_hh_tesh!Q5/SER_summary!Q$26)</f>
        <v>0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101.32932194221438</v>
      </c>
      <c r="C7" s="100">
        <f>IF(SER_hh_tesh!C7=0,0,SER_hh_tesh!C7/SER_summary!C$26)</f>
        <v>105.3501814434359</v>
      </c>
      <c r="D7" s="100">
        <f>IF(SER_hh_tesh!D7=0,0,SER_hh_tesh!D7/SER_summary!D$26)</f>
        <v>92.588748329881682</v>
      </c>
      <c r="E7" s="100">
        <f>IF(SER_hh_tesh!E7=0,0,SER_hh_tesh!E7/SER_summary!E$26)</f>
        <v>110.71981982895051</v>
      </c>
      <c r="F7" s="100">
        <f>IF(SER_hh_tesh!F7=0,0,SER_hh_tesh!F7/SER_summary!F$26)</f>
        <v>111.7547498981877</v>
      </c>
      <c r="G7" s="100">
        <f>IF(SER_hh_tesh!G7=0,0,SER_hh_tesh!G7/SER_summary!G$26)</f>
        <v>103.78256092271019</v>
      </c>
      <c r="H7" s="100">
        <f>IF(SER_hh_tesh!H7=0,0,SER_hh_tesh!H7/SER_summary!H$26)</f>
        <v>104.14090060186933</v>
      </c>
      <c r="I7" s="100">
        <f>IF(SER_hh_tesh!I7=0,0,SER_hh_tesh!I7/SER_summary!I$26)</f>
        <v>104.83162694439753</v>
      </c>
      <c r="J7" s="100">
        <f>IF(SER_hh_tesh!J7=0,0,SER_hh_tesh!J7/SER_summary!J$26)</f>
        <v>112.82384617182905</v>
      </c>
      <c r="K7" s="100">
        <f>IF(SER_hh_tesh!K7=0,0,SER_hh_tesh!K7/SER_summary!K$26)</f>
        <v>102.0963679131833</v>
      </c>
      <c r="L7" s="100">
        <f>IF(SER_hh_tesh!L7=0,0,SER_hh_tesh!L7/SER_summary!L$26)</f>
        <v>129.40554159280904</v>
      </c>
      <c r="M7" s="100">
        <f>IF(SER_hh_tesh!M7=0,0,SER_hh_tesh!M7/SER_summary!M$26)</f>
        <v>130.64689835848176</v>
      </c>
      <c r="N7" s="100">
        <f>IF(SER_hh_tesh!N7=0,0,SER_hh_tesh!N7/SER_summary!N$26)</f>
        <v>88.8056856164267</v>
      </c>
      <c r="O7" s="100">
        <f>IF(SER_hh_tesh!O7=0,0,SER_hh_tesh!O7/SER_summary!O$26)</f>
        <v>112.50172993988694</v>
      </c>
      <c r="P7" s="100">
        <f>IF(SER_hh_tesh!P7=0,0,SER_hh_tesh!P7/SER_summary!P$26)</f>
        <v>86.636011909776713</v>
      </c>
      <c r="Q7" s="100">
        <f>IF(SER_hh_tesh!Q7=0,0,SER_hh_tesh!Q7/SER_summary!Q$26)</f>
        <v>101.97055692550857</v>
      </c>
    </row>
    <row r="8" spans="1:17" ht="12" customHeight="1" x14ac:dyDescent="0.25">
      <c r="A8" s="88" t="s">
        <v>101</v>
      </c>
      <c r="B8" s="100">
        <f>IF(SER_hh_tesh!B8=0,0,SER_hh_tesh!B8/SER_summary!B$26)</f>
        <v>102.84169988165034</v>
      </c>
      <c r="C8" s="100">
        <f>IF(SER_hh_tesh!C8=0,0,SER_hh_tesh!C8/SER_summary!C$26)</f>
        <v>106.30947303531283</v>
      </c>
      <c r="D8" s="100">
        <f>IF(SER_hh_tesh!D8=0,0,SER_hh_tesh!D8/SER_summary!D$26)</f>
        <v>93.401348790036167</v>
      </c>
      <c r="E8" s="100">
        <f>IF(SER_hh_tesh!E8=0,0,SER_hh_tesh!E8/SER_summary!E$26)</f>
        <v>119.31359218545752</v>
      </c>
      <c r="F8" s="100">
        <f>IF(SER_hh_tesh!F8=0,0,SER_hh_tesh!F8/SER_summary!F$26)</f>
        <v>106.77228424355532</v>
      </c>
      <c r="G8" s="100">
        <f>IF(SER_hh_tesh!G8=0,0,SER_hh_tesh!G8/SER_summary!G$26)</f>
        <v>105.13232360075395</v>
      </c>
      <c r="H8" s="100">
        <f>IF(SER_hh_tesh!H8=0,0,SER_hh_tesh!H8/SER_summary!H$26)</f>
        <v>104.12775009518553</v>
      </c>
      <c r="I8" s="100">
        <f>IF(SER_hh_tesh!I8=0,0,SER_hh_tesh!I8/SER_summary!I$26)</f>
        <v>104.52083427707603</v>
      </c>
      <c r="J8" s="100">
        <f>IF(SER_hh_tesh!J8=0,0,SER_hh_tesh!J8/SER_summary!J$26)</f>
        <v>112.62454560302476</v>
      </c>
      <c r="K8" s="100">
        <f>IF(SER_hh_tesh!K8=0,0,SER_hh_tesh!K8/SER_summary!K$26)</f>
        <v>102.57019562599812</v>
      </c>
      <c r="L8" s="100">
        <f>IF(SER_hh_tesh!L8=0,0,SER_hh_tesh!L8/SER_summary!L$26)</f>
        <v>128.12407666832542</v>
      </c>
      <c r="M8" s="100">
        <f>IF(SER_hh_tesh!M8=0,0,SER_hh_tesh!M8/SER_summary!M$26)</f>
        <v>100.1330052290006</v>
      </c>
      <c r="N8" s="100">
        <f>IF(SER_hh_tesh!N8=0,0,SER_hh_tesh!N8/SER_summary!N$26)</f>
        <v>110.83535868732179</v>
      </c>
      <c r="O8" s="100">
        <f>IF(SER_hh_tesh!O8=0,0,SER_hh_tesh!O8/SER_summary!O$26)</f>
        <v>115.5244834009804</v>
      </c>
      <c r="P8" s="100">
        <f>IF(SER_hh_tesh!P8=0,0,SER_hh_tesh!P8/SER_summary!P$26)</f>
        <v>87.854043169327994</v>
      </c>
      <c r="Q8" s="100">
        <f>IF(SER_hh_tesh!Q8=0,0,SER_hh_tesh!Q8/SER_summary!Q$26)</f>
        <v>102.855101198306</v>
      </c>
    </row>
    <row r="9" spans="1:17" ht="12" customHeight="1" x14ac:dyDescent="0.25">
      <c r="A9" s="88" t="s">
        <v>106</v>
      </c>
      <c r="B9" s="100">
        <f>IF(SER_hh_tesh!B9=0,0,SER_hh_tesh!B9/SER_summary!B$26)</f>
        <v>101.32932194221428</v>
      </c>
      <c r="C9" s="100">
        <f>IF(SER_hh_tesh!C9=0,0,SER_hh_tesh!C9/SER_summary!C$26)</f>
        <v>104.32016489880166</v>
      </c>
      <c r="D9" s="100">
        <f>IF(SER_hh_tesh!D9=0,0,SER_hh_tesh!D9/SER_summary!D$26)</f>
        <v>95.268424586639156</v>
      </c>
      <c r="E9" s="100">
        <f>IF(SER_hh_tesh!E9=0,0,SER_hh_tesh!E9/SER_summary!E$26)</f>
        <v>126.09009387214192</v>
      </c>
      <c r="F9" s="100">
        <f>IF(SER_hh_tesh!F9=0,0,SER_hh_tesh!F9/SER_summary!F$26)</f>
        <v>106.52015662899848</v>
      </c>
      <c r="G9" s="100">
        <f>IF(SER_hh_tesh!G9=0,0,SER_hh_tesh!G9/SER_summary!G$26)</f>
        <v>109.70738089948445</v>
      </c>
      <c r="H9" s="100">
        <f>IF(SER_hh_tesh!H9=0,0,SER_hh_tesh!H9/SER_summary!H$26)</f>
        <v>111.89225143288739</v>
      </c>
      <c r="I9" s="100">
        <f>IF(SER_hh_tesh!I9=0,0,SER_hh_tesh!I9/SER_summary!I$26)</f>
        <v>119.28224994856431</v>
      </c>
      <c r="J9" s="100">
        <f>IF(SER_hh_tesh!J9=0,0,SER_hh_tesh!J9/SER_summary!J$26)</f>
        <v>121.97582519496213</v>
      </c>
      <c r="K9" s="100">
        <f>IF(SER_hh_tesh!K9=0,0,SER_hh_tesh!K9/SER_summary!K$26)</f>
        <v>114.08190378641244</v>
      </c>
      <c r="L9" s="100">
        <f>IF(SER_hh_tesh!L9=0,0,SER_hh_tesh!L9/SER_summary!L$26)</f>
        <v>142.52007162572403</v>
      </c>
      <c r="M9" s="100">
        <f>IF(SER_hh_tesh!M9=0,0,SER_hh_tesh!M9/SER_summary!M$26)</f>
        <v>85.893912259260532</v>
      </c>
      <c r="N9" s="100">
        <f>IF(SER_hh_tesh!N9=0,0,SER_hh_tesh!N9/SER_summary!N$26)</f>
        <v>133.25123914718711</v>
      </c>
      <c r="O9" s="100">
        <f>IF(SER_hh_tesh!O9=0,0,SER_hh_tesh!O9/SER_summary!O$26)</f>
        <v>126.8265434322042</v>
      </c>
      <c r="P9" s="100">
        <f>IF(SER_hh_tesh!P9=0,0,SER_hh_tesh!P9/SER_summary!P$26)</f>
        <v>97.863098346572386</v>
      </c>
      <c r="Q9" s="100">
        <f>IF(SER_hh_tesh!Q9=0,0,SER_hh_tesh!Q9/SER_summary!Q$26)</f>
        <v>112.20818427964895</v>
      </c>
    </row>
    <row r="10" spans="1:17" ht="12" customHeight="1" x14ac:dyDescent="0.25">
      <c r="A10" s="88" t="s">
        <v>34</v>
      </c>
      <c r="B10" s="100">
        <f>IF(SER_hh_tesh!B10=0,0,SER_hh_tesh!B10/SER_summary!B$26)</f>
        <v>102.33258255550356</v>
      </c>
      <c r="C10" s="100">
        <f>IF(SER_hh_tesh!C10=0,0,SER_hh_tesh!C10/SER_summary!C$26)</f>
        <v>107.12736932625641</v>
      </c>
      <c r="D10" s="100">
        <f>IF(SER_hh_tesh!D10=0,0,SER_hh_tesh!D10/SER_summary!D$26)</f>
        <v>94.180355627504625</v>
      </c>
      <c r="E10" s="100">
        <f>IF(SER_hh_tesh!E10=0,0,SER_hh_tesh!E10/SER_summary!E$26)</f>
        <v>103.55423325503915</v>
      </c>
      <c r="F10" s="100">
        <f>IF(SER_hh_tesh!F10=0,0,SER_hh_tesh!F10/SER_summary!F$26)</f>
        <v>106.9860983568734</v>
      </c>
      <c r="G10" s="100">
        <f>IF(SER_hh_tesh!G10=0,0,SER_hh_tesh!G10/SER_summary!G$26)</f>
        <v>105.4759793830225</v>
      </c>
      <c r="H10" s="100">
        <f>IF(SER_hh_tesh!H10=0,0,SER_hh_tesh!H10/SER_summary!H$26)</f>
        <v>104.51689039491771</v>
      </c>
      <c r="I10" s="100">
        <f>IF(SER_hh_tesh!I10=0,0,SER_hh_tesh!I10/SER_summary!I$26)</f>
        <v>105.30941612696574</v>
      </c>
      <c r="J10" s="100">
        <f>IF(SER_hh_tesh!J10=0,0,SER_hh_tesh!J10/SER_summary!J$26)</f>
        <v>113.36561616841513</v>
      </c>
      <c r="K10" s="100">
        <f>IF(SER_hh_tesh!K10=0,0,SER_hh_tesh!K10/SER_summary!K$26)</f>
        <v>102.91904831888833</v>
      </c>
      <c r="L10" s="100">
        <f>IF(SER_hh_tesh!L10=0,0,SER_hh_tesh!L10/SER_summary!L$26)</f>
        <v>84.059239942538667</v>
      </c>
      <c r="M10" s="100">
        <f>IF(SER_hh_tesh!M10=0,0,SER_hh_tesh!M10/SER_summary!M$26)</f>
        <v>99.775909839272941</v>
      </c>
      <c r="N10" s="100">
        <f>IF(SER_hh_tesh!N10=0,0,SER_hh_tesh!N10/SER_summary!N$26)</f>
        <v>109.99142338734697</v>
      </c>
      <c r="O10" s="100">
        <f>IF(SER_hh_tesh!O10=0,0,SER_hh_tesh!O10/SER_summary!O$26)</f>
        <v>116.267920290137</v>
      </c>
      <c r="P10" s="100">
        <f>IF(SER_hh_tesh!P10=0,0,SER_hh_tesh!P10/SER_summary!P$26)</f>
        <v>88.908607395679113</v>
      </c>
      <c r="Q10" s="100">
        <f>IF(SER_hh_tesh!Q10=0,0,SER_hh_tesh!Q10/SER_summary!Q$26)</f>
        <v>105.18092835933786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0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0</v>
      </c>
      <c r="G11" s="100">
        <f>IF(SER_hh_tesh!G11=0,0,SER_hh_tesh!G11/SER_summary!G$26)</f>
        <v>0</v>
      </c>
      <c r="H11" s="100">
        <f>IF(SER_hh_tesh!H11=0,0,SER_hh_tesh!H11/SER_summary!H$26)</f>
        <v>0</v>
      </c>
      <c r="I11" s="100">
        <f>IF(SER_hh_tesh!I11=0,0,SER_hh_tesh!I11/SER_summary!I$26)</f>
        <v>0</v>
      </c>
      <c r="J11" s="100">
        <f>IF(SER_hh_tesh!J11=0,0,SER_hh_tesh!J11/SER_summary!J$26)</f>
        <v>0</v>
      </c>
      <c r="K11" s="100">
        <f>IF(SER_hh_tesh!K11=0,0,SER_hh_tesh!K11/SER_summary!K$26)</f>
        <v>0</v>
      </c>
      <c r="L11" s="100">
        <f>IF(SER_hh_tesh!L11=0,0,SER_hh_tesh!L11/SER_summary!L$26)</f>
        <v>0</v>
      </c>
      <c r="M11" s="100">
        <f>IF(SER_hh_tesh!M11=0,0,SER_hh_tesh!M11/SER_summary!M$26)</f>
        <v>0</v>
      </c>
      <c r="N11" s="100">
        <f>IF(SER_hh_tesh!N11=0,0,SER_hh_tesh!N11/SER_summary!N$26)</f>
        <v>0</v>
      </c>
      <c r="O11" s="100">
        <f>IF(SER_hh_tesh!O11=0,0,SER_hh_tesh!O11/SER_summary!O$26)</f>
        <v>0</v>
      </c>
      <c r="P11" s="100">
        <f>IF(SER_hh_tesh!P11=0,0,SER_hh_tesh!P11/SER_summary!P$26)</f>
        <v>0</v>
      </c>
      <c r="Q11" s="100">
        <f>IF(SER_hh_tesh!Q11=0,0,SER_hh_tesh!Q11/SER_summary!Q$26)</f>
        <v>0</v>
      </c>
    </row>
    <row r="12" spans="1:17" ht="12" customHeight="1" x14ac:dyDescent="0.25">
      <c r="A12" s="88" t="s">
        <v>42</v>
      </c>
      <c r="B12" s="100">
        <f>IF(SER_hh_tesh!B12=0,0,SER_hh_tesh!B12/SER_summary!B$26)</f>
        <v>102.8416998816503</v>
      </c>
      <c r="C12" s="100">
        <f>IF(SER_hh_tesh!C12=0,0,SER_hh_tesh!C12/SER_summary!C$26)</f>
        <v>106.51733713884141</v>
      </c>
      <c r="D12" s="100">
        <f>IF(SER_hh_tesh!D12=0,0,SER_hh_tesh!D12/SER_summary!D$26)</f>
        <v>94.593528291677728</v>
      </c>
      <c r="E12" s="100">
        <f>IF(SER_hh_tesh!E12=0,0,SER_hh_tesh!E12/SER_summary!E$26)</f>
        <v>120.89138363359424</v>
      </c>
      <c r="F12" s="100">
        <f>IF(SER_hh_tesh!F12=0,0,SER_hh_tesh!F12/SER_summary!F$26)</f>
        <v>107.93480147242711</v>
      </c>
      <c r="G12" s="100">
        <f>IF(SER_hh_tesh!G12=0,0,SER_hh_tesh!G12/SER_summary!G$26)</f>
        <v>106.14352360223911</v>
      </c>
      <c r="H12" s="100">
        <f>IF(SER_hh_tesh!H12=0,0,SER_hh_tesh!H12/SER_summary!H$26)</f>
        <v>104.90069543126721</v>
      </c>
      <c r="I12" s="100">
        <f>IF(SER_hh_tesh!I12=0,0,SER_hh_tesh!I12/SER_summary!I$26)</f>
        <v>99.662586513003362</v>
      </c>
      <c r="J12" s="100">
        <f>IF(SER_hh_tesh!J12=0,0,SER_hh_tesh!J12/SER_summary!J$26)</f>
        <v>119.77747688155502</v>
      </c>
      <c r="K12" s="100">
        <f>IF(SER_hh_tesh!K12=0,0,SER_hh_tesh!K12/SER_summary!K$26)</f>
        <v>102.59924860990139</v>
      </c>
      <c r="L12" s="100">
        <f>IF(SER_hh_tesh!L12=0,0,SER_hh_tesh!L12/SER_summary!L$26)</f>
        <v>127.81439845870328</v>
      </c>
      <c r="M12" s="100">
        <f>IF(SER_hh_tesh!M12=0,0,SER_hh_tesh!M12/SER_summary!M$26)</f>
        <v>110.20747780700761</v>
      </c>
      <c r="N12" s="100">
        <f>IF(SER_hh_tesh!N12=0,0,SER_hh_tesh!N12/SER_summary!N$26)</f>
        <v>108.97862179276096</v>
      </c>
      <c r="O12" s="100">
        <f>IF(SER_hh_tesh!O12=0,0,SER_hh_tesh!O12/SER_summary!O$26)</f>
        <v>116.2634605876836</v>
      </c>
      <c r="P12" s="100">
        <f>IF(SER_hh_tesh!P12=0,0,SER_hh_tesh!P12/SER_summary!P$26)</f>
        <v>85.174830689145381</v>
      </c>
      <c r="Q12" s="100">
        <f>IF(SER_hh_tesh!Q12=0,0,SER_hh_tesh!Q12/SER_summary!Q$26)</f>
        <v>104.10194258460787</v>
      </c>
    </row>
    <row r="13" spans="1:17" ht="12" customHeight="1" x14ac:dyDescent="0.25">
      <c r="A13" s="88" t="s">
        <v>105</v>
      </c>
      <c r="B13" s="100">
        <f>IF(SER_hh_tesh!B13=0,0,SER_hh_tesh!B13/SER_summary!B$26)</f>
        <v>103.2123992304947</v>
      </c>
      <c r="C13" s="100">
        <f>IF(SER_hh_tesh!C13=0,0,SER_hh_tesh!C13/SER_summary!C$26)</f>
        <v>109.44923149648966</v>
      </c>
      <c r="D13" s="100">
        <f>IF(SER_hh_tesh!D13=0,0,SER_hh_tesh!D13/SER_summary!D$26)</f>
        <v>96.097308480001004</v>
      </c>
      <c r="E13" s="100">
        <f>IF(SER_hh_tesh!E13=0,0,SER_hh_tesh!E13/SER_summary!E$26)</f>
        <v>122.64947775179779</v>
      </c>
      <c r="F13" s="100">
        <f>IF(SER_hh_tesh!F13=0,0,SER_hh_tesh!F13/SER_summary!F$26)</f>
        <v>109.39074316866409</v>
      </c>
      <c r="G13" s="100">
        <f>IF(SER_hh_tesh!G13=0,0,SER_hh_tesh!G13/SER_summary!G$26)</f>
        <v>107.91713528209183</v>
      </c>
      <c r="H13" s="100">
        <f>IF(SER_hh_tesh!H13=0,0,SER_hh_tesh!H13/SER_summary!H$26)</f>
        <v>106.60766689982496</v>
      </c>
      <c r="I13" s="100">
        <f>IF(SER_hh_tesh!I13=0,0,SER_hh_tesh!I13/SER_summary!I$26)</f>
        <v>106.98358614888376</v>
      </c>
      <c r="J13" s="100">
        <f>IF(SER_hh_tesh!J13=0,0,SER_hh_tesh!J13/SER_summary!J$26)</f>
        <v>114.88741200408441</v>
      </c>
      <c r="K13" s="100">
        <f>IF(SER_hh_tesh!K13=0,0,SER_hh_tesh!K13/SER_summary!K$26)</f>
        <v>103.97565886156433</v>
      </c>
      <c r="L13" s="100">
        <f>IF(SER_hh_tesh!L13=0,0,SER_hh_tesh!L13/SER_summary!L$26)</f>
        <v>135.4814492147249</v>
      </c>
      <c r="M13" s="100">
        <f>IF(SER_hh_tesh!M13=0,0,SER_hh_tesh!M13/SER_summary!M$26)</f>
        <v>111.28451225024077</v>
      </c>
      <c r="N13" s="100">
        <f>IF(SER_hh_tesh!N13=0,0,SER_hh_tesh!N13/SER_summary!N$26)</f>
        <v>129.39948241536112</v>
      </c>
      <c r="O13" s="100">
        <f>IF(SER_hh_tesh!O13=0,0,SER_hh_tesh!O13/SER_summary!O$26)</f>
        <v>134.53925973556849</v>
      </c>
      <c r="P13" s="100">
        <f>IF(SER_hh_tesh!P13=0,0,SER_hh_tesh!P13/SER_summary!P$26)</f>
        <v>102.32007644492421</v>
      </c>
      <c r="Q13" s="100">
        <f>IF(SER_hh_tesh!Q13=0,0,SER_hh_tesh!Q13/SER_summary!Q$26)</f>
        <v>119.44475646045868</v>
      </c>
    </row>
    <row r="14" spans="1:17" ht="12" customHeight="1" x14ac:dyDescent="0.25">
      <c r="A14" s="51" t="s">
        <v>104</v>
      </c>
      <c r="B14" s="22">
        <f>IF(SER_hh_tesh!B14=0,0,SER_hh_tesh!B14/SER_summary!B$26)</f>
        <v>103.21239923049465</v>
      </c>
      <c r="C14" s="22">
        <f>IF(SER_hh_tesh!C14=0,0,SER_hh_tesh!C14/SER_summary!C$26)</f>
        <v>108.13237022246679</v>
      </c>
      <c r="D14" s="22">
        <f>IF(SER_hh_tesh!D14=0,0,SER_hh_tesh!D14/SER_summary!D$26)</f>
        <v>95.616655220622491</v>
      </c>
      <c r="E14" s="22">
        <f>IF(SER_hh_tesh!E14=0,0,SER_hh_tesh!E14/SER_summary!E$26)</f>
        <v>121.70718246119267</v>
      </c>
      <c r="F14" s="22">
        <f>IF(SER_hh_tesh!F14=0,0,SER_hh_tesh!F14/SER_summary!F$26)</f>
        <v>108.63069217166644</v>
      </c>
      <c r="G14" s="22">
        <f>IF(SER_hh_tesh!G14=0,0,SER_hh_tesh!G14/SER_summary!G$26)</f>
        <v>107.48915590027708</v>
      </c>
      <c r="H14" s="22">
        <f>IF(SER_hh_tesh!H14=0,0,SER_hh_tesh!H14/SER_summary!H$26)</f>
        <v>106.25917000497805</v>
      </c>
      <c r="I14" s="22">
        <f>IF(SER_hh_tesh!I14=0,0,SER_hh_tesh!I14/SER_summary!I$26)</f>
        <v>107.42318961686479</v>
      </c>
      <c r="J14" s="22">
        <f>IF(SER_hh_tesh!J14=0,0,SER_hh_tesh!J14/SER_summary!J$26)</f>
        <v>115.83446225894541</v>
      </c>
      <c r="K14" s="22">
        <f>IF(SER_hh_tesh!K14=0,0,SER_hh_tesh!K14/SER_summary!K$26)</f>
        <v>104.96294971178057</v>
      </c>
      <c r="L14" s="22">
        <f>IF(SER_hh_tesh!L14=0,0,SER_hh_tesh!L14/SER_summary!L$26)</f>
        <v>130.89936398448842</v>
      </c>
      <c r="M14" s="22">
        <f>IF(SER_hh_tesh!M14=0,0,SER_hh_tesh!M14/SER_summary!M$26)</f>
        <v>101.79542299033533</v>
      </c>
      <c r="N14" s="22">
        <f>IF(SER_hh_tesh!N14=0,0,SER_hh_tesh!N14/SER_summary!N$26)</f>
        <v>111.27430818439207</v>
      </c>
      <c r="O14" s="22">
        <f>IF(SER_hh_tesh!O14=0,0,SER_hh_tesh!O14/SER_summary!O$26)</f>
        <v>116.10179081609677</v>
      </c>
      <c r="P14" s="22">
        <f>IF(SER_hh_tesh!P14=0,0,SER_hh_tesh!P14/SER_summary!P$26)</f>
        <v>88.553018224552872</v>
      </c>
      <c r="Q14" s="22">
        <f>IF(SER_hh_tesh!Q14=0,0,SER_hh_tesh!Q14/SER_summary!Q$26)</f>
        <v>104.08030140750435</v>
      </c>
    </row>
    <row r="15" spans="1:17" ht="12" customHeight="1" x14ac:dyDescent="0.25">
      <c r="A15" s="105" t="s">
        <v>108</v>
      </c>
      <c r="B15" s="104">
        <f>IF(SER_hh_tesh!B15=0,0,SER_hh_tesh!B15/SER_summary!B$26)</f>
        <v>1.9922550193787871</v>
      </c>
      <c r="C15" s="104">
        <f>IF(SER_hh_tesh!C15=0,0,SER_hh_tesh!C15/SER_summary!C$26)</f>
        <v>2.021706827528996</v>
      </c>
      <c r="D15" s="104">
        <f>IF(SER_hh_tesh!D15=0,0,SER_hh_tesh!D15/SER_summary!D$26)</f>
        <v>1.7080996904859718</v>
      </c>
      <c r="E15" s="104">
        <f>IF(SER_hh_tesh!E15=0,0,SER_hh_tesh!E15/SER_summary!E$26)</f>
        <v>1.9249624377471568</v>
      </c>
      <c r="F15" s="104">
        <f>IF(SER_hh_tesh!F15=0,0,SER_hh_tesh!F15/SER_summary!F$26)</f>
        <v>1.6813511390224678</v>
      </c>
      <c r="G15" s="104">
        <f>IF(SER_hh_tesh!G15=0,0,SER_hh_tesh!G15/SER_summary!G$26)</f>
        <v>1.6152286197730463</v>
      </c>
      <c r="H15" s="104">
        <f>IF(SER_hh_tesh!H15=0,0,SER_hh_tesh!H15/SER_summary!H$26)</f>
        <v>1.606298331217231</v>
      </c>
      <c r="I15" s="104">
        <f>IF(SER_hh_tesh!I15=0,0,SER_hh_tesh!I15/SER_summary!I$26)</f>
        <v>1.6585955618852437</v>
      </c>
      <c r="J15" s="104">
        <f>IF(SER_hh_tesh!J15=0,0,SER_hh_tesh!J15/SER_summary!J$26)</f>
        <v>1.7784695716644672</v>
      </c>
      <c r="K15" s="104">
        <f>IF(SER_hh_tesh!K15=0,0,SER_hh_tesh!K15/SER_summary!K$26)</f>
        <v>1.6857064491599874</v>
      </c>
      <c r="L15" s="104">
        <f>IF(SER_hh_tesh!L15=0,0,SER_hh_tesh!L15/SER_summary!L$26)</f>
        <v>2.1305323808071024</v>
      </c>
      <c r="M15" s="104">
        <f>IF(SER_hh_tesh!M15=0,0,SER_hh_tesh!M15/SER_summary!M$26)</f>
        <v>1.4996943265620852</v>
      </c>
      <c r="N15" s="104">
        <f>IF(SER_hh_tesh!N15=0,0,SER_hh_tesh!N15/SER_summary!N$26)</f>
        <v>1.7532629369992221</v>
      </c>
      <c r="O15" s="104">
        <f>IF(SER_hh_tesh!O15=0,0,SER_hh_tesh!O15/SER_summary!O$26)</f>
        <v>1.8348948019596985</v>
      </c>
      <c r="P15" s="104">
        <f>IF(SER_hh_tesh!P15=0,0,SER_hh_tesh!P15/SER_summary!P$26)</f>
        <v>1.4518532482096951</v>
      </c>
      <c r="Q15" s="104">
        <f>IF(SER_hh_tesh!Q15=0,0,SER_hh_tesh!Q15/SER_summary!Q$26)</f>
        <v>1.7143479148923777</v>
      </c>
    </row>
    <row r="16" spans="1:17" ht="12.95" customHeight="1" x14ac:dyDescent="0.25">
      <c r="A16" s="90" t="s">
        <v>102</v>
      </c>
      <c r="B16" s="101">
        <f>IF(SER_hh_tesh!B16=0,0,SER_hh_tesh!B16/SER_summary!B$26)</f>
        <v>34.396762012610488</v>
      </c>
      <c r="C16" s="101">
        <f>IF(SER_hh_tesh!C16=0,0,SER_hh_tesh!C16/SER_summary!C$26)</f>
        <v>34.793318765518023</v>
      </c>
      <c r="D16" s="101">
        <f>IF(SER_hh_tesh!D16=0,0,SER_hh_tesh!D16/SER_summary!D$26)</f>
        <v>34.98580215057418</v>
      </c>
      <c r="E16" s="101">
        <f>IF(SER_hh_tesh!E16=0,0,SER_hh_tesh!E16/SER_summary!E$26)</f>
        <v>35.146749176613199</v>
      </c>
      <c r="F16" s="101">
        <f>IF(SER_hh_tesh!F16=0,0,SER_hh_tesh!F16/SER_summary!F$26)</f>
        <v>35.463039895921888</v>
      </c>
      <c r="G16" s="101">
        <f>IF(SER_hh_tesh!G16=0,0,SER_hh_tesh!G16/SER_summary!G$26)</f>
        <v>35.69510155037905</v>
      </c>
      <c r="H16" s="101">
        <f>IF(SER_hh_tesh!H16=0,0,SER_hh_tesh!H16/SER_summary!H$26)</f>
        <v>36.024763674970984</v>
      </c>
      <c r="I16" s="101">
        <f>IF(SER_hh_tesh!I16=0,0,SER_hh_tesh!I16/SER_summary!I$26)</f>
        <v>36.269264289124351</v>
      </c>
      <c r="J16" s="101">
        <f>IF(SER_hh_tesh!J16=0,0,SER_hh_tesh!J16/SER_summary!J$26)</f>
        <v>36.461118287197685</v>
      </c>
      <c r="K16" s="101">
        <f>IF(SER_hh_tesh!K16=0,0,SER_hh_tesh!K16/SER_summary!K$26)</f>
        <v>36.776738043097609</v>
      </c>
      <c r="L16" s="101">
        <f>IF(SER_hh_tesh!L16=0,0,SER_hh_tesh!L16/SER_summary!L$26)</f>
        <v>36.629957860499488</v>
      </c>
      <c r="M16" s="101">
        <f>IF(SER_hh_tesh!M16=0,0,SER_hh_tesh!M16/SER_summary!M$26)</f>
        <v>36.746130459523947</v>
      </c>
      <c r="N16" s="101">
        <f>IF(SER_hh_tesh!N16=0,0,SER_hh_tesh!N16/SER_summary!N$26)</f>
        <v>37.722049688849992</v>
      </c>
      <c r="O16" s="101">
        <f>IF(SER_hh_tesh!O16=0,0,SER_hh_tesh!O16/SER_summary!O$26)</f>
        <v>38.119887873272944</v>
      </c>
      <c r="P16" s="101">
        <f>IF(SER_hh_tesh!P16=0,0,SER_hh_tesh!P16/SER_summary!P$26)</f>
        <v>39.900660816606212</v>
      </c>
      <c r="Q16" s="101">
        <f>IF(SER_hh_tesh!Q16=0,0,SER_hh_tesh!Q16/SER_summary!Q$26)</f>
        <v>41.14739013721735</v>
      </c>
    </row>
    <row r="17" spans="1:17" ht="12.95" customHeight="1" x14ac:dyDescent="0.25">
      <c r="A17" s="88" t="s">
        <v>101</v>
      </c>
      <c r="B17" s="103">
        <f>IF(SER_hh_tesh!B17=0,0,SER_hh_tesh!B17/SER_summary!B$26)</f>
        <v>4.0798830035973204</v>
      </c>
      <c r="C17" s="103">
        <f>IF(SER_hh_tesh!C17=0,0,SER_hh_tesh!C17/SER_summary!C$26)</f>
        <v>5.2354821857458438</v>
      </c>
      <c r="D17" s="103">
        <f>IF(SER_hh_tesh!D17=0,0,SER_hh_tesh!D17/SER_summary!D$26)</f>
        <v>6.7845681144398844</v>
      </c>
      <c r="E17" s="103">
        <f>IF(SER_hh_tesh!E17=0,0,SER_hh_tesh!E17/SER_summary!E$26)</f>
        <v>7.4573066063834066</v>
      </c>
      <c r="F17" s="103">
        <f>IF(SER_hh_tesh!F17=0,0,SER_hh_tesh!F17/SER_summary!F$26)</f>
        <v>9.1712584208223529</v>
      </c>
      <c r="G17" s="103">
        <f>IF(SER_hh_tesh!G17=0,0,SER_hh_tesh!G17/SER_summary!G$26)</f>
        <v>10.640406504205625</v>
      </c>
      <c r="H17" s="103">
        <f>IF(SER_hh_tesh!H17=0,0,SER_hh_tesh!H17/SER_summary!H$26)</f>
        <v>12.904990249659628</v>
      </c>
      <c r="I17" s="103">
        <f>IF(SER_hh_tesh!I17=0,0,SER_hh_tesh!I17/SER_summary!I$26)</f>
        <v>15.220205735444264</v>
      </c>
      <c r="J17" s="103">
        <f>IF(SER_hh_tesh!J17=0,0,SER_hh_tesh!J17/SER_summary!J$26)</f>
        <v>17.033644618831627</v>
      </c>
      <c r="K17" s="103">
        <f>IF(SER_hh_tesh!K17=0,0,SER_hh_tesh!K17/SER_summary!K$26)</f>
        <v>19.62547587926792</v>
      </c>
      <c r="L17" s="103">
        <f>IF(SER_hh_tesh!L17=0,0,SER_hh_tesh!L17/SER_summary!L$26)</f>
        <v>20.82018992178811</v>
      </c>
      <c r="M17" s="103">
        <f>IF(SER_hh_tesh!M17=0,0,SER_hh_tesh!M17/SER_summary!M$26)</f>
        <v>21.783936944024447</v>
      </c>
      <c r="N17" s="103">
        <f>IF(SER_hh_tesh!N17=0,0,SER_hh_tesh!N17/SER_summary!N$26)</f>
        <v>23.647990143402332</v>
      </c>
      <c r="O17" s="103">
        <f>IF(SER_hh_tesh!O17=0,0,SER_hh_tesh!O17/SER_summary!O$26)</f>
        <v>24.837035761154009</v>
      </c>
      <c r="P17" s="103">
        <f>IF(SER_hh_tesh!P17=0,0,SER_hh_tesh!P17/SER_summary!P$26)</f>
        <v>28.741759283483198</v>
      </c>
      <c r="Q17" s="103">
        <f>IF(SER_hh_tesh!Q17=0,0,SER_hh_tesh!Q17/SER_summary!Q$26)</f>
        <v>31.613591230423101</v>
      </c>
    </row>
    <row r="18" spans="1:17" ht="12" customHeight="1" x14ac:dyDescent="0.25">
      <c r="A18" s="88" t="s">
        <v>100</v>
      </c>
      <c r="B18" s="103">
        <f>IF(SER_hh_tesh!B18=0,0,SER_hh_tesh!B18/SER_summary!B$26)</f>
        <v>35.11835120882062</v>
      </c>
      <c r="C18" s="103">
        <f>IF(SER_hh_tesh!C18=0,0,SER_hh_tesh!C18/SER_summary!C$26)</f>
        <v>35.386462054255368</v>
      </c>
      <c r="D18" s="103">
        <f>IF(SER_hh_tesh!D18=0,0,SER_hh_tesh!D18/SER_summary!D$26)</f>
        <v>35.527646934400757</v>
      </c>
      <c r="E18" s="103">
        <f>IF(SER_hh_tesh!E18=0,0,SER_hh_tesh!E18/SER_summary!E$26)</f>
        <v>35.585998650169834</v>
      </c>
      <c r="F18" s="103">
        <f>IF(SER_hh_tesh!F18=0,0,SER_hh_tesh!F18/SER_summary!F$26)</f>
        <v>35.912947168923182</v>
      </c>
      <c r="G18" s="103">
        <f>IF(SER_hh_tesh!G18=0,0,SER_hh_tesh!G18/SER_summary!G$26)</f>
        <v>36.069983549563808</v>
      </c>
      <c r="H18" s="103">
        <f>IF(SER_hh_tesh!H18=0,0,SER_hh_tesh!H18/SER_summary!H$26)</f>
        <v>36.365970058753234</v>
      </c>
      <c r="I18" s="103">
        <f>IF(SER_hh_tesh!I18=0,0,SER_hh_tesh!I18/SER_summary!I$26)</f>
        <v>36.548416058657878</v>
      </c>
      <c r="J18" s="103">
        <f>IF(SER_hh_tesh!J18=0,0,SER_hh_tesh!J18/SER_summary!J$26)</f>
        <v>36.692559905308649</v>
      </c>
      <c r="K18" s="103">
        <f>IF(SER_hh_tesh!K18=0,0,SER_hh_tesh!K18/SER_summary!K$26)</f>
        <v>36.996661085074038</v>
      </c>
      <c r="L18" s="103">
        <f>IF(SER_hh_tesh!L18=0,0,SER_hh_tesh!L18/SER_summary!L$26)</f>
        <v>36.806229983291011</v>
      </c>
      <c r="M18" s="103">
        <f>IF(SER_hh_tesh!M18=0,0,SER_hh_tesh!M18/SER_summary!M$26)</f>
        <v>36.917305839354334</v>
      </c>
      <c r="N18" s="103">
        <f>IF(SER_hh_tesh!N18=0,0,SER_hh_tesh!N18/SER_summary!N$26)</f>
        <v>37.902738774033871</v>
      </c>
      <c r="O18" s="103">
        <f>IF(SER_hh_tesh!O18=0,0,SER_hh_tesh!O18/SER_summary!O$26)</f>
        <v>38.321470879398888</v>
      </c>
      <c r="P18" s="103">
        <f>IF(SER_hh_tesh!P18=0,0,SER_hh_tesh!P18/SER_summary!P$26)</f>
        <v>40.109202522836561</v>
      </c>
      <c r="Q18" s="103">
        <f>IF(SER_hh_tesh!Q18=0,0,SER_hh_tesh!Q18/SER_summary!Q$26)</f>
        <v>41.377142057915222</v>
      </c>
    </row>
    <row r="19" spans="1:17" ht="12.95" customHeight="1" x14ac:dyDescent="0.25">
      <c r="A19" s="90" t="s">
        <v>47</v>
      </c>
      <c r="B19" s="101">
        <f>IF(SER_hh_tesh!B19=0,0,SER_hh_tesh!B19/SER_summary!B$26)</f>
        <v>16.395354670991225</v>
      </c>
      <c r="C19" s="101">
        <f>IF(SER_hh_tesh!C19=0,0,SER_hh_tesh!C19/SER_summary!C$26)</f>
        <v>16.147501683639721</v>
      </c>
      <c r="D19" s="101">
        <f>IF(SER_hh_tesh!D19=0,0,SER_hh_tesh!D19/SER_summary!D$26)</f>
        <v>16.234680945591609</v>
      </c>
      <c r="E19" s="101">
        <f>IF(SER_hh_tesh!E19=0,0,SER_hh_tesh!E19/SER_summary!E$26)</f>
        <v>16.047636219902575</v>
      </c>
      <c r="F19" s="101">
        <f>IF(SER_hh_tesh!F19=0,0,SER_hh_tesh!F19/SER_summary!F$26)</f>
        <v>15.877302883527348</v>
      </c>
      <c r="G19" s="101">
        <f>IF(SER_hh_tesh!G19=0,0,SER_hh_tesh!G19/SER_summary!G$26)</f>
        <v>15.745751469834648</v>
      </c>
      <c r="H19" s="101">
        <f>IF(SER_hh_tesh!H19=0,0,SER_hh_tesh!H19/SER_summary!H$26)</f>
        <v>15.863463431529617</v>
      </c>
      <c r="I19" s="101">
        <f>IF(SER_hh_tesh!I19=0,0,SER_hh_tesh!I19/SER_summary!I$26)</f>
        <v>15.776079983554391</v>
      </c>
      <c r="J19" s="101">
        <f>IF(SER_hh_tesh!J19=0,0,SER_hh_tesh!J19/SER_summary!J$26)</f>
        <v>15.575437419907146</v>
      </c>
      <c r="K19" s="101">
        <f>IF(SER_hh_tesh!K19=0,0,SER_hh_tesh!K19/SER_summary!K$26)</f>
        <v>16.018944765975117</v>
      </c>
      <c r="L19" s="101">
        <f>IF(SER_hh_tesh!L19=0,0,SER_hh_tesh!L19/SER_summary!L$26)</f>
        <v>15.023244578046581</v>
      </c>
      <c r="M19" s="101">
        <f>IF(SER_hh_tesh!M19=0,0,SER_hh_tesh!M19/SER_summary!M$26)</f>
        <v>15.210043184463949</v>
      </c>
      <c r="N19" s="101">
        <f>IF(SER_hh_tesh!N19=0,0,SER_hh_tesh!N19/SER_summary!N$26)</f>
        <v>14.992348328399189</v>
      </c>
      <c r="O19" s="101">
        <f>IF(SER_hh_tesh!O19=0,0,SER_hh_tesh!O19/SER_summary!O$26)</f>
        <v>15.252653283299804</v>
      </c>
      <c r="P19" s="101">
        <f>IF(SER_hh_tesh!P19=0,0,SER_hh_tesh!P19/SER_summary!P$26)</f>
        <v>15.613075510286309</v>
      </c>
      <c r="Q19" s="101">
        <f>IF(SER_hh_tesh!Q19=0,0,SER_hh_tesh!Q19/SER_summary!Q$26)</f>
        <v>15.789249277669787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0</v>
      </c>
      <c r="C21" s="100">
        <f>IF(SER_hh_tesh!C21=0,0,SER_hh_tesh!C21/SER_summary!C$26)</f>
        <v>0</v>
      </c>
      <c r="D21" s="100">
        <f>IF(SER_hh_tesh!D21=0,0,SER_hh_tesh!D21/SER_summary!D$26)</f>
        <v>0</v>
      </c>
      <c r="E21" s="100">
        <f>IF(SER_hh_tesh!E21=0,0,SER_hh_tesh!E21/SER_summary!E$26)</f>
        <v>0</v>
      </c>
      <c r="F21" s="100">
        <f>IF(SER_hh_tesh!F21=0,0,SER_hh_tesh!F21/SER_summary!F$26)</f>
        <v>0</v>
      </c>
      <c r="G21" s="100">
        <f>IF(SER_hh_tesh!G21=0,0,SER_hh_tesh!G21/SER_summary!G$26)</f>
        <v>0</v>
      </c>
      <c r="H21" s="100">
        <f>IF(SER_hh_tesh!H21=0,0,SER_hh_tesh!H21/SER_summary!H$26)</f>
        <v>0</v>
      </c>
      <c r="I21" s="100">
        <f>IF(SER_hh_tesh!I21=0,0,SER_hh_tesh!I21/SER_summary!I$26)</f>
        <v>0</v>
      </c>
      <c r="J21" s="100">
        <f>IF(SER_hh_tesh!J21=0,0,SER_hh_tesh!J21/SER_summary!J$26)</f>
        <v>0</v>
      </c>
      <c r="K21" s="100">
        <f>IF(SER_hh_tesh!K21=0,0,SER_hh_tesh!K21/SER_summary!K$26)</f>
        <v>0</v>
      </c>
      <c r="L21" s="100">
        <f>IF(SER_hh_tesh!L21=0,0,SER_hh_tesh!L21/SER_summary!L$26)</f>
        <v>0</v>
      </c>
      <c r="M21" s="100">
        <f>IF(SER_hh_tesh!M21=0,0,SER_hh_tesh!M21/SER_summary!M$26)</f>
        <v>0</v>
      </c>
      <c r="N21" s="100">
        <f>IF(SER_hh_tesh!N21=0,0,SER_hh_tesh!N21/SER_summary!N$26)</f>
        <v>0</v>
      </c>
      <c r="O21" s="100">
        <f>IF(SER_hh_tesh!O21=0,0,SER_hh_tesh!O21/SER_summary!O$26)</f>
        <v>0</v>
      </c>
      <c r="P21" s="100">
        <f>IF(SER_hh_tesh!P21=0,0,SER_hh_tesh!P21/SER_summary!P$26)</f>
        <v>0</v>
      </c>
      <c r="Q21" s="100">
        <f>IF(SER_hh_tesh!Q21=0,0,SER_hh_tesh!Q21/SER_summary!Q$26)</f>
        <v>0</v>
      </c>
    </row>
    <row r="22" spans="1:17" ht="12" customHeight="1" x14ac:dyDescent="0.25">
      <c r="A22" s="88" t="s">
        <v>99</v>
      </c>
      <c r="B22" s="100">
        <f>IF(SER_hh_tesh!B22=0,0,SER_hh_tesh!B22/SER_summary!B$26)</f>
        <v>16.409543212914386</v>
      </c>
      <c r="C22" s="100">
        <f>IF(SER_hh_tesh!C22=0,0,SER_hh_tesh!C22/SER_summary!C$26)</f>
        <v>16.182491288924837</v>
      </c>
      <c r="D22" s="100">
        <f>IF(SER_hh_tesh!D22=0,0,SER_hh_tesh!D22/SER_summary!D$26)</f>
        <v>16.322962063454543</v>
      </c>
      <c r="E22" s="100">
        <f>IF(SER_hh_tesh!E22=0,0,SER_hh_tesh!E22/SER_summary!E$26)</f>
        <v>16.132892635407192</v>
      </c>
      <c r="F22" s="100">
        <f>IF(SER_hh_tesh!F22=0,0,SER_hh_tesh!F22/SER_summary!F$26)</f>
        <v>15.967910910196997</v>
      </c>
      <c r="G22" s="100">
        <f>IF(SER_hh_tesh!G22=0,0,SER_hh_tesh!G22/SER_summary!G$26)</f>
        <v>15.823951336008548</v>
      </c>
      <c r="H22" s="100">
        <f>IF(SER_hh_tesh!H22=0,0,SER_hh_tesh!H22/SER_summary!H$26)</f>
        <v>16.011651634380563</v>
      </c>
      <c r="I22" s="100">
        <f>IF(SER_hh_tesh!I22=0,0,SER_hh_tesh!I22/SER_summary!I$26)</f>
        <v>15.901149367450682</v>
      </c>
      <c r="J22" s="100">
        <f>IF(SER_hh_tesh!J22=0,0,SER_hh_tesh!J22/SER_summary!J$26)</f>
        <v>15.865233751246338</v>
      </c>
      <c r="K22" s="100">
        <f>IF(SER_hh_tesh!K22=0,0,SER_hh_tesh!K22/SER_summary!K$26)</f>
        <v>16.509763949975646</v>
      </c>
      <c r="L22" s="100">
        <f>IF(SER_hh_tesh!L22=0,0,SER_hh_tesh!L22/SER_summary!L$26)</f>
        <v>15.798016946908707</v>
      </c>
      <c r="M22" s="100">
        <f>IF(SER_hh_tesh!M22=0,0,SER_hh_tesh!M22/SER_summary!M$26)</f>
        <v>15.96820299266858</v>
      </c>
      <c r="N22" s="100">
        <f>IF(SER_hh_tesh!N22=0,0,SER_hh_tesh!N22/SER_summary!N$26)</f>
        <v>15.682631847016138</v>
      </c>
      <c r="O22" s="100">
        <f>IF(SER_hh_tesh!O22=0,0,SER_hh_tesh!O22/SER_summary!O$26)</f>
        <v>15.775240173266402</v>
      </c>
      <c r="P22" s="100">
        <f>IF(SER_hh_tesh!P22=0,0,SER_hh_tesh!P22/SER_summary!P$26)</f>
        <v>16.03701982388429</v>
      </c>
      <c r="Q22" s="100">
        <f>IF(SER_hh_tesh!Q22=0,0,SER_hh_tesh!Q22/SER_summary!Q$26)</f>
        <v>16.054507370432024</v>
      </c>
    </row>
    <row r="23" spans="1:17" ht="12" customHeight="1" x14ac:dyDescent="0.25">
      <c r="A23" s="88" t="s">
        <v>98</v>
      </c>
      <c r="B23" s="100">
        <f>IF(SER_hh_tesh!B23=0,0,SER_hh_tesh!B23/SER_summary!B$26)</f>
        <v>16.409543212914393</v>
      </c>
      <c r="C23" s="100">
        <f>IF(SER_hh_tesh!C23=0,0,SER_hh_tesh!C23/SER_summary!C$26)</f>
        <v>16.174574368188896</v>
      </c>
      <c r="D23" s="100">
        <f>IF(SER_hh_tesh!D23=0,0,SER_hh_tesh!D23/SER_summary!D$26)</f>
        <v>16.276654072105657</v>
      </c>
      <c r="E23" s="100">
        <f>IF(SER_hh_tesh!E23=0,0,SER_hh_tesh!E23/SER_summary!E$26)</f>
        <v>16.108409080789183</v>
      </c>
      <c r="F23" s="100">
        <f>IF(SER_hh_tesh!F23=0,0,SER_hh_tesh!F23/SER_summary!F$26)</f>
        <v>15.926949291844998</v>
      </c>
      <c r="G23" s="100">
        <f>IF(SER_hh_tesh!G23=0,0,SER_hh_tesh!G23/SER_summary!G$26)</f>
        <v>15.791659857728376</v>
      </c>
      <c r="H23" s="100">
        <f>IF(SER_hh_tesh!H23=0,0,SER_hh_tesh!H23/SER_summary!H$26)</f>
        <v>15.833416705666513</v>
      </c>
      <c r="I23" s="100">
        <f>IF(SER_hh_tesh!I23=0,0,SER_hh_tesh!I23/SER_summary!I$26)</f>
        <v>15.725555693878553</v>
      </c>
      <c r="J23" s="100">
        <f>IF(SER_hh_tesh!J23=0,0,SER_hh_tesh!J23/SER_summary!J$26)</f>
        <v>15.606777054155359</v>
      </c>
      <c r="K23" s="100">
        <f>IF(SER_hh_tesh!K23=0,0,SER_hh_tesh!K23/SER_summary!K$26)</f>
        <v>16.0132982430308</v>
      </c>
      <c r="L23" s="100">
        <f>IF(SER_hh_tesh!L23=0,0,SER_hh_tesh!L23/SER_summary!L$26)</f>
        <v>14.955901665990725</v>
      </c>
      <c r="M23" s="100">
        <f>IF(SER_hh_tesh!M23=0,0,SER_hh_tesh!M23/SER_summary!M$26)</f>
        <v>15.108606509785803</v>
      </c>
      <c r="N23" s="100">
        <f>IF(SER_hh_tesh!N23=0,0,SER_hh_tesh!N23/SER_summary!N$26)</f>
        <v>14.866479733078632</v>
      </c>
      <c r="O23" s="100">
        <f>IF(SER_hh_tesh!O23=0,0,SER_hh_tesh!O23/SER_summary!O$26)</f>
        <v>14.997393074936788</v>
      </c>
      <c r="P23" s="100">
        <f>IF(SER_hh_tesh!P23=0,0,SER_hh_tesh!P23/SER_summary!P$26)</f>
        <v>15.295565265518407</v>
      </c>
      <c r="Q23" s="100">
        <f>IF(SER_hh_tesh!Q23=0,0,SER_hh_tesh!Q23/SER_summary!Q$26)</f>
        <v>15.379061534413973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0</v>
      </c>
      <c r="O24" s="100">
        <f>IF(SER_hh_tesh!O24=0,0,SER_hh_tesh!O24/SER_summary!O$26)</f>
        <v>0</v>
      </c>
      <c r="P24" s="100">
        <f>IF(SER_hh_tesh!P24=0,0,SER_hh_tesh!P24/SER_summary!P$26)</f>
        <v>0</v>
      </c>
      <c r="Q24" s="100">
        <f>IF(SER_hh_tesh!Q24=0,0,SER_hh_tesh!Q24/SER_summary!Q$26)</f>
        <v>0</v>
      </c>
    </row>
    <row r="25" spans="1:17" ht="12" customHeight="1" x14ac:dyDescent="0.25">
      <c r="A25" s="88" t="s">
        <v>42</v>
      </c>
      <c r="B25" s="100">
        <f>IF(SER_hh_tesh!B25=0,0,SER_hh_tesh!B25/SER_summary!B$26)</f>
        <v>16.409543212914386</v>
      </c>
      <c r="C25" s="100">
        <f>IF(SER_hh_tesh!C25=0,0,SER_hh_tesh!C25/SER_summary!C$26)</f>
        <v>16.199529868778605</v>
      </c>
      <c r="D25" s="100">
        <f>IF(SER_hh_tesh!D25=0,0,SER_hh_tesh!D25/SER_summary!D$26)</f>
        <v>16.453991273986379</v>
      </c>
      <c r="E25" s="100">
        <f>IF(SER_hh_tesh!E25=0,0,SER_hh_tesh!E25/SER_summary!E$26)</f>
        <v>16.294337243280726</v>
      </c>
      <c r="F25" s="100">
        <f>IF(SER_hh_tesh!F25=0,0,SER_hh_tesh!F25/SER_summary!F$26)</f>
        <v>16.074634717260782</v>
      </c>
      <c r="G25" s="100">
        <f>IF(SER_hh_tesh!G25=0,0,SER_hh_tesh!G25/SER_summary!G$26)</f>
        <v>15.881459505369385</v>
      </c>
      <c r="H25" s="100">
        <f>IF(SER_hh_tesh!H25=0,0,SER_hh_tesh!H25/SER_summary!H$26)</f>
        <v>15.882242404740097</v>
      </c>
      <c r="I25" s="100">
        <f>IF(SER_hh_tesh!I25=0,0,SER_hh_tesh!I25/SER_summary!I$26)</f>
        <v>15.723054596100532</v>
      </c>
      <c r="J25" s="100">
        <f>IF(SER_hh_tesh!J25=0,0,SER_hh_tesh!J25/SER_summary!J$26)</f>
        <v>15.440748306980284</v>
      </c>
      <c r="K25" s="100">
        <f>IF(SER_hh_tesh!K25=0,0,SER_hh_tesh!K25/SER_summary!K$26)</f>
        <v>15.799831873885553</v>
      </c>
      <c r="L25" s="100">
        <f>IF(SER_hh_tesh!L25=0,0,SER_hh_tesh!L25/SER_summary!L$26)</f>
        <v>14.661842407045565</v>
      </c>
      <c r="M25" s="100">
        <f>IF(SER_hh_tesh!M25=0,0,SER_hh_tesh!M25/SER_summary!M$26)</f>
        <v>14.780504474942202</v>
      </c>
      <c r="N25" s="100">
        <f>IF(SER_hh_tesh!N25=0,0,SER_hh_tesh!N25/SER_summary!N$26)</f>
        <v>14.52990866400682</v>
      </c>
      <c r="O25" s="100">
        <f>IF(SER_hh_tesh!O25=0,0,SER_hh_tesh!O25/SER_summary!O$26)</f>
        <v>14.633461224441087</v>
      </c>
      <c r="P25" s="100">
        <f>IF(SER_hh_tesh!P25=0,0,SER_hh_tesh!P25/SER_summary!P$26)</f>
        <v>14.913230115047272</v>
      </c>
      <c r="Q25" s="100">
        <f>IF(SER_hh_tesh!Q25=0,0,SER_hh_tesh!Q25/SER_summary!Q$26)</f>
        <v>14.972089076960184</v>
      </c>
    </row>
    <row r="26" spans="1:17" ht="12" customHeight="1" x14ac:dyDescent="0.25">
      <c r="A26" s="88" t="s">
        <v>30</v>
      </c>
      <c r="B26" s="22">
        <f>IF(SER_hh_tesh!B26=0,0,SER_hh_tesh!B26/SER_summary!B$26)</f>
        <v>16.38675864602785</v>
      </c>
      <c r="C26" s="22">
        <f>IF(SER_hh_tesh!C26=0,0,SER_hh_tesh!C26/SER_summary!C$26)</f>
        <v>16.125352395602661</v>
      </c>
      <c r="D26" s="22">
        <f>IF(SER_hh_tesh!D26=0,0,SER_hh_tesh!D26/SER_summary!D$26)</f>
        <v>16.148807843994817</v>
      </c>
      <c r="E26" s="22">
        <f>IF(SER_hh_tesh!E26=0,0,SER_hh_tesh!E26/SER_summary!E$26)</f>
        <v>15.876950315472437</v>
      </c>
      <c r="F26" s="22">
        <f>IF(SER_hh_tesh!F26=0,0,SER_hh_tesh!F26/SER_summary!F$26)</f>
        <v>15.72386002229484</v>
      </c>
      <c r="G26" s="22">
        <f>IF(SER_hh_tesh!G26=0,0,SER_hh_tesh!G26/SER_summary!G$26)</f>
        <v>15.625593588246911</v>
      </c>
      <c r="H26" s="22">
        <f>IF(SER_hh_tesh!H26=0,0,SER_hh_tesh!H26/SER_summary!H$26)</f>
        <v>15.83501484640966</v>
      </c>
      <c r="I26" s="22">
        <f>IF(SER_hh_tesh!I26=0,0,SER_hh_tesh!I26/SER_summary!I$26)</f>
        <v>15.797712916158519</v>
      </c>
      <c r="J26" s="22">
        <f>IF(SER_hh_tesh!J26=0,0,SER_hh_tesh!J26/SER_summary!J$26)</f>
        <v>15.582391036121756</v>
      </c>
      <c r="K26" s="22">
        <f>IF(SER_hh_tesh!K26=0,0,SER_hh_tesh!K26/SER_summary!K$26)</f>
        <v>16.057212940397214</v>
      </c>
      <c r="L26" s="22">
        <f>IF(SER_hh_tesh!L26=0,0,SER_hh_tesh!L26/SER_summary!L$26)</f>
        <v>15.038437478586038</v>
      </c>
      <c r="M26" s="22">
        <f>IF(SER_hh_tesh!M26=0,0,SER_hh_tesh!M26/SER_summary!M$26)</f>
        <v>15.291344223885522</v>
      </c>
      <c r="N26" s="22">
        <f>IF(SER_hh_tesh!N26=0,0,SER_hh_tesh!N26/SER_summary!N$26)</f>
        <v>15.135957116648195</v>
      </c>
      <c r="O26" s="22">
        <f>IF(SER_hh_tesh!O26=0,0,SER_hh_tesh!O26/SER_summary!O$26)</f>
        <v>15.621902183261852</v>
      </c>
      <c r="P26" s="22">
        <f>IF(SER_hh_tesh!P26=0,0,SER_hh_tesh!P26/SER_summary!P$26)</f>
        <v>16.063624502178161</v>
      </c>
      <c r="Q26" s="22">
        <f>IF(SER_hh_tesh!Q26=0,0,SER_hh_tesh!Q26/SER_summary!Q$26)</f>
        <v>16.393920962056566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0</v>
      </c>
      <c r="G27" s="116">
        <f>IF(SER_hh_tesh!G27=0,0,SER_hh_tesh!G27/SER_summary!G$26)</f>
        <v>0</v>
      </c>
      <c r="H27" s="116">
        <f>IF(SER_hh_tesh!H27=0,0,SER_hh_tesh!H27/SER_summary!H$26)</f>
        <v>0</v>
      </c>
      <c r="I27" s="116">
        <f>IF(SER_hh_tesh!I27=0,0,SER_hh_tesh!I27/SER_summary!I$26)</f>
        <v>0</v>
      </c>
      <c r="J27" s="116">
        <f>IF(SER_hh_tesh!J27=0,0,SER_hh_tesh!J27/SER_summary!J$26)</f>
        <v>0</v>
      </c>
      <c r="K27" s="116">
        <f>IF(SER_hh_tesh!K27=0,0,SER_hh_tesh!K27/SER_summary!K$26)</f>
        <v>0</v>
      </c>
      <c r="L27" s="116">
        <f>IF(SER_hh_tesh!L27=0,0,SER_hh_tesh!L27/SER_summary!L$26)</f>
        <v>0</v>
      </c>
      <c r="M27" s="116">
        <f>IF(SER_hh_tesh!M27=0,0,SER_hh_tesh!M27/SER_summary!M$26)</f>
        <v>0</v>
      </c>
      <c r="N27" s="116">
        <f>IF(SER_hh_tesh!N27=0,0,SER_hh_tesh!N27/SER_summary!N$26)</f>
        <v>0</v>
      </c>
      <c r="O27" s="116">
        <f>IF(SER_hh_tesh!O27=0,0,SER_hh_tesh!O27/SER_summary!O$26)</f>
        <v>0</v>
      </c>
      <c r="P27" s="116">
        <f>IF(SER_hh_tesh!P27=0,0,SER_hh_tesh!P27/SER_summary!P$26)</f>
        <v>0</v>
      </c>
      <c r="Q27" s="116">
        <f>IF(SER_hh_tesh!Q27=0,0,SER_hh_tesh!Q27/SER_summary!Q$26)</f>
        <v>0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0</v>
      </c>
      <c r="G28" s="117">
        <f>IF(SER_hh_tesh!G28=0,0,SER_hh_tesh!G28/SER_summary!G$26)</f>
        <v>0</v>
      </c>
      <c r="H28" s="117">
        <f>IF(SER_hh_tesh!H28=0,0,SER_hh_tesh!H28/SER_summary!H$26)</f>
        <v>0</v>
      </c>
      <c r="I28" s="117">
        <f>IF(SER_hh_tesh!I28=0,0,SER_hh_tesh!I28/SER_summary!I$26)</f>
        <v>0</v>
      </c>
      <c r="J28" s="117">
        <f>IF(SER_hh_tesh!J28=0,0,SER_hh_tesh!J28/SER_summary!J$26)</f>
        <v>0</v>
      </c>
      <c r="K28" s="117">
        <f>IF(SER_hh_tesh!K28=0,0,SER_hh_tesh!K28/SER_summary!K$26)</f>
        <v>0</v>
      </c>
      <c r="L28" s="117">
        <f>IF(SER_hh_tesh!L28=0,0,SER_hh_tesh!L28/SER_summary!L$26)</f>
        <v>0</v>
      </c>
      <c r="M28" s="117">
        <f>IF(SER_hh_tesh!M28=0,0,SER_hh_tesh!M28/SER_summary!M$26)</f>
        <v>0</v>
      </c>
      <c r="N28" s="117">
        <f>IF(SER_hh_tesh!N28=0,0,SER_hh_tesh!N28/SER_summary!N$26)</f>
        <v>0</v>
      </c>
      <c r="O28" s="117">
        <f>IF(SER_hh_tesh!O28=0,0,SER_hh_tesh!O28/SER_summary!O$26)</f>
        <v>0</v>
      </c>
      <c r="P28" s="117">
        <f>IF(SER_hh_tesh!P28=0,0,SER_hh_tesh!P28/SER_summary!P$26)</f>
        <v>0</v>
      </c>
      <c r="Q28" s="117">
        <f>IF(SER_hh_tesh!Q28=0,0,SER_hh_tesh!Q28/SER_summary!Q$26)</f>
        <v>0</v>
      </c>
    </row>
    <row r="29" spans="1:17" ht="12.95" customHeight="1" x14ac:dyDescent="0.25">
      <c r="A29" s="90" t="s">
        <v>46</v>
      </c>
      <c r="B29" s="101">
        <f>IF(SER_hh_tesh!B29=0,0,SER_hh_tesh!B29/SER_summary!B$26)</f>
        <v>14.70030101781264</v>
      </c>
      <c r="C29" s="101">
        <f>IF(SER_hh_tesh!C29=0,0,SER_hh_tesh!C29/SER_summary!C$26)</f>
        <v>14.044145886828613</v>
      </c>
      <c r="D29" s="101">
        <f>IF(SER_hh_tesh!D29=0,0,SER_hh_tesh!D29/SER_summary!D$26)</f>
        <v>14.550978089169373</v>
      </c>
      <c r="E29" s="101">
        <f>IF(SER_hh_tesh!E29=0,0,SER_hh_tesh!E29/SER_summary!E$26)</f>
        <v>14.618874854544234</v>
      </c>
      <c r="F29" s="101">
        <f>IF(SER_hh_tesh!F29=0,0,SER_hh_tesh!F29/SER_summary!F$26)</f>
        <v>14.580706784243018</v>
      </c>
      <c r="G29" s="101">
        <f>IF(SER_hh_tesh!G29=0,0,SER_hh_tesh!G29/SER_summary!G$26)</f>
        <v>14.139086206185828</v>
      </c>
      <c r="H29" s="101">
        <f>IF(SER_hh_tesh!H29=0,0,SER_hh_tesh!H29/SER_summary!H$26)</f>
        <v>14.654130444960041</v>
      </c>
      <c r="I29" s="101">
        <f>IF(SER_hh_tesh!I29=0,0,SER_hh_tesh!I29/SER_summary!I$26)</f>
        <v>14.347775894323968</v>
      </c>
      <c r="J29" s="101">
        <f>IF(SER_hh_tesh!J29=0,0,SER_hh_tesh!J29/SER_summary!J$26)</f>
        <v>14.535116887823699</v>
      </c>
      <c r="K29" s="101">
        <f>IF(SER_hh_tesh!K29=0,0,SER_hh_tesh!K29/SER_summary!K$26)</f>
        <v>14.75996346013196</v>
      </c>
      <c r="L29" s="101">
        <f>IF(SER_hh_tesh!L29=0,0,SER_hh_tesh!L29/SER_summary!L$26)</f>
        <v>15.009394406978965</v>
      </c>
      <c r="M29" s="101">
        <f>IF(SER_hh_tesh!M29=0,0,SER_hh_tesh!M29/SER_summary!M$26)</f>
        <v>14.684727587142977</v>
      </c>
      <c r="N29" s="101">
        <f>IF(SER_hh_tesh!N29=0,0,SER_hh_tesh!N29/SER_summary!N$26)</f>
        <v>15.719878741466713</v>
      </c>
      <c r="O29" s="101">
        <f>IF(SER_hh_tesh!O29=0,0,SER_hh_tesh!O29/SER_summary!O$26)</f>
        <v>15.848823813889936</v>
      </c>
      <c r="P29" s="101">
        <f>IF(SER_hh_tesh!P29=0,0,SER_hh_tesh!P29/SER_summary!P$26)</f>
        <v>15.707382166124999</v>
      </c>
      <c r="Q29" s="101">
        <f>IF(SER_hh_tesh!Q29=0,0,SER_hh_tesh!Q29/SER_summary!Q$26)</f>
        <v>16.043455240851337</v>
      </c>
    </row>
    <row r="30" spans="1:17" ht="12" customHeight="1" x14ac:dyDescent="0.25">
      <c r="A30" s="88" t="s">
        <v>66</v>
      </c>
      <c r="B30" s="100">
        <f>IF(SER_hh_tesh!B30=0,0,SER_hh_tesh!B30/SER_summary!B$26)</f>
        <v>0</v>
      </c>
      <c r="C30" s="100">
        <f>IF(SER_hh_tesh!C30=0,0,SER_hh_tesh!C30/SER_summary!C$26)</f>
        <v>0</v>
      </c>
      <c r="D30" s="100">
        <f>IF(SER_hh_tesh!D30=0,0,SER_hh_tesh!D30/SER_summary!D$26)</f>
        <v>0</v>
      </c>
      <c r="E30" s="100">
        <f>IF(SER_hh_tesh!E30=0,0,SER_hh_tesh!E30/SER_summary!E$26)</f>
        <v>0</v>
      </c>
      <c r="F30" s="100">
        <f>IF(SER_hh_tesh!F30=0,0,SER_hh_tesh!F30/SER_summary!F$26)</f>
        <v>0</v>
      </c>
      <c r="G30" s="100">
        <f>IF(SER_hh_tesh!G30=0,0,SER_hh_tesh!G30/SER_summary!G$26)</f>
        <v>0</v>
      </c>
      <c r="H30" s="100">
        <f>IF(SER_hh_tesh!H30=0,0,SER_hh_tesh!H30/SER_summary!H$26)</f>
        <v>0</v>
      </c>
      <c r="I30" s="100">
        <f>IF(SER_hh_tesh!I30=0,0,SER_hh_tesh!I30/SER_summary!I$26)</f>
        <v>0</v>
      </c>
      <c r="J30" s="100">
        <f>IF(SER_hh_tesh!J30=0,0,SER_hh_tesh!J30/SER_summary!J$26)</f>
        <v>0</v>
      </c>
      <c r="K30" s="100">
        <f>IF(SER_hh_tesh!K30=0,0,SER_hh_tesh!K30/SER_summary!K$26)</f>
        <v>15.56735739094341</v>
      </c>
      <c r="L30" s="100">
        <f>IF(SER_hh_tesh!L30=0,0,SER_hh_tesh!L30/SER_summary!L$26)</f>
        <v>15.756797564462596</v>
      </c>
      <c r="M30" s="100">
        <f>IF(SER_hh_tesh!M30=0,0,SER_hh_tesh!M30/SER_summary!M$26)</f>
        <v>15.346387102122067</v>
      </c>
      <c r="N30" s="100">
        <f>IF(SER_hh_tesh!N30=0,0,SER_hh_tesh!N30/SER_summary!N$26)</f>
        <v>16.37869084901099</v>
      </c>
      <c r="O30" s="100">
        <f>IF(SER_hh_tesh!O30=0,0,SER_hh_tesh!O30/SER_summary!O$26)</f>
        <v>16.341735591536654</v>
      </c>
      <c r="P30" s="100">
        <f>IF(SER_hh_tesh!P30=0,0,SER_hh_tesh!P30/SER_summary!P$26)</f>
        <v>16.08031966688695</v>
      </c>
      <c r="Q30" s="100">
        <f>IF(SER_hh_tesh!Q30=0,0,SER_hh_tesh!Q30/SER_summary!Q$26)</f>
        <v>16.183645812090852</v>
      </c>
    </row>
    <row r="31" spans="1:17" ht="12" customHeight="1" x14ac:dyDescent="0.25">
      <c r="A31" s="88" t="s">
        <v>98</v>
      </c>
      <c r="B31" s="100">
        <f>IF(SER_hh_tesh!B31=0,0,SER_hh_tesh!B31/SER_summary!B$26)</f>
        <v>14.713196806044261</v>
      </c>
      <c r="C31" s="100">
        <f>IF(SER_hh_tesh!C31=0,0,SER_hh_tesh!C31/SER_summary!C$26)</f>
        <v>14.145505008154997</v>
      </c>
      <c r="D31" s="100">
        <f>IF(SER_hh_tesh!D31=0,0,SER_hh_tesh!D31/SER_summary!D$26)</f>
        <v>14.702867615712028</v>
      </c>
      <c r="E31" s="100">
        <f>IF(SER_hh_tesh!E31=0,0,SER_hh_tesh!E31/SER_summary!E$26)</f>
        <v>14.825673299756767</v>
      </c>
      <c r="F31" s="100">
        <f>IF(SER_hh_tesh!F31=0,0,SER_hh_tesh!F31/SER_summary!F$26)</f>
        <v>14.830960740367209</v>
      </c>
      <c r="G31" s="100">
        <f>IF(SER_hh_tesh!G31=0,0,SER_hh_tesh!G31/SER_summary!G$26)</f>
        <v>14.394564113895466</v>
      </c>
      <c r="H31" s="100">
        <f>IF(SER_hh_tesh!H31=0,0,SER_hh_tesh!H31/SER_summary!H$26)</f>
        <v>14.942370624729598</v>
      </c>
      <c r="I31" s="100">
        <f>IF(SER_hh_tesh!I31=0,0,SER_hh_tesh!I31/SER_summary!I$26)</f>
        <v>14.646988471625574</v>
      </c>
      <c r="J31" s="100">
        <f>IF(SER_hh_tesh!J31=0,0,SER_hh_tesh!J31/SER_summary!J$26)</f>
        <v>14.845683977467621</v>
      </c>
      <c r="K31" s="100">
        <f>IF(SER_hh_tesh!K31=0,0,SER_hh_tesh!K31/SER_summary!K$26)</f>
        <v>14.967815371945582</v>
      </c>
      <c r="L31" s="100">
        <f>IF(SER_hh_tesh!L31=0,0,SER_hh_tesh!L31/SER_summary!L$26)</f>
        <v>15.262765681364415</v>
      </c>
      <c r="M31" s="100">
        <f>IF(SER_hh_tesh!M31=0,0,SER_hh_tesh!M31/SER_summary!M$26)</f>
        <v>15.029989780379431</v>
      </c>
      <c r="N31" s="100">
        <f>IF(SER_hh_tesh!N31=0,0,SER_hh_tesh!N31/SER_summary!N$26)</f>
        <v>16.167529255736124</v>
      </c>
      <c r="O31" s="100">
        <f>IF(SER_hh_tesh!O31=0,0,SER_hh_tesh!O31/SER_summary!O$26)</f>
        <v>16.323426137116222</v>
      </c>
      <c r="P31" s="100">
        <f>IF(SER_hh_tesh!P31=0,0,SER_hh_tesh!P31/SER_summary!P$26)</f>
        <v>16.11911790371677</v>
      </c>
      <c r="Q31" s="100">
        <f>IF(SER_hh_tesh!Q31=0,0,SER_hh_tesh!Q31/SER_summary!Q$26)</f>
        <v>16.261864487220887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14.692767607474098</v>
      </c>
      <c r="C33" s="18">
        <f>IF(SER_hh_tesh!C33=0,0,SER_hh_tesh!C33/SER_summary!C$26)</f>
        <v>13.978591373719093</v>
      </c>
      <c r="D33" s="18">
        <f>IF(SER_hh_tesh!D33=0,0,SER_hh_tesh!D33/SER_summary!D$26)</f>
        <v>14.452161365933126</v>
      </c>
      <c r="E33" s="18">
        <f>IF(SER_hh_tesh!E33=0,0,SER_hh_tesh!E33/SER_summary!E$26)</f>
        <v>14.484023159275438</v>
      </c>
      <c r="F33" s="18">
        <f>IF(SER_hh_tesh!F33=0,0,SER_hh_tesh!F33/SER_summary!F$26)</f>
        <v>14.414368120466738</v>
      </c>
      <c r="G33" s="18">
        <f>IF(SER_hh_tesh!G33=0,0,SER_hh_tesh!G33/SER_summary!G$26)</f>
        <v>13.976877285086136</v>
      </c>
      <c r="H33" s="18">
        <f>IF(SER_hh_tesh!H33=0,0,SER_hh_tesh!H33/SER_summary!H$26)</f>
        <v>14.476693945366208</v>
      </c>
      <c r="I33" s="18">
        <f>IF(SER_hh_tesh!I33=0,0,SER_hh_tesh!I33/SER_summary!I$26)</f>
        <v>14.171809038892263</v>
      </c>
      <c r="J33" s="18">
        <f>IF(SER_hh_tesh!J33=0,0,SER_hh_tesh!J33/SER_summary!J$26)</f>
        <v>14.369820549170008</v>
      </c>
      <c r="K33" s="18">
        <f>IF(SER_hh_tesh!K33=0,0,SER_hh_tesh!K33/SER_summary!K$26)</f>
        <v>14.457910391076801</v>
      </c>
      <c r="L33" s="18">
        <f>IF(SER_hh_tesh!L33=0,0,SER_hh_tesh!L33/SER_summary!L$26)</f>
        <v>14.620238335531456</v>
      </c>
      <c r="M33" s="18">
        <f>IF(SER_hh_tesh!M33=0,0,SER_hh_tesh!M33/SER_summary!M$26)</f>
        <v>14.270145128191253</v>
      </c>
      <c r="N33" s="18">
        <f>IF(SER_hh_tesh!N33=0,0,SER_hh_tesh!N33/SER_summary!N$26)</f>
        <v>15.222687849623254</v>
      </c>
      <c r="O33" s="18">
        <f>IF(SER_hh_tesh!O33=0,0,SER_hh_tesh!O33/SER_summary!O$26)</f>
        <v>15.420926944177419</v>
      </c>
      <c r="P33" s="18">
        <f>IF(SER_hh_tesh!P33=0,0,SER_hh_tesh!P33/SER_summary!P$26)</f>
        <v>15.421104182565976</v>
      </c>
      <c r="Q33" s="18">
        <f>IF(SER_hh_tesh!Q33=0,0,SER_hh_tesh!Q33/SER_summary!Q$26)</f>
        <v>15.921430343519475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34.228492009209816</v>
      </c>
      <c r="C3" s="106">
        <f>IF(SER_hh_emih!C3=0,0,SER_hh_emih!C3/SER_summary!C$26)</f>
        <v>30.894527174299302</v>
      </c>
      <c r="D3" s="106">
        <f>IF(SER_hh_emih!D3=0,0,SER_hh_emih!D3/SER_summary!D$26)</f>
        <v>30.88290379754746</v>
      </c>
      <c r="E3" s="106">
        <f>IF(SER_hh_emih!E3=0,0,SER_hh_emih!E3/SER_summary!E$26)</f>
        <v>30.604828090990928</v>
      </c>
      <c r="F3" s="106">
        <f>IF(SER_hh_emih!F3=0,0,SER_hh_emih!F3/SER_summary!F$26)</f>
        <v>28.057088798891865</v>
      </c>
      <c r="G3" s="106">
        <f>IF(SER_hh_emih!G3=0,0,SER_hh_emih!G3/SER_summary!G$26)</f>
        <v>24.888193675715264</v>
      </c>
      <c r="H3" s="106">
        <f>IF(SER_hh_emih!H3=0,0,SER_hh_emih!H3/SER_summary!H$26)</f>
        <v>23.343285589381171</v>
      </c>
      <c r="I3" s="106">
        <f>IF(SER_hh_emih!I3=0,0,SER_hh_emih!I3/SER_summary!I$26)</f>
        <v>20.560167844454661</v>
      </c>
      <c r="J3" s="106">
        <f>IF(SER_hh_emih!J3=0,0,SER_hh_emih!J3/SER_summary!J$26)</f>
        <v>22.126730978975534</v>
      </c>
      <c r="K3" s="106">
        <f>IF(SER_hh_emih!K3=0,0,SER_hh_emih!K3/SER_summary!K$26)</f>
        <v>22.656703375314763</v>
      </c>
      <c r="L3" s="106">
        <f>IF(SER_hh_emih!L3=0,0,SER_hh_emih!L3/SER_summary!L$26)</f>
        <v>29.545606006207461</v>
      </c>
      <c r="M3" s="106">
        <f>IF(SER_hh_emih!M3=0,0,SER_hh_emih!M3/SER_summary!M$26)</f>
        <v>22.525041067798334</v>
      </c>
      <c r="N3" s="106">
        <f>IF(SER_hh_emih!N3=0,0,SER_hh_emih!N3/SER_summary!N$26)</f>
        <v>24.829651333257541</v>
      </c>
      <c r="O3" s="106">
        <f>IF(SER_hh_emih!O3=0,0,SER_hh_emih!O3/SER_summary!O$26)</f>
        <v>25.828085944604165</v>
      </c>
      <c r="P3" s="106">
        <f>IF(SER_hh_emih!P3=0,0,SER_hh_emih!P3/SER_summary!P$26)</f>
        <v>21.032237296779755</v>
      </c>
      <c r="Q3" s="106">
        <f>IF(SER_hh_emih!Q3=0,0,SER_hh_emih!Q3/SER_summary!Q$26)</f>
        <v>25.007870580270747</v>
      </c>
    </row>
    <row r="4" spans="1:17" ht="12.95" customHeight="1" x14ac:dyDescent="0.25">
      <c r="A4" s="90" t="s">
        <v>44</v>
      </c>
      <c r="B4" s="101">
        <f>IF(SER_hh_emih!B4=0,0,SER_hh_emih!B4/SER_summary!B$26)</f>
        <v>29.609067849837199</v>
      </c>
      <c r="C4" s="101">
        <f>IF(SER_hh_emih!C4=0,0,SER_hh_emih!C4/SER_summary!C$26)</f>
        <v>26.268456127511829</v>
      </c>
      <c r="D4" s="101">
        <f>IF(SER_hh_emih!D4=0,0,SER_hh_emih!D4/SER_summary!D$26)</f>
        <v>26.135337692333266</v>
      </c>
      <c r="E4" s="101">
        <f>IF(SER_hh_emih!E4=0,0,SER_hh_emih!E4/SER_summary!E$26)</f>
        <v>25.787298555066926</v>
      </c>
      <c r="F4" s="101">
        <f>IF(SER_hh_emih!F4=0,0,SER_hh_emih!F4/SER_summary!F$26)</f>
        <v>23.290180822640608</v>
      </c>
      <c r="G4" s="101">
        <f>IF(SER_hh_emih!G4=0,0,SER_hh_emih!G4/SER_summary!G$26)</f>
        <v>20.321829325542776</v>
      </c>
      <c r="H4" s="101">
        <f>IF(SER_hh_emih!H4=0,0,SER_hh_emih!H4/SER_summary!H$26)</f>
        <v>19.135022366223897</v>
      </c>
      <c r="I4" s="101">
        <f>IF(SER_hh_emih!I4=0,0,SER_hh_emih!I4/SER_summary!I$26)</f>
        <v>16.579234671249218</v>
      </c>
      <c r="J4" s="101">
        <f>IF(SER_hh_emih!J4=0,0,SER_hh_emih!J4/SER_summary!J$26)</f>
        <v>18.277214775017903</v>
      </c>
      <c r="K4" s="101">
        <f>IF(SER_hh_emih!K4=0,0,SER_hh_emih!K4/SER_summary!K$26)</f>
        <v>17.973320558640534</v>
      </c>
      <c r="L4" s="101">
        <f>IF(SER_hh_emih!L4=0,0,SER_hh_emih!L4/SER_summary!L$26)</f>
        <v>24.223807614851783</v>
      </c>
      <c r="M4" s="101">
        <f>IF(SER_hh_emih!M4=0,0,SER_hh_emih!M4/SER_summary!M$26)</f>
        <v>17.306489256322436</v>
      </c>
      <c r="N4" s="101">
        <f>IF(SER_hh_emih!N4=0,0,SER_hh_emih!N4/SER_summary!N$26)</f>
        <v>19.368612910377344</v>
      </c>
      <c r="O4" s="101">
        <f>IF(SER_hh_emih!O4=0,0,SER_hh_emih!O4/SER_summary!O$26)</f>
        <v>20.451800556418103</v>
      </c>
      <c r="P4" s="101">
        <f>IF(SER_hh_emih!P4=0,0,SER_hh_emih!P4/SER_summary!P$26)</f>
        <v>16.057387854097783</v>
      </c>
      <c r="Q4" s="101">
        <f>IF(SER_hh_emih!Q4=0,0,SER_hh_emih!Q4/SER_summary!Q$26)</f>
        <v>20.177195377154529</v>
      </c>
    </row>
    <row r="5" spans="1:17" ht="12" customHeight="1" x14ac:dyDescent="0.25">
      <c r="A5" s="88" t="s">
        <v>38</v>
      </c>
      <c r="B5" s="100">
        <f>IF(SER_hh_emih!B5=0,0,SER_hh_emih!B5/SER_summary!B$26)</f>
        <v>0</v>
      </c>
      <c r="C5" s="100">
        <f>IF(SER_hh_emih!C5=0,0,SER_hh_emih!C5/SER_summary!C$26)</f>
        <v>0</v>
      </c>
      <c r="D5" s="100">
        <f>IF(SER_hh_emih!D5=0,0,SER_hh_emih!D5/SER_summary!D$26)</f>
        <v>0</v>
      </c>
      <c r="E5" s="100">
        <f>IF(SER_hh_emih!E5=0,0,SER_hh_emih!E5/SER_summary!E$26)</f>
        <v>0</v>
      </c>
      <c r="F5" s="100">
        <f>IF(SER_hh_emih!F5=0,0,SER_hh_emih!F5/SER_summary!F$26)</f>
        <v>0</v>
      </c>
      <c r="G5" s="100">
        <f>IF(SER_hh_emih!G5=0,0,SER_hh_emih!G5/SER_summary!G$26)</f>
        <v>0</v>
      </c>
      <c r="H5" s="100">
        <f>IF(SER_hh_emih!H5=0,0,SER_hh_emih!H5/SER_summary!H$26)</f>
        <v>0</v>
      </c>
      <c r="I5" s="100">
        <f>IF(SER_hh_emih!I5=0,0,SER_hh_emih!I5/SER_summary!I$26)</f>
        <v>0</v>
      </c>
      <c r="J5" s="100">
        <f>IF(SER_hh_emih!J5=0,0,SER_hh_emih!J5/SER_summary!J$26)</f>
        <v>0</v>
      </c>
      <c r="K5" s="100">
        <f>IF(SER_hh_emih!K5=0,0,SER_hh_emih!K5/SER_summary!K$26)</f>
        <v>0</v>
      </c>
      <c r="L5" s="100">
        <f>IF(SER_hh_emih!L5=0,0,SER_hh_emih!L5/SER_summary!L$26)</f>
        <v>0</v>
      </c>
      <c r="M5" s="100">
        <f>IF(SER_hh_emih!M5=0,0,SER_hh_emih!M5/SER_summary!M$26)</f>
        <v>0</v>
      </c>
      <c r="N5" s="100">
        <f>IF(SER_hh_emih!N5=0,0,SER_hh_emih!N5/SER_summary!N$26)</f>
        <v>0</v>
      </c>
      <c r="O5" s="100">
        <f>IF(SER_hh_emih!O5=0,0,SER_hh_emih!O5/SER_summary!O$26)</f>
        <v>0</v>
      </c>
      <c r="P5" s="100">
        <f>IF(SER_hh_emih!P5=0,0,SER_hh_emih!P5/SER_summary!P$26)</f>
        <v>0</v>
      </c>
      <c r="Q5" s="100">
        <f>IF(SER_hh_emih!Q5=0,0,SER_hh_emih!Q5/SER_summary!Q$26)</f>
        <v>0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44.455727177825977</v>
      </c>
      <c r="C7" s="100">
        <f>IF(SER_hh_emih!C7=0,0,SER_hh_emih!C7/SER_summary!C$26)</f>
        <v>45.767885356340116</v>
      </c>
      <c r="D7" s="100">
        <f>IF(SER_hh_emih!D7=0,0,SER_hh_emih!D7/SER_summary!D$26)</f>
        <v>40.078568759103916</v>
      </c>
      <c r="E7" s="100">
        <f>IF(SER_hh_emih!E7=0,0,SER_hh_emih!E7/SER_summary!E$26)</f>
        <v>47.71214523449153</v>
      </c>
      <c r="F7" s="100">
        <f>IF(SER_hh_emih!F7=0,0,SER_hh_emih!F7/SER_summary!F$26)</f>
        <v>48.018858272232961</v>
      </c>
      <c r="G7" s="100">
        <f>IF(SER_hh_emih!G7=0,0,SER_hh_emih!G7/SER_summary!G$26)</f>
        <v>44.432981815191312</v>
      </c>
      <c r="H7" s="100">
        <f>IF(SER_hh_emih!H7=0,0,SER_hh_emih!H7/SER_summary!H$26)</f>
        <v>43.863381148267031</v>
      </c>
      <c r="I7" s="100">
        <f>IF(SER_hh_emih!I7=0,0,SER_hh_emih!I7/SER_summary!I$26)</f>
        <v>43.918721105260921</v>
      </c>
      <c r="J7" s="100">
        <f>IF(SER_hh_emih!J7=0,0,SER_hh_emih!J7/SER_summary!J$26)</f>
        <v>47.156787168342973</v>
      </c>
      <c r="K7" s="100">
        <f>IF(SER_hh_emih!K7=0,0,SER_hh_emih!K7/SER_summary!K$26)</f>
        <v>42.672048355297278</v>
      </c>
      <c r="L7" s="100">
        <f>IF(SER_hh_emih!L7=0,0,SER_hh_emih!L7/SER_summary!L$26)</f>
        <v>53.158602584561741</v>
      </c>
      <c r="M7" s="100">
        <f>IF(SER_hh_emih!M7=0,0,SER_hh_emih!M7/SER_summary!M$26)</f>
        <v>53.549515783947463</v>
      </c>
      <c r="N7" s="100">
        <f>IF(SER_hh_emih!N7=0,0,SER_hh_emih!N7/SER_summary!N$26)</f>
        <v>36.386138808777091</v>
      </c>
      <c r="O7" s="100">
        <f>IF(SER_hh_emih!O7=0,0,SER_hh_emih!O7/SER_summary!O$26)</f>
        <v>46.050016268900897</v>
      </c>
      <c r="P7" s="100">
        <f>IF(SER_hh_emih!P7=0,0,SER_hh_emih!P7/SER_summary!P$26)</f>
        <v>35.329871599910675</v>
      </c>
      <c r="Q7" s="100">
        <f>IF(SER_hh_emih!Q7=0,0,SER_hh_emih!Q7/SER_summary!Q$26)</f>
        <v>41.228014567575443</v>
      </c>
    </row>
    <row r="8" spans="1:17" ht="12" customHeight="1" x14ac:dyDescent="0.25">
      <c r="A8" s="88" t="s">
        <v>101</v>
      </c>
      <c r="B8" s="100">
        <f>IF(SER_hh_emih!B8=0,0,SER_hh_emih!B8/SER_summary!B$26)</f>
        <v>20.965279303562294</v>
      </c>
      <c r="C8" s="100">
        <f>IF(SER_hh_emih!C8=0,0,SER_hh_emih!C8/SER_summary!C$26)</f>
        <v>21.536011142060847</v>
      </c>
      <c r="D8" s="100">
        <f>IF(SER_hh_emih!D8=0,0,SER_hh_emih!D8/SER_summary!D$26)</f>
        <v>18.866189471103041</v>
      </c>
      <c r="E8" s="100">
        <f>IF(SER_hh_emih!E8=0,0,SER_hh_emih!E8/SER_summary!E$26)</f>
        <v>23.892669567420096</v>
      </c>
      <c r="F8" s="100">
        <f>IF(SER_hh_emih!F8=0,0,SER_hh_emih!F8/SER_summary!F$26)</f>
        <v>21.270976620132679</v>
      </c>
      <c r="G8" s="100">
        <f>IF(SER_hh_emih!G8=0,0,SER_hh_emih!G8/SER_summary!G$26)</f>
        <v>20.887645695934278</v>
      </c>
      <c r="H8" s="100">
        <f>IF(SER_hh_emih!H8=0,0,SER_hh_emih!H8/SER_summary!H$26)</f>
        <v>20.644553786537159</v>
      </c>
      <c r="I8" s="100">
        <f>IF(SER_hh_emih!I8=0,0,SER_hh_emih!I8/SER_summary!I$26)</f>
        <v>20.641861202801937</v>
      </c>
      <c r="J8" s="100">
        <f>IF(SER_hh_emih!J8=0,0,SER_hh_emih!J8/SER_summary!J$26)</f>
        <v>22.170391903924276</v>
      </c>
      <c r="K8" s="100">
        <f>IF(SER_hh_emih!K8=0,0,SER_hh_emih!K8/SER_summary!K$26)</f>
        <v>20.049042129003134</v>
      </c>
      <c r="L8" s="100">
        <f>IF(SER_hh_emih!L8=0,0,SER_hh_emih!L8/SER_summary!L$26)</f>
        <v>25.007392675175531</v>
      </c>
      <c r="M8" s="100">
        <f>IF(SER_hh_emih!M8=0,0,SER_hh_emih!M8/SER_summary!M$26)</f>
        <v>19.324086998113689</v>
      </c>
      <c r="N8" s="100">
        <f>IF(SER_hh_emih!N8=0,0,SER_hh_emih!N8/SER_summary!N$26)</f>
        <v>21.111457495911857</v>
      </c>
      <c r="O8" s="100">
        <f>IF(SER_hh_emih!O8=0,0,SER_hh_emih!O8/SER_summary!O$26)</f>
        <v>21.81226129924714</v>
      </c>
      <c r="P8" s="100">
        <f>IF(SER_hh_emih!P8=0,0,SER_hh_emih!P8/SER_summary!P$26)</f>
        <v>16.361059599041607</v>
      </c>
      <c r="Q8" s="100">
        <f>IF(SER_hh_emih!Q8=0,0,SER_hh_emih!Q8/SER_summary!Q$26)</f>
        <v>18.971913376194706</v>
      </c>
    </row>
    <row r="9" spans="1:17" ht="12" customHeight="1" x14ac:dyDescent="0.25">
      <c r="A9" s="88" t="s">
        <v>106</v>
      </c>
      <c r="B9" s="100">
        <f>IF(SER_hh_emih!B9=0,0,SER_hh_emih!B9/SER_summary!B$26)</f>
        <v>31.42741709028968</v>
      </c>
      <c r="C9" s="100">
        <f>IF(SER_hh_emih!C9=0,0,SER_hh_emih!C9/SER_summary!C$26)</f>
        <v>32.282956731593409</v>
      </c>
      <c r="D9" s="100">
        <f>IF(SER_hh_emih!D9=0,0,SER_hh_emih!D9/SER_summary!D$26)</f>
        <v>28.280835033380278</v>
      </c>
      <c r="E9" s="100">
        <f>IF(SER_hh_emih!E9=0,0,SER_hh_emih!E9/SER_summary!E$26)</f>
        <v>37.082315796503664</v>
      </c>
      <c r="F9" s="100">
        <f>IF(SER_hh_emih!F9=0,0,SER_hh_emih!F9/SER_summary!F$26)</f>
        <v>30.79457848354965</v>
      </c>
      <c r="G9" s="100">
        <f>IF(SER_hh_emih!G9=0,0,SER_hh_emih!G9/SER_summary!G$26)</f>
        <v>31.311042596450481</v>
      </c>
      <c r="H9" s="100">
        <f>IF(SER_hh_emih!H9=0,0,SER_hh_emih!H9/SER_summary!H$26)</f>
        <v>30.946642450987145</v>
      </c>
      <c r="I9" s="100">
        <f>IF(SER_hh_emih!I9=0,0,SER_hh_emih!I9/SER_summary!I$26)</f>
        <v>32.141735924750662</v>
      </c>
      <c r="J9" s="100">
        <f>IF(SER_hh_emih!J9=0,0,SER_hh_emih!J9/SER_summary!J$26)</f>
        <v>32.210559013084385</v>
      </c>
      <c r="K9" s="100">
        <f>IF(SER_hh_emih!K9=0,0,SER_hh_emih!K9/SER_summary!K$26)</f>
        <v>30.053957313218799</v>
      </c>
      <c r="L9" s="100">
        <f>IF(SER_hh_emih!L9=0,0,SER_hh_emih!L9/SER_summary!L$26)</f>
        <v>37.503459123543109</v>
      </c>
      <c r="M9" s="100">
        <f>IF(SER_hh_emih!M9=0,0,SER_hh_emih!M9/SER_summary!M$26)</f>
        <v>22.421941862444161</v>
      </c>
      <c r="N9" s="100">
        <f>IF(SER_hh_emih!N9=0,0,SER_hh_emih!N9/SER_summary!N$26)</f>
        <v>34.838892293154132</v>
      </c>
      <c r="O9" s="100">
        <f>IF(SER_hh_emih!O9=0,0,SER_hh_emih!O9/SER_summary!O$26)</f>
        <v>33.098191552194329</v>
      </c>
      <c r="P9" s="100">
        <f>IF(SER_hh_emih!P9=0,0,SER_hh_emih!P9/SER_summary!P$26)</f>
        <v>25.480306542458308</v>
      </c>
      <c r="Q9" s="100">
        <f>IF(SER_hh_emih!Q9=0,0,SER_hh_emih!Q9/SER_summary!Q$26)</f>
        <v>29.164725025635494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0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0</v>
      </c>
      <c r="O10" s="100">
        <f>IF(SER_hh_emih!O10=0,0,SER_hh_emih!O10/SER_summary!O$26)</f>
        <v>0</v>
      </c>
      <c r="P10" s="100">
        <f>IF(SER_hh_emih!P10=0,0,SER_hh_emih!P10/SER_summary!P$26)</f>
        <v>0</v>
      </c>
      <c r="Q10" s="100">
        <f>IF(SER_hh_emih!Q10=0,0,SER_hh_emih!Q10/SER_summary!Q$26)</f>
        <v>0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1.1428891528828623E-2</v>
      </c>
      <c r="C16" s="101">
        <f>IF(SER_hh_emih!C16=0,0,SER_hh_emih!C16/SER_summary!C$26)</f>
        <v>1.2034231866469743E-2</v>
      </c>
      <c r="D16" s="101">
        <f>IF(SER_hh_emih!D16=0,0,SER_hh_emih!D16/SER_summary!D$26)</f>
        <v>1.4403068078645553E-2</v>
      </c>
      <c r="E16" s="101">
        <f>IF(SER_hh_emih!E16=0,0,SER_hh_emih!E16/SER_summary!E$26)</f>
        <v>1.3034825465069741E-2</v>
      </c>
      <c r="F16" s="101">
        <f>IF(SER_hh_emih!F16=0,0,SER_hh_emih!F16/SER_summary!F$26)</f>
        <v>1.6659508833411059E-2</v>
      </c>
      <c r="G16" s="101">
        <f>IF(SER_hh_emih!G16=0,0,SER_hh_emih!G16/SER_summary!G$26)</f>
        <v>1.6710133965865969E-2</v>
      </c>
      <c r="H16" s="101">
        <f>IF(SER_hh_emih!H16=0,0,SER_hh_emih!H16/SER_summary!H$26)</f>
        <v>1.9552702795971915E-2</v>
      </c>
      <c r="I16" s="101">
        <f>IF(SER_hh_emih!I16=0,0,SER_hh_emih!I16/SER_summary!I$26)</f>
        <v>2.0416525436512709E-2</v>
      </c>
      <c r="J16" s="101">
        <f>IF(SER_hh_emih!J16=0,0,SER_hh_emih!J16/SER_summary!J$26)</f>
        <v>2.0318265384778506E-2</v>
      </c>
      <c r="K16" s="101">
        <f>IF(SER_hh_emih!K16=0,0,SER_hh_emih!K16/SER_summary!K$26)</f>
        <v>2.4452117712285587E-2</v>
      </c>
      <c r="L16" s="101">
        <f>IF(SER_hh_emih!L16=0,0,SER_hh_emih!L16/SER_summary!L$26)</f>
        <v>2.243696381642999E-2</v>
      </c>
      <c r="M16" s="101">
        <f>IF(SER_hh_emih!M16=0,0,SER_hh_emih!M16/SER_summary!M$26)</f>
        <v>2.3362940615571492E-2</v>
      </c>
      <c r="N16" s="101">
        <f>IF(SER_hh_emih!N16=0,0,SER_hh_emih!N16/SER_summary!N$26)</f>
        <v>2.6661666579613517E-2</v>
      </c>
      <c r="O16" s="101">
        <f>IF(SER_hh_emih!O16=0,0,SER_hh_emih!O16/SER_summary!O$26)</f>
        <v>3.2084376098566729E-2</v>
      </c>
      <c r="P16" s="101">
        <f>IF(SER_hh_emih!P16=0,0,SER_hh_emih!P16/SER_summary!P$26)</f>
        <v>4.0875808275449885E-2</v>
      </c>
      <c r="Q16" s="101">
        <f>IF(SER_hh_emih!Q16=0,0,SER_hh_emih!Q16/SER_summary!Q$26)</f>
        <v>5.3609336340789154E-2</v>
      </c>
    </row>
    <row r="17" spans="1:17" ht="12.95" customHeight="1" x14ac:dyDescent="0.25">
      <c r="A17" s="88" t="s">
        <v>101</v>
      </c>
      <c r="B17" s="103">
        <f>IF(SER_hh_emih!B17=0,0,SER_hh_emih!B17/SER_summary!B$26)</f>
        <v>0.4916028236032402</v>
      </c>
      <c r="C17" s="103">
        <f>IF(SER_hh_emih!C17=0,0,SER_hh_emih!C17/SER_summary!C$26)</f>
        <v>0.61173057105865669</v>
      </c>
      <c r="D17" s="103">
        <f>IF(SER_hh_emih!D17=0,0,SER_hh_emih!D17/SER_summary!D$26)</f>
        <v>0.76403526137159128</v>
      </c>
      <c r="E17" s="103">
        <f>IF(SER_hh_emih!E17=0,0,SER_hh_emih!E17/SER_summary!E$26)</f>
        <v>0.83472516969148369</v>
      </c>
      <c r="F17" s="103">
        <f>IF(SER_hh_emih!F17=0,0,SER_hh_emih!F17/SER_summary!F$26)</f>
        <v>0.99021159837537165</v>
      </c>
      <c r="G17" s="103">
        <f>IF(SER_hh_emih!G17=0,0,SER_hh_emih!G17/SER_summary!G$26)</f>
        <v>1.1335077172212344</v>
      </c>
      <c r="H17" s="103">
        <f>IF(SER_hh_emih!H17=0,0,SER_hh_emih!H17/SER_summary!H$26)</f>
        <v>1.3444225762266122</v>
      </c>
      <c r="I17" s="103">
        <f>IF(SER_hh_emih!I17=0,0,SER_hh_emih!I17/SER_summary!I$26)</f>
        <v>1.5598967877109637</v>
      </c>
      <c r="J17" s="103">
        <f>IF(SER_hh_emih!J17=0,0,SER_hh_emih!J17/SER_summary!J$26)</f>
        <v>1.7258566597819895</v>
      </c>
      <c r="K17" s="103">
        <f>IF(SER_hh_emih!K17=0,0,SER_hh_emih!K17/SER_summary!K$26)</f>
        <v>1.9314131963480452</v>
      </c>
      <c r="L17" s="103">
        <f>IF(SER_hh_emih!L17=0,0,SER_hh_emih!L17/SER_summary!L$26)</f>
        <v>2.0347982241761366</v>
      </c>
      <c r="M17" s="103">
        <f>IF(SER_hh_emih!M17=0,0,SER_hh_emih!M17/SER_summary!M$26)</f>
        <v>2.0654839449778324</v>
      </c>
      <c r="N17" s="103">
        <f>IF(SER_hh_emih!N17=0,0,SER_hh_emih!N17/SER_summary!N$26)</f>
        <v>2.1033664251459889</v>
      </c>
      <c r="O17" s="103">
        <f>IF(SER_hh_emih!O17=0,0,SER_hh_emih!O17/SER_summary!O$26)</f>
        <v>2.1462111123602812</v>
      </c>
      <c r="P17" s="103">
        <f>IF(SER_hh_emih!P17=0,0,SER_hh_emih!P17/SER_summary!P$26)</f>
        <v>2.2281079350172912</v>
      </c>
      <c r="Q17" s="103">
        <f>IF(SER_hh_emih!Q17=0,0,SER_hh_emih!Q17/SER_summary!Q$26)</f>
        <v>2.2781854384568971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2.2630246504289158</v>
      </c>
      <c r="C19" s="101">
        <f>IF(SER_hh_emih!C19=0,0,SER_hh_emih!C19/SER_summary!C$26)</f>
        <v>2.2488176980412797</v>
      </c>
      <c r="D19" s="101">
        <f>IF(SER_hh_emih!D19=0,0,SER_hh_emih!D19/SER_summary!D$26)</f>
        <v>2.2860783166771625</v>
      </c>
      <c r="E19" s="101">
        <f>IF(SER_hh_emih!E19=0,0,SER_hh_emih!E19/SER_summary!E$26)</f>
        <v>2.3524912299656484</v>
      </c>
      <c r="F19" s="101">
        <f>IF(SER_hh_emih!F19=0,0,SER_hh_emih!F19/SER_summary!F$26)</f>
        <v>2.2948150151757667</v>
      </c>
      <c r="G19" s="101">
        <f>IF(SER_hh_emih!G19=0,0,SER_hh_emih!G19/SER_summary!G$26)</f>
        <v>2.2491041665554747</v>
      </c>
      <c r="H19" s="101">
        <f>IF(SER_hh_emih!H19=0,0,SER_hh_emih!H19/SER_summary!H$26)</f>
        <v>1.862184463806591</v>
      </c>
      <c r="I19" s="101">
        <f>IF(SER_hh_emih!I19=0,0,SER_hh_emih!I19/SER_summary!I$26)</f>
        <v>1.7648909164150544</v>
      </c>
      <c r="J19" s="101">
        <f>IF(SER_hh_emih!J19=0,0,SER_hh_emih!J19/SER_summary!J$26)</f>
        <v>1.7542492636308906</v>
      </c>
      <c r="K19" s="101">
        <f>IF(SER_hh_emih!K19=0,0,SER_hh_emih!K19/SER_summary!K$26)</f>
        <v>1.7944406353955067</v>
      </c>
      <c r="L19" s="101">
        <f>IF(SER_hh_emih!L19=0,0,SER_hh_emih!L19/SER_summary!L$26)</f>
        <v>2.176235018115301</v>
      </c>
      <c r="M19" s="101">
        <f>IF(SER_hh_emih!M19=0,0,SER_hh_emih!M19/SER_summary!M$26)</f>
        <v>2.1834900386693548</v>
      </c>
      <c r="N19" s="101">
        <f>IF(SER_hh_emih!N19=0,0,SER_hh_emih!N19/SER_summary!N$26)</f>
        <v>2.1437160376308251</v>
      </c>
      <c r="O19" s="101">
        <f>IF(SER_hh_emih!O19=0,0,SER_hh_emih!O19/SER_summary!O$26)</f>
        <v>2.1517924414752843</v>
      </c>
      <c r="P19" s="101">
        <f>IF(SER_hh_emih!P19=0,0,SER_hh_emih!P19/SER_summary!P$26)</f>
        <v>2.1838189550695164</v>
      </c>
      <c r="Q19" s="101">
        <f>IF(SER_hh_emih!Q19=0,0,SER_hh_emih!Q19/SER_summary!Q$26)</f>
        <v>2.1877370626587758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0</v>
      </c>
      <c r="C21" s="100">
        <f>IF(SER_hh_emih!C21=0,0,SER_hh_emih!C21/SER_summary!C$26)</f>
        <v>0</v>
      </c>
      <c r="D21" s="100">
        <f>IF(SER_hh_emih!D21=0,0,SER_hh_emih!D21/SER_summary!D$26)</f>
        <v>0</v>
      </c>
      <c r="E21" s="100">
        <f>IF(SER_hh_emih!E21=0,0,SER_hh_emih!E21/SER_summary!E$26)</f>
        <v>0</v>
      </c>
      <c r="F21" s="100">
        <f>IF(SER_hh_emih!F21=0,0,SER_hh_emih!F21/SER_summary!F$26)</f>
        <v>0</v>
      </c>
      <c r="G21" s="100">
        <f>IF(SER_hh_emih!G21=0,0,SER_hh_emih!G21/SER_summary!G$26)</f>
        <v>0</v>
      </c>
      <c r="H21" s="100">
        <f>IF(SER_hh_emih!H21=0,0,SER_hh_emih!H21/SER_summary!H$26)</f>
        <v>0</v>
      </c>
      <c r="I21" s="100">
        <f>IF(SER_hh_emih!I21=0,0,SER_hh_emih!I21/SER_summary!I$26)</f>
        <v>0</v>
      </c>
      <c r="J21" s="100">
        <f>IF(SER_hh_emih!J21=0,0,SER_hh_emih!J21/SER_summary!J$26)</f>
        <v>0</v>
      </c>
      <c r="K21" s="100">
        <f>IF(SER_hh_emih!K21=0,0,SER_hh_emih!K21/SER_summary!K$26)</f>
        <v>0</v>
      </c>
      <c r="L21" s="100">
        <f>IF(SER_hh_emih!L21=0,0,SER_hh_emih!L21/SER_summary!L$26)</f>
        <v>0</v>
      </c>
      <c r="M21" s="100">
        <f>IF(SER_hh_emih!M21=0,0,SER_hh_emih!M21/SER_summary!M$26)</f>
        <v>0</v>
      </c>
      <c r="N21" s="100">
        <f>IF(SER_hh_emih!N21=0,0,SER_hh_emih!N21/SER_summary!N$26)</f>
        <v>0</v>
      </c>
      <c r="O21" s="100">
        <f>IF(SER_hh_emih!O21=0,0,SER_hh_emih!O21/SER_summary!O$26)</f>
        <v>0</v>
      </c>
      <c r="P21" s="100">
        <f>IF(SER_hh_emih!P21=0,0,SER_hh_emih!P21/SER_summary!P$26)</f>
        <v>0</v>
      </c>
      <c r="Q21" s="100">
        <f>IF(SER_hh_emih!Q21=0,0,SER_hh_emih!Q21/SER_summary!Q$26)</f>
        <v>0</v>
      </c>
    </row>
    <row r="22" spans="1:17" ht="12" customHeight="1" x14ac:dyDescent="0.25">
      <c r="A22" s="88" t="s">
        <v>99</v>
      </c>
      <c r="B22" s="100">
        <f>IF(SER_hh_emih!B22=0,0,SER_hh_emih!B22/SER_summary!B$26)</f>
        <v>8.0901236521354871</v>
      </c>
      <c r="C22" s="100">
        <f>IF(SER_hh_emih!C22=0,0,SER_hh_emih!C22/SER_summary!C$26)</f>
        <v>7.9359006069279445</v>
      </c>
      <c r="D22" s="100">
        <f>IF(SER_hh_emih!D22=0,0,SER_hh_emih!D22/SER_summary!D$26)</f>
        <v>7.9509430473714646</v>
      </c>
      <c r="E22" s="100">
        <f>IF(SER_hh_emih!E22=0,0,SER_hh_emih!E22/SER_summary!E$26)</f>
        <v>7.8103097791615044</v>
      </c>
      <c r="F22" s="100">
        <f>IF(SER_hh_emih!F22=0,0,SER_hh_emih!F22/SER_summary!F$26)</f>
        <v>7.6930264531548618</v>
      </c>
      <c r="G22" s="100">
        <f>IF(SER_hh_emih!G22=0,0,SER_hh_emih!G22/SER_summary!G$26)</f>
        <v>7.5898364512607372</v>
      </c>
      <c r="H22" s="100">
        <f>IF(SER_hh_emih!H22=0,0,SER_hh_emih!H22/SER_summary!H$26)</f>
        <v>7.5819779540018182</v>
      </c>
      <c r="I22" s="100">
        <f>IF(SER_hh_emih!I22=0,0,SER_hh_emih!I22/SER_summary!I$26)</f>
        <v>7.4970903537209894</v>
      </c>
      <c r="J22" s="100">
        <f>IF(SER_hh_emih!J22=0,0,SER_hh_emih!J22/SER_summary!J$26)</f>
        <v>7.3535788678604739</v>
      </c>
      <c r="K22" s="100">
        <f>IF(SER_hh_emih!K22=0,0,SER_hh_emih!K22/SER_summary!K$26)</f>
        <v>7.5174889851458637</v>
      </c>
      <c r="L22" s="100">
        <f>IF(SER_hh_emih!L22=0,0,SER_hh_emih!L22/SER_summary!L$26)</f>
        <v>6.9685530570762957</v>
      </c>
      <c r="M22" s="100">
        <f>IF(SER_hh_emih!M22=0,0,SER_hh_emih!M22/SER_summary!M$26)</f>
        <v>7.0059782061309273</v>
      </c>
      <c r="N22" s="100">
        <f>IF(SER_hh_emih!N22=0,0,SER_hh_emih!N22/SER_summary!N$26)</f>
        <v>6.8547824139391773</v>
      </c>
      <c r="O22" s="100">
        <f>IF(SER_hh_emih!O22=0,0,SER_hh_emih!O22/SER_summary!O$26)</f>
        <v>6.8714152958308281</v>
      </c>
      <c r="P22" s="100">
        <f>IF(SER_hh_emih!P22=0,0,SER_hh_emih!P22/SER_summary!P$26)</f>
        <v>6.9644211591246812</v>
      </c>
      <c r="Q22" s="100">
        <f>IF(SER_hh_emih!Q22=0,0,SER_hh_emih!Q22/SER_summary!Q$26)</f>
        <v>6.9569597070510278</v>
      </c>
    </row>
    <row r="23" spans="1:17" ht="12" customHeight="1" x14ac:dyDescent="0.25">
      <c r="A23" s="88" t="s">
        <v>98</v>
      </c>
      <c r="B23" s="100">
        <f>IF(SER_hh_emih!B23=0,0,SER_hh_emih!B23/SER_summary!B$26)</f>
        <v>5.7028266094146147</v>
      </c>
      <c r="C23" s="100">
        <f>IF(SER_hh_emih!C23=0,0,SER_hh_emih!C23/SER_summary!C$26)</f>
        <v>5.5816514605207166</v>
      </c>
      <c r="D23" s="100">
        <f>IF(SER_hh_emih!D23=0,0,SER_hh_emih!D23/SER_summary!D$26)</f>
        <v>5.5943895502891747</v>
      </c>
      <c r="E23" s="100">
        <f>IF(SER_hh_emih!E23=0,0,SER_hh_emih!E23/SER_summary!E$26)</f>
        <v>5.492606439538557</v>
      </c>
      <c r="F23" s="100">
        <f>IF(SER_hh_emih!F23=0,0,SER_hh_emih!F23/SER_summary!F$26)</f>
        <v>5.4079279238614744</v>
      </c>
      <c r="G23" s="100">
        <f>IF(SER_hh_emih!G23=0,0,SER_hh_emih!G23/SER_summary!G$26)</f>
        <v>5.3330852347790492</v>
      </c>
      <c r="H23" s="100">
        <f>IF(SER_hh_emih!H23=0,0,SER_hh_emih!H23/SER_summary!H$26)</f>
        <v>5.3339382778949505</v>
      </c>
      <c r="I23" s="100">
        <f>IF(SER_hh_emih!I23=0,0,SER_hh_emih!I23/SER_summary!I$26)</f>
        <v>5.2668868340851684</v>
      </c>
      <c r="J23" s="100">
        <f>IF(SER_hh_emih!J23=0,0,SER_hh_emih!J23/SER_summary!J$26)</f>
        <v>5.1676130941741363</v>
      </c>
      <c r="K23" s="100">
        <f>IF(SER_hh_emih!K23=0,0,SER_hh_emih!K23/SER_summary!K$26)</f>
        <v>5.279405398546289</v>
      </c>
      <c r="L23" s="100">
        <f>IF(SER_hh_emih!L23=0,0,SER_hh_emih!L23/SER_summary!L$26)</f>
        <v>4.9000390671373237</v>
      </c>
      <c r="M23" s="100">
        <f>IF(SER_hh_emih!M23=0,0,SER_hh_emih!M23/SER_summary!M$26)</f>
        <v>4.9083476542476188</v>
      </c>
      <c r="N23" s="100">
        <f>IF(SER_hh_emih!N23=0,0,SER_hh_emih!N23/SER_summary!N$26)</f>
        <v>4.8288367904049894</v>
      </c>
      <c r="O23" s="100">
        <f>IF(SER_hh_emih!O23=0,0,SER_hh_emih!O23/SER_summary!O$26)</f>
        <v>4.8465823267996404</v>
      </c>
      <c r="P23" s="100">
        <f>IF(SER_hh_emih!P23=0,0,SER_hh_emih!P23/SER_summary!P$26)</f>
        <v>4.9151203206923535</v>
      </c>
      <c r="Q23" s="100">
        <f>IF(SER_hh_emih!Q23=0,0,SER_hh_emih!Q23/SER_summary!Q$26)</f>
        <v>4.9264493275123789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2.3552972388195705</v>
      </c>
      <c r="C29" s="101">
        <f>IF(SER_hh_emih!C29=0,0,SER_hh_emih!C29/SER_summary!C$26)</f>
        <v>2.3757520582214702</v>
      </c>
      <c r="D29" s="101">
        <f>IF(SER_hh_emih!D29=0,0,SER_hh_emih!D29/SER_summary!D$26)</f>
        <v>2.4591782879038799</v>
      </c>
      <c r="E29" s="101">
        <f>IF(SER_hh_emih!E29=0,0,SER_hh_emih!E29/SER_summary!E$26)</f>
        <v>2.4627249692562594</v>
      </c>
      <c r="F29" s="101">
        <f>IF(SER_hh_emih!F29=0,0,SER_hh_emih!F29/SER_summary!F$26)</f>
        <v>2.468541257871363</v>
      </c>
      <c r="G29" s="101">
        <f>IF(SER_hh_emih!G29=0,0,SER_hh_emih!G29/SER_summary!G$26)</f>
        <v>2.3131376380228139</v>
      </c>
      <c r="H29" s="101">
        <f>IF(SER_hh_emih!H29=0,0,SER_hh_emih!H29/SER_summary!H$26)</f>
        <v>2.3403153264833962</v>
      </c>
      <c r="I29" s="101">
        <f>IF(SER_hh_emih!I29=0,0,SER_hh_emih!I29/SER_summary!I$26)</f>
        <v>2.208982759436843</v>
      </c>
      <c r="J29" s="101">
        <f>IF(SER_hh_emih!J29=0,0,SER_hh_emih!J29/SER_summary!J$26)</f>
        <v>2.0874307794411169</v>
      </c>
      <c r="K29" s="101">
        <f>IF(SER_hh_emih!K29=0,0,SER_hh_emih!K29/SER_summary!K$26)</f>
        <v>2.8783044418526993</v>
      </c>
      <c r="L29" s="101">
        <f>IF(SER_hh_emih!L29=0,0,SER_hh_emih!L29/SER_summary!L$26)</f>
        <v>3.13512006974294</v>
      </c>
      <c r="M29" s="101">
        <f>IF(SER_hh_emih!M29=0,0,SER_hh_emih!M29/SER_summary!M$26)</f>
        <v>3.0239353469355725</v>
      </c>
      <c r="N29" s="101">
        <f>IF(SER_hh_emih!N29=0,0,SER_hh_emih!N29/SER_summary!N$26)</f>
        <v>3.304760396827835</v>
      </c>
      <c r="O29" s="101">
        <f>IF(SER_hh_emih!O29=0,0,SER_hh_emih!O29/SER_summary!O$26)</f>
        <v>3.2094712730087069</v>
      </c>
      <c r="P29" s="101">
        <f>IF(SER_hh_emih!P29=0,0,SER_hh_emih!P29/SER_summary!P$26)</f>
        <v>2.7716356577364154</v>
      </c>
      <c r="Q29" s="101">
        <f>IF(SER_hh_emih!Q29=0,0,SER_hh_emih!Q29/SER_summary!Q$26)</f>
        <v>2.6168362346053273</v>
      </c>
    </row>
    <row r="30" spans="1:17" ht="12" customHeight="1" x14ac:dyDescent="0.25">
      <c r="A30" s="88" t="s">
        <v>66</v>
      </c>
      <c r="B30" s="100">
        <f>IF(SER_hh_emih!B30=0,0,SER_hh_emih!B30/SER_summary!B$26)</f>
        <v>0</v>
      </c>
      <c r="C30" s="100">
        <f>IF(SER_hh_emih!C30=0,0,SER_hh_emih!C30/SER_summary!C$26)</f>
        <v>0</v>
      </c>
      <c r="D30" s="100">
        <f>IF(SER_hh_emih!D30=0,0,SER_hh_emih!D30/SER_summary!D$26)</f>
        <v>0</v>
      </c>
      <c r="E30" s="100">
        <f>IF(SER_hh_emih!E30=0,0,SER_hh_emih!E30/SER_summary!E$26)</f>
        <v>0</v>
      </c>
      <c r="F30" s="100">
        <f>IF(SER_hh_emih!F30=0,0,SER_hh_emih!F30/SER_summary!F$26)</f>
        <v>0</v>
      </c>
      <c r="G30" s="100">
        <f>IF(SER_hh_emih!G30=0,0,SER_hh_emih!G30/SER_summary!G$26)</f>
        <v>0</v>
      </c>
      <c r="H30" s="100">
        <f>IF(SER_hh_emih!H30=0,0,SER_hh_emih!H30/SER_summary!H$26)</f>
        <v>0</v>
      </c>
      <c r="I30" s="100">
        <f>IF(SER_hh_emih!I30=0,0,SER_hh_emih!I30/SER_summary!I$26)</f>
        <v>0</v>
      </c>
      <c r="J30" s="100">
        <f>IF(SER_hh_emih!J30=0,0,SER_hh_emih!J30/SER_summary!J$26)</f>
        <v>0</v>
      </c>
      <c r="K30" s="100">
        <f>IF(SER_hh_emih!K30=0,0,SER_hh_emih!K30/SER_summary!K$26)</f>
        <v>7.3130908616975301</v>
      </c>
      <c r="L30" s="100">
        <f>IF(SER_hh_emih!L30=0,0,SER_hh_emih!L30/SER_summary!L$26)</f>
        <v>7.3917308764466094</v>
      </c>
      <c r="M30" s="100">
        <f>IF(SER_hh_emih!M30=0,0,SER_hh_emih!M30/SER_summary!M$26)</f>
        <v>7.1980318721627556</v>
      </c>
      <c r="N30" s="100">
        <f>IF(SER_hh_emih!N30=0,0,SER_hh_emih!N30/SER_summary!N$26)</f>
        <v>7.672631364608046</v>
      </c>
      <c r="O30" s="100">
        <f>IF(SER_hh_emih!O30=0,0,SER_hh_emih!O30/SER_summary!O$26)</f>
        <v>7.6552034117909571</v>
      </c>
      <c r="P30" s="100">
        <f>IF(SER_hh_emih!P30=0,0,SER_hh_emih!P30/SER_summary!P$26)</f>
        <v>7.5271315565052523</v>
      </c>
      <c r="Q30" s="100">
        <f>IF(SER_hh_emih!Q30=0,0,SER_hh_emih!Q30/SER_summary!Q$26)</f>
        <v>7.5753253614255529</v>
      </c>
    </row>
    <row r="31" spans="1:17" ht="12" customHeight="1" x14ac:dyDescent="0.25">
      <c r="A31" s="88" t="s">
        <v>98</v>
      </c>
      <c r="B31" s="100">
        <f>IF(SER_hh_emih!B31=0,0,SER_hh_emih!B31/SER_summary!B$26)</f>
        <v>6.3871251958014996</v>
      </c>
      <c r="C31" s="100">
        <f>IF(SER_hh_emih!C31=0,0,SER_hh_emih!C31/SER_summary!C$26)</f>
        <v>6.0490939791410652</v>
      </c>
      <c r="D31" s="100">
        <f>IF(SER_hh_emih!D31=0,0,SER_hh_emih!D31/SER_summary!D$26)</f>
        <v>6.2391399543184427</v>
      </c>
      <c r="E31" s="100">
        <f>IF(SER_hh_emih!E31=0,0,SER_hh_emih!E31/SER_summary!E$26)</f>
        <v>6.239375263589797</v>
      </c>
      <c r="F31" s="100">
        <f>IF(SER_hh_emih!F31=0,0,SER_hh_emih!F31/SER_summary!F$26)</f>
        <v>6.1824235364315099</v>
      </c>
      <c r="G31" s="100">
        <f>IF(SER_hh_emih!G31=0,0,SER_hh_emih!G31/SER_summary!G$26)</f>
        <v>5.9563131181389126</v>
      </c>
      <c r="H31" s="100">
        <f>IF(SER_hh_emih!H31=0,0,SER_hh_emih!H31/SER_summary!H$26)</f>
        <v>6.1420861682616721</v>
      </c>
      <c r="I31" s="100">
        <f>IF(SER_hh_emih!I31=0,0,SER_hh_emih!I31/SER_summary!I$26)</f>
        <v>5.9651186694885476</v>
      </c>
      <c r="J31" s="100">
        <f>IF(SER_hh_emih!J31=0,0,SER_hh_emih!J31/SER_summary!J$26)</f>
        <v>6.0094009046377899</v>
      </c>
      <c r="K31" s="100">
        <f>IF(SER_hh_emih!K31=0,0,SER_hh_emih!K31/SER_summary!K$26)</f>
        <v>6.000405077077434</v>
      </c>
      <c r="L31" s="100">
        <f>IF(SER_hh_emih!L31=0,0,SER_hh_emih!L31/SER_summary!L$26)</f>
        <v>6.07254115371674</v>
      </c>
      <c r="M31" s="100">
        <f>IF(SER_hh_emih!M31=0,0,SER_hh_emih!M31/SER_summary!M$26)</f>
        <v>5.8824168083315866</v>
      </c>
      <c r="N31" s="100">
        <f>IF(SER_hh_emih!N31=0,0,SER_hh_emih!N31/SER_summary!N$26)</f>
        <v>6.2877473121246901</v>
      </c>
      <c r="O31" s="100">
        <f>IF(SER_hh_emih!O31=0,0,SER_hh_emih!O31/SER_summary!O$26)</f>
        <v>6.2590359945904952</v>
      </c>
      <c r="P31" s="100">
        <f>IF(SER_hh_emih!P31=0,0,SER_hh_emih!P31/SER_summary!P$26)</f>
        <v>6.1359801070806093</v>
      </c>
      <c r="Q31" s="100">
        <f>IF(SER_hh_emih!Q31=0,0,SER_hh_emih!Q31/SER_summary!Q$26)</f>
        <v>6.1713210681294468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1020.7572963190611</v>
      </c>
      <c r="D3" s="98">
        <f t="shared" si="0"/>
        <v>1080.2945615002952</v>
      </c>
      <c r="E3" s="98">
        <f t="shared" si="0"/>
        <v>889.72732088451153</v>
      </c>
      <c r="F3" s="98">
        <f t="shared" si="0"/>
        <v>1095.3683782257394</v>
      </c>
      <c r="G3" s="98">
        <f t="shared" si="0"/>
        <v>1181.6632112031559</v>
      </c>
      <c r="H3" s="98">
        <f t="shared" si="0"/>
        <v>1062.8390357324381</v>
      </c>
      <c r="I3" s="98">
        <f t="shared" si="0"/>
        <v>994.47586847835043</v>
      </c>
      <c r="J3" s="98">
        <f t="shared" si="0"/>
        <v>718.8306301558199</v>
      </c>
      <c r="K3" s="98">
        <f t="shared" si="0"/>
        <v>1369.3447590302912</v>
      </c>
      <c r="L3" s="98">
        <f t="shared" si="0"/>
        <v>1516.8751480196315</v>
      </c>
      <c r="M3" s="98">
        <f t="shared" si="0"/>
        <v>1919.5619023770246</v>
      </c>
      <c r="N3" s="98">
        <f t="shared" si="0"/>
        <v>1465.2154110191477</v>
      </c>
      <c r="O3" s="98">
        <f t="shared" si="0"/>
        <v>1572.1966403354945</v>
      </c>
      <c r="P3" s="98">
        <f t="shared" si="0"/>
        <v>1380.446727787431</v>
      </c>
      <c r="Q3" s="98">
        <f t="shared" si="0"/>
        <v>940.02281179088732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1020.7572963190611</v>
      </c>
      <c r="D4" s="89">
        <f t="shared" ref="D4:Q4" si="2">SUM(D5:D14)</f>
        <v>1080.2945615002952</v>
      </c>
      <c r="E4" s="89">
        <f t="shared" si="2"/>
        <v>889.72732088451153</v>
      </c>
      <c r="F4" s="89">
        <f t="shared" si="2"/>
        <v>1095.3683782257394</v>
      </c>
      <c r="G4" s="89">
        <f t="shared" si="2"/>
        <v>1181.6632112031559</v>
      </c>
      <c r="H4" s="89">
        <f t="shared" si="2"/>
        <v>1062.8390357324381</v>
      </c>
      <c r="I4" s="89">
        <f t="shared" si="2"/>
        <v>994.47586847835043</v>
      </c>
      <c r="J4" s="89">
        <f t="shared" si="2"/>
        <v>718.8306301558199</v>
      </c>
      <c r="K4" s="89">
        <f t="shared" si="2"/>
        <v>1369.3447590302912</v>
      </c>
      <c r="L4" s="89">
        <f t="shared" si="2"/>
        <v>1516.8751480196315</v>
      </c>
      <c r="M4" s="89">
        <f t="shared" si="2"/>
        <v>1919.5619023770246</v>
      </c>
      <c r="N4" s="89">
        <f t="shared" si="2"/>
        <v>1465.2154110191477</v>
      </c>
      <c r="O4" s="89">
        <f t="shared" si="2"/>
        <v>1572.1966403354945</v>
      </c>
      <c r="P4" s="89">
        <f t="shared" si="2"/>
        <v>1380.446727787431</v>
      </c>
      <c r="Q4" s="89">
        <f t="shared" si="2"/>
        <v>940.02281179088732</v>
      </c>
    </row>
    <row r="5" spans="1:17" ht="12" customHeight="1" x14ac:dyDescent="0.25">
      <c r="A5" s="88" t="s">
        <v>38</v>
      </c>
      <c r="B5" s="87"/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315.72380457891995</v>
      </c>
      <c r="D7" s="87">
        <v>125.87114895150702</v>
      </c>
      <c r="E7" s="87">
        <v>0</v>
      </c>
      <c r="F7" s="87">
        <v>110.5853986262219</v>
      </c>
      <c r="G7" s="87">
        <v>152.67022543544402</v>
      </c>
      <c r="H7" s="87">
        <v>0</v>
      </c>
      <c r="I7" s="87">
        <v>49.135676573271994</v>
      </c>
      <c r="J7" s="87">
        <v>0</v>
      </c>
      <c r="K7" s="87">
        <v>1.9368647143190119</v>
      </c>
      <c r="L7" s="87">
        <v>1396.9622416492155</v>
      </c>
      <c r="M7" s="87">
        <v>362.5769998253748</v>
      </c>
      <c r="N7" s="87">
        <v>90.282785322712286</v>
      </c>
      <c r="O7" s="87">
        <v>216.27427102494374</v>
      </c>
      <c r="P7" s="87">
        <v>586.21708241051033</v>
      </c>
      <c r="Q7" s="87">
        <v>756.48870762621129</v>
      </c>
    </row>
    <row r="8" spans="1:17" ht="12" customHeight="1" x14ac:dyDescent="0.25">
      <c r="A8" s="88" t="s">
        <v>101</v>
      </c>
      <c r="B8" s="87"/>
      <c r="C8" s="87">
        <v>1.0763858139200326</v>
      </c>
      <c r="D8" s="87">
        <v>0.86707365771013734</v>
      </c>
      <c r="E8" s="87">
        <v>3.0317708467219182</v>
      </c>
      <c r="F8" s="87">
        <v>4.1269572080413921</v>
      </c>
      <c r="G8" s="87">
        <v>1.7319110401501019</v>
      </c>
      <c r="H8" s="87">
        <v>1.5021011731239948</v>
      </c>
      <c r="I8" s="87">
        <v>0.79609910527054506</v>
      </c>
      <c r="J8" s="87">
        <v>1.0807129150827426</v>
      </c>
      <c r="K8" s="87">
        <v>14.016867433933873</v>
      </c>
      <c r="L8" s="87">
        <v>2.6447132915788165</v>
      </c>
      <c r="M8" s="87">
        <v>11.233029244163834</v>
      </c>
      <c r="N8" s="87">
        <v>75.692086506196389</v>
      </c>
      <c r="O8" s="87">
        <v>42.884724659314209</v>
      </c>
      <c r="P8" s="87">
        <v>53.9365048642956</v>
      </c>
      <c r="Q8" s="87">
        <v>18.541515816014098</v>
      </c>
    </row>
    <row r="9" spans="1:17" ht="12" customHeight="1" x14ac:dyDescent="0.25">
      <c r="A9" s="88" t="s">
        <v>106</v>
      </c>
      <c r="B9" s="87"/>
      <c r="C9" s="87">
        <v>0</v>
      </c>
      <c r="D9" s="87">
        <v>629.24748869081316</v>
      </c>
      <c r="E9" s="87">
        <v>0</v>
      </c>
      <c r="F9" s="87">
        <v>512.41101719336734</v>
      </c>
      <c r="G9" s="87">
        <v>0</v>
      </c>
      <c r="H9" s="87">
        <v>973.56869950732414</v>
      </c>
      <c r="I9" s="87">
        <v>0</v>
      </c>
      <c r="J9" s="87">
        <v>691.22607044774475</v>
      </c>
      <c r="K9" s="87">
        <v>1179.5777088430107</v>
      </c>
      <c r="L9" s="87">
        <v>0</v>
      </c>
      <c r="M9" s="87">
        <v>0</v>
      </c>
      <c r="N9" s="87">
        <v>957.41679152898701</v>
      </c>
      <c r="O9" s="87">
        <v>205.41310868059088</v>
      </c>
      <c r="P9" s="87">
        <v>0</v>
      </c>
      <c r="Q9" s="87">
        <v>0</v>
      </c>
    </row>
    <row r="10" spans="1:17" ht="12" customHeight="1" x14ac:dyDescent="0.25">
      <c r="A10" s="88" t="s">
        <v>34</v>
      </c>
      <c r="B10" s="87"/>
      <c r="C10" s="87">
        <v>1.5321701279584115</v>
      </c>
      <c r="D10" s="87">
        <v>0.34288649309673702</v>
      </c>
      <c r="E10" s="87">
        <v>0</v>
      </c>
      <c r="F10" s="87">
        <v>0</v>
      </c>
      <c r="G10" s="87">
        <v>0</v>
      </c>
      <c r="H10" s="87">
        <v>0</v>
      </c>
      <c r="I10" s="87">
        <v>0.39342123848715915</v>
      </c>
      <c r="J10" s="87">
        <v>0.15548829135532979</v>
      </c>
      <c r="K10" s="87">
        <v>1.3023092349245609</v>
      </c>
      <c r="L10" s="87">
        <v>0.40746929974607565</v>
      </c>
      <c r="M10" s="87">
        <v>0.67319070387463664</v>
      </c>
      <c r="N10" s="87">
        <v>5.711886680693075</v>
      </c>
      <c r="O10" s="87">
        <v>34.605253301139818</v>
      </c>
      <c r="P10" s="87">
        <v>35.061414707569739</v>
      </c>
      <c r="Q10" s="87">
        <v>0</v>
      </c>
    </row>
    <row r="11" spans="1:17" ht="12" customHeight="1" x14ac:dyDescent="0.25">
      <c r="A11" s="88" t="s">
        <v>61</v>
      </c>
      <c r="B11" s="87"/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65.022145791158209</v>
      </c>
      <c r="D12" s="87">
        <v>320.11689405485379</v>
      </c>
      <c r="E12" s="87">
        <v>618.02364895533822</v>
      </c>
      <c r="F12" s="87">
        <v>454.56732532102791</v>
      </c>
      <c r="G12" s="87">
        <v>136.07578694964201</v>
      </c>
      <c r="H12" s="87">
        <v>72.109704178936383</v>
      </c>
      <c r="I12" s="87">
        <v>0</v>
      </c>
      <c r="J12" s="87">
        <v>0</v>
      </c>
      <c r="K12" s="87">
        <v>0</v>
      </c>
      <c r="L12" s="87">
        <v>0</v>
      </c>
      <c r="M12" s="87">
        <v>1385.7903228015975</v>
      </c>
      <c r="N12" s="87">
        <v>0</v>
      </c>
      <c r="O12" s="87">
        <v>669.82614581954522</v>
      </c>
      <c r="P12" s="87">
        <v>0</v>
      </c>
      <c r="Q12" s="87">
        <v>17.145203985572284</v>
      </c>
    </row>
    <row r="13" spans="1:17" ht="12" customHeight="1" x14ac:dyDescent="0.25">
      <c r="A13" s="88" t="s">
        <v>105</v>
      </c>
      <c r="B13" s="87"/>
      <c r="C13" s="87">
        <v>14.36046030844853</v>
      </c>
      <c r="D13" s="87">
        <v>3.8490696523141579</v>
      </c>
      <c r="E13" s="87">
        <v>21.218473322121127</v>
      </c>
      <c r="F13" s="87">
        <v>13.67767987708087</v>
      </c>
      <c r="G13" s="87">
        <v>109.63846054069694</v>
      </c>
      <c r="H13" s="87">
        <v>15.658530873053609</v>
      </c>
      <c r="I13" s="87">
        <v>136.26126681529567</v>
      </c>
      <c r="J13" s="87">
        <v>26.368358501637072</v>
      </c>
      <c r="K13" s="87">
        <v>172.51100880410326</v>
      </c>
      <c r="L13" s="87">
        <v>116.86072377909116</v>
      </c>
      <c r="M13" s="87">
        <v>159.28835980201364</v>
      </c>
      <c r="N13" s="87">
        <v>336.11186098055907</v>
      </c>
      <c r="O13" s="87">
        <v>403.19313684996075</v>
      </c>
      <c r="P13" s="87">
        <v>352.62566436300546</v>
      </c>
      <c r="Q13" s="87">
        <v>147.84738436308965</v>
      </c>
    </row>
    <row r="14" spans="1:17" ht="12" customHeight="1" x14ac:dyDescent="0.25">
      <c r="A14" s="51" t="s">
        <v>104</v>
      </c>
      <c r="B14" s="94"/>
      <c r="C14" s="94">
        <v>623.04232969865598</v>
      </c>
      <c r="D14" s="94">
        <v>0</v>
      </c>
      <c r="E14" s="94">
        <v>247.45342776033036</v>
      </c>
      <c r="F14" s="94">
        <v>0</v>
      </c>
      <c r="G14" s="94">
        <v>781.54682723722283</v>
      </c>
      <c r="H14" s="94">
        <v>0</v>
      </c>
      <c r="I14" s="94">
        <v>807.88940474602509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352.60606144204979</v>
      </c>
      <c r="Q14" s="94">
        <v>0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383.35450631195658</v>
      </c>
      <c r="D15" s="96">
        <f t="shared" ref="D15:Q15" si="4">SUM(D5:D12)</f>
        <v>1076.445491847981</v>
      </c>
      <c r="E15" s="96">
        <f t="shared" si="4"/>
        <v>621.0554198020601</v>
      </c>
      <c r="F15" s="96">
        <f t="shared" si="4"/>
        <v>1081.6906983486585</v>
      </c>
      <c r="G15" s="96">
        <f t="shared" si="4"/>
        <v>290.4779234252361</v>
      </c>
      <c r="H15" s="96">
        <f t="shared" si="4"/>
        <v>1047.1805048593844</v>
      </c>
      <c r="I15" s="96">
        <f t="shared" si="4"/>
        <v>50.325196917029693</v>
      </c>
      <c r="J15" s="96">
        <f t="shared" si="4"/>
        <v>692.46227165418281</v>
      </c>
      <c r="K15" s="96">
        <f t="shared" si="4"/>
        <v>1196.8337502261879</v>
      </c>
      <c r="L15" s="96">
        <f t="shared" si="4"/>
        <v>1400.0144242405404</v>
      </c>
      <c r="M15" s="96">
        <f t="shared" si="4"/>
        <v>1760.2735425750109</v>
      </c>
      <c r="N15" s="96">
        <f t="shared" si="4"/>
        <v>1129.1035500385888</v>
      </c>
      <c r="O15" s="96">
        <f t="shared" si="4"/>
        <v>1169.0035034855339</v>
      </c>
      <c r="P15" s="96">
        <f t="shared" si="4"/>
        <v>675.21500198237561</v>
      </c>
      <c r="Q15" s="96">
        <f t="shared" si="4"/>
        <v>792.17542742779767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1020.7572963190611</v>
      </c>
      <c r="D16" s="89">
        <f t="shared" ref="D16:Q16" si="6">SUM(D17:D18)</f>
        <v>1080.2945615002948</v>
      </c>
      <c r="E16" s="89">
        <f t="shared" si="6"/>
        <v>639.99999999999966</v>
      </c>
      <c r="F16" s="89">
        <f t="shared" si="6"/>
        <v>1095.3683782257392</v>
      </c>
      <c r="G16" s="89">
        <f t="shared" si="6"/>
        <v>1181.6632112031562</v>
      </c>
      <c r="H16" s="89">
        <f t="shared" si="6"/>
        <v>1062.8390357324381</v>
      </c>
      <c r="I16" s="89">
        <f t="shared" si="6"/>
        <v>994.47586847835021</v>
      </c>
      <c r="J16" s="89">
        <f t="shared" si="6"/>
        <v>718.83063015581968</v>
      </c>
      <c r="K16" s="89">
        <f t="shared" si="6"/>
        <v>1369.3447590302908</v>
      </c>
      <c r="L16" s="89">
        <f t="shared" si="6"/>
        <v>1228.0000000000014</v>
      </c>
      <c r="M16" s="89">
        <f t="shared" si="6"/>
        <v>702.94293227865273</v>
      </c>
      <c r="N16" s="89">
        <f t="shared" si="6"/>
        <v>103.21125255333178</v>
      </c>
      <c r="O16" s="89">
        <f t="shared" si="6"/>
        <v>274.83511569956761</v>
      </c>
      <c r="P16" s="89">
        <f t="shared" si="6"/>
        <v>701.12537784074641</v>
      </c>
      <c r="Q16" s="89">
        <f t="shared" si="6"/>
        <v>902.47614734722879</v>
      </c>
    </row>
    <row r="17" spans="1:17" ht="12.95" customHeight="1" x14ac:dyDescent="0.25">
      <c r="A17" s="88" t="s">
        <v>101</v>
      </c>
      <c r="B17" s="87"/>
      <c r="C17" s="87">
        <v>8.0333151077957243</v>
      </c>
      <c r="D17" s="87">
        <v>17.374709556466275</v>
      </c>
      <c r="E17" s="87">
        <v>0</v>
      </c>
      <c r="F17" s="87">
        <v>24.675267516746278</v>
      </c>
      <c r="G17" s="87">
        <v>2.9392058484959018</v>
      </c>
      <c r="H17" s="87">
        <v>14.421730170165468</v>
      </c>
      <c r="I17" s="87">
        <v>5.0966966017354647</v>
      </c>
      <c r="J17" s="87">
        <v>0.74729992907668763</v>
      </c>
      <c r="K17" s="87">
        <v>26.364647708370939</v>
      </c>
      <c r="L17" s="87">
        <v>0</v>
      </c>
      <c r="M17" s="87">
        <v>12.942932278655006</v>
      </c>
      <c r="N17" s="87">
        <v>26.211252553330038</v>
      </c>
      <c r="O17" s="87">
        <v>45.835115699568384</v>
      </c>
      <c r="P17" s="87">
        <v>76.125377840746509</v>
      </c>
      <c r="Q17" s="87">
        <v>121.47614734723021</v>
      </c>
    </row>
    <row r="18" spans="1:17" ht="12" customHeight="1" x14ac:dyDescent="0.25">
      <c r="A18" s="88" t="s">
        <v>100</v>
      </c>
      <c r="B18" s="87"/>
      <c r="C18" s="87">
        <v>1012.7239812112654</v>
      </c>
      <c r="D18" s="87">
        <v>1062.9198519438285</v>
      </c>
      <c r="E18" s="87">
        <v>639.99999999999966</v>
      </c>
      <c r="F18" s="87">
        <v>1070.6931107089929</v>
      </c>
      <c r="G18" s="87">
        <v>1178.7240053546602</v>
      </c>
      <c r="H18" s="87">
        <v>1048.4173055622725</v>
      </c>
      <c r="I18" s="87">
        <v>989.37917187661469</v>
      </c>
      <c r="J18" s="87">
        <v>718.08333022674299</v>
      </c>
      <c r="K18" s="87">
        <v>1342.9801113219198</v>
      </c>
      <c r="L18" s="87">
        <v>1228.0000000000014</v>
      </c>
      <c r="M18" s="87">
        <v>689.99999999999773</v>
      </c>
      <c r="N18" s="87">
        <v>77.000000000001734</v>
      </c>
      <c r="O18" s="87">
        <v>228.9999999999992</v>
      </c>
      <c r="P18" s="87">
        <v>624.99999999999989</v>
      </c>
      <c r="Q18" s="87">
        <v>780.99999999999864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1020.757296319061</v>
      </c>
      <c r="D19" s="89">
        <f t="shared" ref="D19:Q19" si="8">SUM(D20:D26)</f>
        <v>1080.2945615002952</v>
      </c>
      <c r="E19" s="89">
        <f t="shared" si="8"/>
        <v>889.72732088451164</v>
      </c>
      <c r="F19" s="89">
        <f t="shared" si="8"/>
        <v>1095.3683782257392</v>
      </c>
      <c r="G19" s="89">
        <f t="shared" si="8"/>
        <v>1181.6632112031559</v>
      </c>
      <c r="H19" s="89">
        <f t="shared" si="8"/>
        <v>1062.8390357324383</v>
      </c>
      <c r="I19" s="89">
        <f t="shared" si="8"/>
        <v>994.47586847835009</v>
      </c>
      <c r="J19" s="89">
        <f t="shared" si="8"/>
        <v>718.83063015582002</v>
      </c>
      <c r="K19" s="89">
        <f t="shared" si="8"/>
        <v>1369.3447590302917</v>
      </c>
      <c r="L19" s="89">
        <f t="shared" si="8"/>
        <v>1516.875148019632</v>
      </c>
      <c r="M19" s="89">
        <f t="shared" si="8"/>
        <v>1919.561902377025</v>
      </c>
      <c r="N19" s="89">
        <f t="shared" si="8"/>
        <v>1465.215411019148</v>
      </c>
      <c r="O19" s="89">
        <f t="shared" si="8"/>
        <v>1572.196640335495</v>
      </c>
      <c r="P19" s="89">
        <f t="shared" si="8"/>
        <v>1380.4467277874314</v>
      </c>
      <c r="Q19" s="89">
        <f t="shared" si="8"/>
        <v>940.02281179088777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/>
      <c r="C22" s="87">
        <v>151.83241256154341</v>
      </c>
      <c r="D22" s="87">
        <v>156.15143921307566</v>
      </c>
      <c r="E22" s="87">
        <v>74.177431620612197</v>
      </c>
      <c r="F22" s="87">
        <v>116.14803048919589</v>
      </c>
      <c r="G22" s="87">
        <v>93.899651459432761</v>
      </c>
      <c r="H22" s="87">
        <v>0</v>
      </c>
      <c r="I22" s="87">
        <v>0</v>
      </c>
      <c r="J22" s="87">
        <v>0</v>
      </c>
      <c r="K22" s="87">
        <v>206.57965391677476</v>
      </c>
      <c r="L22" s="87">
        <v>918.84592510085781</v>
      </c>
      <c r="M22" s="87">
        <v>299.25796298391685</v>
      </c>
      <c r="N22" s="87">
        <v>229.2900595240686</v>
      </c>
      <c r="O22" s="87">
        <v>244.58287427503694</v>
      </c>
      <c r="P22" s="87">
        <v>199.97214485443266</v>
      </c>
      <c r="Q22" s="87">
        <v>147.56044158338153</v>
      </c>
    </row>
    <row r="23" spans="1:17" ht="12" customHeight="1" x14ac:dyDescent="0.25">
      <c r="A23" s="88" t="s">
        <v>98</v>
      </c>
      <c r="B23" s="87"/>
      <c r="C23" s="87">
        <v>271.43470866808457</v>
      </c>
      <c r="D23" s="87">
        <v>198.52145509520341</v>
      </c>
      <c r="E23" s="87">
        <v>203.87749188644804</v>
      </c>
      <c r="F23" s="87">
        <v>210.58482165747634</v>
      </c>
      <c r="G23" s="87">
        <v>295.82099669480118</v>
      </c>
      <c r="H23" s="87">
        <v>107.5330721634258</v>
      </c>
      <c r="I23" s="87">
        <v>188.17527341117056</v>
      </c>
      <c r="J23" s="87">
        <v>469.37749756605552</v>
      </c>
      <c r="K23" s="87">
        <v>251.01245335828099</v>
      </c>
      <c r="L23" s="87">
        <v>546.94658471623836</v>
      </c>
      <c r="M23" s="87">
        <v>359.66930459567914</v>
      </c>
      <c r="N23" s="87">
        <v>272.05871884104374</v>
      </c>
      <c r="O23" s="87">
        <v>302.50083832921615</v>
      </c>
      <c r="P23" s="87">
        <v>253.83414599787736</v>
      </c>
      <c r="Q23" s="87">
        <v>180.40166799433004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/>
      <c r="C25" s="87">
        <v>201.83391761771318</v>
      </c>
      <c r="D25" s="87">
        <v>725.62166719201616</v>
      </c>
      <c r="E25" s="87">
        <v>611.67239737745138</v>
      </c>
      <c r="F25" s="87">
        <v>263.84795852639775</v>
      </c>
      <c r="G25" s="87">
        <v>196.74186988047185</v>
      </c>
      <c r="H25" s="87">
        <v>64.656452077108284</v>
      </c>
      <c r="I25" s="87">
        <v>89.363378136216241</v>
      </c>
      <c r="J25" s="87">
        <v>49.156506550059909</v>
      </c>
      <c r="K25" s="87">
        <v>68.836230999379907</v>
      </c>
      <c r="L25" s="87">
        <v>51.082638202535627</v>
      </c>
      <c r="M25" s="87">
        <v>117.74187902128908</v>
      </c>
      <c r="N25" s="87">
        <v>198.69401976622791</v>
      </c>
      <c r="O25" s="87">
        <v>66.386885242638996</v>
      </c>
      <c r="P25" s="87">
        <v>0</v>
      </c>
      <c r="Q25" s="87">
        <v>21.399485531837502</v>
      </c>
    </row>
    <row r="26" spans="1:17" ht="12" customHeight="1" x14ac:dyDescent="0.25">
      <c r="A26" s="88" t="s">
        <v>30</v>
      </c>
      <c r="B26" s="94"/>
      <c r="C26" s="94">
        <v>395.65625747171987</v>
      </c>
      <c r="D26" s="94">
        <v>0</v>
      </c>
      <c r="E26" s="94">
        <v>0</v>
      </c>
      <c r="F26" s="94">
        <v>504.78756755266926</v>
      </c>
      <c r="G26" s="94">
        <v>595.20069316845013</v>
      </c>
      <c r="H26" s="94">
        <v>890.64951149190415</v>
      </c>
      <c r="I26" s="94">
        <v>716.93721693096336</v>
      </c>
      <c r="J26" s="94">
        <v>200.29662603970462</v>
      </c>
      <c r="K26" s="94">
        <v>842.91642075585617</v>
      </c>
      <c r="L26" s="94">
        <v>0</v>
      </c>
      <c r="M26" s="94">
        <v>1142.8927557761399</v>
      </c>
      <c r="N26" s="94">
        <v>765.17261288780765</v>
      </c>
      <c r="O26" s="94">
        <v>958.72604248860284</v>
      </c>
      <c r="P26" s="94">
        <v>926.64043693512133</v>
      </c>
      <c r="Q26" s="94">
        <v>590.66121668133871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1020.757296319061</v>
      </c>
      <c r="D29" s="89">
        <f t="shared" ref="D29:Q29" si="10">SUM(D30:D33)</f>
        <v>1080.2945615002952</v>
      </c>
      <c r="E29" s="89">
        <f t="shared" si="10"/>
        <v>889.72732088451153</v>
      </c>
      <c r="F29" s="89">
        <f t="shared" si="10"/>
        <v>1095.3683782257394</v>
      </c>
      <c r="G29" s="89">
        <f t="shared" si="10"/>
        <v>1181.6632112031562</v>
      </c>
      <c r="H29" s="89">
        <f t="shared" si="10"/>
        <v>1062.8390357324386</v>
      </c>
      <c r="I29" s="89">
        <f t="shared" si="10"/>
        <v>994.47586847835009</v>
      </c>
      <c r="J29" s="89">
        <f t="shared" si="10"/>
        <v>718.83063015582002</v>
      </c>
      <c r="K29" s="89">
        <f t="shared" si="10"/>
        <v>1369.3447590302917</v>
      </c>
      <c r="L29" s="89">
        <f t="shared" si="10"/>
        <v>1516.875148019632</v>
      </c>
      <c r="M29" s="89">
        <f t="shared" si="10"/>
        <v>1919.5619023770246</v>
      </c>
      <c r="N29" s="89">
        <f t="shared" si="10"/>
        <v>1465.2154110191477</v>
      </c>
      <c r="O29" s="89">
        <f t="shared" si="10"/>
        <v>1572.1966403354945</v>
      </c>
      <c r="P29" s="89">
        <f t="shared" si="10"/>
        <v>1380.4467277874314</v>
      </c>
      <c r="Q29" s="89">
        <f t="shared" si="10"/>
        <v>940.02281179088754</v>
      </c>
    </row>
    <row r="30" spans="1:17" s="28" customFormat="1" ht="12" customHeight="1" x14ac:dyDescent="0.25">
      <c r="A30" s="88" t="s">
        <v>66</v>
      </c>
      <c r="B30" s="87"/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1174.1520025194657</v>
      </c>
      <c r="L30" s="87">
        <v>830.40963672705652</v>
      </c>
      <c r="M30" s="87">
        <v>88.915615494056539</v>
      </c>
      <c r="N30" s="87">
        <v>532.5490330318396</v>
      </c>
      <c r="O30" s="87">
        <v>7.1176418991647639</v>
      </c>
      <c r="P30" s="87">
        <v>0</v>
      </c>
      <c r="Q30" s="87">
        <v>0</v>
      </c>
    </row>
    <row r="31" spans="1:17" ht="12" customHeight="1" x14ac:dyDescent="0.25">
      <c r="A31" s="88" t="s">
        <v>98</v>
      </c>
      <c r="B31" s="87"/>
      <c r="C31" s="87">
        <v>648.46862709233164</v>
      </c>
      <c r="D31" s="87">
        <v>417.6263717897088</v>
      </c>
      <c r="E31" s="87">
        <v>334.73968822883211</v>
      </c>
      <c r="F31" s="87">
        <v>462.52614184377416</v>
      </c>
      <c r="G31" s="87">
        <v>298.09199888761452</v>
      </c>
      <c r="H31" s="87">
        <v>304.11619554864643</v>
      </c>
      <c r="I31" s="87">
        <v>245.54590586611636</v>
      </c>
      <c r="J31" s="87">
        <v>70.568000789853755</v>
      </c>
      <c r="K31" s="87">
        <v>195.19275651082609</v>
      </c>
      <c r="L31" s="87">
        <v>239.0506864115012</v>
      </c>
      <c r="M31" s="87">
        <v>581.5664614941569</v>
      </c>
      <c r="N31" s="87">
        <v>121.90000275405673</v>
      </c>
      <c r="O31" s="87">
        <v>1180.0537522707291</v>
      </c>
      <c r="P31" s="87">
        <v>406.74817262469935</v>
      </c>
      <c r="Q31" s="87">
        <v>110.05247584511228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372.28866922672933</v>
      </c>
      <c r="D33" s="86">
        <v>662.66818971058638</v>
      </c>
      <c r="E33" s="86">
        <v>554.98763265567948</v>
      </c>
      <c r="F33" s="86">
        <v>632.84223638196534</v>
      </c>
      <c r="G33" s="86">
        <v>883.57121231554152</v>
      </c>
      <c r="H33" s="86">
        <v>758.72284018379207</v>
      </c>
      <c r="I33" s="86">
        <v>748.92996261223379</v>
      </c>
      <c r="J33" s="86">
        <v>648.26262936596629</v>
      </c>
      <c r="K33" s="86">
        <v>0</v>
      </c>
      <c r="L33" s="86">
        <v>447.4148248810742</v>
      </c>
      <c r="M33" s="86">
        <v>1249.0798253888113</v>
      </c>
      <c r="N33" s="86">
        <v>810.76637523325132</v>
      </c>
      <c r="O33" s="86">
        <v>385.02524616560083</v>
      </c>
      <c r="P33" s="86">
        <v>973.69855516273196</v>
      </c>
      <c r="Q33" s="86">
        <v>829.97033594577522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8.7576305252213977</v>
      </c>
      <c r="D3" s="106">
        <f t="shared" si="0"/>
        <v>8.2353834959096677</v>
      </c>
      <c r="E3" s="106">
        <f t="shared" si="0"/>
        <v>7.383570981271097</v>
      </c>
      <c r="F3" s="106">
        <f t="shared" si="0"/>
        <v>8.8278676031385945</v>
      </c>
      <c r="G3" s="106">
        <f t="shared" si="0"/>
        <v>9.1679756939784394</v>
      </c>
      <c r="H3" s="106">
        <f t="shared" si="0"/>
        <v>8.5939280766315775</v>
      </c>
      <c r="I3" s="106">
        <f t="shared" si="0"/>
        <v>7.4622753479256918</v>
      </c>
      <c r="J3" s="106">
        <f t="shared" si="0"/>
        <v>6.1335572555235682</v>
      </c>
      <c r="K3" s="106">
        <f t="shared" si="0"/>
        <v>11.21057767584335</v>
      </c>
      <c r="L3" s="106">
        <f t="shared" si="0"/>
        <v>14.965710997091955</v>
      </c>
      <c r="M3" s="106">
        <f t="shared" si="0"/>
        <v>13.982877864035645</v>
      </c>
      <c r="N3" s="106">
        <f t="shared" si="0"/>
        <v>10.528386079786079</v>
      </c>
      <c r="O3" s="106">
        <f t="shared" si="0"/>
        <v>10.575198056110944</v>
      </c>
      <c r="P3" s="106">
        <f t="shared" si="0"/>
        <v>8.091362887885639</v>
      </c>
      <c r="Q3" s="106">
        <f t="shared" si="0"/>
        <v>6.9629054901725747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5.9298151787483606</v>
      </c>
      <c r="D4" s="101">
        <f t="shared" si="1"/>
        <v>5.3576085231464701</v>
      </c>
      <c r="E4" s="101">
        <f t="shared" si="1"/>
        <v>5.2419805900950331</v>
      </c>
      <c r="F4" s="101">
        <f t="shared" si="1"/>
        <v>6.0100202473082032</v>
      </c>
      <c r="G4" s="101">
        <f t="shared" si="1"/>
        <v>6.2393642327546521</v>
      </c>
      <c r="H4" s="101">
        <f t="shared" si="1"/>
        <v>5.9905458138566834</v>
      </c>
      <c r="I4" s="101">
        <f t="shared" si="1"/>
        <v>5.0625089271074826</v>
      </c>
      <c r="J4" s="101">
        <f t="shared" si="1"/>
        <v>4.3766008909594003</v>
      </c>
      <c r="K4" s="101">
        <f t="shared" si="1"/>
        <v>7.4143217039514413</v>
      </c>
      <c r="L4" s="101">
        <f t="shared" si="1"/>
        <v>11.01020144389595</v>
      </c>
      <c r="M4" s="101">
        <f t="shared" si="1"/>
        <v>10.202514913098431</v>
      </c>
      <c r="N4" s="101">
        <f t="shared" si="1"/>
        <v>7.7577277358934449</v>
      </c>
      <c r="O4" s="101">
        <f t="shared" si="1"/>
        <v>7.3731324716105062</v>
      </c>
      <c r="P4" s="101">
        <f t="shared" si="1"/>
        <v>5.2046783816178239</v>
      </c>
      <c r="Q4" s="101">
        <f t="shared" si="1"/>
        <v>4.8111455149234903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2.0460086169837624</v>
      </c>
      <c r="D7" s="100">
        <v>0.71230216510274547</v>
      </c>
      <c r="E7" s="100">
        <v>0</v>
      </c>
      <c r="F7" s="100">
        <v>0.74626976841406245</v>
      </c>
      <c r="G7" s="100">
        <v>0.9506928696872945</v>
      </c>
      <c r="H7" s="100">
        <v>0</v>
      </c>
      <c r="I7" s="100">
        <v>0.30425156175117141</v>
      </c>
      <c r="J7" s="100">
        <v>0</v>
      </c>
      <c r="K7" s="100">
        <v>1.1568803620391649E-2</v>
      </c>
      <c r="L7" s="100">
        <v>10.530688340114017</v>
      </c>
      <c r="M7" s="100">
        <v>2.7459647021922051</v>
      </c>
      <c r="N7" s="100">
        <v>0.46276117867379091</v>
      </c>
      <c r="O7" s="100">
        <v>1.3988382793379597</v>
      </c>
      <c r="P7" s="100">
        <v>2.9097538677700059</v>
      </c>
      <c r="Q7" s="100">
        <v>4.4067908369040669</v>
      </c>
    </row>
    <row r="8" spans="1:17" ht="12" customHeight="1" x14ac:dyDescent="0.25">
      <c r="A8" s="88" t="s">
        <v>101</v>
      </c>
      <c r="B8" s="100"/>
      <c r="C8" s="100">
        <v>4.3581365219731603E-3</v>
      </c>
      <c r="D8" s="100">
        <v>3.066610278855061E-3</v>
      </c>
      <c r="E8" s="100">
        <v>1.3628460570916877E-2</v>
      </c>
      <c r="F8" s="100">
        <v>1.6509566589874E-2</v>
      </c>
      <c r="G8" s="100">
        <v>6.7819767372852332E-3</v>
      </c>
      <c r="H8" s="100">
        <v>5.7906981874571413E-3</v>
      </c>
      <c r="I8" s="100">
        <v>3.0604114900469334E-3</v>
      </c>
      <c r="J8" s="100">
        <v>4.4547935525047089E-3</v>
      </c>
      <c r="K8" s="100">
        <v>5.2393564008159858E-2</v>
      </c>
      <c r="L8" s="100">
        <v>1.2282354678495302E-2</v>
      </c>
      <c r="M8" s="100">
        <v>4.0498089992382184E-2</v>
      </c>
      <c r="N8" s="100">
        <v>0.29971307381852885</v>
      </c>
      <c r="O8" s="100">
        <v>0.17505604595535681</v>
      </c>
      <c r="P8" s="100">
        <v>0.16504032845162386</v>
      </c>
      <c r="Q8" s="100">
        <v>6.5155989987870977E-2</v>
      </c>
    </row>
    <row r="9" spans="1:17" ht="12" customHeight="1" x14ac:dyDescent="0.25">
      <c r="A9" s="88" t="s">
        <v>106</v>
      </c>
      <c r="B9" s="100"/>
      <c r="C9" s="100">
        <v>0</v>
      </c>
      <c r="D9" s="100">
        <v>3.1029856346595284</v>
      </c>
      <c r="E9" s="100">
        <v>0</v>
      </c>
      <c r="F9" s="100">
        <v>2.7891618587677196</v>
      </c>
      <c r="G9" s="100">
        <v>0</v>
      </c>
      <c r="H9" s="100">
        <v>5.4950187354536517</v>
      </c>
      <c r="I9" s="100">
        <v>0</v>
      </c>
      <c r="J9" s="100">
        <v>4.2174898095513953</v>
      </c>
      <c r="K9" s="100">
        <v>6.7009709472428005</v>
      </c>
      <c r="L9" s="100">
        <v>0</v>
      </c>
      <c r="M9" s="100">
        <v>0</v>
      </c>
      <c r="N9" s="100">
        <v>6.2516367029999671</v>
      </c>
      <c r="O9" s="100">
        <v>1.2694095275491981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9.3104480019251638E-3</v>
      </c>
      <c r="D10" s="100">
        <v>1.8244750120377279E-3</v>
      </c>
      <c r="E10" s="100">
        <v>0</v>
      </c>
      <c r="F10" s="100">
        <v>0</v>
      </c>
      <c r="G10" s="100">
        <v>0</v>
      </c>
      <c r="H10" s="100">
        <v>0</v>
      </c>
      <c r="I10" s="100">
        <v>2.2940307249230234E-3</v>
      </c>
      <c r="J10" s="100">
        <v>9.7211425658414396E-4</v>
      </c>
      <c r="K10" s="100">
        <v>7.3656912069742439E-3</v>
      </c>
      <c r="L10" s="100">
        <v>1.8749789172834322E-3</v>
      </c>
      <c r="M10" s="100">
        <v>3.6651810353985608E-3</v>
      </c>
      <c r="N10" s="100">
        <v>3.4220435827001648E-2</v>
      </c>
      <c r="O10" s="100">
        <v>0.21910298648422269</v>
      </c>
      <c r="P10" s="100">
        <v>0.16959532385561982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0.33792749614970768</v>
      </c>
      <c r="D12" s="100">
        <v>1.4685325219601049</v>
      </c>
      <c r="E12" s="100">
        <v>3.6053617019751285</v>
      </c>
      <c r="F12" s="100">
        <v>2.3543974819692171</v>
      </c>
      <c r="G12" s="100">
        <v>0.6890138567429791</v>
      </c>
      <c r="H12" s="100">
        <v>0.35864464541785757</v>
      </c>
      <c r="I12" s="100">
        <v>0</v>
      </c>
      <c r="J12" s="100">
        <v>0</v>
      </c>
      <c r="K12" s="100">
        <v>0</v>
      </c>
      <c r="L12" s="100">
        <v>0</v>
      </c>
      <c r="M12" s="100">
        <v>7.0564791119196242</v>
      </c>
      <c r="N12" s="100">
        <v>0</v>
      </c>
      <c r="O12" s="100">
        <v>3.5765361117027803</v>
      </c>
      <c r="P12" s="100">
        <v>0</v>
      </c>
      <c r="Q12" s="100">
        <v>8.1580613695512116E-2</v>
      </c>
    </row>
    <row r="13" spans="1:17" ht="12" customHeight="1" x14ac:dyDescent="0.25">
      <c r="A13" s="88" t="s">
        <v>105</v>
      </c>
      <c r="B13" s="100"/>
      <c r="C13" s="100">
        <v>4.7596230923479907E-2</v>
      </c>
      <c r="D13" s="100">
        <v>1.1197651805624624E-2</v>
      </c>
      <c r="E13" s="100">
        <v>7.8791965480277476E-2</v>
      </c>
      <c r="F13" s="100">
        <v>4.5292837555262505E-2</v>
      </c>
      <c r="G13" s="100">
        <v>0.35826609160566508</v>
      </c>
      <c r="H13" s="100">
        <v>5.052260688083883E-2</v>
      </c>
      <c r="I13" s="100">
        <v>0.4413182635939959</v>
      </c>
      <c r="J13" s="100">
        <v>9.1667854711576499E-2</v>
      </c>
      <c r="K13" s="100">
        <v>0.54273976260278189</v>
      </c>
      <c r="L13" s="100">
        <v>0.33113945785269788</v>
      </c>
      <c r="M13" s="100">
        <v>0.29153283663359147</v>
      </c>
      <c r="N13" s="100">
        <v>0.60750945650526733</v>
      </c>
      <c r="O13" s="100">
        <v>0.67986203620416485</v>
      </c>
      <c r="P13" s="100">
        <v>0.42143546445723673</v>
      </c>
      <c r="Q13" s="100">
        <v>0.19805180455577323</v>
      </c>
    </row>
    <row r="14" spans="1:17" ht="12" customHeight="1" x14ac:dyDescent="0.25">
      <c r="A14" s="51" t="s">
        <v>104</v>
      </c>
      <c r="B14" s="22"/>
      <c r="C14" s="22">
        <v>3.4570873009045626</v>
      </c>
      <c r="D14" s="22">
        <v>0</v>
      </c>
      <c r="E14" s="22">
        <v>1.5295551984569422</v>
      </c>
      <c r="F14" s="22">
        <v>0</v>
      </c>
      <c r="G14" s="22">
        <v>4.2197416800068188</v>
      </c>
      <c r="H14" s="22">
        <v>0</v>
      </c>
      <c r="I14" s="22">
        <v>4.307752466753616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1.4987164008333371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2.7526949262949692E-2</v>
      </c>
      <c r="D15" s="104">
        <v>5.7699464327573682E-2</v>
      </c>
      <c r="E15" s="104">
        <v>1.4643263611768733E-2</v>
      </c>
      <c r="F15" s="104">
        <v>5.8388734012067484E-2</v>
      </c>
      <c r="G15" s="104">
        <v>1.4867757974609057E-2</v>
      </c>
      <c r="H15" s="104">
        <v>8.0569127916877842E-2</v>
      </c>
      <c r="I15" s="104">
        <v>3.8321927937297125E-3</v>
      </c>
      <c r="J15" s="104">
        <v>6.2016318887340639E-2</v>
      </c>
      <c r="K15" s="104">
        <v>9.9282935270333106E-2</v>
      </c>
      <c r="L15" s="104">
        <v>0.13421631233345521</v>
      </c>
      <c r="M15" s="104">
        <v>6.4374991325230904E-2</v>
      </c>
      <c r="N15" s="104">
        <v>0.10188688806888892</v>
      </c>
      <c r="O15" s="104">
        <v>5.4327484376823866E-2</v>
      </c>
      <c r="P15" s="104">
        <v>4.013699625000007E-2</v>
      </c>
      <c r="Q15" s="104">
        <v>5.9566269780266801E-2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0.8791817805052794</v>
      </c>
      <c r="D16" s="101">
        <f t="shared" si="2"/>
        <v>0.86525672449214552</v>
      </c>
      <c r="E16" s="101">
        <f t="shared" si="2"/>
        <v>0.50279100569193902</v>
      </c>
      <c r="F16" s="101">
        <f t="shared" si="2"/>
        <v>0.82110287330213971</v>
      </c>
      <c r="G16" s="101">
        <f t="shared" si="2"/>
        <v>0.87692565216069929</v>
      </c>
      <c r="H16" s="101">
        <f t="shared" si="2"/>
        <v>0.76723117162181442</v>
      </c>
      <c r="I16" s="101">
        <f t="shared" si="2"/>
        <v>0.70768684128922998</v>
      </c>
      <c r="J16" s="101">
        <f t="shared" si="2"/>
        <v>0.50366517731270488</v>
      </c>
      <c r="K16" s="101">
        <f t="shared" si="2"/>
        <v>0.9364769418405906</v>
      </c>
      <c r="L16" s="101">
        <f t="shared" si="2"/>
        <v>0.82527959958691788</v>
      </c>
      <c r="M16" s="101">
        <f t="shared" si="2"/>
        <v>0.45374322784645926</v>
      </c>
      <c r="N16" s="101">
        <f t="shared" si="2"/>
        <v>5.8817146126454209E-2</v>
      </c>
      <c r="O16" s="101">
        <f t="shared" si="2"/>
        <v>0.15739454116451487</v>
      </c>
      <c r="P16" s="101">
        <f t="shared" si="2"/>
        <v>0.39870518963429691</v>
      </c>
      <c r="Q16" s="101">
        <f t="shared" si="2"/>
        <v>0.47112695959625495</v>
      </c>
    </row>
    <row r="17" spans="1:17" ht="12.95" customHeight="1" x14ac:dyDescent="0.25">
      <c r="A17" s="88" t="s">
        <v>101</v>
      </c>
      <c r="B17" s="103"/>
      <c r="C17" s="103">
        <v>8.3829596511698391E-4</v>
      </c>
      <c r="D17" s="103">
        <v>2.3263910141652646E-3</v>
      </c>
      <c r="E17" s="103">
        <v>0</v>
      </c>
      <c r="F17" s="103">
        <v>4.3752336240608604E-3</v>
      </c>
      <c r="G17" s="103">
        <v>5.9715068151445561E-4</v>
      </c>
      <c r="H17" s="103">
        <v>3.5011705901102329E-3</v>
      </c>
      <c r="I17" s="103">
        <v>1.4340832795525468E-3</v>
      </c>
      <c r="J17" s="103">
        <v>2.3050240023150164E-4</v>
      </c>
      <c r="K17" s="103">
        <v>9.1331326035210894E-3</v>
      </c>
      <c r="L17" s="103">
        <v>0</v>
      </c>
      <c r="M17" s="103">
        <v>4.6444575593492885E-3</v>
      </c>
      <c r="N17" s="103">
        <v>9.6707823322916536E-3</v>
      </c>
      <c r="O17" s="103">
        <v>1.6585123682755682E-2</v>
      </c>
      <c r="P17" s="103">
        <v>2.914494224376598E-2</v>
      </c>
      <c r="Q17" s="103">
        <v>4.5504791217964094E-2</v>
      </c>
    </row>
    <row r="18" spans="1:17" ht="12" customHeight="1" x14ac:dyDescent="0.25">
      <c r="A18" s="88" t="s">
        <v>100</v>
      </c>
      <c r="B18" s="103"/>
      <c r="C18" s="103">
        <v>0.87834348454016242</v>
      </c>
      <c r="D18" s="103">
        <v>0.8629303334779802</v>
      </c>
      <c r="E18" s="103">
        <v>0.50279100569193902</v>
      </c>
      <c r="F18" s="103">
        <v>0.81672763967807882</v>
      </c>
      <c r="G18" s="103">
        <v>0.87632850147918484</v>
      </c>
      <c r="H18" s="103">
        <v>0.76373000103170419</v>
      </c>
      <c r="I18" s="103">
        <v>0.70625275800967746</v>
      </c>
      <c r="J18" s="103">
        <v>0.5034346749124734</v>
      </c>
      <c r="K18" s="103">
        <v>0.92734380923706949</v>
      </c>
      <c r="L18" s="103">
        <v>0.82527959958691788</v>
      </c>
      <c r="M18" s="103">
        <v>0.44909877028710998</v>
      </c>
      <c r="N18" s="103">
        <v>4.9146363794162554E-2</v>
      </c>
      <c r="O18" s="103">
        <v>0.14080941748175918</v>
      </c>
      <c r="P18" s="103">
        <v>0.36956024739053095</v>
      </c>
      <c r="Q18" s="103">
        <v>0.42562216837829087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0.93749883302457004</v>
      </c>
      <c r="D19" s="101">
        <f t="shared" si="3"/>
        <v>0.97962464811571204</v>
      </c>
      <c r="E19" s="101">
        <f t="shared" si="3"/>
        <v>0.7903356091012057</v>
      </c>
      <c r="F19" s="101">
        <f t="shared" si="3"/>
        <v>0.94651072227532329</v>
      </c>
      <c r="G19" s="101">
        <f t="shared" si="3"/>
        <v>1.0122651653157162</v>
      </c>
      <c r="H19" s="101">
        <f t="shared" si="3"/>
        <v>0.8622858733382508</v>
      </c>
      <c r="I19" s="101">
        <f t="shared" si="3"/>
        <v>0.81542517643402657</v>
      </c>
      <c r="J19" s="101">
        <f t="shared" si="3"/>
        <v>0.64271321081017063</v>
      </c>
      <c r="K19" s="101">
        <f t="shared" si="3"/>
        <v>1.182304881792047</v>
      </c>
      <c r="L19" s="101">
        <f t="shared" si="3"/>
        <v>1.4494397625898567</v>
      </c>
      <c r="M19" s="101">
        <f t="shared" si="3"/>
        <v>1.5705268079300629</v>
      </c>
      <c r="N19" s="101">
        <f t="shared" si="3"/>
        <v>1.1780058912864164</v>
      </c>
      <c r="O19" s="101">
        <f t="shared" si="3"/>
        <v>1.2963024282032711</v>
      </c>
      <c r="P19" s="101">
        <f t="shared" si="3"/>
        <v>1.163373303060514</v>
      </c>
      <c r="Q19" s="101">
        <f t="shared" si="3"/>
        <v>0.80503939095952814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0.16199884162753206</v>
      </c>
      <c r="D22" s="100">
        <v>0.16709026938217469</v>
      </c>
      <c r="E22" s="100">
        <v>7.8070776672051784E-2</v>
      </c>
      <c r="F22" s="100">
        <v>0.12032707938505857</v>
      </c>
      <c r="G22" s="100">
        <v>9.584237693253006E-2</v>
      </c>
      <c r="H22" s="100">
        <v>0</v>
      </c>
      <c r="I22" s="100">
        <v>0</v>
      </c>
      <c r="J22" s="100">
        <v>0</v>
      </c>
      <c r="K22" s="100">
        <v>0.21571993700512915</v>
      </c>
      <c r="L22" s="100">
        <v>0.91395191122193409</v>
      </c>
      <c r="M22" s="100">
        <v>0.30012371397103055</v>
      </c>
      <c r="N22" s="100">
        <v>0.22556301923345254</v>
      </c>
      <c r="O22" s="100">
        <v>0.24183832177783179</v>
      </c>
      <c r="P22" s="100">
        <v>0.20090766367598081</v>
      </c>
      <c r="Q22" s="100">
        <v>0.14838411505285953</v>
      </c>
    </row>
    <row r="23" spans="1:17" ht="12" customHeight="1" x14ac:dyDescent="0.25">
      <c r="A23" s="88" t="s">
        <v>98</v>
      </c>
      <c r="B23" s="100"/>
      <c r="C23" s="100">
        <v>0.2804354101714035</v>
      </c>
      <c r="D23" s="100">
        <v>0.20527694589659159</v>
      </c>
      <c r="E23" s="100">
        <v>0.20765171284836992</v>
      </c>
      <c r="F23" s="100">
        <v>0.2109323468097937</v>
      </c>
      <c r="G23" s="100">
        <v>0.29211490536675866</v>
      </c>
      <c r="H23" s="100">
        <v>0.10590221321392133</v>
      </c>
      <c r="I23" s="100">
        <v>0.18296119145159109</v>
      </c>
      <c r="J23" s="100">
        <v>0.45084207652812225</v>
      </c>
      <c r="K23" s="100">
        <v>0.24633866478018832</v>
      </c>
      <c r="L23" s="100">
        <v>0.49887607987772964</v>
      </c>
      <c r="M23" s="100">
        <v>0.33054610353602326</v>
      </c>
      <c r="N23" s="100">
        <v>0.24574044852637741</v>
      </c>
      <c r="O23" s="100">
        <v>0.27544896268819746</v>
      </c>
      <c r="P23" s="100">
        <v>0.23562851761062328</v>
      </c>
      <c r="Q23" s="100">
        <v>0.16836248298638784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0.16721187653131298</v>
      </c>
      <c r="D25" s="100">
        <v>0.60725743283694578</v>
      </c>
      <c r="E25" s="100">
        <v>0.50461311958078403</v>
      </c>
      <c r="F25" s="100">
        <v>0.2136064146375353</v>
      </c>
      <c r="G25" s="100">
        <v>0.15648777981523185</v>
      </c>
      <c r="H25" s="100">
        <v>5.1162106708912539E-2</v>
      </c>
      <c r="I25" s="100">
        <v>6.9593854458025822E-2</v>
      </c>
      <c r="J25" s="100">
        <v>3.7434802559678855E-2</v>
      </c>
      <c r="K25" s="100">
        <v>5.3416435596519526E-2</v>
      </c>
      <c r="L25" s="100">
        <v>3.6611771490193096E-2</v>
      </c>
      <c r="M25" s="100">
        <v>8.4846529542071031E-2</v>
      </c>
      <c r="N25" s="100">
        <v>0.14057660629533536</v>
      </c>
      <c r="O25" s="100">
        <v>4.7267658178076835E-2</v>
      </c>
      <c r="P25" s="100">
        <v>0</v>
      </c>
      <c r="Q25" s="100">
        <v>1.5578961586931821E-2</v>
      </c>
    </row>
    <row r="26" spans="1:17" ht="12" customHeight="1" x14ac:dyDescent="0.25">
      <c r="A26" s="88" t="s">
        <v>30</v>
      </c>
      <c r="B26" s="22"/>
      <c r="C26" s="22">
        <v>0.32785270469432148</v>
      </c>
      <c r="D26" s="22">
        <v>0</v>
      </c>
      <c r="E26" s="22">
        <v>0</v>
      </c>
      <c r="F26" s="22">
        <v>0.4016448814429357</v>
      </c>
      <c r="G26" s="22">
        <v>0.4678201032011956</v>
      </c>
      <c r="H26" s="22">
        <v>0.70522155341541692</v>
      </c>
      <c r="I26" s="22">
        <v>0.56287013052440971</v>
      </c>
      <c r="J26" s="22">
        <v>0.15443633172236951</v>
      </c>
      <c r="K26" s="22">
        <v>0.66682984441020998</v>
      </c>
      <c r="L26" s="22">
        <v>0</v>
      </c>
      <c r="M26" s="22">
        <v>0.85501046088093813</v>
      </c>
      <c r="N26" s="22">
        <v>0.56612581723125122</v>
      </c>
      <c r="O26" s="22">
        <v>0.73174748555916502</v>
      </c>
      <c r="P26" s="22">
        <v>0.72683712177391002</v>
      </c>
      <c r="Q26" s="22">
        <v>0.47271383133334893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1.0111347329431879</v>
      </c>
      <c r="D29" s="101">
        <f t="shared" si="4"/>
        <v>1.0328936001553399</v>
      </c>
      <c r="E29" s="101">
        <f t="shared" si="4"/>
        <v>0.84846377638291925</v>
      </c>
      <c r="F29" s="101">
        <f t="shared" si="4"/>
        <v>1.0502337602529281</v>
      </c>
      <c r="G29" s="101">
        <f t="shared" si="4"/>
        <v>1.039420643747371</v>
      </c>
      <c r="H29" s="101">
        <f t="shared" si="4"/>
        <v>0.97386521781482926</v>
      </c>
      <c r="I29" s="101">
        <f t="shared" si="4"/>
        <v>0.87665440309495213</v>
      </c>
      <c r="J29" s="101">
        <f t="shared" si="4"/>
        <v>0.61057797644129286</v>
      </c>
      <c r="K29" s="101">
        <f t="shared" si="4"/>
        <v>1.6774741482592703</v>
      </c>
      <c r="L29" s="101">
        <f t="shared" si="4"/>
        <v>1.680790191019232</v>
      </c>
      <c r="M29" s="101">
        <f t="shared" si="4"/>
        <v>1.756092915160691</v>
      </c>
      <c r="N29" s="101">
        <f t="shared" si="4"/>
        <v>1.5338353064797636</v>
      </c>
      <c r="O29" s="101">
        <f t="shared" si="4"/>
        <v>1.748368615132651</v>
      </c>
      <c r="P29" s="101">
        <f t="shared" si="4"/>
        <v>1.3246060135730033</v>
      </c>
      <c r="Q29" s="101">
        <f t="shared" si="4"/>
        <v>0.87559362469330093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1.4626022309421913</v>
      </c>
      <c r="L30" s="100">
        <v>1.0421241511520971</v>
      </c>
      <c r="M30" s="100">
        <v>0.10838290029217514</v>
      </c>
      <c r="N30" s="100">
        <v>0.69205647822675287</v>
      </c>
      <c r="O30" s="100">
        <v>9.2201233736337353E-3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0.7021854840654107</v>
      </c>
      <c r="D31" s="100">
        <v>0.46737063356121705</v>
      </c>
      <c r="E31" s="100">
        <v>0.37593907440609015</v>
      </c>
      <c r="F31" s="100">
        <v>0.5168111771570516</v>
      </c>
      <c r="G31" s="100">
        <v>0.32142096698201478</v>
      </c>
      <c r="H31" s="100">
        <v>0.33862079141736356</v>
      </c>
      <c r="I31" s="100">
        <v>0.26644690606924465</v>
      </c>
      <c r="J31" s="100">
        <v>7.730514169168029E-2</v>
      </c>
      <c r="K31" s="100">
        <v>0.21487191731707894</v>
      </c>
      <c r="L31" s="100">
        <v>0.26716239556468435</v>
      </c>
      <c r="M31" s="100">
        <v>0.63841985515257904</v>
      </c>
      <c r="N31" s="100">
        <v>0.14388982924688024</v>
      </c>
      <c r="O31" s="100">
        <v>1.4037502888204068</v>
      </c>
      <c r="P31" s="100">
        <v>0.47727086161601751</v>
      </c>
      <c r="Q31" s="100">
        <v>0.13022664829960834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0.30894924887777725</v>
      </c>
      <c r="D33" s="18">
        <v>0.56552296659412282</v>
      </c>
      <c r="E33" s="18">
        <v>0.47252470197682905</v>
      </c>
      <c r="F33" s="18">
        <v>0.53342258309587653</v>
      </c>
      <c r="G33" s="18">
        <v>0.71799967676535614</v>
      </c>
      <c r="H33" s="18">
        <v>0.6352444263974657</v>
      </c>
      <c r="I33" s="18">
        <v>0.61020749702570742</v>
      </c>
      <c r="J33" s="18">
        <v>0.53327283474961251</v>
      </c>
      <c r="K33" s="18">
        <v>0</v>
      </c>
      <c r="L33" s="18">
        <v>0.3715036443024507</v>
      </c>
      <c r="M33" s="18">
        <v>1.0092901597159367</v>
      </c>
      <c r="N33" s="18">
        <v>0.69788899900613044</v>
      </c>
      <c r="O33" s="18">
        <v>0.3353982029386105</v>
      </c>
      <c r="P33" s="18">
        <v>0.84733515195698572</v>
      </c>
      <c r="Q33" s="18">
        <v>0.74536697639369254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6.8456781715148933</v>
      </c>
      <c r="D3" s="106">
        <f t="shared" si="0"/>
        <v>6.7833795690129675</v>
      </c>
      <c r="E3" s="106">
        <f t="shared" si="0"/>
        <v>6.1296040436725576</v>
      </c>
      <c r="F3" s="106">
        <f t="shared" si="0"/>
        <v>7.4135650126617776</v>
      </c>
      <c r="G3" s="106">
        <f t="shared" si="0"/>
        <v>7.9131319930691681</v>
      </c>
      <c r="H3" s="106">
        <f t="shared" si="0"/>
        <v>7.3969232141586829</v>
      </c>
      <c r="I3" s="106">
        <f t="shared" si="0"/>
        <v>6.6904312477748018</v>
      </c>
      <c r="J3" s="106">
        <f t="shared" si="0"/>
        <v>5.3011158386076618</v>
      </c>
      <c r="K3" s="106">
        <f t="shared" si="0"/>
        <v>9.6840078209934486</v>
      </c>
      <c r="L3" s="106">
        <f t="shared" si="0"/>
        <v>11.309337681309129</v>
      </c>
      <c r="M3" s="106">
        <f t="shared" si="0"/>
        <v>11.740861335010553</v>
      </c>
      <c r="N3" s="106">
        <f t="shared" si="0"/>
        <v>9.2545842610413587</v>
      </c>
      <c r="O3" s="106">
        <f t="shared" si="0"/>
        <v>9.7553826036190436</v>
      </c>
      <c r="P3" s="106">
        <f t="shared" si="0"/>
        <v>7.6472189490669855</v>
      </c>
      <c r="Q3" s="106">
        <f t="shared" si="0"/>
        <v>6.4328613558529186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4.2617859499048274</v>
      </c>
      <c r="D4" s="101">
        <f t="shared" si="1"/>
        <v>4.0223055633440712</v>
      </c>
      <c r="E4" s="101">
        <f t="shared" si="1"/>
        <v>4.1847996109644159</v>
      </c>
      <c r="F4" s="101">
        <f t="shared" si="1"/>
        <v>4.6228938281063856</v>
      </c>
      <c r="G4" s="101">
        <f t="shared" si="1"/>
        <v>4.9003313865620317</v>
      </c>
      <c r="H4" s="101">
        <f t="shared" si="1"/>
        <v>4.6582408520047363</v>
      </c>
      <c r="I4" s="101">
        <f t="shared" si="1"/>
        <v>4.1270702334840017</v>
      </c>
      <c r="J4" s="101">
        <f t="shared" si="1"/>
        <v>3.4431705592972164</v>
      </c>
      <c r="K4" s="101">
        <f t="shared" si="1"/>
        <v>6.0616839921865022</v>
      </c>
      <c r="L4" s="101">
        <f t="shared" si="1"/>
        <v>7.7457802203006567</v>
      </c>
      <c r="M4" s="101">
        <f t="shared" si="1"/>
        <v>8.5184174039197273</v>
      </c>
      <c r="N4" s="101">
        <f t="shared" si="1"/>
        <v>7.3681303764087387</v>
      </c>
      <c r="O4" s="101">
        <f t="shared" si="1"/>
        <v>7.44694295955592</v>
      </c>
      <c r="P4" s="101">
        <f t="shared" si="1"/>
        <v>4.9035382541434132</v>
      </c>
      <c r="Q4" s="101">
        <f t="shared" si="1"/>
        <v>3.8627128378234037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1.2869915060884698</v>
      </c>
      <c r="D7" s="100">
        <v>0.45077695675484403</v>
      </c>
      <c r="E7" s="100">
        <v>0</v>
      </c>
      <c r="F7" s="100">
        <v>0.47772923262924277</v>
      </c>
      <c r="G7" s="100">
        <v>0.61233663105283376</v>
      </c>
      <c r="H7" s="100">
        <v>0</v>
      </c>
      <c r="I7" s="100">
        <v>0.19888207527407872</v>
      </c>
      <c r="J7" s="100">
        <v>0</v>
      </c>
      <c r="K7" s="100">
        <v>7.6298288978743677E-3</v>
      </c>
      <c r="L7" s="100">
        <v>6.9826848222640239</v>
      </c>
      <c r="M7" s="100">
        <v>1.8291258926288696</v>
      </c>
      <c r="N7" s="100">
        <v>0.30951798812056064</v>
      </c>
      <c r="O7" s="100">
        <v>0.93908310792666994</v>
      </c>
      <c r="P7" s="100">
        <v>1.9600197627450704</v>
      </c>
      <c r="Q7" s="100">
        <v>2.9775271677142152</v>
      </c>
    </row>
    <row r="8" spans="1:17" ht="12" customHeight="1" x14ac:dyDescent="0.25">
      <c r="A8" s="88" t="s">
        <v>101</v>
      </c>
      <c r="B8" s="100"/>
      <c r="C8" s="100">
        <v>4.4275445317649275E-3</v>
      </c>
      <c r="D8" s="100">
        <v>3.1324316072724751E-3</v>
      </c>
      <c r="E8" s="100">
        <v>1.398919865911317E-2</v>
      </c>
      <c r="F8" s="100">
        <v>1.7038700479071328E-2</v>
      </c>
      <c r="G8" s="100">
        <v>7.0387822250036532E-3</v>
      </c>
      <c r="H8" s="100">
        <v>6.0435755564274092E-3</v>
      </c>
      <c r="I8" s="100">
        <v>3.2132324299248114E-3</v>
      </c>
      <c r="J8" s="100">
        <v>4.6982602707208755E-3</v>
      </c>
      <c r="K8" s="100">
        <v>5.5508200456219368E-2</v>
      </c>
      <c r="L8" s="100">
        <v>1.3078501271306792E-2</v>
      </c>
      <c r="M8" s="100">
        <v>4.3411182857906634E-2</v>
      </c>
      <c r="N8" s="100">
        <v>0.32407455618055042</v>
      </c>
      <c r="O8" s="100">
        <v>0.19140005456107548</v>
      </c>
      <c r="P8" s="100">
        <v>0.18309354330577807</v>
      </c>
      <c r="Q8" s="100">
        <v>7.3664761707597198E-2</v>
      </c>
    </row>
    <row r="9" spans="1:17" ht="12" customHeight="1" x14ac:dyDescent="0.25">
      <c r="A9" s="88" t="s">
        <v>106</v>
      </c>
      <c r="B9" s="100"/>
      <c r="C9" s="100">
        <v>0</v>
      </c>
      <c r="D9" s="100">
        <v>2.3188812622515513</v>
      </c>
      <c r="E9" s="100">
        <v>0</v>
      </c>
      <c r="F9" s="100">
        <v>2.1102689253007423</v>
      </c>
      <c r="G9" s="100">
        <v>0</v>
      </c>
      <c r="H9" s="100">
        <v>4.2104855859945438</v>
      </c>
      <c r="I9" s="100">
        <v>0</v>
      </c>
      <c r="J9" s="100">
        <v>3.2577443119032394</v>
      </c>
      <c r="K9" s="100">
        <v>5.1991172126549907</v>
      </c>
      <c r="L9" s="100">
        <v>0</v>
      </c>
      <c r="M9" s="100">
        <v>0</v>
      </c>
      <c r="N9" s="100">
        <v>4.9259078096735678</v>
      </c>
      <c r="O9" s="100">
        <v>1.0056107618462671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6.3517670216161233E-3</v>
      </c>
      <c r="D10" s="100">
        <v>1.2492459561333797E-3</v>
      </c>
      <c r="E10" s="100">
        <v>0</v>
      </c>
      <c r="F10" s="100">
        <v>0</v>
      </c>
      <c r="G10" s="100">
        <v>0</v>
      </c>
      <c r="H10" s="100">
        <v>0</v>
      </c>
      <c r="I10" s="100">
        <v>1.5995879879238597E-3</v>
      </c>
      <c r="J10" s="100">
        <v>6.8023793206923905E-4</v>
      </c>
      <c r="K10" s="100">
        <v>5.1724713665915398E-3</v>
      </c>
      <c r="L10" s="100">
        <v>1.3213400127737806E-3</v>
      </c>
      <c r="M10" s="100">
        <v>2.590281204453905E-3</v>
      </c>
      <c r="N10" s="100">
        <v>2.4241524776915782E-2</v>
      </c>
      <c r="O10" s="100">
        <v>0.15548870189952418</v>
      </c>
      <c r="P10" s="100">
        <v>0.12051739929714825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0.26798587796617312</v>
      </c>
      <c r="D12" s="100">
        <v>1.1715359733197452</v>
      </c>
      <c r="E12" s="100">
        <v>2.8903912654809911</v>
      </c>
      <c r="F12" s="100">
        <v>1.8977175378559572</v>
      </c>
      <c r="G12" s="100">
        <v>0.55849170992214303</v>
      </c>
      <c r="H12" s="100">
        <v>0.29232424871274421</v>
      </c>
      <c r="I12" s="100">
        <v>0</v>
      </c>
      <c r="J12" s="100">
        <v>0</v>
      </c>
      <c r="K12" s="100">
        <v>0</v>
      </c>
      <c r="L12" s="100">
        <v>0</v>
      </c>
      <c r="M12" s="100">
        <v>5.8925369872981159</v>
      </c>
      <c r="N12" s="100">
        <v>0</v>
      </c>
      <c r="O12" s="100">
        <v>3.0042584673623329</v>
      </c>
      <c r="P12" s="100">
        <v>0</v>
      </c>
      <c r="Q12" s="100">
        <v>6.878379970654136E-2</v>
      </c>
    </row>
    <row r="13" spans="1:17" ht="12" customHeight="1" x14ac:dyDescent="0.25">
      <c r="A13" s="88" t="s">
        <v>105</v>
      </c>
      <c r="B13" s="100"/>
      <c r="C13" s="100">
        <v>6.0820451103115965E-2</v>
      </c>
      <c r="D13" s="100">
        <v>1.4308258323477992E-2</v>
      </c>
      <c r="E13" s="100">
        <v>0.10066364419578518</v>
      </c>
      <c r="F13" s="100">
        <v>5.7862644463597825E-2</v>
      </c>
      <c r="G13" s="100">
        <v>0.45762866713986722</v>
      </c>
      <c r="H13" s="100">
        <v>6.4532735712380884E-2</v>
      </c>
      <c r="I13" s="100">
        <v>0.56365123038431741</v>
      </c>
      <c r="J13" s="100">
        <v>0.1170763925433204</v>
      </c>
      <c r="K13" s="100">
        <v>0.6931677087845568</v>
      </c>
      <c r="L13" s="100">
        <v>0.61167192031917206</v>
      </c>
      <c r="M13" s="100">
        <v>0.68463916038782713</v>
      </c>
      <c r="N13" s="100">
        <v>1.6798350511536153</v>
      </c>
      <c r="O13" s="100">
        <v>2.0951143103576704</v>
      </c>
      <c r="P13" s="100">
        <v>1.393430049700525</v>
      </c>
      <c r="Q13" s="100">
        <v>0.68173795531528625</v>
      </c>
    </row>
    <row r="14" spans="1:17" ht="12" customHeight="1" x14ac:dyDescent="0.25">
      <c r="A14" s="51" t="s">
        <v>104</v>
      </c>
      <c r="B14" s="22"/>
      <c r="C14" s="22">
        <v>2.607021163761523</v>
      </c>
      <c r="D14" s="22">
        <v>0</v>
      </c>
      <c r="E14" s="22">
        <v>1.1649820989356883</v>
      </c>
      <c r="F14" s="22">
        <v>0</v>
      </c>
      <c r="G14" s="22">
        <v>3.2495169838548272</v>
      </c>
      <c r="H14" s="22">
        <v>0</v>
      </c>
      <c r="I14" s="22">
        <v>3.3557907419872475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1.2051794568672705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2.8187639432164041E-2</v>
      </c>
      <c r="D15" s="104">
        <v>6.2421435131047143E-2</v>
      </c>
      <c r="E15" s="104">
        <v>1.4773403692837838E-2</v>
      </c>
      <c r="F15" s="104">
        <v>6.2276787377773875E-2</v>
      </c>
      <c r="G15" s="104">
        <v>1.5318612367356483E-2</v>
      </c>
      <c r="H15" s="104">
        <v>8.4854706028640106E-2</v>
      </c>
      <c r="I15" s="104">
        <v>3.9333654205097714E-3</v>
      </c>
      <c r="J15" s="104">
        <v>6.2971356647866364E-2</v>
      </c>
      <c r="K15" s="104">
        <v>0.10108857002626848</v>
      </c>
      <c r="L15" s="104">
        <v>0.13702363643338059</v>
      </c>
      <c r="M15" s="104">
        <v>6.6113899542554366E-2</v>
      </c>
      <c r="N15" s="104">
        <v>0.1045534465035287</v>
      </c>
      <c r="O15" s="104">
        <v>5.5987555602379287E-2</v>
      </c>
      <c r="P15" s="104">
        <v>4.1298042227621616E-2</v>
      </c>
      <c r="Q15" s="104">
        <v>6.0999153379763957E-2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1.3888042403218512</v>
      </c>
      <c r="D16" s="101">
        <f t="shared" si="2"/>
        <v>1.4667136039963702</v>
      </c>
      <c r="E16" s="101">
        <f t="shared" si="2"/>
        <v>0.88199731364721057</v>
      </c>
      <c r="F16" s="101">
        <f t="shared" si="2"/>
        <v>1.4983484087867622</v>
      </c>
      <c r="G16" s="101">
        <f t="shared" si="2"/>
        <v>1.6487041421282058</v>
      </c>
      <c r="H16" s="101">
        <f t="shared" si="2"/>
        <v>1.4850394583714475</v>
      </c>
      <c r="I16" s="101">
        <f t="shared" si="2"/>
        <v>1.4049672467856575</v>
      </c>
      <c r="J16" s="101">
        <f t="shared" si="2"/>
        <v>1.0222355270092833</v>
      </c>
      <c r="K16" s="101">
        <f t="shared" si="2"/>
        <v>1.947243295308428</v>
      </c>
      <c r="L16" s="101">
        <f t="shared" si="2"/>
        <v>1.7533694052399078</v>
      </c>
      <c r="M16" s="101">
        <f t="shared" si="2"/>
        <v>0.99915732464999407</v>
      </c>
      <c r="N16" s="101">
        <f t="shared" si="2"/>
        <v>0.13725527341528987</v>
      </c>
      <c r="O16" s="101">
        <f t="shared" si="2"/>
        <v>0.38460169075253309</v>
      </c>
      <c r="P16" s="101">
        <f t="shared" si="2"/>
        <v>1.0574530769708599</v>
      </c>
      <c r="Q16" s="101">
        <f t="shared" si="2"/>
        <v>1.4028066876912089</v>
      </c>
    </row>
    <row r="17" spans="1:17" ht="12.95" customHeight="1" x14ac:dyDescent="0.25">
      <c r="A17" s="88" t="s">
        <v>101</v>
      </c>
      <c r="B17" s="103"/>
      <c r="C17" s="103">
        <v>1.6280662442019606E-3</v>
      </c>
      <c r="D17" s="103">
        <v>4.5644018214808695E-3</v>
      </c>
      <c r="E17" s="103">
        <v>0</v>
      </c>
      <c r="F17" s="103">
        <v>8.7669201847326694E-3</v>
      </c>
      <c r="G17" s="103">
        <v>1.2120596201046722E-3</v>
      </c>
      <c r="H17" s="103">
        <v>7.2146059229895518E-3</v>
      </c>
      <c r="I17" s="103">
        <v>3.0082558586593732E-3</v>
      </c>
      <c r="J17" s="103">
        <v>4.938008480596663E-4</v>
      </c>
      <c r="K17" s="103">
        <v>2.0070212462905964E-2</v>
      </c>
      <c r="L17" s="103">
        <v>0</v>
      </c>
      <c r="M17" s="103">
        <v>1.0941807374309944E-2</v>
      </c>
      <c r="N17" s="103">
        <v>2.4036445181560201E-2</v>
      </c>
      <c r="O17" s="103">
        <v>4.4152012230370172E-2</v>
      </c>
      <c r="P17" s="103">
        <v>8.4807946630287456E-2</v>
      </c>
      <c r="Q17" s="103">
        <v>0.14889067758874772</v>
      </c>
    </row>
    <row r="18" spans="1:17" ht="12" customHeight="1" x14ac:dyDescent="0.25">
      <c r="A18" s="88" t="s">
        <v>100</v>
      </c>
      <c r="B18" s="103"/>
      <c r="C18" s="103">
        <v>1.3871761740776494</v>
      </c>
      <c r="D18" s="103">
        <v>1.4621492021748894</v>
      </c>
      <c r="E18" s="103">
        <v>0.88199731364721057</v>
      </c>
      <c r="F18" s="103">
        <v>1.4895814886020295</v>
      </c>
      <c r="G18" s="103">
        <v>1.6474920825081012</v>
      </c>
      <c r="H18" s="103">
        <v>1.4778248524484578</v>
      </c>
      <c r="I18" s="103">
        <v>1.4019589909269983</v>
      </c>
      <c r="J18" s="103">
        <v>1.0217417261612236</v>
      </c>
      <c r="K18" s="103">
        <v>1.927173082845522</v>
      </c>
      <c r="L18" s="103">
        <v>1.7533694052399078</v>
      </c>
      <c r="M18" s="103">
        <v>0.98821551727568413</v>
      </c>
      <c r="N18" s="103">
        <v>0.11321882823372968</v>
      </c>
      <c r="O18" s="103">
        <v>0.3404496785221629</v>
      </c>
      <c r="P18" s="103">
        <v>0.97264513034057243</v>
      </c>
      <c r="Q18" s="103">
        <v>1.2539160101024611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0.63851779104056061</v>
      </c>
      <c r="D19" s="101">
        <f t="shared" si="3"/>
        <v>0.68582937975402003</v>
      </c>
      <c r="E19" s="101">
        <f t="shared" si="3"/>
        <v>0.55928029107789634</v>
      </c>
      <c r="F19" s="101">
        <f t="shared" si="3"/>
        <v>0.67321882870971783</v>
      </c>
      <c r="G19" s="101">
        <f t="shared" si="3"/>
        <v>0.71949643525707296</v>
      </c>
      <c r="H19" s="101">
        <f t="shared" si="3"/>
        <v>0.65190567064362237</v>
      </c>
      <c r="I19" s="101">
        <f t="shared" si="3"/>
        <v>0.60766299266763679</v>
      </c>
      <c r="J19" s="101">
        <f t="shared" si="3"/>
        <v>0.43401086697596514</v>
      </c>
      <c r="K19" s="101">
        <f t="shared" si="3"/>
        <v>0.85431523412738386</v>
      </c>
      <c r="L19" s="101">
        <f t="shared" si="3"/>
        <v>0.90809991053654993</v>
      </c>
      <c r="M19" s="101">
        <f t="shared" si="3"/>
        <v>1.1399797223732868</v>
      </c>
      <c r="N19" s="101">
        <f t="shared" si="3"/>
        <v>0.85640998540584024</v>
      </c>
      <c r="O19" s="101">
        <f t="shared" si="3"/>
        <v>0.94268182925615895</v>
      </c>
      <c r="P19" s="101">
        <f t="shared" si="3"/>
        <v>0.85067870372847265</v>
      </c>
      <c r="Q19" s="101">
        <f t="shared" si="3"/>
        <v>0.5863210838702384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9.5099478929824788E-2</v>
      </c>
      <c r="D22" s="100">
        <v>9.8659968325342295E-2</v>
      </c>
      <c r="E22" s="100">
        <v>4.6333581586263044E-2</v>
      </c>
      <c r="F22" s="100">
        <v>7.1814844883816412E-2</v>
      </c>
      <c r="G22" s="100">
        <v>5.7535423498637224E-2</v>
      </c>
      <c r="H22" s="100">
        <v>0</v>
      </c>
      <c r="I22" s="100">
        <v>0</v>
      </c>
      <c r="J22" s="100">
        <v>0</v>
      </c>
      <c r="K22" s="100">
        <v>0.13213680040859643</v>
      </c>
      <c r="L22" s="100">
        <v>0.56213631148981247</v>
      </c>
      <c r="M22" s="100">
        <v>0.1850140719956932</v>
      </c>
      <c r="N22" s="100">
        <v>0.1392163066152543</v>
      </c>
      <c r="O22" s="100">
        <v>0.14934446273980409</v>
      </c>
      <c r="P22" s="100">
        <v>0.12409871158915148</v>
      </c>
      <c r="Q22" s="100">
        <v>9.1665808242788235E-2</v>
      </c>
    </row>
    <row r="23" spans="1:17" ht="12" customHeight="1" x14ac:dyDescent="0.25">
      <c r="A23" s="88" t="s">
        <v>98</v>
      </c>
      <c r="B23" s="100"/>
      <c r="C23" s="100">
        <v>0.16992754038193575</v>
      </c>
      <c r="D23" s="100">
        <v>0.12507330288616125</v>
      </c>
      <c r="E23" s="100">
        <v>0.1271485661279381</v>
      </c>
      <c r="F23" s="100">
        <v>0.1298633579691178</v>
      </c>
      <c r="G23" s="100">
        <v>0.1808732281338265</v>
      </c>
      <c r="H23" s="100">
        <v>6.5941123877734695E-2</v>
      </c>
      <c r="I23" s="100">
        <v>0.11461172408338688</v>
      </c>
      <c r="J23" s="100">
        <v>0.28371861542025623</v>
      </c>
      <c r="K23" s="100">
        <v>0.15570988460201687</v>
      </c>
      <c r="L23" s="100">
        <v>0.31693483461513577</v>
      </c>
      <c r="M23" s="100">
        <v>0.21051208930083865</v>
      </c>
      <c r="N23" s="100">
        <v>0.15668642940951946</v>
      </c>
      <c r="O23" s="100">
        <v>0.17572032653303429</v>
      </c>
      <c r="P23" s="100">
        <v>0.15034485021178745</v>
      </c>
      <c r="Q23" s="100">
        <v>0.10742591992133657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0.12654779988441292</v>
      </c>
      <c r="D25" s="100">
        <v>0.46209610854251643</v>
      </c>
      <c r="E25" s="100">
        <v>0.38579814336369517</v>
      </c>
      <c r="F25" s="100">
        <v>0.16418806860303603</v>
      </c>
      <c r="G25" s="100">
        <v>0.12095892449604707</v>
      </c>
      <c r="H25" s="100">
        <v>3.9765760843927481E-2</v>
      </c>
      <c r="I25" s="100">
        <v>5.4415324725554895E-2</v>
      </c>
      <c r="J25" s="100">
        <v>2.9400543806151078E-2</v>
      </c>
      <c r="K25" s="100">
        <v>4.2139073023041151E-2</v>
      </c>
      <c r="L25" s="100">
        <v>2.9028764431601652E-2</v>
      </c>
      <c r="M25" s="100">
        <v>6.7444203878113895E-2</v>
      </c>
      <c r="N25" s="100">
        <v>0.1118894497762945</v>
      </c>
      <c r="O25" s="100">
        <v>3.7645615898491441E-2</v>
      </c>
      <c r="P25" s="100">
        <v>0</v>
      </c>
      <c r="Q25" s="100">
        <v>1.2412904752891836E-2</v>
      </c>
    </row>
    <row r="26" spans="1:17" ht="12" customHeight="1" x14ac:dyDescent="0.25">
      <c r="A26" s="88" t="s">
        <v>30</v>
      </c>
      <c r="B26" s="22"/>
      <c r="C26" s="22">
        <v>0.24694297184438715</v>
      </c>
      <c r="D26" s="22">
        <v>0</v>
      </c>
      <c r="E26" s="22">
        <v>0</v>
      </c>
      <c r="F26" s="22">
        <v>0.30735255725374755</v>
      </c>
      <c r="G26" s="22">
        <v>0.36012885912856224</v>
      </c>
      <c r="H26" s="22">
        <v>0.54619878592196014</v>
      </c>
      <c r="I26" s="22">
        <v>0.43863594385869503</v>
      </c>
      <c r="J26" s="22">
        <v>0.12089170774955783</v>
      </c>
      <c r="K26" s="22">
        <v>0.52432947609372949</v>
      </c>
      <c r="L26" s="22">
        <v>0</v>
      </c>
      <c r="M26" s="22">
        <v>0.67700935719864108</v>
      </c>
      <c r="N26" s="22">
        <v>0.44861779960477199</v>
      </c>
      <c r="O26" s="22">
        <v>0.57997142408482916</v>
      </c>
      <c r="P26" s="22">
        <v>0.57623514192753367</v>
      </c>
      <c r="Q26" s="22">
        <v>0.37481645095322175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0.55657019024765442</v>
      </c>
      <c r="D29" s="101">
        <f t="shared" si="4"/>
        <v>0.60853102191850628</v>
      </c>
      <c r="E29" s="101">
        <f t="shared" si="4"/>
        <v>0.50352682798303527</v>
      </c>
      <c r="F29" s="101">
        <f t="shared" si="4"/>
        <v>0.61910394705891192</v>
      </c>
      <c r="G29" s="101">
        <f t="shared" si="4"/>
        <v>0.64460002912185721</v>
      </c>
      <c r="H29" s="101">
        <f t="shared" si="4"/>
        <v>0.60173723313887639</v>
      </c>
      <c r="I29" s="101">
        <f t="shared" si="4"/>
        <v>0.55073077483750599</v>
      </c>
      <c r="J29" s="101">
        <f t="shared" si="4"/>
        <v>0.40169888532519721</v>
      </c>
      <c r="K29" s="101">
        <f t="shared" si="4"/>
        <v>0.82076529937113463</v>
      </c>
      <c r="L29" s="101">
        <f t="shared" si="4"/>
        <v>0.90208814523201508</v>
      </c>
      <c r="M29" s="101">
        <f t="shared" si="4"/>
        <v>1.0833068840675457</v>
      </c>
      <c r="N29" s="101">
        <f t="shared" si="4"/>
        <v>0.89278862581148877</v>
      </c>
      <c r="O29" s="101">
        <f t="shared" si="4"/>
        <v>0.98115612405443176</v>
      </c>
      <c r="P29" s="101">
        <f t="shared" si="4"/>
        <v>0.83554891422424038</v>
      </c>
      <c r="Q29" s="101">
        <f t="shared" si="4"/>
        <v>0.58102074646806723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0.7073757771696304</v>
      </c>
      <c r="L30" s="100">
        <v>0.50657177703279577</v>
      </c>
      <c r="M30" s="100">
        <v>5.2817817638391794E-2</v>
      </c>
      <c r="N30" s="100">
        <v>0.33768579109296459</v>
      </c>
      <c r="O30" s="100">
        <v>4.5017612871851003E-3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0.35510289195367395</v>
      </c>
      <c r="D31" s="100">
        <v>0.23773143576643632</v>
      </c>
      <c r="E31" s="100">
        <v>0.19220037098957415</v>
      </c>
      <c r="F31" s="100">
        <v>0.2657279932375714</v>
      </c>
      <c r="G31" s="100">
        <v>0.16621939127554752</v>
      </c>
      <c r="H31" s="100">
        <v>0.1761060998114132</v>
      </c>
      <c r="I31" s="100">
        <v>0.13940258969427657</v>
      </c>
      <c r="J31" s="100">
        <v>4.0621057598772367E-2</v>
      </c>
      <c r="K31" s="100">
        <v>0.11338952220150421</v>
      </c>
      <c r="L31" s="100">
        <v>0.14164802083855046</v>
      </c>
      <c r="M31" s="100">
        <v>0.33915653052578476</v>
      </c>
      <c r="N31" s="100">
        <v>7.6471923003372466E-2</v>
      </c>
      <c r="O31" s="100">
        <v>0.74648195727304545</v>
      </c>
      <c r="P31" s="100">
        <v>0.25386509656148304</v>
      </c>
      <c r="Q31" s="100">
        <v>6.9275967375164671E-2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0.2014672982939805</v>
      </c>
      <c r="D33" s="18">
        <v>0.37079958615206993</v>
      </c>
      <c r="E33" s="18">
        <v>0.31132645699346112</v>
      </c>
      <c r="F33" s="18">
        <v>0.35337595382134057</v>
      </c>
      <c r="G33" s="18">
        <v>0.47838063784630963</v>
      </c>
      <c r="H33" s="18">
        <v>0.42563113332746322</v>
      </c>
      <c r="I33" s="18">
        <v>0.41132818514322944</v>
      </c>
      <c r="J33" s="18">
        <v>0.36107782772642483</v>
      </c>
      <c r="K33" s="18">
        <v>0</v>
      </c>
      <c r="L33" s="18">
        <v>0.25386834736066882</v>
      </c>
      <c r="M33" s="18">
        <v>0.69133253590336907</v>
      </c>
      <c r="N33" s="18">
        <v>0.47863091171515176</v>
      </c>
      <c r="O33" s="18">
        <v>0.2301724054942012</v>
      </c>
      <c r="P33" s="18">
        <v>0.58168381766275734</v>
      </c>
      <c r="Q33" s="18">
        <v>0.5117447790929025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0.78168154637259379</v>
      </c>
      <c r="D3" s="115">
        <f>IF(SER_hh_tes_in!D3=0,"",SER_hh_tes_in!D3/SER_hh_fec_in!D3)</f>
        <v>0.82368715098478673</v>
      </c>
      <c r="E3" s="115">
        <f>IF(SER_hh_tes_in!E3=0,"",SER_hh_tes_in!E3/SER_hh_fec_in!E3)</f>
        <v>0.83016795791910081</v>
      </c>
      <c r="F3" s="115">
        <f>IF(SER_hh_tes_in!F3=0,"",SER_hh_tes_in!F3/SER_hh_fec_in!F3)</f>
        <v>0.83979114163719604</v>
      </c>
      <c r="G3" s="115">
        <f>IF(SER_hh_tes_in!G3=0,"",SER_hh_tes_in!G3/SER_hh_fec_in!G3)</f>
        <v>0.86312750570079966</v>
      </c>
      <c r="H3" s="115">
        <f>IF(SER_hh_tes_in!H3=0,"",SER_hh_tes_in!H3/SER_hh_fec_in!H3)</f>
        <v>0.86071504767095219</v>
      </c>
      <c r="I3" s="115">
        <f>IF(SER_hh_tes_in!I3=0,"",SER_hh_tes_in!I3/SER_hh_fec_in!I3)</f>
        <v>0.89656719108261773</v>
      </c>
      <c r="J3" s="115">
        <f>IF(SER_hh_tes_in!J3=0,"",SER_hh_tes_in!J3/SER_hh_fec_in!J3)</f>
        <v>0.8642808109166582</v>
      </c>
      <c r="K3" s="115">
        <f>IF(SER_hh_tes_in!K3=0,"",SER_hh_tes_in!K3/SER_hh_fec_in!K3)</f>
        <v>0.86382772601100055</v>
      </c>
      <c r="L3" s="115">
        <f>IF(SER_hh_tes_in!L3=0,"",SER_hh_tes_in!L3/SER_hh_fec_in!L3)</f>
        <v>0.75568328718272659</v>
      </c>
      <c r="M3" s="115">
        <f>IF(SER_hh_tes_in!M3=0,"",SER_hh_tes_in!M3/SER_hh_fec_in!M3)</f>
        <v>0.83965986466980291</v>
      </c>
      <c r="N3" s="115">
        <f>IF(SER_hh_tes_in!N3=0,"",SER_hh_tes_in!N3/SER_hh_fec_in!N3)</f>
        <v>0.87901262272378577</v>
      </c>
      <c r="O3" s="115">
        <f>IF(SER_hh_tes_in!O3=0,"",SER_hh_tes_in!O3/SER_hh_fec_in!O3)</f>
        <v>0.92247753203845062</v>
      </c>
      <c r="P3" s="115">
        <f>IF(SER_hh_tes_in!P3=0,"",SER_hh_tes_in!P3/SER_hh_fec_in!P3)</f>
        <v>0.94510888400721416</v>
      </c>
      <c r="Q3" s="115">
        <f>IF(SER_hh_tes_in!Q3=0,"",SER_hh_tes_in!Q3/SER_hh_fec_in!Q3)</f>
        <v>0.92387601195108005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0.71870468495855999</v>
      </c>
      <c r="D4" s="110">
        <f>IF(SER_hh_tes_in!D4=0,"",SER_hh_tes_in!D4/SER_hh_fec_in!D4)</f>
        <v>0.75076511207687324</v>
      </c>
      <c r="E4" s="110">
        <f>IF(SER_hh_tes_in!E4=0,"",SER_hh_tes_in!E4/SER_hh_fec_in!E4)</f>
        <v>0.79832413322395546</v>
      </c>
      <c r="F4" s="110">
        <f>IF(SER_hh_tes_in!F4=0,"",SER_hh_tes_in!F4/SER_hh_fec_in!F4)</f>
        <v>0.76919771279920557</v>
      </c>
      <c r="G4" s="110">
        <f>IF(SER_hh_tes_in!G4=0,"",SER_hh_tes_in!G4/SER_hh_fec_in!G4)</f>
        <v>0.78538953710008952</v>
      </c>
      <c r="H4" s="110">
        <f>IF(SER_hh_tes_in!H4=0,"",SER_hh_tes_in!H4/SER_hh_fec_in!H4)</f>
        <v>0.77759873586640416</v>
      </c>
      <c r="I4" s="110">
        <f>IF(SER_hh_tes_in!I4=0,"",SER_hh_tes_in!I4/SER_hh_fec_in!I4)</f>
        <v>0.815222312277886</v>
      </c>
      <c r="J4" s="110">
        <f>IF(SER_hh_tes_in!J4=0,"",SER_hh_tes_in!J4/SER_hh_fec_in!J4)</f>
        <v>0.78672253766836719</v>
      </c>
      <c r="K4" s="110">
        <f>IF(SER_hh_tes_in!K4=0,"",SER_hh_tes_in!K4/SER_hh_fec_in!K4)</f>
        <v>0.81756419996665985</v>
      </c>
      <c r="L4" s="110">
        <f>IF(SER_hh_tes_in!L4=0,"",SER_hh_tes_in!L4/SER_hh_fec_in!L4)</f>
        <v>0.70350940078348101</v>
      </c>
      <c r="M4" s="110">
        <f>IF(SER_hh_tes_in!M4=0,"",SER_hh_tes_in!M4/SER_hh_fec_in!M4)</f>
        <v>0.8349330999735578</v>
      </c>
      <c r="N4" s="110">
        <f>IF(SER_hh_tes_in!N4=0,"",SER_hh_tes_in!N4/SER_hh_fec_in!N4)</f>
        <v>0.94977944924747515</v>
      </c>
      <c r="O4" s="110">
        <f>IF(SER_hh_tes_in!O4=0,"",SER_hh_tes_in!O4/SER_hh_fec_in!O4)</f>
        <v>1.0100107367159905</v>
      </c>
      <c r="P4" s="110">
        <f>IF(SER_hh_tes_in!P4=0,"",SER_hh_tes_in!P4/SER_hh_fec_in!P4)</f>
        <v>0.94214049257337507</v>
      </c>
      <c r="Q4" s="110">
        <f>IF(SER_hh_tes_in!Q4=0,"",SER_hh_tes_in!Q4/SER_hh_fec_in!Q4)</f>
        <v>0.80286759688348996</v>
      </c>
    </row>
    <row r="5" spans="1:17" ht="12" customHeight="1" x14ac:dyDescent="0.25">
      <c r="A5" s="88" t="s">
        <v>38</v>
      </c>
      <c r="B5" s="109"/>
      <c r="C5" s="109" t="str">
        <f>IF(SER_hh_tes_in!C5=0,"",SER_hh_tes_in!C5/SER_hh_fec_in!C5)</f>
        <v/>
      </c>
      <c r="D5" s="109" t="str">
        <f>IF(SER_hh_tes_in!D5=0,"",SER_hh_tes_in!D5/SER_hh_fec_in!D5)</f>
        <v/>
      </c>
      <c r="E5" s="109" t="str">
        <f>IF(SER_hh_tes_in!E5=0,"",SER_hh_tes_in!E5/SER_hh_fec_in!E5)</f>
        <v/>
      </c>
      <c r="F5" s="109" t="str">
        <f>IF(SER_hh_tes_in!F5=0,"",SER_hh_tes_in!F5/SER_hh_fec_in!F5)</f>
        <v/>
      </c>
      <c r="G5" s="109" t="str">
        <f>IF(SER_hh_tes_in!G5=0,"",SER_hh_tes_in!G5/SER_hh_fec_in!G5)</f>
        <v/>
      </c>
      <c r="H5" s="109" t="str">
        <f>IF(SER_hh_tes_in!H5=0,"",SER_hh_tes_in!H5/SER_hh_fec_in!H5)</f>
        <v/>
      </c>
      <c r="I5" s="109" t="str">
        <f>IF(SER_hh_tes_in!I5=0,"",SER_hh_tes_in!I5/SER_hh_fec_in!I5)</f>
        <v/>
      </c>
      <c r="J5" s="109" t="str">
        <f>IF(SER_hh_tes_in!J5=0,"",SER_hh_tes_in!J5/SER_hh_fec_in!J5)</f>
        <v/>
      </c>
      <c r="K5" s="109" t="str">
        <f>IF(SER_hh_tes_in!K5=0,"",SER_hh_tes_in!K5/SER_hh_fec_in!K5)</f>
        <v/>
      </c>
      <c r="L5" s="109" t="str">
        <f>IF(SER_hh_tes_in!L5=0,"",SER_hh_tes_in!L5/SER_hh_fec_in!L5)</f>
        <v/>
      </c>
      <c r="M5" s="109" t="str">
        <f>IF(SER_hh_tes_in!M5=0,"",SER_hh_tes_in!M5/SER_hh_fec_in!M5)</f>
        <v/>
      </c>
      <c r="N5" s="109" t="str">
        <f>IF(SER_hh_tes_in!N5=0,"",SER_hh_tes_in!N5/SER_hh_fec_in!N5)</f>
        <v/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0.62902545737356674</v>
      </c>
      <c r="D7" s="109">
        <f>IF(SER_hh_tes_in!D7=0,"",SER_hh_tes_in!D7/SER_hh_fec_in!D7)</f>
        <v>0.63284513067543757</v>
      </c>
      <c r="E7" s="109" t="str">
        <f>IF(SER_hh_tes_in!E7=0,"",SER_hh_tes_in!E7/SER_hh_fec_in!E7)</f>
        <v/>
      </c>
      <c r="F7" s="109">
        <f>IF(SER_hh_tes_in!F7=0,"",SER_hh_tes_in!F7/SER_hh_fec_in!F7)</f>
        <v>0.64015621809857115</v>
      </c>
      <c r="G7" s="109">
        <f>IF(SER_hh_tes_in!G7=0,"",SER_hh_tes_in!G7/SER_hh_fec_in!G7)</f>
        <v>0.6440951127089507</v>
      </c>
      <c r="H7" s="109" t="str">
        <f>IF(SER_hh_tes_in!H7=0,"",SER_hh_tes_in!H7/SER_hh_fec_in!H7)</f>
        <v/>
      </c>
      <c r="I7" s="109">
        <f>IF(SER_hh_tes_in!I7=0,"",SER_hh_tes_in!I7/SER_hh_fec_in!I7)</f>
        <v>0.65367643186243396</v>
      </c>
      <c r="J7" s="109" t="str">
        <f>IF(SER_hh_tes_in!J7=0,"",SER_hh_tes_in!J7/SER_hh_fec_in!J7)</f>
        <v/>
      </c>
      <c r="K7" s="109">
        <f>IF(SER_hh_tes_in!K7=0,"",SER_hh_tes_in!K7/SER_hh_fec_in!K7)</f>
        <v>0.65951753943041425</v>
      </c>
      <c r="L7" s="109">
        <f>IF(SER_hh_tes_in!L7=0,"",SER_hh_tes_in!L7/SER_hh_fec_in!L7)</f>
        <v>0.66307961993949027</v>
      </c>
      <c r="M7" s="109">
        <f>IF(SER_hh_tes_in!M7=0,"",SER_hh_tes_in!M7/SER_hh_fec_in!M7)</f>
        <v>0.66611413146301945</v>
      </c>
      <c r="N7" s="109">
        <f>IF(SER_hh_tes_in!N7=0,"",SER_hh_tes_in!N7/SER_hh_fec_in!N7)</f>
        <v>0.66885037549518755</v>
      </c>
      <c r="O7" s="109">
        <f>IF(SER_hh_tes_in!O7=0,"",SER_hh_tes_in!O7/SER_hh_fec_in!O7)</f>
        <v>0.67133071906719477</v>
      </c>
      <c r="P7" s="109">
        <f>IF(SER_hh_tes_in!P7=0,"",SER_hh_tes_in!P7/SER_hh_fec_in!P7)</f>
        <v>0.67360328461293595</v>
      </c>
      <c r="Q7" s="109">
        <f>IF(SER_hh_tes_in!Q7=0,"",SER_hh_tes_in!Q7/SER_hh_fec_in!Q7)</f>
        <v>0.67566791298087514</v>
      </c>
    </row>
    <row r="8" spans="1:17" ht="12" customHeight="1" x14ac:dyDescent="0.25">
      <c r="A8" s="88" t="s">
        <v>101</v>
      </c>
      <c r="B8" s="109"/>
      <c r="C8" s="109">
        <f>IF(SER_hh_tes_in!C8=0,"",SER_hh_tes_in!C8/SER_hh_fec_in!C8)</f>
        <v>1.0159260751566228</v>
      </c>
      <c r="D8" s="109">
        <f>IF(SER_hh_tes_in!D8=0,"",SER_hh_tes_in!D8/SER_hh_fec_in!D8)</f>
        <v>1.0214638713211348</v>
      </c>
      <c r="E8" s="109">
        <f>IF(SER_hh_tes_in!E8=0,"",SER_hh_tes_in!E8/SER_hh_fec_in!E8)</f>
        <v>1.0264694670626342</v>
      </c>
      <c r="F8" s="109">
        <f>IF(SER_hh_tes_in!F8=0,"",SER_hh_tes_in!F8/SER_hh_fec_in!F8)</f>
        <v>1.032050138101255</v>
      </c>
      <c r="G8" s="109">
        <f>IF(SER_hh_tes_in!G8=0,"",SER_hh_tes_in!G8/SER_hh_fec_in!G8)</f>
        <v>1.0378658756386736</v>
      </c>
      <c r="H8" s="109">
        <f>IF(SER_hh_tes_in!H8=0,"",SER_hh_tes_in!H8/SER_hh_fec_in!H8)</f>
        <v>1.0436695819371158</v>
      </c>
      <c r="I8" s="109">
        <f>IF(SER_hh_tes_in!I8=0,"",SER_hh_tes_in!I8/SER_hh_fec_in!I8)</f>
        <v>1.0499347686985498</v>
      </c>
      <c r="J8" s="109">
        <f>IF(SER_hh_tes_in!J8=0,"",SER_hh_tes_in!J8/SER_hh_fec_in!J8)</f>
        <v>1.0546527499751985</v>
      </c>
      <c r="K8" s="109">
        <f>IF(SER_hh_tes_in!K8=0,"",SER_hh_tes_in!K8/SER_hh_fec_in!K8)</f>
        <v>1.0594469283970533</v>
      </c>
      <c r="L8" s="109">
        <f>IF(SER_hh_tes_in!L8=0,"",SER_hh_tes_in!L8/SER_hh_fec_in!L8)</f>
        <v>1.0648203551885236</v>
      </c>
      <c r="M8" s="109">
        <f>IF(SER_hh_tes_in!M8=0,"",SER_hh_tes_in!M8/SER_hh_fec_in!M8)</f>
        <v>1.0719316112456763</v>
      </c>
      <c r="N8" s="109">
        <f>IF(SER_hh_tes_in!N8=0,"",SER_hh_tes_in!N8/SER_hh_fec_in!N8)</f>
        <v>1.0812826816382792</v>
      </c>
      <c r="O8" s="109">
        <f>IF(SER_hh_tes_in!O8=0,"",SER_hh_tes_in!O8/SER_hh_fec_in!O8)</f>
        <v>1.0933644337533293</v>
      </c>
      <c r="P8" s="109">
        <f>IF(SER_hh_tes_in!P8=0,"",SER_hh_tes_in!P8/SER_hh_fec_in!P8)</f>
        <v>1.1093866876267513</v>
      </c>
      <c r="Q8" s="109">
        <f>IF(SER_hh_tes_in!Q8=0,"",SER_hh_tes_in!Q8/SER_hh_fec_in!Q8)</f>
        <v>1.1305907825406407</v>
      </c>
    </row>
    <row r="9" spans="1:17" ht="12" customHeight="1" x14ac:dyDescent="0.25">
      <c r="A9" s="88" t="s">
        <v>106</v>
      </c>
      <c r="B9" s="109"/>
      <c r="C9" s="109" t="str">
        <f>IF(SER_hh_tes_in!C9=0,"",SER_hh_tes_in!C9/SER_hh_fec_in!C9)</f>
        <v/>
      </c>
      <c r="D9" s="109">
        <f>IF(SER_hh_tes_in!D9=0,"",SER_hh_tes_in!D9/SER_hh_fec_in!D9)</f>
        <v>0.74730647681712137</v>
      </c>
      <c r="E9" s="109" t="str">
        <f>IF(SER_hh_tes_in!E9=0,"",SER_hh_tes_in!E9/SER_hh_fec_in!E9)</f>
        <v/>
      </c>
      <c r="F9" s="109">
        <f>IF(SER_hh_tes_in!F9=0,"",SER_hh_tes_in!F9/SER_hh_fec_in!F9)</f>
        <v>0.75659607873495038</v>
      </c>
      <c r="G9" s="109" t="str">
        <f>IF(SER_hh_tes_in!G9=0,"",SER_hh_tes_in!G9/SER_hh_fec_in!G9)</f>
        <v/>
      </c>
      <c r="H9" s="109">
        <f>IF(SER_hh_tes_in!H9=0,"",SER_hh_tes_in!H9/SER_hh_fec_in!H9)</f>
        <v>0.76623680258424798</v>
      </c>
      <c r="I9" s="109" t="str">
        <f>IF(SER_hh_tes_in!I9=0,"",SER_hh_tes_in!I9/SER_hh_fec_in!I9)</f>
        <v/>
      </c>
      <c r="J9" s="109">
        <f>IF(SER_hh_tes_in!J9=0,"",SER_hh_tes_in!J9/SER_hh_fec_in!J9)</f>
        <v>0.77243679511101371</v>
      </c>
      <c r="K9" s="109">
        <f>IF(SER_hh_tes_in!K9=0,"",SER_hh_tes_in!K9/SER_hh_fec_in!K9)</f>
        <v>0.77587520578554869</v>
      </c>
      <c r="L9" s="109" t="str">
        <f>IF(SER_hh_tes_in!L9=0,"",SER_hh_tes_in!L9/SER_hh_fec_in!L9)</f>
        <v/>
      </c>
      <c r="M9" s="109" t="str">
        <f>IF(SER_hh_tes_in!M9=0,"",SER_hh_tes_in!M9/SER_hh_fec_in!M9)</f>
        <v/>
      </c>
      <c r="N9" s="109">
        <f>IF(SER_hh_tes_in!N9=0,"",SER_hh_tes_in!N9/SER_hh_fec_in!N9)</f>
        <v>0.78793891003131655</v>
      </c>
      <c r="O9" s="109">
        <f>IF(SER_hh_tes_in!O9=0,"",SER_hh_tes_in!O9/SER_hh_fec_in!O9)</f>
        <v>0.79218781647855008</v>
      </c>
      <c r="P9" s="109" t="str">
        <f>IF(SER_hh_tes_in!P9=0,"",SER_hh_tes_in!P9/SER_hh_fec_in!P9)</f>
        <v/>
      </c>
      <c r="Q9" s="109" t="str">
        <f>IF(SER_hh_tes_in!Q9=0,"",SER_hh_tes_in!Q9/SER_hh_fec_in!Q9)</f>
        <v/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0.68221926810640465</v>
      </c>
      <c r="D10" s="109">
        <f>IF(SER_hh_tes_in!D10=0,"",SER_hh_tes_in!D10/SER_hh_fec_in!D10)</f>
        <v>0.68471530050615281</v>
      </c>
      <c r="E10" s="109" t="str">
        <f>IF(SER_hh_tes_in!E10=0,"",SER_hh_tes_in!E10/SER_hh_fec_in!E10)</f>
        <v/>
      </c>
      <c r="F10" s="109" t="str">
        <f>IF(SER_hh_tes_in!F10=0,"",SER_hh_tes_in!F10/SER_hh_fec_in!F10)</f>
        <v/>
      </c>
      <c r="G10" s="109" t="str">
        <f>IF(SER_hh_tes_in!G10=0,"",SER_hh_tes_in!G10/SER_hh_fec_in!G10)</f>
        <v/>
      </c>
      <c r="H10" s="109" t="str">
        <f>IF(SER_hh_tes_in!H10=0,"",SER_hh_tes_in!H10/SER_hh_fec_in!H10)</f>
        <v/>
      </c>
      <c r="I10" s="109">
        <f>IF(SER_hh_tes_in!I10=0,"",SER_hh_tes_in!I10/SER_hh_fec_in!I10)</f>
        <v>0.69728272186831064</v>
      </c>
      <c r="J10" s="109">
        <f>IF(SER_hh_tes_in!J10=0,"",SER_hh_tes_in!J10/SER_hh_fec_in!J10)</f>
        <v>0.69975100916582356</v>
      </c>
      <c r="K10" s="109">
        <f>IF(SER_hh_tes_in!K10=0,"",SER_hh_tes_in!K10/SER_hh_fec_in!K10)</f>
        <v>0.70223842152029914</v>
      </c>
      <c r="L10" s="109">
        <f>IF(SER_hh_tes_in!L10=0,"",SER_hh_tes_in!L10/SER_hh_fec_in!L10)</f>
        <v>0.7047225974616329</v>
      </c>
      <c r="M10" s="109">
        <f>IF(SER_hh_tes_in!M10=0,"",SER_hh_tes_in!M10/SER_hh_fec_in!M10)</f>
        <v>0.70672667446349791</v>
      </c>
      <c r="N10" s="109">
        <f>IF(SER_hh_tes_in!N10=0,"",SER_hh_tes_in!N10/SER_hh_fec_in!N10)</f>
        <v>0.7083932215085349</v>
      </c>
      <c r="O10" s="109">
        <f>IF(SER_hh_tes_in!O10=0,"",SER_hh_tes_in!O10/SER_hh_fec_in!O10)</f>
        <v>0.70966034920167875</v>
      </c>
      <c r="P10" s="109">
        <f>IF(SER_hh_tes_in!P10=0,"",SER_hh_tes_in!P10/SER_hh_fec_in!P10)</f>
        <v>0.7106174660791198</v>
      </c>
      <c r="Q10" s="109" t="str">
        <f>IF(SER_hh_tes_in!Q10=0,"",SER_hh_tes_in!Q10/SER_hh_fec_in!Q10)</f>
        <v/>
      </c>
    </row>
    <row r="11" spans="1:17" ht="12" customHeight="1" x14ac:dyDescent="0.25">
      <c r="A11" s="88" t="s">
        <v>61</v>
      </c>
      <c r="B11" s="109"/>
      <c r="C11" s="109" t="str">
        <f>IF(SER_hh_tes_in!C11=0,"",SER_hh_tes_in!C11/SER_hh_fec_in!C11)</f>
        <v/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 t="str">
        <f>IF(SER_hh_tes_in!I11=0,"",SER_hh_tes_in!I11/SER_hh_fec_in!I11)</f>
        <v/>
      </c>
      <c r="J11" s="109" t="str">
        <f>IF(SER_hh_tes_in!J11=0,"",SER_hh_tes_in!J11/SER_hh_fec_in!J11)</f>
        <v/>
      </c>
      <c r="K11" s="109" t="str">
        <f>IF(SER_hh_tes_in!K11=0,"",SER_hh_tes_in!K11/SER_hh_fec_in!K11)</f>
        <v/>
      </c>
      <c r="L11" s="109" t="str">
        <f>IF(SER_hh_tes_in!L11=0,"",SER_hh_tes_in!L11/SER_hh_fec_in!L11)</f>
        <v/>
      </c>
      <c r="M11" s="109" t="str">
        <f>IF(SER_hh_tes_in!M11=0,"",SER_hh_tes_in!M11/SER_hh_fec_in!M11)</f>
        <v/>
      </c>
      <c r="N11" s="109" t="str">
        <f>IF(SER_hh_tes_in!N11=0,"",SER_hh_tes_in!N11/SER_hh_fec_in!N11)</f>
        <v/>
      </c>
      <c r="O11" s="109" t="str">
        <f>IF(SER_hh_tes_in!O11=0,"",SER_hh_tes_in!O11/SER_hh_fec_in!O11)</f>
        <v/>
      </c>
      <c r="P11" s="109" t="str">
        <f>IF(SER_hh_tes_in!P11=0,"",SER_hh_tes_in!P11/SER_hh_fec_in!P11)</f>
        <v/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>
        <f>IF(SER_hh_tes_in!C12=0,"",SER_hh_tes_in!C12/SER_hh_fec_in!C12)</f>
        <v>0.79302773825616957</v>
      </c>
      <c r="D12" s="109">
        <f>IF(SER_hh_tes_in!D12=0,"",SER_hh_tes_in!D12/SER_hh_fec_in!D12)</f>
        <v>0.79775963814274453</v>
      </c>
      <c r="E12" s="109">
        <f>IF(SER_hh_tes_in!E12=0,"",SER_hh_tes_in!E12/SER_hh_fec_in!E12)</f>
        <v>0.8016924526317416</v>
      </c>
      <c r="F12" s="109">
        <f>IF(SER_hh_tes_in!F12=0,"",SER_hh_tes_in!F12/SER_hh_fec_in!F12)</f>
        <v>0.80603107690580222</v>
      </c>
      <c r="G12" s="109">
        <f>IF(SER_hh_tes_in!G12=0,"",SER_hh_tes_in!G12/SER_hh_fec_in!G12)</f>
        <v>0.81056673165061699</v>
      </c>
      <c r="H12" s="109">
        <f>IF(SER_hh_tes_in!H12=0,"",SER_hh_tes_in!H12/SER_hh_fec_in!H12)</f>
        <v>0.81508047714516041</v>
      </c>
      <c r="I12" s="109" t="str">
        <f>IF(SER_hh_tes_in!I12=0,"",SER_hh_tes_in!I12/SER_hh_fec_in!I12)</f>
        <v/>
      </c>
      <c r="J12" s="109" t="str">
        <f>IF(SER_hh_tes_in!J12=0,"",SER_hh_tes_in!J12/SER_hh_fec_in!J12)</f>
        <v/>
      </c>
      <c r="K12" s="109" t="str">
        <f>IF(SER_hh_tes_in!K12=0,"",SER_hh_tes_in!K12/SER_hh_fec_in!K12)</f>
        <v/>
      </c>
      <c r="L12" s="109" t="str">
        <f>IF(SER_hh_tes_in!L12=0,"",SER_hh_tes_in!L12/SER_hh_fec_in!L12)</f>
        <v/>
      </c>
      <c r="M12" s="109">
        <f>IF(SER_hh_tes_in!M12=0,"",SER_hh_tes_in!M12/SER_hh_fec_in!M12)</f>
        <v>0.83505341599390448</v>
      </c>
      <c r="N12" s="109" t="str">
        <f>IF(SER_hh_tes_in!N12=0,"",SER_hh_tes_in!N12/SER_hh_fec_in!N12)</f>
        <v/>
      </c>
      <c r="O12" s="109">
        <f>IF(SER_hh_tes_in!O12=0,"",SER_hh_tes_in!O12/SER_hh_fec_in!O12)</f>
        <v>0.83999109013106332</v>
      </c>
      <c r="P12" s="109" t="str">
        <f>IF(SER_hh_tes_in!P12=0,"",SER_hh_tes_in!P12/SER_hh_fec_in!P12)</f>
        <v/>
      </c>
      <c r="Q12" s="109">
        <f>IF(SER_hh_tes_in!Q12=0,"",SER_hh_tes_in!Q12/SER_hh_fec_in!Q12)</f>
        <v>0.84313903255578559</v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1.2778417518163683</v>
      </c>
      <c r="D13" s="109">
        <f>IF(SER_hh_tes_in!D13=0,"",SER_hh_tes_in!D13/SER_hh_fec_in!D13)</f>
        <v>1.2777909665212932</v>
      </c>
      <c r="E13" s="109">
        <f>IF(SER_hh_tes_in!E13=0,"",SER_hh_tes_in!E13/SER_hh_fec_in!E13)</f>
        <v>1.2775876776545501</v>
      </c>
      <c r="F13" s="109">
        <f>IF(SER_hh_tes_in!F13=0,"",SER_hh_tes_in!F13/SER_hh_fec_in!F13)</f>
        <v>1.2775230607488148</v>
      </c>
      <c r="G13" s="109">
        <f>IF(SER_hh_tes_in!G13=0,"",SER_hh_tes_in!G13/SER_hh_fec_in!G13)</f>
        <v>1.2773429522422348</v>
      </c>
      <c r="H13" s="109">
        <f>IF(SER_hh_tes_in!H13=0,"",SER_hh_tes_in!H13/SER_hh_fec_in!H13)</f>
        <v>1.2773041554365145</v>
      </c>
      <c r="I13" s="109">
        <f>IF(SER_hh_tes_in!I13=0,"",SER_hh_tes_in!I13/SER_hh_fec_in!I13)</f>
        <v>1.2771989670086834</v>
      </c>
      <c r="J13" s="109">
        <f>IF(SER_hh_tes_in!J13=0,"",SER_hh_tes_in!J13/SER_hh_fec_in!J13)</f>
        <v>1.2771804566790534</v>
      </c>
      <c r="K13" s="109">
        <f>IF(SER_hh_tes_in!K13=0,"",SER_hh_tes_in!K13/SER_hh_fec_in!K13)</f>
        <v>1.2771640416769492</v>
      </c>
      <c r="L13" s="109">
        <f>IF(SER_hh_tes_in!L13=0,"",SER_hh_tes_in!L13/SER_hh_fec_in!L13)</f>
        <v>1.8471731647010927</v>
      </c>
      <c r="M13" s="109">
        <f>IF(SER_hh_tes_in!M13=0,"",SER_hh_tes_in!M13/SER_hh_fec_in!M13)</f>
        <v>2.3484118231535791</v>
      </c>
      <c r="N13" s="109">
        <f>IF(SER_hh_tes_in!N13=0,"",SER_hh_tes_in!N13/SER_hh_fec_in!N13)</f>
        <v>2.7651175354816071</v>
      </c>
      <c r="O13" s="109">
        <f>IF(SER_hh_tes_in!O13=0,"",SER_hh_tes_in!O13/SER_hh_fec_in!O13)</f>
        <v>3.0816756912258305</v>
      </c>
      <c r="P13" s="109">
        <f>IF(SER_hh_tes_in!P13=0,"",SER_hh_tes_in!P13/SER_hh_fec_in!P13)</f>
        <v>3.3063901052919502</v>
      </c>
      <c r="Q13" s="109">
        <f>IF(SER_hh_tes_in!Q13=0,"",SER_hh_tes_in!Q13/SER_hh_fec_in!Q13)</f>
        <v>3.4422203667591553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0.75410914936379658</v>
      </c>
      <c r="D14" s="112" t="str">
        <f>IF(SER_hh_tes_in!D14=0,"",SER_hh_tes_in!D14/SER_hh_fec_in!D14)</f>
        <v/>
      </c>
      <c r="E14" s="112">
        <f>IF(SER_hh_tes_in!E14=0,"",SER_hh_tes_in!E14/SER_hh_fec_in!E14)</f>
        <v>0.7616476346266905</v>
      </c>
      <c r="F14" s="112" t="str">
        <f>IF(SER_hh_tes_in!F14=0,"",SER_hh_tes_in!F14/SER_hh_fec_in!F14)</f>
        <v/>
      </c>
      <c r="G14" s="112">
        <f>IF(SER_hh_tes_in!G14=0,"",SER_hh_tes_in!G14/SER_hh_fec_in!G14)</f>
        <v>0.77007486009180925</v>
      </c>
      <c r="H14" s="112" t="str">
        <f>IF(SER_hh_tes_in!H14=0,"",SER_hh_tes_in!H14/SER_hh_fec_in!H14)</f>
        <v/>
      </c>
      <c r="I14" s="112">
        <f>IF(SER_hh_tes_in!I14=0,"",SER_hh_tes_in!I14/SER_hh_fec_in!I14)</f>
        <v>0.77901197152960355</v>
      </c>
      <c r="J14" s="112" t="str">
        <f>IF(SER_hh_tes_in!J14=0,"",SER_hh_tes_in!J14/SER_hh_fec_in!J14)</f>
        <v/>
      </c>
      <c r="K14" s="112" t="str">
        <f>IF(SER_hh_tes_in!K14=0,"",SER_hh_tes_in!K14/SER_hh_fec_in!K14)</f>
        <v/>
      </c>
      <c r="L14" s="112" t="str">
        <f>IF(SER_hh_tes_in!L14=0,"",SER_hh_tes_in!L14/SER_hh_fec_in!L14)</f>
        <v/>
      </c>
      <c r="M14" s="112" t="str">
        <f>IF(SER_hh_tes_in!M14=0,"",SER_hh_tes_in!M14/SER_hh_fec_in!M14)</f>
        <v/>
      </c>
      <c r="N14" s="112" t="str">
        <f>IF(SER_hh_tes_in!N14=0,"",SER_hh_tes_in!N14/SER_hh_fec_in!N14)</f>
        <v/>
      </c>
      <c r="O14" s="112" t="str">
        <f>IF(SER_hh_tes_in!O14=0,"",SER_hh_tes_in!O14/SER_hh_fec_in!O14)</f>
        <v/>
      </c>
      <c r="P14" s="112">
        <f>IF(SER_hh_tes_in!P14=0,"",SER_hh_tes_in!P14/SER_hh_fec_in!P14)</f>
        <v>0.80414110114305137</v>
      </c>
      <c r="Q14" s="112" t="str">
        <f>IF(SER_hh_tes_in!Q14=0,"",SER_hh_tes_in!Q14/SER_hh_fec_in!Q14)</f>
        <v/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1.0240015761609884</v>
      </c>
      <c r="D15" s="114">
        <f>IF(SER_hh_tes_in!D15=0,"",SER_hh_tes_in!D15/SER_hh_fec_in!D15)</f>
        <v>1.0818373421400536</v>
      </c>
      <c r="E15" s="114">
        <f>IF(SER_hh_tes_in!E15=0,"",SER_hh_tes_in!E15/SER_hh_fec_in!E15)</f>
        <v>1.0088873685893704</v>
      </c>
      <c r="F15" s="114">
        <f>IF(SER_hh_tes_in!F15=0,"",SER_hh_tes_in!F15/SER_hh_fec_in!F15)</f>
        <v>1.0665891020158584</v>
      </c>
      <c r="G15" s="114">
        <f>IF(SER_hh_tes_in!G15=0,"",SER_hh_tes_in!G15/SER_hh_fec_in!G15)</f>
        <v>1.0303243026633462</v>
      </c>
      <c r="H15" s="114">
        <f>IF(SER_hh_tes_in!H15=0,"",SER_hh_tes_in!H15/SER_hh_fec_in!H15)</f>
        <v>1.0531913180962271</v>
      </c>
      <c r="I15" s="114">
        <f>IF(SER_hh_tes_in!I15=0,"",SER_hh_tes_in!I15/SER_hh_fec_in!I15)</f>
        <v>1.02640071421918</v>
      </c>
      <c r="J15" s="114">
        <f>IF(SER_hh_tes_in!J15=0,"",SER_hh_tes_in!J15/SER_hh_fec_in!J15)</f>
        <v>1.01539978150365</v>
      </c>
      <c r="K15" s="114">
        <f>IF(SER_hh_tes_in!K15=0,"",SER_hh_tes_in!K15/SER_hh_fec_in!K15)</f>
        <v>1.0181867583892326</v>
      </c>
      <c r="L15" s="114">
        <f>IF(SER_hh_tes_in!L15=0,"",SER_hh_tes_in!L15/SER_hh_fec_in!L15)</f>
        <v>1.0209164150848571</v>
      </c>
      <c r="M15" s="114">
        <f>IF(SER_hh_tes_in!M15=0,"",SER_hh_tes_in!M15/SER_hh_fec_in!M15)</f>
        <v>1.0270121701226842</v>
      </c>
      <c r="N15" s="114">
        <f>IF(SER_hh_tes_in!N15=0,"",SER_hh_tes_in!N15/SER_hh_fec_in!N15)</f>
        <v>1.0261717526678884</v>
      </c>
      <c r="O15" s="114">
        <f>IF(SER_hh_tes_in!O15=0,"",SER_hh_tes_in!O15/SER_hh_fec_in!O15)</f>
        <v>1.0305567475578459</v>
      </c>
      <c r="P15" s="114">
        <f>IF(SER_hh_tes_in!P15=0,"",SER_hh_tes_in!P15/SER_hh_fec_in!P15)</f>
        <v>1.0289270769140215</v>
      </c>
      <c r="Q15" s="114">
        <f>IF(SER_hh_tes_in!Q15=0,"",SER_hh_tes_in!Q15/SER_hh_fec_in!Q15)</f>
        <v>1.0240552850595295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1.5796553922258079</v>
      </c>
      <c r="D16" s="110">
        <f>IF(SER_hh_tes_in!D16=0,"",SER_hh_tes_in!D16/SER_hh_fec_in!D16)</f>
        <v>1.6951195668051517</v>
      </c>
      <c r="E16" s="110">
        <f>IF(SER_hh_tes_in!E16=0,"",SER_hh_tes_in!E16/SER_hh_fec_in!E16)</f>
        <v>1.7542026481428588</v>
      </c>
      <c r="F16" s="110">
        <f>IF(SER_hh_tes_in!F16=0,"",SER_hh_tes_in!F16/SER_hh_fec_in!F16)</f>
        <v>1.8247998606569455</v>
      </c>
      <c r="G16" s="110">
        <f>IF(SER_hh_tes_in!G16=0,"",SER_hh_tes_in!G16/SER_hh_fec_in!G16)</f>
        <v>1.8800956934785571</v>
      </c>
      <c r="H16" s="110">
        <f>IF(SER_hh_tes_in!H16=0,"",SER_hh_tes_in!H16/SER_hh_fec_in!H16)</f>
        <v>1.9355827986398042</v>
      </c>
      <c r="I16" s="110">
        <f>IF(SER_hh_tes_in!I16=0,"",SER_hh_tes_in!I16/SER_hh_fec_in!I16)</f>
        <v>1.9852951401868029</v>
      </c>
      <c r="J16" s="110">
        <f>IF(SER_hh_tes_in!J16=0,"",SER_hh_tes_in!J16/SER_hh_fec_in!J16)</f>
        <v>2.0295934145445589</v>
      </c>
      <c r="K16" s="110">
        <f>IF(SER_hh_tes_in!K16=0,"",SER_hh_tes_in!K16/SER_hh_fec_in!K16)</f>
        <v>2.079328607366707</v>
      </c>
      <c r="L16" s="110">
        <f>IF(SER_hh_tes_in!L16=0,"",SER_hh_tes_in!L16/SER_hh_fec_in!L16)</f>
        <v>2.1245762116469766</v>
      </c>
      <c r="M16" s="110">
        <f>IF(SER_hh_tes_in!M16=0,"",SER_hh_tes_in!M16/SER_hh_fec_in!M16)</f>
        <v>2.2020324785719905</v>
      </c>
      <c r="N16" s="110">
        <f>IF(SER_hh_tes_in!N16=0,"",SER_hh_tes_in!N16/SER_hh_fec_in!N16)</f>
        <v>2.333592879875491</v>
      </c>
      <c r="O16" s="110">
        <f>IF(SER_hh_tes_in!O16=0,"",SER_hh_tes_in!O16/SER_hh_fec_in!O16)</f>
        <v>2.4435516499300474</v>
      </c>
      <c r="P16" s="110">
        <f>IF(SER_hh_tes_in!P16=0,"",SER_hh_tes_in!P16/SER_hh_fec_in!P16)</f>
        <v>2.6522179907936092</v>
      </c>
      <c r="Q16" s="110">
        <f>IF(SER_hh_tes_in!Q16=0,"",SER_hh_tes_in!Q16/SER_hh_fec_in!Q16)</f>
        <v>2.9775555380939824</v>
      </c>
    </row>
    <row r="17" spans="1:17" ht="12.95" customHeight="1" x14ac:dyDescent="0.25">
      <c r="A17" s="88" t="s">
        <v>101</v>
      </c>
      <c r="B17" s="113"/>
      <c r="C17" s="113">
        <f>IF(SER_hh_tes_in!C17=0,"",SER_hh_tes_in!C17/SER_hh_fec_in!C17)</f>
        <v>1.9421138976551851</v>
      </c>
      <c r="D17" s="113">
        <f>IF(SER_hh_tes_in!D17=0,"",SER_hh_tes_in!D17/SER_hh_fec_in!D17)</f>
        <v>1.9620097368363627</v>
      </c>
      <c r="E17" s="113" t="str">
        <f>IF(SER_hh_tes_in!E17=0,"",SER_hh_tes_in!E17/SER_hh_fec_in!E17)</f>
        <v/>
      </c>
      <c r="F17" s="113">
        <f>IF(SER_hh_tes_in!F17=0,"",SER_hh_tes_in!F17/SER_hh_fec_in!F17)</f>
        <v>2.0037604704170469</v>
      </c>
      <c r="G17" s="113">
        <f>IF(SER_hh_tes_in!G17=0,"",SER_hh_tes_in!G17/SER_hh_fec_in!G17)</f>
        <v>2.0297383183599886</v>
      </c>
      <c r="H17" s="113">
        <f>IF(SER_hh_tes_in!H17=0,"",SER_hh_tes_in!H17/SER_hh_fec_in!H17)</f>
        <v>2.0606267924701158</v>
      </c>
      <c r="I17" s="113">
        <f>IF(SER_hh_tes_in!I17=0,"",SER_hh_tes_in!I17/SER_hh_fec_in!I17)</f>
        <v>2.097685609721347</v>
      </c>
      <c r="J17" s="113">
        <f>IF(SER_hh_tes_in!J17=0,"",SER_hh_tes_in!J17/SER_hh_fec_in!J17)</f>
        <v>2.1422807205639716</v>
      </c>
      <c r="K17" s="113">
        <f>IF(SER_hh_tes_in!K17=0,"",SER_hh_tes_in!K17/SER_hh_fec_in!K17)</f>
        <v>2.1975168142383383</v>
      </c>
      <c r="L17" s="113" t="str">
        <f>IF(SER_hh_tes_in!L17=0,"",SER_hh_tes_in!L17/SER_hh_fec_in!L17)</f>
        <v/>
      </c>
      <c r="M17" s="113">
        <f>IF(SER_hh_tes_in!M17=0,"",SER_hh_tes_in!M17/SER_hh_fec_in!M17)</f>
        <v>2.3558848874146983</v>
      </c>
      <c r="N17" s="113">
        <f>IF(SER_hh_tes_in!N17=0,"",SER_hh_tes_in!N17/SER_hh_fec_in!N17)</f>
        <v>2.4854706016182626</v>
      </c>
      <c r="O17" s="113">
        <f>IF(SER_hh_tes_in!O17=0,"",SER_hh_tes_in!O17/SER_hh_fec_in!O17)</f>
        <v>2.6621454910388791</v>
      </c>
      <c r="P17" s="113">
        <f>IF(SER_hh_tes_in!P17=0,"",SER_hh_tes_in!P17/SER_hh_fec_in!P17)</f>
        <v>2.9098684060157174</v>
      </c>
      <c r="Q17" s="113">
        <f>IF(SER_hh_tes_in!Q17=0,"",SER_hh_tes_in!Q17/SER_hh_fec_in!Q17)</f>
        <v>3.2719780401930421</v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1.5793094597882458</v>
      </c>
      <c r="D18" s="113">
        <f>IF(SER_hh_tes_in!D18=0,"",SER_hh_tes_in!D18/SER_hh_fec_in!D18)</f>
        <v>1.694400052298312</v>
      </c>
      <c r="E18" s="113">
        <f>IF(SER_hh_tes_in!E18=0,"",SER_hh_tes_in!E18/SER_hh_fec_in!E18)</f>
        <v>1.7542026481428588</v>
      </c>
      <c r="F18" s="113">
        <f>IF(SER_hh_tes_in!F18=0,"",SER_hh_tes_in!F18/SER_hh_fec_in!F18)</f>
        <v>1.8238411634864746</v>
      </c>
      <c r="G18" s="113">
        <f>IF(SER_hh_tes_in!G18=0,"",SER_hh_tes_in!G18/SER_hh_fec_in!G18)</f>
        <v>1.8799937235035069</v>
      </c>
      <c r="H18" s="113">
        <f>IF(SER_hh_tes_in!H18=0,"",SER_hh_tes_in!H18/SER_hh_fec_in!H18)</f>
        <v>1.9350095589437373</v>
      </c>
      <c r="I18" s="113">
        <f>IF(SER_hh_tes_in!I18=0,"",SER_hh_tes_in!I18/SER_hh_fec_in!I18)</f>
        <v>1.9850669254417097</v>
      </c>
      <c r="J18" s="113">
        <f>IF(SER_hh_tes_in!J18=0,"",SER_hh_tes_in!J18/SER_hh_fec_in!J18)</f>
        <v>2.0295418195793973</v>
      </c>
      <c r="K18" s="113">
        <f>IF(SER_hh_tes_in!K18=0,"",SER_hh_tes_in!K18/SER_hh_fec_in!K18)</f>
        <v>2.0781646069660153</v>
      </c>
      <c r="L18" s="113">
        <f>IF(SER_hh_tes_in!L18=0,"",SER_hh_tes_in!L18/SER_hh_fec_in!L18)</f>
        <v>2.1245762116469766</v>
      </c>
      <c r="M18" s="113">
        <f>IF(SER_hh_tes_in!M18=0,"",SER_hh_tes_in!M18/SER_hh_fec_in!M18)</f>
        <v>2.200441378728148</v>
      </c>
      <c r="N18" s="113">
        <f>IF(SER_hh_tes_in!N18=0,"",SER_hh_tes_in!N18/SER_hh_fec_in!N18)</f>
        <v>2.3037071207936943</v>
      </c>
      <c r="O18" s="113">
        <f>IF(SER_hh_tes_in!O18=0,"",SER_hh_tes_in!O18/SER_hh_fec_in!O18)</f>
        <v>2.4178047506393927</v>
      </c>
      <c r="P18" s="113">
        <f>IF(SER_hh_tes_in!P18=0,"",SER_hh_tes_in!P18/SER_hh_fec_in!P18)</f>
        <v>2.6318986882610633</v>
      </c>
      <c r="Q18" s="113">
        <f>IF(SER_hh_tes_in!Q18=0,"",SER_hh_tes_in!Q18/SER_hh_fec_in!Q18)</f>
        <v>2.9460777733456469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0.68108649157521273</v>
      </c>
      <c r="D19" s="110">
        <f>IF(SER_hh_tes_in!D19=0,"",SER_hh_tes_in!D19/SER_hh_fec_in!D19)</f>
        <v>0.70009404221627003</v>
      </c>
      <c r="E19" s="110">
        <f>IF(SER_hh_tes_in!E19=0,"",SER_hh_tes_in!E19/SER_hh_fec_in!E19)</f>
        <v>0.70764911088079063</v>
      </c>
      <c r="F19" s="110">
        <f>IF(SER_hh_tes_in!F19=0,"",SER_hh_tes_in!F19/SER_hh_fec_in!F19)</f>
        <v>0.71126381652746917</v>
      </c>
      <c r="G19" s="110">
        <f>IF(SER_hh_tes_in!G19=0,"",SER_hh_tes_in!G19/SER_hh_fec_in!G19)</f>
        <v>0.71077861800437303</v>
      </c>
      <c r="H19" s="110">
        <f>IF(SER_hh_tes_in!H19=0,"",SER_hh_tes_in!H19/SER_hh_fec_in!H19)</f>
        <v>0.75602035334272244</v>
      </c>
      <c r="I19" s="110">
        <f>IF(SER_hh_tes_in!I19=0,"",SER_hh_tes_in!I19/SER_hh_fec_in!I19)</f>
        <v>0.74520999624396667</v>
      </c>
      <c r="J19" s="110">
        <f>IF(SER_hh_tes_in!J19=0,"",SER_hh_tes_in!J19/SER_hh_fec_in!J19)</f>
        <v>0.67527920645799977</v>
      </c>
      <c r="K19" s="110">
        <f>IF(SER_hh_tes_in!K19=0,"",SER_hh_tes_in!K19/SER_hh_fec_in!K19)</f>
        <v>0.72258454421035501</v>
      </c>
      <c r="L19" s="110">
        <f>IF(SER_hh_tes_in!L19=0,"",SER_hh_tes_in!L19/SER_hh_fec_in!L19)</f>
        <v>0.62651786847213187</v>
      </c>
      <c r="M19" s="110">
        <f>IF(SER_hh_tes_in!M19=0,"",SER_hh_tes_in!M19/SER_hh_fec_in!M19)</f>
        <v>0.72585817486029902</v>
      </c>
      <c r="N19" s="110">
        <f>IF(SER_hh_tes_in!N19=0,"",SER_hh_tes_in!N19/SER_hh_fec_in!N19)</f>
        <v>0.72699974740416262</v>
      </c>
      <c r="O19" s="110">
        <f>IF(SER_hh_tes_in!O19=0,"",SER_hh_tes_in!O19/SER_hh_fec_in!O19)</f>
        <v>0.72720825692099877</v>
      </c>
      <c r="P19" s="110">
        <f>IF(SER_hh_tes_in!P19=0,"",SER_hh_tes_in!P19/SER_hh_fec_in!P19)</f>
        <v>0.73121731562050785</v>
      </c>
      <c r="Q19" s="110">
        <f>IF(SER_hh_tes_in!Q19=0,"",SER_hh_tes_in!Q19/SER_hh_fec_in!Q19)</f>
        <v>0.72831353403887611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 t="str">
        <f>IF(SER_hh_tes_in!C21=0,"",SER_hh_tes_in!C21/SER_hh_fec_in!C21)</f>
        <v/>
      </c>
      <c r="D21" s="109" t="str">
        <f>IF(SER_hh_tes_in!D21=0,"",SER_hh_tes_in!D21/SER_hh_fec_in!D21)</f>
        <v/>
      </c>
      <c r="E21" s="109" t="str">
        <f>IF(SER_hh_tes_in!E21=0,"",SER_hh_tes_in!E21/SER_hh_fec_in!E21)</f>
        <v/>
      </c>
      <c r="F21" s="109" t="str">
        <f>IF(SER_hh_tes_in!F21=0,"",SER_hh_tes_in!F21/SER_hh_fec_in!F21)</f>
        <v/>
      </c>
      <c r="G21" s="109" t="str">
        <f>IF(SER_hh_tes_in!G21=0,"",SER_hh_tes_in!G21/SER_hh_fec_in!G21)</f>
        <v/>
      </c>
      <c r="H21" s="109" t="str">
        <f>IF(SER_hh_tes_in!H21=0,"",SER_hh_tes_in!H21/SER_hh_fec_in!H21)</f>
        <v/>
      </c>
      <c r="I21" s="109" t="str">
        <f>IF(SER_hh_tes_in!I21=0,"",SER_hh_tes_in!I21/SER_hh_fec_in!I21)</f>
        <v/>
      </c>
      <c r="J21" s="109" t="str">
        <f>IF(SER_hh_tes_in!J21=0,"",SER_hh_tes_in!J21/SER_hh_fec_in!J21)</f>
        <v/>
      </c>
      <c r="K21" s="109" t="str">
        <f>IF(SER_hh_tes_in!K21=0,"",SER_hh_tes_in!K21/SER_hh_fec_in!K21)</f>
        <v/>
      </c>
      <c r="L21" s="109" t="str">
        <f>IF(SER_hh_tes_in!L21=0,"",SER_hh_tes_in!L21/SER_hh_fec_in!L21)</f>
        <v/>
      </c>
      <c r="M21" s="109" t="str">
        <f>IF(SER_hh_tes_in!M21=0,"",SER_hh_tes_in!M21/SER_hh_fec_in!M21)</f>
        <v/>
      </c>
      <c r="N21" s="109" t="str">
        <f>IF(SER_hh_tes_in!N21=0,"",SER_hh_tes_in!N21/SER_hh_fec_in!N21)</f>
        <v/>
      </c>
      <c r="O21" s="109" t="str">
        <f>IF(SER_hh_tes_in!O21=0,"",SER_hh_tes_in!O21/SER_hh_fec_in!O21)</f>
        <v/>
      </c>
      <c r="P21" s="109" t="str">
        <f>IF(SER_hh_tes_in!P21=0,"",SER_hh_tes_in!P21/SER_hh_fec_in!P21)</f>
        <v/>
      </c>
      <c r="Q21" s="109" t="str">
        <f>IF(SER_hh_tes_in!Q21=0,"",SER_hh_tes_in!Q21/SER_hh_fec_in!Q21)</f>
        <v/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0.5870380181389051</v>
      </c>
      <c r="D22" s="109">
        <f>IF(SER_hh_tes_in!D22=0,"",SER_hh_tes_in!D22/SER_hh_fec_in!D22)</f>
        <v>0.59045908950977732</v>
      </c>
      <c r="E22" s="109">
        <f>IF(SER_hh_tes_in!E22=0,"",SER_hh_tes_in!E22/SER_hh_fec_in!E22)</f>
        <v>0.59348175541911574</v>
      </c>
      <c r="F22" s="109">
        <f>IF(SER_hh_tes_in!F22=0,"",SER_hh_tes_in!F22/SER_hh_fec_in!F22)</f>
        <v>0.59683028334795529</v>
      </c>
      <c r="G22" s="109">
        <f>IF(SER_hh_tes_in!G22=0,"",SER_hh_tes_in!G22/SER_hh_fec_in!G22)</f>
        <v>0.60031298617667117</v>
      </c>
      <c r="H22" s="109" t="str">
        <f>IF(SER_hh_tes_in!H22=0,"",SER_hh_tes_in!H22/SER_hh_fec_in!H22)</f>
        <v/>
      </c>
      <c r="I22" s="109" t="str">
        <f>IF(SER_hh_tes_in!I22=0,"",SER_hh_tes_in!I22/SER_hh_fec_in!I22)</f>
        <v/>
      </c>
      <c r="J22" s="109" t="str">
        <f>IF(SER_hh_tes_in!J22=0,"",SER_hh_tes_in!J22/SER_hh_fec_in!J22)</f>
        <v/>
      </c>
      <c r="K22" s="109">
        <f>IF(SER_hh_tes_in!K22=0,"",SER_hh_tes_in!K22/SER_hh_fec_in!K22)</f>
        <v>0.6125386565705081</v>
      </c>
      <c r="L22" s="109">
        <f>IF(SER_hh_tes_in!L22=0,"",SER_hh_tes_in!L22/SER_hh_fec_in!L22)</f>
        <v>0.6150611477339637</v>
      </c>
      <c r="M22" s="109">
        <f>IF(SER_hh_tes_in!M22=0,"",SER_hh_tes_in!M22/SER_hh_fec_in!M22)</f>
        <v>0.61645935786850781</v>
      </c>
      <c r="N22" s="109">
        <f>IF(SER_hh_tes_in!N22=0,"",SER_hh_tes_in!N22/SER_hh_fec_in!N22)</f>
        <v>0.61719472938588671</v>
      </c>
      <c r="O22" s="109">
        <f>IF(SER_hh_tes_in!O22=0,"",SER_hh_tes_in!O22/SER_hh_fec_in!O22)</f>
        <v>0.61753845148248054</v>
      </c>
      <c r="P22" s="109">
        <f>IF(SER_hh_tes_in!P22=0,"",SER_hh_tes_in!P22/SER_hh_fec_in!P22)</f>
        <v>0.6176902827823183</v>
      </c>
      <c r="Q22" s="109">
        <f>IF(SER_hh_tes_in!Q22=0,"",SER_hh_tes_in!Q22/SER_hh_fec_in!Q22)</f>
        <v>0.61776025156152137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0.60594181126440205</v>
      </c>
      <c r="D23" s="109">
        <f>IF(SER_hh_tes_in!D23=0,"",SER_hh_tes_in!D23/SER_hh_fec_in!D23)</f>
        <v>0.6092905481415678</v>
      </c>
      <c r="E23" s="109">
        <f>IF(SER_hh_tes_in!E23=0,"",SER_hh_tes_in!E23/SER_hh_fec_in!E23)</f>
        <v>0.61231648120708593</v>
      </c>
      <c r="F23" s="109">
        <f>IF(SER_hh_tes_in!F23=0,"",SER_hh_tes_in!F23/SER_hh_fec_in!F23)</f>
        <v>0.61566355247647664</v>
      </c>
      <c r="G23" s="109">
        <f>IF(SER_hh_tes_in!G23=0,"",SER_hh_tes_in!G23/SER_hh_fec_in!G23)</f>
        <v>0.61918520695386958</v>
      </c>
      <c r="H23" s="109">
        <f>IF(SER_hh_tes_in!H23=0,"",SER_hh_tes_in!H23/SER_hh_fec_in!H23)</f>
        <v>0.62266048911116079</v>
      </c>
      <c r="I23" s="109">
        <f>IF(SER_hh_tes_in!I23=0,"",SER_hh_tes_in!I23/SER_hh_fec_in!I23)</f>
        <v>0.62642641958150724</v>
      </c>
      <c r="J23" s="109">
        <f>IF(SER_hh_tes_in!J23=0,"",SER_hh_tes_in!J23/SER_hh_fec_in!J23)</f>
        <v>0.62930819945897098</v>
      </c>
      <c r="K23" s="109">
        <f>IF(SER_hh_tes_in!K23=0,"",SER_hh_tes_in!K23/SER_hh_fec_in!K23)</f>
        <v>0.63209681168386267</v>
      </c>
      <c r="L23" s="109">
        <f>IF(SER_hh_tes_in!L23=0,"",SER_hh_tes_in!L23/SER_hh_fec_in!L23)</f>
        <v>0.63529771700582205</v>
      </c>
      <c r="M23" s="109">
        <f>IF(SER_hh_tes_in!M23=0,"",SER_hh_tes_in!M23/SER_hh_fec_in!M23)</f>
        <v>0.63686150600137637</v>
      </c>
      <c r="N23" s="109">
        <f>IF(SER_hh_tes_in!N23=0,"",SER_hh_tes_in!N23/SER_hh_fec_in!N23)</f>
        <v>0.63760943853205743</v>
      </c>
      <c r="O23" s="109">
        <f>IF(SER_hh_tes_in!O23=0,"",SER_hh_tes_in!O23/SER_hh_fec_in!O23)</f>
        <v>0.63794150763220003</v>
      </c>
      <c r="P23" s="109">
        <f>IF(SER_hh_tes_in!P23=0,"",SER_hh_tes_in!P23/SER_hh_fec_in!P23)</f>
        <v>0.63805880432619233</v>
      </c>
      <c r="Q23" s="109">
        <f>IF(SER_hh_tes_in!Q23=0,"",SER_hh_tes_in!Q23/SER_hh_fec_in!Q23)</f>
        <v>0.6380632906799194</v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 t="str">
        <f>IF(SER_hh_tes_in!N24=0,"",SER_hh_tes_in!N24/SER_hh_fec_in!N24)</f>
        <v/>
      </c>
      <c r="O24" s="109" t="str">
        <f>IF(SER_hh_tes_in!O24=0,"",SER_hh_tes_in!O24/SER_hh_fec_in!O24)</f>
        <v/>
      </c>
      <c r="P24" s="109" t="str">
        <f>IF(SER_hh_tes_in!P24=0,"",SER_hh_tes_in!P24/SER_hh_fec_in!P24)</f>
        <v/>
      </c>
      <c r="Q24" s="109" t="str">
        <f>IF(SER_hh_tes_in!Q24=0,"",SER_hh_tes_in!Q24/SER_hh_fec_in!Q24)</f>
        <v/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0.75681107412675264</v>
      </c>
      <c r="D25" s="109">
        <f>IF(SER_hh_tes_in!D25=0,"",SER_hh_tes_in!D25/SER_hh_fec_in!D25)</f>
        <v>0.76095587069840531</v>
      </c>
      <c r="E25" s="109">
        <f>IF(SER_hh_tes_in!E25=0,"",SER_hh_tes_in!E25/SER_hh_fec_in!E25)</f>
        <v>0.76454243536950361</v>
      </c>
      <c r="F25" s="109">
        <f>IF(SER_hh_tes_in!F25=0,"",SER_hh_tes_in!F25/SER_hh_fec_in!F25)</f>
        <v>0.76864764984536482</v>
      </c>
      <c r="G25" s="109">
        <f>IF(SER_hh_tes_in!G25=0,"",SER_hh_tes_in!G25/SER_hh_fec_in!G25)</f>
        <v>0.77296083207817001</v>
      </c>
      <c r="H25" s="109">
        <f>IF(SER_hh_tes_in!H25=0,"",SER_hh_tes_in!H25/SER_hh_fec_in!H25)</f>
        <v>0.77725026199908631</v>
      </c>
      <c r="I25" s="109">
        <f>IF(SER_hh_tes_in!I25=0,"",SER_hh_tes_in!I25/SER_hh_fec_in!I25)</f>
        <v>0.78189841832046303</v>
      </c>
      <c r="J25" s="109">
        <f>IF(SER_hh_tes_in!J25=0,"",SER_hh_tes_in!J25/SER_hh_fec_in!J25)</f>
        <v>0.78537996184915093</v>
      </c>
      <c r="K25" s="109">
        <f>IF(SER_hh_tes_in!K25=0,"",SER_hh_tes_in!K25/SER_hh_fec_in!K25)</f>
        <v>0.78887841452653618</v>
      </c>
      <c r="L25" s="109">
        <f>IF(SER_hh_tes_in!L25=0,"",SER_hh_tes_in!L25/SER_hh_fec_in!L25)</f>
        <v>0.79288062964605133</v>
      </c>
      <c r="M25" s="109">
        <f>IF(SER_hh_tes_in!M25=0,"",SER_hh_tes_in!M25/SER_hh_fec_in!M25)</f>
        <v>0.79489643527107123</v>
      </c>
      <c r="N25" s="109">
        <f>IF(SER_hh_tes_in!N25=0,"",SER_hh_tes_in!N25/SER_hh_fec_in!N25)</f>
        <v>0.7959322160703437</v>
      </c>
      <c r="O25" s="109">
        <f>IF(SER_hh_tes_in!O25=0,"",SER_hh_tes_in!O25/SER_hh_fec_in!O25)</f>
        <v>0.79643496948092551</v>
      </c>
      <c r="P25" s="109" t="str">
        <f>IF(SER_hh_tes_in!P25=0,"",SER_hh_tes_in!P25/SER_hh_fec_in!P25)</f>
        <v/>
      </c>
      <c r="Q25" s="109">
        <f>IF(SER_hh_tes_in!Q25=0,"",SER_hh_tes_in!Q25/SER_hh_fec_in!Q25)</f>
        <v>0.79677356437570368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0.75321316038746189</v>
      </c>
      <c r="D26" s="112" t="str">
        <f>IF(SER_hh_tes_in!D26=0,"",SER_hh_tes_in!D26/SER_hh_fec_in!D26)</f>
        <v/>
      </c>
      <c r="E26" s="112" t="str">
        <f>IF(SER_hh_tes_in!E26=0,"",SER_hh_tes_in!E26/SER_hh_fec_in!E26)</f>
        <v/>
      </c>
      <c r="F26" s="112">
        <f>IF(SER_hh_tes_in!F26=0,"",SER_hh_tes_in!F26/SER_hh_fec_in!F26)</f>
        <v>0.76523459268188165</v>
      </c>
      <c r="G26" s="112">
        <f>IF(SER_hh_tes_in!G26=0,"",SER_hh_tes_in!G26/SER_hh_fec_in!G26)</f>
        <v>0.76980201719480501</v>
      </c>
      <c r="H26" s="112">
        <f>IF(SER_hh_tes_in!H26=0,"",SER_hh_tes_in!H26/SER_hh_fec_in!H26)</f>
        <v>0.77450665436513821</v>
      </c>
      <c r="I26" s="112">
        <f>IF(SER_hh_tes_in!I26=0,"",SER_hh_tes_in!I26/SER_hh_fec_in!I26)</f>
        <v>0.77928445670057267</v>
      </c>
      <c r="J26" s="112">
        <f>IF(SER_hh_tes_in!J26=0,"",SER_hh_tes_in!J26/SER_hh_fec_in!J26)</f>
        <v>0.78279318345170934</v>
      </c>
      <c r="K26" s="112">
        <f>IF(SER_hh_tes_in!K26=0,"",SER_hh_tes_in!K26/SER_hh_fec_in!K26)</f>
        <v>0.78630175372171951</v>
      </c>
      <c r="L26" s="112" t="str">
        <f>IF(SER_hh_tes_in!L26=0,"",SER_hh_tes_in!L26/SER_hh_fec_in!L26)</f>
        <v/>
      </c>
      <c r="M26" s="112">
        <f>IF(SER_hh_tes_in!M26=0,"",SER_hh_tes_in!M26/SER_hh_fec_in!M26)</f>
        <v>0.79181412178407951</v>
      </c>
      <c r="N26" s="112">
        <f>IF(SER_hh_tes_in!N26=0,"",SER_hh_tes_in!N26/SER_hh_fec_in!N26)</f>
        <v>0.79243480150547607</v>
      </c>
      <c r="O26" s="112">
        <f>IF(SER_hh_tes_in!O26=0,"",SER_hh_tes_in!O26/SER_hh_fec_in!O26)</f>
        <v>0.79258410248125943</v>
      </c>
      <c r="P26" s="112">
        <f>IF(SER_hh_tes_in!P26=0,"",SER_hh_tes_in!P26/SER_hh_fec_in!P26)</f>
        <v>0.79279817261009045</v>
      </c>
      <c r="Q26" s="112">
        <f>IF(SER_hh_tes_in!Q26=0,"",SER_hh_tes_in!Q26/SER_hh_fec_in!Q26)</f>
        <v>0.79290349913393632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 t="str">
        <f>IF(SER_hh_tes_in!F27=0,"",SER_hh_tes_in!F27/SER_hh_fec_in!F27)</f>
        <v/>
      </c>
      <c r="G27" s="122" t="str">
        <f>IF(SER_hh_tes_in!G27=0,"",SER_hh_tes_in!G27/SER_hh_fec_in!G27)</f>
        <v/>
      </c>
      <c r="H27" s="122" t="str">
        <f>IF(SER_hh_tes_in!H27=0,"",SER_hh_tes_in!H27/SER_hh_fec_in!H27)</f>
        <v/>
      </c>
      <c r="I27" s="122" t="str">
        <f>IF(SER_hh_tes_in!I27=0,"",SER_hh_tes_in!I27/SER_hh_fec_in!I27)</f>
        <v/>
      </c>
      <c r="J27" s="122" t="str">
        <f>IF(SER_hh_tes_in!J27=0,"",SER_hh_tes_in!J27/SER_hh_fec_in!J27)</f>
        <v/>
      </c>
      <c r="K27" s="122" t="str">
        <f>IF(SER_hh_tes_in!K27=0,"",SER_hh_tes_in!K27/SER_hh_fec_in!K27)</f>
        <v/>
      </c>
      <c r="L27" s="122" t="str">
        <f>IF(SER_hh_tes_in!L27=0,"",SER_hh_tes_in!L27/SER_hh_fec_in!L27)</f>
        <v/>
      </c>
      <c r="M27" s="122" t="str">
        <f>IF(SER_hh_tes_in!M27=0,"",SER_hh_tes_in!M27/SER_hh_fec_in!M27)</f>
        <v/>
      </c>
      <c r="N27" s="122" t="str">
        <f>IF(SER_hh_tes_in!N27=0,"",SER_hh_tes_in!N27/SER_hh_fec_in!N27)</f>
        <v/>
      </c>
      <c r="O27" s="122" t="str">
        <f>IF(SER_hh_tes_in!O27=0,"",SER_hh_tes_in!O27/SER_hh_fec_in!O27)</f>
        <v/>
      </c>
      <c r="P27" s="122" t="str">
        <f>IF(SER_hh_tes_in!P27=0,"",SER_hh_tes_in!P27/SER_hh_fec_in!P27)</f>
        <v/>
      </c>
      <c r="Q27" s="122" t="str">
        <f>IF(SER_hh_tes_in!Q27=0,"",SER_hh_tes_in!Q27/SER_hh_fec_in!Q27)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0.55044117476570364</v>
      </c>
      <c r="D29" s="110">
        <f>IF(SER_hh_tes_in!D29=0,"",SER_hh_tes_in!D29/SER_hh_fec_in!D29)</f>
        <v>0.58915170142112172</v>
      </c>
      <c r="E29" s="110">
        <f>IF(SER_hh_tes_in!E29=0,"",SER_hh_tes_in!E29/SER_hh_fec_in!E29)</f>
        <v>0.59345707147288884</v>
      </c>
      <c r="F29" s="110">
        <f>IF(SER_hh_tes_in!F29=0,"",SER_hh_tes_in!F29/SER_hh_fec_in!F29)</f>
        <v>0.5894915689149175</v>
      </c>
      <c r="G29" s="110">
        <f>IF(SER_hh_tes_in!G29=0,"",SER_hh_tes_in!G29/SER_hh_fec_in!G29)</f>
        <v>0.62015319110645439</v>
      </c>
      <c r="H29" s="110">
        <f>IF(SER_hh_tes_in!H29=0,"",SER_hh_tes_in!H29/SER_hh_fec_in!H29)</f>
        <v>0.61788553706544913</v>
      </c>
      <c r="I29" s="110">
        <f>IF(SER_hh_tes_in!I29=0,"",SER_hh_tes_in!I29/SER_hh_fec_in!I29)</f>
        <v>0.62821879738834241</v>
      </c>
      <c r="J29" s="110">
        <f>IF(SER_hh_tes_in!J29=0,"",SER_hh_tes_in!J29/SER_hh_fec_in!J29)</f>
        <v>0.65789940159071658</v>
      </c>
      <c r="K29" s="110">
        <f>IF(SER_hh_tes_in!K29=0,"",SER_hh_tes_in!K29/SER_hh_fec_in!K29)</f>
        <v>0.48928640731831846</v>
      </c>
      <c r="L29" s="110">
        <f>IF(SER_hh_tes_in!L29=0,"",SER_hh_tes_in!L29/SER_hh_fec_in!L29)</f>
        <v>0.53670478924260523</v>
      </c>
      <c r="M29" s="110">
        <f>IF(SER_hh_tes_in!M29=0,"",SER_hh_tes_in!M29/SER_hh_fec_in!M29)</f>
        <v>0.61688471874987205</v>
      </c>
      <c r="N29" s="110">
        <f>IF(SER_hh_tes_in!N29=0,"",SER_hh_tes_in!N29/SER_hh_fec_in!N29)</f>
        <v>0.58206289947809831</v>
      </c>
      <c r="O29" s="110">
        <f>IF(SER_hh_tes_in!O29=0,"",SER_hh_tes_in!O29/SER_hh_fec_in!O29)</f>
        <v>0.56118378902608601</v>
      </c>
      <c r="P29" s="110">
        <f>IF(SER_hh_tes_in!P29=0,"",SER_hh_tes_in!P29/SER_hh_fec_in!P29)</f>
        <v>0.63079051858629553</v>
      </c>
      <c r="Q29" s="110">
        <f>IF(SER_hh_tes_in!Q29=0,"",SER_hh_tes_in!Q29/SER_hh_fec_in!Q29)</f>
        <v>0.66357352324439844</v>
      </c>
    </row>
    <row r="30" spans="1:17" s="28" customFormat="1" ht="12" customHeight="1" x14ac:dyDescent="0.25">
      <c r="A30" s="88" t="s">
        <v>66</v>
      </c>
      <c r="B30" s="109"/>
      <c r="C30" s="109" t="str">
        <f>IF(SER_hh_tes_in!C30=0,"",SER_hh_tes_in!C30/SER_hh_fec_in!C30)</f>
        <v/>
      </c>
      <c r="D30" s="109" t="str">
        <f>IF(SER_hh_tes_in!D30=0,"",SER_hh_tes_in!D30/SER_hh_fec_in!D30)</f>
        <v/>
      </c>
      <c r="E30" s="109" t="str">
        <f>IF(SER_hh_tes_in!E30=0,"",SER_hh_tes_in!E30/SER_hh_fec_in!E30)</f>
        <v/>
      </c>
      <c r="F30" s="109" t="str">
        <f>IF(SER_hh_tes_in!F30=0,"",SER_hh_tes_in!F30/SER_hh_fec_in!F30)</f>
        <v/>
      </c>
      <c r="G30" s="109" t="str">
        <f>IF(SER_hh_tes_in!G30=0,"",SER_hh_tes_in!G30/SER_hh_fec_in!G30)</f>
        <v/>
      </c>
      <c r="H30" s="109" t="str">
        <f>IF(SER_hh_tes_in!H30=0,"",SER_hh_tes_in!H30/SER_hh_fec_in!H30)</f>
        <v/>
      </c>
      <c r="I30" s="109" t="str">
        <f>IF(SER_hh_tes_in!I30=0,"",SER_hh_tes_in!I30/SER_hh_fec_in!I30)</f>
        <v/>
      </c>
      <c r="J30" s="109" t="str">
        <f>IF(SER_hh_tes_in!J30=0,"",SER_hh_tes_in!J30/SER_hh_fec_in!J30)</f>
        <v/>
      </c>
      <c r="K30" s="109">
        <f>IF(SER_hh_tes_in!K30=0,"",SER_hh_tes_in!K30/SER_hh_fec_in!K30)</f>
        <v>0.48364193777685349</v>
      </c>
      <c r="L30" s="109">
        <f>IF(SER_hh_tes_in!L30=0,"",SER_hh_tes_in!L30/SER_hh_fec_in!L30)</f>
        <v>0.48609542008288231</v>
      </c>
      <c r="M30" s="109">
        <f>IF(SER_hh_tes_in!M30=0,"",SER_hh_tes_in!M30/SER_hh_fec_in!M30)</f>
        <v>0.48732611413799798</v>
      </c>
      <c r="N30" s="109">
        <f>IF(SER_hh_tes_in!N30=0,"",SER_hh_tes_in!N30/SER_hh_fec_in!N30)</f>
        <v>0.48794542312241973</v>
      </c>
      <c r="O30" s="109">
        <f>IF(SER_hh_tes_in!O30=0,"",SER_hh_tes_in!O30/SER_hh_fec_in!O30)</f>
        <v>0.48825390992690315</v>
      </c>
      <c r="P30" s="109" t="str">
        <f>IF(SER_hh_tes_in!P30=0,"",SER_hh_tes_in!P30/SER_hh_fec_in!P30)</f>
        <v/>
      </c>
      <c r="Q30" s="109" t="str">
        <f>IF(SER_hh_tes_in!Q30=0,"",SER_hh_tes_in!Q30/SER_hh_fec_in!Q30)</f>
        <v/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0.5057109553130481</v>
      </c>
      <c r="D31" s="109">
        <f>IF(SER_hh_tes_in!D31=0,"",SER_hh_tes_in!D31/SER_hh_fec_in!D31)</f>
        <v>0.5086571955858622</v>
      </c>
      <c r="E31" s="109">
        <f>IF(SER_hh_tes_in!E31=0,"",SER_hh_tes_in!E31/SER_hh_fec_in!E31)</f>
        <v>0.51125404107889816</v>
      </c>
      <c r="F31" s="109">
        <f>IF(SER_hh_tes_in!F31=0,"",SER_hh_tes_in!F31/SER_hh_fec_in!F31)</f>
        <v>0.51416843323576267</v>
      </c>
      <c r="G31" s="109">
        <f>IF(SER_hh_tes_in!G31=0,"",SER_hh_tes_in!G31/SER_hh_fec_in!G31)</f>
        <v>0.51713922970323334</v>
      </c>
      <c r="H31" s="109">
        <f>IF(SER_hh_tes_in!H31=0,"",SER_hh_tes_in!H31/SER_hh_fec_in!H31)</f>
        <v>0.52006877390572115</v>
      </c>
      <c r="I31" s="109">
        <f>IF(SER_hh_tes_in!I31=0,"",SER_hh_tes_in!I31/SER_hh_fec_in!I31)</f>
        <v>0.52319087412502518</v>
      </c>
      <c r="J31" s="109">
        <f>IF(SER_hh_tes_in!J31=0,"",SER_hh_tes_in!J31/SER_hh_fec_in!J31)</f>
        <v>0.52546385285448705</v>
      </c>
      <c r="K31" s="109">
        <f>IF(SER_hh_tes_in!K31=0,"",SER_hh_tes_in!K31/SER_hh_fec_in!K31)</f>
        <v>0.52770749950622575</v>
      </c>
      <c r="L31" s="109">
        <f>IF(SER_hh_tes_in!L31=0,"",SER_hh_tes_in!L31/SER_hh_fec_in!L31)</f>
        <v>0.53019445547026911</v>
      </c>
      <c r="M31" s="109">
        <f>IF(SER_hh_tes_in!M31=0,"",SER_hh_tes_in!M31/SER_hh_fec_in!M31)</f>
        <v>0.53124370708164792</v>
      </c>
      <c r="N31" s="109">
        <f>IF(SER_hh_tes_in!N31=0,"",SER_hh_tes_in!N31/SER_hh_fec_in!N31)</f>
        <v>0.53146162868930158</v>
      </c>
      <c r="O31" s="109">
        <f>IF(SER_hh_tes_in!O31=0,"",SER_hh_tes_in!O31/SER_hh_fec_in!O31)</f>
        <v>0.53177688597330641</v>
      </c>
      <c r="P31" s="109">
        <f>IF(SER_hh_tes_in!P31=0,"",SER_hh_tes_in!P31/SER_hh_fec_in!P31)</f>
        <v>0.5319099006000646</v>
      </c>
      <c r="Q31" s="109">
        <f>IF(SER_hh_tes_in!Q31=0,"",SER_hh_tes_in!Q31/SER_hh_fec_in!Q31)</f>
        <v>0.53196460386344002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0.65210483283512544</v>
      </c>
      <c r="D33" s="108">
        <f>IF(SER_hh_tes_in!D33=0,"",SER_hh_tes_in!D33/SER_hh_fec_in!D33)</f>
        <v>0.65567555706043268</v>
      </c>
      <c r="E33" s="108">
        <f>IF(SER_hh_tes_in!E33=0,"",SER_hh_tes_in!E33/SER_hh_fec_in!E33)</f>
        <v>0.65885752785200946</v>
      </c>
      <c r="F33" s="108">
        <f>IF(SER_hh_tes_in!F33=0,"",SER_hh_tes_in!F33/SER_hh_fec_in!F33)</f>
        <v>0.66246905365426823</v>
      </c>
      <c r="G33" s="108">
        <f>IF(SER_hh_tes_in!G33=0,"",SER_hh_tes_in!G33/SER_hh_fec_in!G33)</f>
        <v>0.66626859778189773</v>
      </c>
      <c r="H33" s="108">
        <f>IF(SER_hh_tes_in!H33=0,"",SER_hh_tes_in!H33/SER_hh_fec_in!H33)</f>
        <v>0.67002734009215903</v>
      </c>
      <c r="I33" s="108">
        <f>IF(SER_hh_tes_in!I33=0,"",SER_hh_tes_in!I33/SER_hh_fec_in!I33)</f>
        <v>0.6740792060866807</v>
      </c>
      <c r="J33" s="108">
        <f>IF(SER_hh_tes_in!J33=0,"",SER_hh_tes_in!J33/SER_hh_fec_in!J33)</f>
        <v>0.6770977334631374</v>
      </c>
      <c r="K33" s="108" t="str">
        <f>IF(SER_hh_tes_in!K33=0,"",SER_hh_tes_in!K33/SER_hh_fec_in!K33)</f>
        <v/>
      </c>
      <c r="L33" s="108">
        <f>IF(SER_hh_tes_in!L33=0,"",SER_hh_tes_in!L33/SER_hh_fec_in!L33)</f>
        <v>0.68335358550073344</v>
      </c>
      <c r="M33" s="108">
        <f>IF(SER_hh_tes_in!M33=0,"",SER_hh_tes_in!M33/SER_hh_fec_in!M33)</f>
        <v>0.68496906389926915</v>
      </c>
      <c r="N33" s="108">
        <f>IF(SER_hh_tes_in!N33=0,"",SER_hh_tes_in!N33/SER_hh_fec_in!N33)</f>
        <v>0.68582670366888443</v>
      </c>
      <c r="O33" s="108">
        <f>IF(SER_hh_tes_in!O33=0,"",SER_hh_tes_in!O33/SER_hh_fec_in!O33)</f>
        <v>0.6862660666560898</v>
      </c>
      <c r="P33" s="108">
        <f>IF(SER_hh_tes_in!P33=0,"",SER_hh_tes_in!P33/SER_hh_fec_in!P33)</f>
        <v>0.68648611628977485</v>
      </c>
      <c r="Q33" s="108">
        <f>IF(SER_hh_tes_in!Q33=0,"",SER_hh_tes_in!Q33/SER_hh_fec_in!Q33)</f>
        <v>0.68656755034798589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9.1596043658010249</v>
      </c>
      <c r="D3" s="106">
        <f t="shared" si="0"/>
        <v>11.57140186934072</v>
      </c>
      <c r="E3" s="106">
        <f t="shared" si="0"/>
        <v>1.6382797577777122</v>
      </c>
      <c r="F3" s="106">
        <f t="shared" si="0"/>
        <v>10.955193264545294</v>
      </c>
      <c r="G3" s="106">
        <f t="shared" si="0"/>
        <v>4.69703738904684</v>
      </c>
      <c r="H3" s="106">
        <f t="shared" si="0"/>
        <v>13.911082850954385</v>
      </c>
      <c r="I3" s="106">
        <f t="shared" si="0"/>
        <v>2.0038710682735044</v>
      </c>
      <c r="J3" s="106">
        <f t="shared" si="0"/>
        <v>11.096294154887708</v>
      </c>
      <c r="K3" s="106">
        <f t="shared" si="0"/>
        <v>21.432198148414393</v>
      </c>
      <c r="L3" s="106">
        <f t="shared" si="0"/>
        <v>40.078419349045447</v>
      </c>
      <c r="M3" s="106">
        <f t="shared" si="0"/>
        <v>12.095719264945345</v>
      </c>
      <c r="N3" s="106">
        <f t="shared" si="0"/>
        <v>20.189801624402723</v>
      </c>
      <c r="O3" s="106">
        <f t="shared" si="0"/>
        <v>12.43511488737863</v>
      </c>
      <c r="P3" s="106">
        <f t="shared" si="0"/>
        <v>11.761006735395481</v>
      </c>
      <c r="Q3" s="106">
        <f t="shared" si="0"/>
        <v>15.084479610955615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6.3577645844382982</v>
      </c>
      <c r="D4" s="101">
        <f t="shared" si="1"/>
        <v>9.4743719494874306</v>
      </c>
      <c r="E4" s="101">
        <f t="shared" si="1"/>
        <v>3.1858158677173315E-2</v>
      </c>
      <c r="F4" s="101">
        <f t="shared" si="1"/>
        <v>8.8711685978382953</v>
      </c>
      <c r="G4" s="101">
        <f t="shared" si="1"/>
        <v>2.965287828500049</v>
      </c>
      <c r="H4" s="101">
        <f t="shared" si="1"/>
        <v>12.863398240739329</v>
      </c>
      <c r="I4" s="101">
        <f t="shared" si="1"/>
        <v>0.95106245129800659</v>
      </c>
      <c r="J4" s="101">
        <f t="shared" si="1"/>
        <v>9.8620548310405756</v>
      </c>
      <c r="K4" s="101">
        <f t="shared" si="1"/>
        <v>15.80096659019507</v>
      </c>
      <c r="L4" s="101">
        <f t="shared" si="1"/>
        <v>32.699313435402914</v>
      </c>
      <c r="M4" s="101">
        <f t="shared" si="1"/>
        <v>8.6133441438047988</v>
      </c>
      <c r="N4" s="101">
        <f t="shared" si="1"/>
        <v>16.729535004533901</v>
      </c>
      <c r="O4" s="101">
        <f t="shared" si="1"/>
        <v>7.7071846728427627</v>
      </c>
      <c r="P4" s="101">
        <f t="shared" si="1"/>
        <v>9.4112595271824038</v>
      </c>
      <c r="Q4" s="101">
        <f t="shared" si="1"/>
        <v>13.823343798858408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6.3475755982924236</v>
      </c>
      <c r="D7" s="100">
        <v>2.2098596282954612</v>
      </c>
      <c r="E7" s="100">
        <v>0</v>
      </c>
      <c r="F7" s="100">
        <v>2.3152413593994337</v>
      </c>
      <c r="G7" s="100">
        <v>2.9494474319438129</v>
      </c>
      <c r="H7" s="100">
        <v>0</v>
      </c>
      <c r="I7" s="100">
        <v>0.94391576510619524</v>
      </c>
      <c r="J7" s="100">
        <v>0</v>
      </c>
      <c r="K7" s="100">
        <v>3.5891273845411117E-2</v>
      </c>
      <c r="L7" s="100">
        <v>32.670605483310517</v>
      </c>
      <c r="M7" s="100">
        <v>8.519132516217498</v>
      </c>
      <c r="N7" s="100">
        <v>1.4356789806277279</v>
      </c>
      <c r="O7" s="100">
        <v>4.3397821759777369</v>
      </c>
      <c r="P7" s="100">
        <v>9.0272751027423794</v>
      </c>
      <c r="Q7" s="100">
        <v>13.671710740078913</v>
      </c>
    </row>
    <row r="8" spans="1:17" ht="12" customHeight="1" x14ac:dyDescent="0.25">
      <c r="A8" s="88" t="s">
        <v>101</v>
      </c>
      <c r="B8" s="100"/>
      <c r="C8" s="100">
        <v>1.0188986145874553E-2</v>
      </c>
      <c r="D8" s="100">
        <v>7.1722644689379547E-3</v>
      </c>
      <c r="E8" s="100">
        <v>3.1858158677173315E-2</v>
      </c>
      <c r="F8" s="100">
        <v>3.8577403014175157E-2</v>
      </c>
      <c r="G8" s="100">
        <v>1.584039655623631E-2</v>
      </c>
      <c r="H8" s="100">
        <v>1.3541290200246641E-2</v>
      </c>
      <c r="I8" s="100">
        <v>7.1466861918113118E-3</v>
      </c>
      <c r="J8" s="100">
        <v>1.0405967487936339E-2</v>
      </c>
      <c r="K8" s="100">
        <v>0.12230770030324112</v>
      </c>
      <c r="L8" s="100">
        <v>2.8707952092393491E-2</v>
      </c>
      <c r="M8" s="100">
        <v>9.421162758730077E-2</v>
      </c>
      <c r="N8" s="100">
        <v>0.69966781741409911</v>
      </c>
      <c r="O8" s="100">
        <v>0.40809845319551902</v>
      </c>
      <c r="P8" s="100">
        <v>0.3839844244400249</v>
      </c>
      <c r="Q8" s="100">
        <v>0.15163305877949557</v>
      </c>
    </row>
    <row r="9" spans="1:17" ht="12" customHeight="1" x14ac:dyDescent="0.25">
      <c r="A9" s="88" t="s">
        <v>106</v>
      </c>
      <c r="B9" s="100"/>
      <c r="C9" s="100">
        <v>0</v>
      </c>
      <c r="D9" s="100">
        <v>7.2573400567230317</v>
      </c>
      <c r="E9" s="100">
        <v>0</v>
      </c>
      <c r="F9" s="100">
        <v>6.5173498354246862</v>
      </c>
      <c r="G9" s="100">
        <v>0</v>
      </c>
      <c r="H9" s="100">
        <v>12.849856950539083</v>
      </c>
      <c r="I9" s="100">
        <v>0</v>
      </c>
      <c r="J9" s="100">
        <v>9.85164886355264</v>
      </c>
      <c r="K9" s="100">
        <v>15.642767616046418</v>
      </c>
      <c r="L9" s="100">
        <v>0</v>
      </c>
      <c r="M9" s="100">
        <v>0</v>
      </c>
      <c r="N9" s="100">
        <v>14.594188206492072</v>
      </c>
      <c r="O9" s="100">
        <v>2.9593040436695066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1.959871135668863E-3</v>
      </c>
      <c r="D16" s="101">
        <f t="shared" si="2"/>
        <v>5.4410212235979647E-3</v>
      </c>
      <c r="E16" s="101">
        <f t="shared" si="2"/>
        <v>0</v>
      </c>
      <c r="F16" s="101">
        <f t="shared" si="2"/>
        <v>1.022347557567555E-2</v>
      </c>
      <c r="G16" s="101">
        <f t="shared" si="2"/>
        <v>1.3947413807854118E-3</v>
      </c>
      <c r="H16" s="101">
        <f t="shared" si="2"/>
        <v>8.187331728658211E-3</v>
      </c>
      <c r="I16" s="101">
        <f t="shared" si="2"/>
        <v>3.3488774974271491E-3</v>
      </c>
      <c r="J16" s="101">
        <f t="shared" si="2"/>
        <v>5.384313446695374E-4</v>
      </c>
      <c r="K16" s="101">
        <f t="shared" si="2"/>
        <v>2.1320413421908962E-2</v>
      </c>
      <c r="L16" s="101">
        <f t="shared" si="2"/>
        <v>0</v>
      </c>
      <c r="M16" s="101">
        <f t="shared" si="2"/>
        <v>1.0804507225124589E-2</v>
      </c>
      <c r="N16" s="101">
        <f t="shared" si="2"/>
        <v>2.257604274953395E-2</v>
      </c>
      <c r="O16" s="101">
        <f t="shared" si="2"/>
        <v>3.866397920763643E-2</v>
      </c>
      <c r="P16" s="101">
        <f t="shared" si="2"/>
        <v>6.7808904513241924E-2</v>
      </c>
      <c r="Q16" s="101">
        <f t="shared" si="2"/>
        <v>0.1059001740712817</v>
      </c>
    </row>
    <row r="17" spans="1:17" ht="12.95" customHeight="1" x14ac:dyDescent="0.25">
      <c r="A17" s="88" t="s">
        <v>101</v>
      </c>
      <c r="B17" s="103"/>
      <c r="C17" s="103">
        <v>1.959871135668863E-3</v>
      </c>
      <c r="D17" s="103">
        <v>5.4410212235979647E-3</v>
      </c>
      <c r="E17" s="103">
        <v>0</v>
      </c>
      <c r="F17" s="103">
        <v>1.022347557567555E-2</v>
      </c>
      <c r="G17" s="103">
        <v>1.3947413807854118E-3</v>
      </c>
      <c r="H17" s="103">
        <v>8.187331728658211E-3</v>
      </c>
      <c r="I17" s="103">
        <v>3.3488774974271491E-3</v>
      </c>
      <c r="J17" s="103">
        <v>5.384313446695374E-4</v>
      </c>
      <c r="K17" s="103">
        <v>2.1320413421908962E-2</v>
      </c>
      <c r="L17" s="103">
        <v>0</v>
      </c>
      <c r="M17" s="103">
        <v>1.0804507225124589E-2</v>
      </c>
      <c r="N17" s="103">
        <v>2.257604274953395E-2</v>
      </c>
      <c r="O17" s="103">
        <v>3.866397920763643E-2</v>
      </c>
      <c r="P17" s="103">
        <v>6.7808904513241924E-2</v>
      </c>
      <c r="Q17" s="103">
        <v>0.1059001740712817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1.1582245529649957</v>
      </c>
      <c r="D19" s="101">
        <f t="shared" si="3"/>
        <v>0.99849082482825957</v>
      </c>
      <c r="E19" s="101">
        <f t="shared" si="3"/>
        <v>0.72761899164117461</v>
      </c>
      <c r="F19" s="101">
        <f t="shared" si="3"/>
        <v>0.86618420404177987</v>
      </c>
      <c r="G19" s="101">
        <f t="shared" si="3"/>
        <v>0.97962449735689427</v>
      </c>
      <c r="H19" s="101">
        <f t="shared" si="3"/>
        <v>0.24764761615176428</v>
      </c>
      <c r="I19" s="101">
        <f t="shared" si="3"/>
        <v>0.42725176821381605</v>
      </c>
      <c r="J19" s="101">
        <f t="shared" si="3"/>
        <v>1.0531235477584766</v>
      </c>
      <c r="K19" s="101">
        <f t="shared" si="3"/>
        <v>1.2443073405097194</v>
      </c>
      <c r="L19" s="101">
        <f t="shared" si="3"/>
        <v>4.0015010829620739</v>
      </c>
      <c r="M19" s="101">
        <f t="shared" si="3"/>
        <v>1.7000663691010929</v>
      </c>
      <c r="N19" s="101">
        <f t="shared" si="3"/>
        <v>1.2734618997393732</v>
      </c>
      <c r="O19" s="101">
        <f t="shared" si="3"/>
        <v>1.3924226492989624</v>
      </c>
      <c r="P19" s="101">
        <f t="shared" si="3"/>
        <v>1.1715153009163719</v>
      </c>
      <c r="Q19" s="101">
        <f t="shared" si="3"/>
        <v>0.85216810701385515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0.50258825184347811</v>
      </c>
      <c r="D22" s="100">
        <v>0.51838399302832316</v>
      </c>
      <c r="E22" s="100">
        <v>0.24220824527797491</v>
      </c>
      <c r="F22" s="100">
        <v>0.37330499323329813</v>
      </c>
      <c r="G22" s="100">
        <v>0.29734319203216764</v>
      </c>
      <c r="H22" s="100">
        <v>0</v>
      </c>
      <c r="I22" s="100">
        <v>0</v>
      </c>
      <c r="J22" s="100">
        <v>0</v>
      </c>
      <c r="K22" s="100">
        <v>0.66925358809952828</v>
      </c>
      <c r="L22" s="100">
        <v>2.8354615916708594</v>
      </c>
      <c r="M22" s="100">
        <v>0.9311094525495478</v>
      </c>
      <c r="N22" s="100">
        <v>0.69979095145462478</v>
      </c>
      <c r="O22" s="100">
        <v>0.75028375604399478</v>
      </c>
      <c r="P22" s="100">
        <v>0.62329971285244001</v>
      </c>
      <c r="Q22" s="100">
        <v>0.46034966816135442</v>
      </c>
    </row>
    <row r="23" spans="1:17" ht="12" customHeight="1" x14ac:dyDescent="0.25">
      <c r="A23" s="88" t="s">
        <v>98</v>
      </c>
      <c r="B23" s="100"/>
      <c r="C23" s="100">
        <v>0.65563630112151761</v>
      </c>
      <c r="D23" s="100">
        <v>0.48010683179993635</v>
      </c>
      <c r="E23" s="100">
        <v>0.48541074636319964</v>
      </c>
      <c r="F23" s="100">
        <v>0.49287921080848174</v>
      </c>
      <c r="G23" s="100">
        <v>0.68228130532472664</v>
      </c>
      <c r="H23" s="100">
        <v>0.24764761615176428</v>
      </c>
      <c r="I23" s="100">
        <v>0.42725176821381605</v>
      </c>
      <c r="J23" s="100">
        <v>1.0531235477584766</v>
      </c>
      <c r="K23" s="100">
        <v>0.57505375241019108</v>
      </c>
      <c r="L23" s="100">
        <v>1.1660394912912149</v>
      </c>
      <c r="M23" s="100">
        <v>0.76895691655154497</v>
      </c>
      <c r="N23" s="100">
        <v>0.57367094828474841</v>
      </c>
      <c r="O23" s="100">
        <v>0.64213889325496776</v>
      </c>
      <c r="P23" s="100">
        <v>0.54821558806393189</v>
      </c>
      <c r="Q23" s="100">
        <v>0.39181843885250067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1.6416553572620618</v>
      </c>
      <c r="D29" s="101">
        <f t="shared" si="4"/>
        <v>1.0930980738014313</v>
      </c>
      <c r="E29" s="101">
        <f t="shared" si="4"/>
        <v>0.87880260745936423</v>
      </c>
      <c r="F29" s="101">
        <f t="shared" si="4"/>
        <v>1.2076169870895448</v>
      </c>
      <c r="G29" s="101">
        <f t="shared" si="4"/>
        <v>0.75073032180911148</v>
      </c>
      <c r="H29" s="101">
        <f t="shared" si="4"/>
        <v>0.79184966233463261</v>
      </c>
      <c r="I29" s="101">
        <f t="shared" si="4"/>
        <v>0.62220797126425442</v>
      </c>
      <c r="J29" s="101">
        <f t="shared" si="4"/>
        <v>0.18057734474398782</v>
      </c>
      <c r="K29" s="101">
        <f t="shared" si="4"/>
        <v>4.3656038042876926</v>
      </c>
      <c r="L29" s="101">
        <f t="shared" si="4"/>
        <v>3.3776048306804611</v>
      </c>
      <c r="M29" s="101">
        <f t="shared" si="4"/>
        <v>1.7715042448143299</v>
      </c>
      <c r="N29" s="101">
        <f t="shared" si="4"/>
        <v>2.1642286773799149</v>
      </c>
      <c r="O29" s="101">
        <f t="shared" si="4"/>
        <v>3.2968435860292682</v>
      </c>
      <c r="P29" s="101">
        <f t="shared" si="4"/>
        <v>1.1104230027834636</v>
      </c>
      <c r="Q29" s="101">
        <f t="shared" si="4"/>
        <v>0.30306753101206996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3.8640061259410325</v>
      </c>
      <c r="L30" s="100">
        <v>2.7531573649035126</v>
      </c>
      <c r="M30" s="100">
        <v>0.28633361950120906</v>
      </c>
      <c r="N30" s="100">
        <v>1.8283238017780947</v>
      </c>
      <c r="O30" s="100">
        <v>2.4358374713200463E-2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1.6416553572620618</v>
      </c>
      <c r="D31" s="100">
        <v>1.0930980738014313</v>
      </c>
      <c r="E31" s="100">
        <v>0.87880260745936423</v>
      </c>
      <c r="F31" s="100">
        <v>1.2076169870895448</v>
      </c>
      <c r="G31" s="100">
        <v>0.75073032180911148</v>
      </c>
      <c r="H31" s="100">
        <v>0.79184966233463261</v>
      </c>
      <c r="I31" s="100">
        <v>0.62220797126425442</v>
      </c>
      <c r="J31" s="100">
        <v>0.18057734474398782</v>
      </c>
      <c r="K31" s="100">
        <v>0.5015976783466598</v>
      </c>
      <c r="L31" s="100">
        <v>0.62444746577694843</v>
      </c>
      <c r="M31" s="100">
        <v>1.4851706253131207</v>
      </c>
      <c r="N31" s="100">
        <v>0.3359048756018202</v>
      </c>
      <c r="O31" s="100">
        <v>3.2724852113160678</v>
      </c>
      <c r="P31" s="100">
        <v>1.1104230027834636</v>
      </c>
      <c r="Q31" s="100">
        <v>0.30306753101206996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99762.12117335631</v>
      </c>
      <c r="D3" s="106">
        <f>IF(SER_hh_fec_in!D3=0,0,1000000/0.086*SER_hh_fec_in!D3/SER_hh_num_in!D3)</f>
        <v>88642.743026736774</v>
      </c>
      <c r="E3" s="106">
        <f>IF(SER_hh_fec_in!E3=0,0,1000000/0.086*SER_hh_fec_in!E3/SER_hh_num_in!E3)</f>
        <v>96496.392221670714</v>
      </c>
      <c r="F3" s="106">
        <f>IF(SER_hh_fec_in!F3=0,0,1000000/0.086*SER_hh_fec_in!F3/SER_hh_num_in!F3)</f>
        <v>93712.421622559064</v>
      </c>
      <c r="G3" s="106">
        <f>IF(SER_hh_fec_in!G3=0,0,1000000/0.086*SER_hh_fec_in!G3/SER_hh_num_in!G3)</f>
        <v>90215.526322504084</v>
      </c>
      <c r="H3" s="106">
        <f>IF(SER_hh_fec_in!H3=0,0,1000000/0.086*SER_hh_fec_in!H3/SER_hh_num_in!H3)</f>
        <v>94021.195007235845</v>
      </c>
      <c r="I3" s="106">
        <f>IF(SER_hh_fec_in!I3=0,0,1000000/0.086*SER_hh_fec_in!I3/SER_hh_num_in!I3)</f>
        <v>87252.638631945127</v>
      </c>
      <c r="J3" s="106">
        <f>IF(SER_hh_fec_in!J3=0,0,1000000/0.086*SER_hh_fec_in!J3/SER_hh_num_in!J3)</f>
        <v>99217.298500903329</v>
      </c>
      <c r="K3" s="106">
        <f>IF(SER_hh_fec_in!K3=0,0,1000000/0.086*SER_hh_fec_in!K3/SER_hh_num_in!K3)</f>
        <v>95195.569640609348</v>
      </c>
      <c r="L3" s="106">
        <f>IF(SER_hh_fec_in!L3=0,0,1000000/0.086*SER_hh_fec_in!L3/SER_hh_num_in!L3)</f>
        <v>114722.62271698221</v>
      </c>
      <c r="M3" s="106">
        <f>IF(SER_hh_fec_in!M3=0,0,1000000/0.086*SER_hh_fec_in!M3/SER_hh_num_in!M3)</f>
        <v>84702.453653014309</v>
      </c>
      <c r="N3" s="106">
        <f>IF(SER_hh_fec_in!N3=0,0,1000000/0.086*SER_hh_fec_in!N3/SER_hh_num_in!N3)</f>
        <v>83552.966362705745</v>
      </c>
      <c r="O3" s="106">
        <f>IF(SER_hh_fec_in!O3=0,0,1000000/0.086*SER_hh_fec_in!O3/SER_hh_num_in!O3)</f>
        <v>78213.765442765289</v>
      </c>
      <c r="P3" s="106">
        <f>IF(SER_hh_fec_in!P3=0,0,1000000/0.086*SER_hh_fec_in!P3/SER_hh_num_in!P3)</f>
        <v>68155.918719307694</v>
      </c>
      <c r="Q3" s="106">
        <f>IF(SER_hh_fec_in!Q3=0,0,1000000/0.086*SER_hh_fec_in!Q3/SER_hh_num_in!Q3)</f>
        <v>86129.843140018318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67549.200516534271</v>
      </c>
      <c r="D4" s="101">
        <f>IF(SER_hh_fec_in!D4=0,0,1000000/0.086*SER_hh_fec_in!D4/SER_hh_num_in!D4)</f>
        <v>57667.39530599954</v>
      </c>
      <c r="E4" s="101">
        <f>IF(SER_hh_fec_in!E4=0,0,1000000/0.086*SER_hh_fec_in!E4/SER_hh_num_in!E4)</f>
        <v>68507.801485659336</v>
      </c>
      <c r="F4" s="101">
        <f>IF(SER_hh_fec_in!F4=0,0,1000000/0.086*SER_hh_fec_in!F4/SER_hh_num_in!F4)</f>
        <v>63799.50138532008</v>
      </c>
      <c r="G4" s="101">
        <f>IF(SER_hh_fec_in!G4=0,0,1000000/0.086*SER_hh_fec_in!G4/SER_hh_num_in!G4)</f>
        <v>61397.144469468272</v>
      </c>
      <c r="H4" s="101">
        <f>IF(SER_hh_fec_in!H4=0,0,1000000/0.086*SER_hh_fec_in!H4/SER_hh_num_in!H4)</f>
        <v>65539.095875836429</v>
      </c>
      <c r="I4" s="101">
        <f>IF(SER_hh_fec_in!I4=0,0,1000000/0.086*SER_hh_fec_in!I4/SER_hh_num_in!I4)</f>
        <v>59193.374861286873</v>
      </c>
      <c r="J4" s="101">
        <f>IF(SER_hh_fec_in!J4=0,0,1000000/0.086*SER_hh_fec_in!J4/SER_hh_num_in!J4)</f>
        <v>70796.521321552646</v>
      </c>
      <c r="K4" s="101">
        <f>IF(SER_hh_fec_in!K4=0,0,1000000/0.086*SER_hh_fec_in!K4/SER_hh_num_in!K4)</f>
        <v>62959.340590206833</v>
      </c>
      <c r="L4" s="101">
        <f>IF(SER_hh_fec_in!L4=0,0,1000000/0.086*SER_hh_fec_in!L4/SER_hh_num_in!L4)</f>
        <v>84400.8805549893</v>
      </c>
      <c r="M4" s="101">
        <f>IF(SER_hh_fec_in!M4=0,0,1000000/0.086*SER_hh_fec_in!M4/SER_hh_num_in!M4)</f>
        <v>61802.588492430274</v>
      </c>
      <c r="N4" s="101">
        <f>IF(SER_hh_fec_in!N4=0,0,1000000/0.086*SER_hh_fec_in!N4/SER_hh_num_in!N4)</f>
        <v>61565.102158687594</v>
      </c>
      <c r="O4" s="101">
        <f>IF(SER_hh_fec_in!O4=0,0,1000000/0.086*SER_hh_fec_in!O4/SER_hh_num_in!O4)</f>
        <v>54531.409308191833</v>
      </c>
      <c r="P4" s="101">
        <f>IF(SER_hh_fec_in!P4=0,0,1000000/0.086*SER_hh_fec_in!P4/SER_hh_num_in!P4)</f>
        <v>43840.529914778912</v>
      </c>
      <c r="Q4" s="101">
        <f>IF(SER_hh_fec_in!Q4=0,0,1000000/0.086*SER_hh_fec_in!Q4/SER_hh_num_in!Q4)</f>
        <v>59512.973299583362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0</v>
      </c>
      <c r="D5" s="100">
        <f>IF(SER_hh_fec_in!D5=0,0,1000000/0.086*SER_hh_fec_in!D5/SER_hh_num_in!D5)</f>
        <v>0</v>
      </c>
      <c r="E5" s="100">
        <f>IF(SER_hh_fec_in!E5=0,0,1000000/0.086*SER_hh_fec_in!E5/SER_hh_num_in!E5)</f>
        <v>0</v>
      </c>
      <c r="F5" s="100">
        <f>IF(SER_hh_fec_in!F5=0,0,1000000/0.086*SER_hh_fec_in!F5/SER_hh_num_in!F5)</f>
        <v>0</v>
      </c>
      <c r="G5" s="100">
        <f>IF(SER_hh_fec_in!G5=0,0,1000000/0.086*SER_hh_fec_in!G5/SER_hh_num_in!G5)</f>
        <v>0</v>
      </c>
      <c r="H5" s="100">
        <f>IF(SER_hh_fec_in!H5=0,0,1000000/0.086*SER_hh_fec_in!H5/SER_hh_num_in!H5)</f>
        <v>0</v>
      </c>
      <c r="I5" s="100">
        <f>IF(SER_hh_fec_in!I5=0,0,1000000/0.086*SER_hh_fec_in!I5/SER_hh_num_in!I5)</f>
        <v>0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0</v>
      </c>
      <c r="M5" s="100">
        <f>IF(SER_hh_fec_in!M5=0,0,1000000/0.086*SER_hh_fec_in!M5/SER_hh_num_in!M5)</f>
        <v>0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75353.196454837918</v>
      </c>
      <c r="D7" s="100">
        <f>IF(SER_hh_fec_in!D7=0,0,1000000/0.086*SER_hh_fec_in!D7/SER_hh_num_in!D7)</f>
        <v>65802.079222611545</v>
      </c>
      <c r="E7" s="100">
        <f>IF(SER_hh_fec_in!E7=0,0,1000000/0.086*SER_hh_fec_in!E7/SER_hh_num_in!E7)</f>
        <v>0</v>
      </c>
      <c r="F7" s="100">
        <f>IF(SER_hh_fec_in!F7=0,0,1000000/0.086*SER_hh_fec_in!F7/SER_hh_num_in!F7)</f>
        <v>78469.269491944753</v>
      </c>
      <c r="G7" s="100">
        <f>IF(SER_hh_fec_in!G7=0,0,1000000/0.086*SER_hh_fec_in!G7/SER_hh_num_in!G7)</f>
        <v>72408.147827437526</v>
      </c>
      <c r="H7" s="100">
        <f>IF(SER_hh_fec_in!H7=0,0,1000000/0.086*SER_hh_fec_in!H7/SER_hh_num_in!H7)</f>
        <v>0</v>
      </c>
      <c r="I7" s="100">
        <f>IF(SER_hh_fec_in!I7=0,0,1000000/0.086*SER_hh_fec_in!I7/SER_hh_num_in!I7)</f>
        <v>72000.817009126098</v>
      </c>
      <c r="J7" s="100">
        <f>IF(SER_hh_fec_in!J7=0,0,1000000/0.086*SER_hh_fec_in!J7/SER_hh_num_in!J7)</f>
        <v>0</v>
      </c>
      <c r="K7" s="100">
        <f>IF(SER_hh_fec_in!K7=0,0,1000000/0.086*SER_hh_fec_in!K7/SER_hh_num_in!K7)</f>
        <v>69452.952152846701</v>
      </c>
      <c r="L7" s="100">
        <f>IF(SER_hh_fec_in!L7=0,0,1000000/0.086*SER_hh_fec_in!L7/SER_hh_num_in!L7)</f>
        <v>87654.383754402312</v>
      </c>
      <c r="M7" s="100">
        <f>IF(SER_hh_fec_in!M7=0,0,1000000/0.086*SER_hh_fec_in!M7/SER_hh_num_in!M7)</f>
        <v>88063.562040317309</v>
      </c>
      <c r="N7" s="100">
        <f>IF(SER_hh_fec_in!N7=0,0,1000000/0.086*SER_hh_fec_in!N7/SER_hh_num_in!N7)</f>
        <v>59600.996123827623</v>
      </c>
      <c r="O7" s="100">
        <f>IF(SER_hh_fec_in!O7=0,0,1000000/0.086*SER_hh_fec_in!O7/SER_hh_num_in!O7)</f>
        <v>75208.02779991673</v>
      </c>
      <c r="P7" s="100">
        <f>IF(SER_hh_fec_in!P7=0,0,1000000/0.086*SER_hh_fec_in!P7/SER_hh_num_in!P7)</f>
        <v>57716.413108477187</v>
      </c>
      <c r="Q7" s="100">
        <f>IF(SER_hh_fec_in!Q7=0,0,1000000/0.086*SER_hh_fec_in!Q7/SER_hh_num_in!Q7)</f>
        <v>67736.31040479221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47079.778843332286</v>
      </c>
      <c r="D8" s="100">
        <f>IF(SER_hh_fec_in!D8=0,0,1000000/0.086*SER_hh_fec_in!D8/SER_hh_num_in!D8)</f>
        <v>41124.832636046645</v>
      </c>
      <c r="E8" s="100">
        <f>IF(SER_hh_fec_in!E8=0,0,1000000/0.086*SER_hh_fec_in!E8/SER_hh_num_in!E8)</f>
        <v>52269.937197328931</v>
      </c>
      <c r="F8" s="100">
        <f>IF(SER_hh_fec_in!F8=0,0,1000000/0.086*SER_hh_fec_in!F8/SER_hh_num_in!F8)</f>
        <v>46516.524125658732</v>
      </c>
      <c r="G8" s="100">
        <f>IF(SER_hh_fec_in!G8=0,0,1000000/0.086*SER_hh_fec_in!G8/SER_hh_num_in!G8)</f>
        <v>45533.628917084017</v>
      </c>
      <c r="H8" s="100">
        <f>IF(SER_hh_fec_in!H8=0,0,1000000/0.086*SER_hh_fec_in!H8/SER_hh_num_in!H8)</f>
        <v>44826.341300376953</v>
      </c>
      <c r="I8" s="100">
        <f>IF(SER_hh_fec_in!I8=0,0,1000000/0.086*SER_hh_fec_in!I8/SER_hh_num_in!I8)</f>
        <v>44700.691008478469</v>
      </c>
      <c r="J8" s="100">
        <f>IF(SER_hh_fec_in!J8=0,0,1000000/0.086*SER_hh_fec_in!J8/SER_hh_num_in!J8)</f>
        <v>47931.253810507638</v>
      </c>
      <c r="K8" s="100">
        <f>IF(SER_hh_fec_in!K8=0,0,1000000/0.086*SER_hh_fec_in!K8/SER_hh_num_in!K8)</f>
        <v>43463.883163514634</v>
      </c>
      <c r="L8" s="100">
        <f>IF(SER_hh_fec_in!L8=0,0,1000000/0.086*SER_hh_fec_in!L8/SER_hh_num_in!L8)</f>
        <v>54001.346048237952</v>
      </c>
      <c r="M8" s="100">
        <f>IF(SER_hh_fec_in!M8=0,0,1000000/0.086*SER_hh_fec_in!M8/SER_hh_num_in!M8)</f>
        <v>41921.730366000505</v>
      </c>
      <c r="N8" s="100">
        <f>IF(SER_hh_fec_in!N8=0,0,1000000/0.086*SER_hh_fec_in!N8/SER_hh_num_in!N8)</f>
        <v>46042.273412434217</v>
      </c>
      <c r="O8" s="100">
        <f>IF(SER_hh_fec_in!O8=0,0,1000000/0.086*SER_hh_fec_in!O8/SER_hh_num_in!O8)</f>
        <v>47465.27893687765</v>
      </c>
      <c r="P8" s="100">
        <f>IF(SER_hh_fec_in!P8=0,0,1000000/0.086*SER_hh_fec_in!P8/SER_hh_num_in!P8)</f>
        <v>35580.236269947112</v>
      </c>
      <c r="Q8" s="100">
        <f>IF(SER_hh_fec_in!Q8=0,0,1000000/0.086*SER_hh_fec_in!Q8/SER_hh_num_in!Q8)</f>
        <v>40861.157096027971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0</v>
      </c>
      <c r="D9" s="100">
        <f>IF(SER_hh_fec_in!D9=0,0,1000000/0.086*SER_hh_fec_in!D9/SER_hh_num_in!D9)</f>
        <v>57340.281778579141</v>
      </c>
      <c r="E9" s="100">
        <f>IF(SER_hh_fec_in!E9=0,0,1000000/0.086*SER_hh_fec_in!E9/SER_hh_num_in!E9)</f>
        <v>0</v>
      </c>
      <c r="F9" s="100">
        <f>IF(SER_hh_fec_in!F9=0,0,1000000/0.086*SER_hh_fec_in!F9/SER_hh_num_in!F9)</f>
        <v>63293.164176044869</v>
      </c>
      <c r="G9" s="100">
        <f>IF(SER_hh_fec_in!G9=0,0,1000000/0.086*SER_hh_fec_in!G9/SER_hh_num_in!G9)</f>
        <v>0</v>
      </c>
      <c r="H9" s="100">
        <f>IF(SER_hh_fec_in!H9=0,0,1000000/0.086*SER_hh_fec_in!H9/SER_hh_num_in!H9)</f>
        <v>65630.259809765834</v>
      </c>
      <c r="I9" s="100">
        <f>IF(SER_hh_fec_in!I9=0,0,1000000/0.086*SER_hh_fec_in!I9/SER_hh_num_in!I9)</f>
        <v>0</v>
      </c>
      <c r="J9" s="100">
        <f>IF(SER_hh_fec_in!J9=0,0,1000000/0.086*SER_hh_fec_in!J9/SER_hh_num_in!J9)</f>
        <v>70947.236045457495</v>
      </c>
      <c r="K9" s="100">
        <f>IF(SER_hh_fec_in!K9=0,0,1000000/0.086*SER_hh_fec_in!K9/SER_hh_num_in!K9)</f>
        <v>66056.069256200877</v>
      </c>
      <c r="L9" s="100">
        <f>IF(SER_hh_fec_in!L9=0,0,1000000/0.086*SER_hh_fec_in!L9/SER_hh_num_in!L9)</f>
        <v>0</v>
      </c>
      <c r="M9" s="100">
        <f>IF(SER_hh_fec_in!M9=0,0,1000000/0.086*SER_hh_fec_in!M9/SER_hh_num_in!M9)</f>
        <v>0</v>
      </c>
      <c r="N9" s="100">
        <f>IF(SER_hh_fec_in!N9=0,0,1000000/0.086*SER_hh_fec_in!N9/SER_hh_num_in!N9)</f>
        <v>75926.650418144927</v>
      </c>
      <c r="O9" s="100">
        <f>IF(SER_hh_fec_in!O9=0,0,1000000/0.086*SER_hh_fec_in!O9/SER_hh_num_in!O9)</f>
        <v>71858.003593563073</v>
      </c>
      <c r="P9" s="100">
        <f>IF(SER_hh_fec_in!P9=0,0,1000000/0.086*SER_hh_fec_in!P9/SER_hh_num_in!P9)</f>
        <v>0</v>
      </c>
      <c r="Q9" s="100">
        <f>IF(SER_hh_fec_in!Q9=0,0,1000000/0.086*SER_hh_fec_in!Q9/SER_hh_num_in!Q9)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70658.617670908003</v>
      </c>
      <c r="D10" s="100">
        <f>IF(SER_hh_fec_in!D10=0,0,1000000/0.086*SER_hh_fec_in!D10/SER_hh_num_in!D10)</f>
        <v>61871.278538182851</v>
      </c>
      <c r="E10" s="100">
        <f>IF(SER_hh_fec_in!E10=0,0,1000000/0.086*SER_hh_fec_in!E10/SER_hh_num_in!E10)</f>
        <v>0</v>
      </c>
      <c r="F10" s="100">
        <f>IF(SER_hh_fec_in!F10=0,0,1000000/0.086*SER_hh_fec_in!F10/SER_hh_num_in!F10)</f>
        <v>0</v>
      </c>
      <c r="G10" s="100">
        <f>IF(SER_hh_fec_in!G10=0,0,1000000/0.086*SER_hh_fec_in!G10/SER_hh_num_in!G10)</f>
        <v>0</v>
      </c>
      <c r="H10" s="100">
        <f>IF(SER_hh_fec_in!H10=0,0,1000000/0.086*SER_hh_fec_in!H10/SER_hh_num_in!H10)</f>
        <v>0</v>
      </c>
      <c r="I10" s="100">
        <f>IF(SER_hh_fec_in!I10=0,0,1000000/0.086*SER_hh_fec_in!I10/SER_hh_num_in!I10)</f>
        <v>67802.073863047393</v>
      </c>
      <c r="J10" s="100">
        <f>IF(SER_hh_fec_in!J10=0,0,1000000/0.086*SER_hh_fec_in!J10/SER_hh_num_in!J10)</f>
        <v>72697.78352953642</v>
      </c>
      <c r="K10" s="100">
        <f>IF(SER_hh_fec_in!K10=0,0,1000000/0.086*SER_hh_fec_in!K10/SER_hh_num_in!K10)</f>
        <v>65765.925540012351</v>
      </c>
      <c r="L10" s="100">
        <f>IF(SER_hh_fec_in!L10=0,0,1000000/0.086*SER_hh_fec_in!L10/SER_hh_num_in!L10)</f>
        <v>53506.068916393888</v>
      </c>
      <c r="M10" s="100">
        <f>IF(SER_hh_fec_in!M10=0,0,1000000/0.086*SER_hh_fec_in!M10/SER_hh_num_in!M10)</f>
        <v>63308.040184223806</v>
      </c>
      <c r="N10" s="100">
        <f>IF(SER_hh_fec_in!N10=0,0,1000000/0.086*SER_hh_fec_in!N10/SER_hh_num_in!N10)</f>
        <v>69663.854824888942</v>
      </c>
      <c r="O10" s="100">
        <f>IF(SER_hh_fec_in!O10=0,0,1000000/0.086*SER_hh_fec_in!O10/SER_hh_num_in!O10)</f>
        <v>73622.034290425625</v>
      </c>
      <c r="P10" s="100">
        <f>IF(SER_hh_fec_in!P10=0,0,1000000/0.086*SER_hh_fec_in!P10/SER_hh_num_in!P10)</f>
        <v>56245.267509362347</v>
      </c>
      <c r="Q10" s="100">
        <f>IF(SER_hh_fec_in!Q10=0,0,1000000/0.086*SER_hh_fec_in!Q10/SER_hh_num_in!Q10)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0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0</v>
      </c>
      <c r="J11" s="100">
        <f>IF(SER_hh_fec_in!J11=0,0,1000000/0.086*SER_hh_fec_in!J11/SER_hh_num_in!J11)</f>
        <v>0</v>
      </c>
      <c r="K11" s="100">
        <f>IF(SER_hh_fec_in!K11=0,0,1000000/0.086*SER_hh_fec_in!K11/SER_hh_num_in!K11)</f>
        <v>0</v>
      </c>
      <c r="L11" s="100">
        <f>IF(SER_hh_fec_in!L11=0,0,1000000/0.086*SER_hh_fec_in!L11/SER_hh_num_in!L11)</f>
        <v>0</v>
      </c>
      <c r="M11" s="100">
        <f>IF(SER_hh_fec_in!M11=0,0,1000000/0.086*SER_hh_fec_in!M11/SER_hh_num_in!M11)</f>
        <v>0</v>
      </c>
      <c r="N11" s="100">
        <f>IF(SER_hh_fec_in!N11=0,0,1000000/0.086*SER_hh_fec_in!N11/SER_hh_num_in!N11)</f>
        <v>0</v>
      </c>
      <c r="O11" s="100">
        <f>IF(SER_hh_fec_in!O11=0,0,1000000/0.086*SER_hh_fec_in!O11/SER_hh_num_in!O11)</f>
        <v>0</v>
      </c>
      <c r="P11" s="100">
        <f>IF(SER_hh_fec_in!P11=0,0,1000000/0.086*SER_hh_fec_in!P11/SER_hh_num_in!P11)</f>
        <v>0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60431.556699674518</v>
      </c>
      <c r="D12" s="100">
        <f>IF(SER_hh_fec_in!D12=0,0,1000000/0.086*SER_hh_fec_in!D12/SER_hh_num_in!D12)</f>
        <v>53342.88778507759</v>
      </c>
      <c r="E12" s="100">
        <f>IF(SER_hh_fec_in!E12=0,0,1000000/0.086*SER_hh_fec_in!E12/SER_hh_num_in!E12)</f>
        <v>67833.667140320817</v>
      </c>
      <c r="F12" s="100">
        <f>IF(SER_hh_fec_in!F12=0,0,1000000/0.086*SER_hh_fec_in!F12/SER_hh_num_in!F12)</f>
        <v>60225.874984051297</v>
      </c>
      <c r="G12" s="100">
        <f>IF(SER_hh_fec_in!G12=0,0,1000000/0.086*SER_hh_fec_in!G12/SER_hh_num_in!G12)</f>
        <v>58877.403625525629</v>
      </c>
      <c r="H12" s="100">
        <f>IF(SER_hh_fec_in!H12=0,0,1000000/0.086*SER_hh_fec_in!H12/SER_hh_num_in!H12)</f>
        <v>57832.529229046719</v>
      </c>
      <c r="I12" s="100">
        <f>IF(SER_hh_fec_in!I12=0,0,1000000/0.086*SER_hh_fec_in!I12/SER_hh_num_in!I12)</f>
        <v>0</v>
      </c>
      <c r="J12" s="100">
        <f>IF(SER_hh_fec_in!J12=0,0,1000000/0.086*SER_hh_fec_in!J12/SER_hh_num_in!J12)</f>
        <v>0</v>
      </c>
      <c r="K12" s="100">
        <f>IF(SER_hh_fec_in!K12=0,0,1000000/0.086*SER_hh_fec_in!K12/SER_hh_num_in!K12)</f>
        <v>0</v>
      </c>
      <c r="L12" s="100">
        <f>IF(SER_hh_fec_in!L12=0,0,1000000/0.086*SER_hh_fec_in!L12/SER_hh_num_in!L12)</f>
        <v>0</v>
      </c>
      <c r="M12" s="100">
        <f>IF(SER_hh_fec_in!M12=0,0,1000000/0.086*SER_hh_fec_in!M12/SER_hh_num_in!M12)</f>
        <v>59209.594226966721</v>
      </c>
      <c r="N12" s="100">
        <f>IF(SER_hh_fec_in!N12=0,0,1000000/0.086*SER_hh_fec_in!N12/SER_hh_num_in!N12)</f>
        <v>0</v>
      </c>
      <c r="O12" s="100">
        <f>IF(SER_hh_fec_in!O12=0,0,1000000/0.086*SER_hh_fec_in!O12/SER_hh_num_in!O12)</f>
        <v>62087.198992453501</v>
      </c>
      <c r="P12" s="100">
        <f>IF(SER_hh_fec_in!P12=0,0,1000000/0.086*SER_hh_fec_in!P12/SER_hh_num_in!P12)</f>
        <v>0</v>
      </c>
      <c r="Q12" s="100">
        <f>IF(SER_hh_fec_in!Q12=0,0,1000000/0.086*SER_hh_fec_in!Q12/SER_hh_num_in!Q12)</f>
        <v>55328.113212031538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38539.471140507761</v>
      </c>
      <c r="D13" s="100">
        <f>IF(SER_hh_fec_in!D13=0,0,1000000/0.086*SER_hh_fec_in!D13/SER_hh_num_in!D13)</f>
        <v>33827.720804036893</v>
      </c>
      <c r="E13" s="100">
        <f>IF(SER_hh_fec_in!E13=0,0,1000000/0.086*SER_hh_fec_in!E13/SER_hh_num_in!E13)</f>
        <v>43178.678843229711</v>
      </c>
      <c r="F13" s="100">
        <f>IF(SER_hh_fec_in!F13=0,0,1000000/0.086*SER_hh_fec_in!F13/SER_hh_num_in!F13)</f>
        <v>38505.134389633007</v>
      </c>
      <c r="G13" s="100">
        <f>IF(SER_hh_fec_in!G13=0,0,1000000/0.086*SER_hh_fec_in!G13/SER_hh_num_in!G13)</f>
        <v>37996.56403024777</v>
      </c>
      <c r="H13" s="100">
        <f>IF(SER_hh_fec_in!H13=0,0,1000000/0.086*SER_hh_fec_in!H13/SER_hh_num_in!H13)</f>
        <v>37517.70698003198</v>
      </c>
      <c r="I13" s="100">
        <f>IF(SER_hh_fec_in!I13=0,0,1000000/0.086*SER_hh_fec_in!I13/SER_hh_num_in!I13)</f>
        <v>37660.061704587191</v>
      </c>
      <c r="J13" s="100">
        <f>IF(SER_hh_fec_in!J13=0,0,1000000/0.086*SER_hh_fec_in!J13/SER_hh_num_in!J13)</f>
        <v>40423.649704161006</v>
      </c>
      <c r="K13" s="100">
        <f>IF(SER_hh_fec_in!K13=0,0,1000000/0.086*SER_hh_fec_in!K13/SER_hh_num_in!K13)</f>
        <v>36582.752114630624</v>
      </c>
      <c r="L13" s="100">
        <f>IF(SER_hh_fec_in!L13=0,0,1000000/0.086*SER_hh_fec_in!L13/SER_hh_num_in!L13)</f>
        <v>32949.126855652772</v>
      </c>
      <c r="M13" s="100">
        <f>IF(SER_hh_fec_in!M13=0,0,1000000/0.086*SER_hh_fec_in!M13/SER_hh_num_in!M13)</f>
        <v>21281.63482413426</v>
      </c>
      <c r="N13" s="100">
        <f>IF(SER_hh_fec_in!N13=0,0,1000000/0.086*SER_hh_fec_in!N13/SER_hh_num_in!N13)</f>
        <v>21017.001384977175</v>
      </c>
      <c r="O13" s="100">
        <f>IF(SER_hh_fec_in!O13=0,0,1000000/0.086*SER_hh_fec_in!O13/SER_hh_num_in!O13)</f>
        <v>19606.91239876864</v>
      </c>
      <c r="P13" s="100">
        <f>IF(SER_hh_fec_in!P13=0,0,1000000/0.086*SER_hh_fec_in!P13/SER_hh_num_in!P13)</f>
        <v>13896.924905514164</v>
      </c>
      <c r="Q13" s="100">
        <f>IF(SER_hh_fec_in!Q13=0,0,1000000/0.086*SER_hh_fec_in!Q13/SER_hh_num_in!Q13)</f>
        <v>15576.386216581466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64519.9974853147</v>
      </c>
      <c r="D14" s="22">
        <f>IF(SER_hh_fec_in!D14=0,0,1000000/0.086*SER_hh_fec_in!D14/SER_hh_num_in!D14)</f>
        <v>0</v>
      </c>
      <c r="E14" s="22">
        <f>IF(SER_hh_fec_in!E14=0,0,1000000/0.086*SER_hh_fec_in!E14/SER_hh_num_in!E14)</f>
        <v>71874.233969710418</v>
      </c>
      <c r="F14" s="22">
        <f>IF(SER_hh_fec_in!F14=0,0,1000000/0.086*SER_hh_fec_in!F14/SER_hh_num_in!F14)</f>
        <v>0</v>
      </c>
      <c r="G14" s="22">
        <f>IF(SER_hh_fec_in!G14=0,0,1000000/0.086*SER_hh_fec_in!G14/SER_hh_num_in!G14)</f>
        <v>62781.604391461871</v>
      </c>
      <c r="H14" s="22">
        <f>IF(SER_hh_fec_in!H14=0,0,1000000/0.086*SER_hh_fec_in!H14/SER_hh_num_in!H14)</f>
        <v>0</v>
      </c>
      <c r="I14" s="22">
        <f>IF(SER_hh_fec_in!I14=0,0,1000000/0.086*SER_hh_fec_in!I14/SER_hh_num_in!I14)</f>
        <v>62001.240105380646</v>
      </c>
      <c r="J14" s="22">
        <f>IF(SER_hh_fec_in!J14=0,0,1000000/0.086*SER_hh_fec_in!J14/SER_hh_num_in!J14)</f>
        <v>0</v>
      </c>
      <c r="K14" s="22">
        <f>IF(SER_hh_fec_in!K14=0,0,1000000/0.086*SER_hh_fec_in!K14/SER_hh_num_in!K14)</f>
        <v>0</v>
      </c>
      <c r="L14" s="22">
        <f>IF(SER_hh_fec_in!L14=0,0,1000000/0.086*SER_hh_fec_in!L14/SER_hh_num_in!L14)</f>
        <v>0</v>
      </c>
      <c r="M14" s="22">
        <f>IF(SER_hh_fec_in!M14=0,0,1000000/0.086*SER_hh_fec_in!M14/SER_hh_num_in!M14)</f>
        <v>0</v>
      </c>
      <c r="N14" s="22">
        <f>IF(SER_hh_fec_in!N14=0,0,1000000/0.086*SER_hh_fec_in!N14/SER_hh_num_in!N14)</f>
        <v>0</v>
      </c>
      <c r="O14" s="22">
        <f>IF(SER_hh_fec_in!O14=0,0,1000000/0.086*SER_hh_fec_in!O14/SER_hh_num_in!O14)</f>
        <v>0</v>
      </c>
      <c r="P14" s="22">
        <f>IF(SER_hh_fec_in!P14=0,0,1000000/0.086*SER_hh_fec_in!P14/SER_hh_num_in!P14)</f>
        <v>49423.242533438373</v>
      </c>
      <c r="Q14" s="22">
        <f>IF(SER_hh_fec_in!Q14=0,0,1000000/0.086*SER_hh_fec_in!Q14/SER_hh_num_in!Q14)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834.94728798797178</v>
      </c>
      <c r="D15" s="104">
        <f>IF(SER_hh_fec_in!D15=0,0,1000000/0.086*SER_hh_fec_in!D15/SER_hh_num_in!D15)</f>
        <v>623.27726660566134</v>
      </c>
      <c r="E15" s="104">
        <f>IF(SER_hh_fec_in!E15=0,0,1000000/0.086*SER_hh_fec_in!E15/SER_hh_num_in!E15)</f>
        <v>274.16314500219283</v>
      </c>
      <c r="F15" s="104">
        <f>IF(SER_hh_fec_in!F15=0,0,1000000/0.086*SER_hh_fec_in!F15/SER_hh_num_in!F15)</f>
        <v>627.66442257354004</v>
      </c>
      <c r="G15" s="104">
        <f>IF(SER_hh_fec_in!G15=0,0,1000000/0.086*SER_hh_fec_in!G15/SER_hh_num_in!G15)</f>
        <v>595.16022643971144</v>
      </c>
      <c r="H15" s="104">
        <f>IF(SER_hh_fec_in!H15=0,0,1000000/0.086*SER_hh_fec_in!H15/SER_hh_num_in!H15)</f>
        <v>894.64072360730108</v>
      </c>
      <c r="I15" s="104">
        <f>IF(SER_hh_fec_in!I15=0,0,1000000/0.086*SER_hh_fec_in!I15/SER_hh_num_in!I15)</f>
        <v>885.44872255352459</v>
      </c>
      <c r="J15" s="104">
        <f>IF(SER_hh_fec_in!J15=0,0,1000000/0.086*SER_hh_fec_in!J15/SER_hh_num_in!J15)</f>
        <v>1041.3852372627593</v>
      </c>
      <c r="K15" s="104">
        <f>IF(SER_hh_fec_in!K15=0,0,1000000/0.086*SER_hh_fec_in!K15/SER_hh_num_in!K15)</f>
        <v>964.58905464804059</v>
      </c>
      <c r="L15" s="104">
        <f>IF(SER_hh_fec_in!L15=0,0,1000000/0.086*SER_hh_fec_in!L15/SER_hh_num_in!L15)</f>
        <v>1114.7419394779895</v>
      </c>
      <c r="M15" s="104">
        <f>IF(SER_hh_fec_in!M15=0,0,1000000/0.086*SER_hh_fec_in!M15/SER_hh_num_in!M15)</f>
        <v>425.24436836305</v>
      </c>
      <c r="N15" s="104">
        <f>IF(SER_hh_fec_in!N15=0,0,1000000/0.086*SER_hh_fec_in!N15/SER_hh_num_in!N15)</f>
        <v>1049.2671434559722</v>
      </c>
      <c r="O15" s="104">
        <f>IF(SER_hh_fec_in!O15=0,0,1000000/0.086*SER_hh_fec_in!O15/SER_hh_num_in!O15)</f>
        <v>540.38754608578324</v>
      </c>
      <c r="P15" s="104">
        <f>IF(SER_hh_fec_in!P15=0,0,1000000/0.086*SER_hh_fec_in!P15/SER_hh_num_in!P15)</f>
        <v>691.20096169473595</v>
      </c>
      <c r="Q15" s="104">
        <f>IF(SER_hh_fec_in!Q15=0,0,1000000/0.086*SER_hh_fec_in!Q15/SER_hh_num_in!Q15)</f>
        <v>874.34048062506974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10015.156390484684</v>
      </c>
      <c r="D16" s="101">
        <f>IF(SER_hh_fec_in!D16=0,0,1000000/0.086*SER_hh_fec_in!D16/SER_hh_num_in!D16)</f>
        <v>9313.3160731868556</v>
      </c>
      <c r="E16" s="101">
        <f>IF(SER_hh_fec_in!E16=0,0,1000000/0.086*SER_hh_fec_in!E16/SER_hh_num_in!E16)</f>
        <v>9135.0110045773854</v>
      </c>
      <c r="F16" s="101">
        <f>IF(SER_hh_fec_in!F16=0,0,1000000/0.086*SER_hh_fec_in!F16/SER_hh_num_in!F16)</f>
        <v>8716.4355105447521</v>
      </c>
      <c r="G16" s="101">
        <f>IF(SER_hh_fec_in!G16=0,0,1000000/0.086*SER_hh_fec_in!G16/SER_hh_num_in!G16)</f>
        <v>8629.2014612717485</v>
      </c>
      <c r="H16" s="101">
        <f>IF(SER_hh_fec_in!H16=0,0,1000000/0.086*SER_hh_fec_in!H16/SER_hh_num_in!H16)</f>
        <v>8393.8323615757581</v>
      </c>
      <c r="I16" s="101">
        <f>IF(SER_hh_fec_in!I16=0,0,1000000/0.086*SER_hh_fec_in!I16/SER_hh_num_in!I16)</f>
        <v>8274.6268863900914</v>
      </c>
      <c r="J16" s="101">
        <f>IF(SER_hh_fec_in!J16=0,0,1000000/0.086*SER_hh_fec_in!J16/SER_hh_num_in!J16)</f>
        <v>8147.3598696649588</v>
      </c>
      <c r="K16" s="101">
        <f>IF(SER_hh_fec_in!K16=0,0,1000000/0.086*SER_hh_fec_in!K16/SER_hh_num_in!K16)</f>
        <v>7952.1732520446922</v>
      </c>
      <c r="L16" s="101">
        <f>IF(SER_hh_fec_in!L16=0,0,1000000/0.086*SER_hh_fec_in!L16/SER_hh_num_in!L16)</f>
        <v>7814.5557115646252</v>
      </c>
      <c r="M16" s="101">
        <f>IF(SER_hh_fec_in!M16=0,0,1000000/0.086*SER_hh_fec_in!M16/SER_hh_num_in!M16)</f>
        <v>7505.7075083227155</v>
      </c>
      <c r="N16" s="101">
        <f>IF(SER_hh_fec_in!N16=0,0,1000000/0.086*SER_hh_fec_in!N16/SER_hh_num_in!N16)</f>
        <v>6626.412206775427</v>
      </c>
      <c r="O16" s="101">
        <f>IF(SER_hh_fec_in!O16=0,0,1000000/0.086*SER_hh_fec_in!O16/SER_hh_num_in!O16)</f>
        <v>6659.1529930583465</v>
      </c>
      <c r="P16" s="101">
        <f>IF(SER_hh_fec_in!P16=0,0,1000000/0.086*SER_hh_fec_in!P16/SER_hh_num_in!P16)</f>
        <v>6612.3791874294411</v>
      </c>
      <c r="Q16" s="101">
        <f>IF(SER_hh_fec_in!Q16=0,0,1000000/0.086*SER_hh_fec_in!Q16/SER_hh_num_in!Q16)</f>
        <v>6070.2108044899023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1213.4003671660962</v>
      </c>
      <c r="D17" s="103">
        <f>IF(SER_hh_fec_in!D17=0,0,1000000/0.086*SER_hh_fec_in!D17/SER_hh_num_in!D17)</f>
        <v>1556.9214677421633</v>
      </c>
      <c r="E17" s="103">
        <f>IF(SER_hh_fec_in!E17=0,0,1000000/0.086*SER_hh_fec_in!E17/SER_hh_num_in!E17)</f>
        <v>0</v>
      </c>
      <c r="F17" s="103">
        <f>IF(SER_hh_fec_in!F17=0,0,1000000/0.086*SER_hh_fec_in!F17/SER_hh_num_in!F17)</f>
        <v>2061.7733748003338</v>
      </c>
      <c r="G17" s="103">
        <f>IF(SER_hh_fec_in!G17=0,0,1000000/0.086*SER_hh_fec_in!G17/SER_hh_num_in!G17)</f>
        <v>2362.4111183987952</v>
      </c>
      <c r="H17" s="103">
        <f>IF(SER_hh_fec_in!H17=0,0,1000000/0.086*SER_hh_fec_in!H17/SER_hh_num_in!H17)</f>
        <v>2822.9127470249455</v>
      </c>
      <c r="I17" s="103">
        <f>IF(SER_hh_fec_in!I17=0,0,1000000/0.086*SER_hh_fec_in!I17/SER_hh_num_in!I17)</f>
        <v>3271.8029489656383</v>
      </c>
      <c r="J17" s="103">
        <f>IF(SER_hh_fec_in!J17=0,0,1000000/0.086*SER_hh_fec_in!J17/SER_hh_num_in!J17)</f>
        <v>3586.5926966160746</v>
      </c>
      <c r="K17" s="103">
        <f>IF(SER_hh_fec_in!K17=0,0,1000000/0.086*SER_hh_fec_in!K17/SER_hh_num_in!K17)</f>
        <v>4028.0916132360744</v>
      </c>
      <c r="L17" s="103">
        <f>IF(SER_hh_fec_in!L17=0,0,1000000/0.086*SER_hh_fec_in!L17/SER_hh_num_in!L17)</f>
        <v>0</v>
      </c>
      <c r="M17" s="103">
        <f>IF(SER_hh_fec_in!M17=0,0,1000000/0.086*SER_hh_fec_in!M17/SER_hh_num_in!M17)</f>
        <v>4172.5722807507382</v>
      </c>
      <c r="N17" s="103">
        <f>IF(SER_hh_fec_in!N17=0,0,1000000/0.086*SER_hh_fec_in!N17/SER_hh_num_in!N17)</f>
        <v>4290.178698001293</v>
      </c>
      <c r="O17" s="103">
        <f>IF(SER_hh_fec_in!O17=0,0,1000000/0.086*SER_hh_fec_in!O17/SER_hh_num_in!O17)</f>
        <v>4207.4787515524049</v>
      </c>
      <c r="P17" s="103">
        <f>IF(SER_hh_fec_in!P17=0,0,1000000/0.086*SER_hh_fec_in!P17/SER_hh_num_in!P17)</f>
        <v>4451.7963242436299</v>
      </c>
      <c r="Q17" s="103">
        <f>IF(SER_hh_fec_in!Q17=0,0,1000000/0.086*SER_hh_fec_in!Q17/SER_hh_num_in!Q17)</f>
        <v>4355.7973382724085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10084.975295683997</v>
      </c>
      <c r="D18" s="103">
        <f>IF(SER_hh_fec_in!D18=0,0,1000000/0.086*SER_hh_fec_in!D18/SER_hh_num_in!D18)</f>
        <v>9440.10371689159</v>
      </c>
      <c r="E18" s="103">
        <f>IF(SER_hh_fec_in!E18=0,0,1000000/0.086*SER_hh_fec_in!E18/SER_hh_num_in!E18)</f>
        <v>9135.0110045773854</v>
      </c>
      <c r="F18" s="103">
        <f>IF(SER_hh_fec_in!F18=0,0,1000000/0.086*SER_hh_fec_in!F18/SER_hh_num_in!F18)</f>
        <v>8869.7993145990458</v>
      </c>
      <c r="G18" s="103">
        <f>IF(SER_hh_fec_in!G18=0,0,1000000/0.086*SER_hh_fec_in!G18/SER_hh_num_in!G18)</f>
        <v>8644.8280089142791</v>
      </c>
      <c r="H18" s="103">
        <f>IF(SER_hh_fec_in!H18=0,0,1000000/0.086*SER_hh_fec_in!H18/SER_hh_num_in!H18)</f>
        <v>8470.46434681149</v>
      </c>
      <c r="I18" s="103">
        <f>IF(SER_hh_fec_in!I18=0,0,1000000/0.086*SER_hh_fec_in!I18/SER_hh_num_in!I18)</f>
        <v>8300.3984777938094</v>
      </c>
      <c r="J18" s="103">
        <f>IF(SER_hh_fec_in!J18=0,0,1000000/0.086*SER_hh_fec_in!J18/SER_hh_num_in!J18)</f>
        <v>8152.1062004060968</v>
      </c>
      <c r="K18" s="103">
        <f>IF(SER_hh_fec_in!K18=0,0,1000000/0.086*SER_hh_fec_in!K18/SER_hh_num_in!K18)</f>
        <v>8029.2086668761458</v>
      </c>
      <c r="L18" s="103">
        <f>IF(SER_hh_fec_in!L18=0,0,1000000/0.086*SER_hh_fec_in!L18/SER_hh_num_in!L18)</f>
        <v>7814.5557115646252</v>
      </c>
      <c r="M18" s="103">
        <f>IF(SER_hh_fec_in!M18=0,0,1000000/0.086*SER_hh_fec_in!M18/SER_hh_num_in!M18)</f>
        <v>7568.2300351720833</v>
      </c>
      <c r="N18" s="103">
        <f>IF(SER_hh_fec_in!N18=0,0,1000000/0.086*SER_hh_fec_in!N18/SER_hh_num_in!N18)</f>
        <v>7421.6798239446471</v>
      </c>
      <c r="O18" s="103">
        <f>IF(SER_hh_fec_in!O18=0,0,1000000/0.086*SER_hh_fec_in!O18/SER_hh_num_in!O18)</f>
        <v>7149.8637900761478</v>
      </c>
      <c r="P18" s="103">
        <f>IF(SER_hh_fec_in!P18=0,0,1000000/0.086*SER_hh_fec_in!P18/SER_hh_num_in!P18)</f>
        <v>6875.5394863354604</v>
      </c>
      <c r="Q18" s="103">
        <f>IF(SER_hh_fec_in!Q18=0,0,1000000/0.086*SER_hh_fec_in!Q18/SER_hh_num_in!Q18)</f>
        <v>6336.8693740626441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10679.472251167264</v>
      </c>
      <c r="D19" s="101">
        <f>IF(SER_hh_fec_in!D19=0,0,1000000/0.086*SER_hh_fec_in!D19/SER_hh_num_in!D19)</f>
        <v>10544.331783542115</v>
      </c>
      <c r="E19" s="101">
        <f>IF(SER_hh_fec_in!E19=0,0,1000000/0.086*SER_hh_fec_in!E19/SER_hh_num_in!E19)</f>
        <v>10328.949923557702</v>
      </c>
      <c r="F19" s="101">
        <f>IF(SER_hh_fec_in!F19=0,0,1000000/0.086*SER_hh_fec_in!F19/SER_hh_num_in!F19)</f>
        <v>10047.705274216205</v>
      </c>
      <c r="G19" s="101">
        <f>IF(SER_hh_fec_in!G19=0,0,1000000/0.086*SER_hh_fec_in!G19/SER_hh_num_in!G19)</f>
        <v>9960.9813240314979</v>
      </c>
      <c r="H19" s="101">
        <f>IF(SER_hh_fec_in!H19=0,0,1000000/0.086*SER_hh_fec_in!H19/SER_hh_num_in!H19)</f>
        <v>9433.7708584707234</v>
      </c>
      <c r="I19" s="101">
        <f>IF(SER_hh_fec_in!I19=0,0,1000000/0.086*SER_hh_fec_in!I19/SER_hh_num_in!I19)</f>
        <v>9534.3571408907374</v>
      </c>
      <c r="J19" s="101">
        <f>IF(SER_hh_fec_in!J19=0,0,1000000/0.086*SER_hh_fec_in!J19/SER_hh_num_in!J19)</f>
        <v>10396.620726088478</v>
      </c>
      <c r="K19" s="101">
        <f>IF(SER_hh_fec_in!K19=0,0,1000000/0.086*SER_hh_fec_in!K19/SER_hh_num_in!K19)</f>
        <v>10039.642020731126</v>
      </c>
      <c r="L19" s="101">
        <f>IF(SER_hh_fec_in!L19=0,0,1000000/0.086*SER_hh_fec_in!L19/SER_hh_num_in!L19)</f>
        <v>11110.967669153812</v>
      </c>
      <c r="M19" s="101">
        <f>IF(SER_hh_fec_in!M19=0,0,1000000/0.086*SER_hh_fec_in!M19/SER_hh_num_in!M19)</f>
        <v>9513.5976622997641</v>
      </c>
      <c r="N19" s="101">
        <f>IF(SER_hh_fec_in!N19=0,0,1000000/0.086*SER_hh_fec_in!N19/SER_hh_num_in!N19)</f>
        <v>9348.620563857874</v>
      </c>
      <c r="O19" s="101">
        <f>IF(SER_hh_fec_in!O19=0,0,1000000/0.086*SER_hh_fec_in!O19/SER_hh_num_in!O19)</f>
        <v>9587.4038031646724</v>
      </c>
      <c r="P19" s="101">
        <f>IF(SER_hh_fec_in!P19=0,0,1000000/0.086*SER_hh_fec_in!P19/SER_hh_num_in!P19)</f>
        <v>9799.43396214731</v>
      </c>
      <c r="Q19" s="101">
        <f>IF(SER_hh_fec_in!Q19=0,0,1000000/0.086*SER_hh_fec_in!Q19/SER_hh_num_in!Q19)</f>
        <v>9958.1872197954344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0</v>
      </c>
      <c r="D21" s="100">
        <f>IF(SER_hh_fec_in!D21=0,0,1000000/0.086*SER_hh_fec_in!D21/SER_hh_num_in!D21)</f>
        <v>0</v>
      </c>
      <c r="E21" s="100">
        <f>IF(SER_hh_fec_in!E21=0,0,1000000/0.086*SER_hh_fec_in!E21/SER_hh_num_in!E21)</f>
        <v>0</v>
      </c>
      <c r="F21" s="100">
        <f>IF(SER_hh_fec_in!F21=0,0,1000000/0.086*SER_hh_fec_in!F21/SER_hh_num_in!F21)</f>
        <v>0</v>
      </c>
      <c r="G21" s="100">
        <f>IF(SER_hh_fec_in!G21=0,0,1000000/0.086*SER_hh_fec_in!G21/SER_hh_num_in!G21)</f>
        <v>0</v>
      </c>
      <c r="H21" s="100">
        <f>IF(SER_hh_fec_in!H21=0,0,1000000/0.086*SER_hh_fec_in!H21/SER_hh_num_in!H21)</f>
        <v>0</v>
      </c>
      <c r="I21" s="100">
        <f>IF(SER_hh_fec_in!I21=0,0,1000000/0.086*SER_hh_fec_in!I21/SER_hh_num_in!I21)</f>
        <v>0</v>
      </c>
      <c r="J21" s="100">
        <f>IF(SER_hh_fec_in!J21=0,0,1000000/0.086*SER_hh_fec_in!J21/SER_hh_num_in!J21)</f>
        <v>0</v>
      </c>
      <c r="K21" s="100">
        <f>IF(SER_hh_fec_in!K21=0,0,1000000/0.086*SER_hh_fec_in!K21/SER_hh_num_in!K21)</f>
        <v>0</v>
      </c>
      <c r="L21" s="100">
        <f>IF(SER_hh_fec_in!L21=0,0,1000000/0.086*SER_hh_fec_in!L21/SER_hh_num_in!L21)</f>
        <v>0</v>
      </c>
      <c r="M21" s="100">
        <f>IF(SER_hh_fec_in!M21=0,0,1000000/0.086*SER_hh_fec_in!M21/SER_hh_num_in!M21)</f>
        <v>0</v>
      </c>
      <c r="N21" s="100">
        <f>IF(SER_hh_fec_in!N21=0,0,1000000/0.086*SER_hh_fec_in!N21/SER_hh_num_in!N21)</f>
        <v>0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12406.491005480919</v>
      </c>
      <c r="D22" s="100">
        <f>IF(SER_hh_fec_in!D22=0,0,1000000/0.086*SER_hh_fec_in!D22/SER_hh_num_in!D22)</f>
        <v>12442.4732739342</v>
      </c>
      <c r="E22" s="100">
        <f>IF(SER_hh_fec_in!E22=0,0,1000000/0.086*SER_hh_fec_in!E22/SER_hh_num_in!E22)</f>
        <v>12238.220020717617</v>
      </c>
      <c r="F22" s="100">
        <f>IF(SER_hh_fec_in!F22=0,0,1000000/0.086*SER_hh_fec_in!F22/SER_hh_num_in!F22)</f>
        <v>12046.283350477677</v>
      </c>
      <c r="G22" s="100">
        <f>IF(SER_hh_fec_in!G22=0,0,1000000/0.086*SER_hh_fec_in!G22/SER_hh_num_in!G22)</f>
        <v>11868.481150678006</v>
      </c>
      <c r="H22" s="100">
        <f>IF(SER_hh_fec_in!H22=0,0,1000000/0.086*SER_hh_fec_in!H22/SER_hh_num_in!H22)</f>
        <v>0</v>
      </c>
      <c r="I22" s="100">
        <f>IF(SER_hh_fec_in!I22=0,0,1000000/0.086*SER_hh_fec_in!I22/SER_hh_num_in!I22)</f>
        <v>0</v>
      </c>
      <c r="J22" s="100">
        <f>IF(SER_hh_fec_in!J22=0,0,1000000/0.086*SER_hh_fec_in!J22/SER_hh_num_in!J22)</f>
        <v>0</v>
      </c>
      <c r="K22" s="100">
        <f>IF(SER_hh_fec_in!K22=0,0,1000000/0.086*SER_hh_fec_in!K22/SER_hh_num_in!K22)</f>
        <v>12142.393081630931</v>
      </c>
      <c r="L22" s="100">
        <f>IF(SER_hh_fec_in!L22=0,0,1000000/0.086*SER_hh_fec_in!L22/SER_hh_num_in!L22)</f>
        <v>11565.973700911491</v>
      </c>
      <c r="M22" s="100">
        <f>IF(SER_hh_fec_in!M22=0,0,1000000/0.086*SER_hh_fec_in!M22/SER_hh_num_in!M22)</f>
        <v>11661.546422267389</v>
      </c>
      <c r="N22" s="100">
        <f>IF(SER_hh_fec_in!N22=0,0,1000000/0.086*SER_hh_fec_in!N22/SER_hh_num_in!N22)</f>
        <v>11438.89887980437</v>
      </c>
      <c r="O22" s="100">
        <f>IF(SER_hh_fec_in!O22=0,0,1000000/0.086*SER_hh_fec_in!O22/SER_hh_num_in!O22)</f>
        <v>11497.426045792312</v>
      </c>
      <c r="P22" s="100">
        <f>IF(SER_hh_fec_in!P22=0,0,1000000/0.086*SER_hh_fec_in!P22/SER_hh_num_in!P22)</f>
        <v>11682.305182253627</v>
      </c>
      <c r="Q22" s="100">
        <f>IF(SER_hh_fec_in!Q22=0,0,1000000/0.086*SER_hh_fec_in!Q22/SER_hh_num_in!Q22)</f>
        <v>11692.813250942954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12013.485226186167</v>
      </c>
      <c r="D23" s="100">
        <f>IF(SER_hh_fec_in!D23=0,0,1000000/0.086*SER_hh_fec_in!D23/SER_hh_num_in!D23)</f>
        <v>12023.593269609217</v>
      </c>
      <c r="E23" s="100">
        <f>IF(SER_hh_fec_in!E23=0,0,1000000/0.086*SER_hh_fec_in!E23/SER_hh_num_in!E23)</f>
        <v>11843.165119508412</v>
      </c>
      <c r="F23" s="100">
        <f>IF(SER_hh_fec_in!F23=0,0,1000000/0.086*SER_hh_fec_in!F23/SER_hh_num_in!F23)</f>
        <v>11647.096347143341</v>
      </c>
      <c r="G23" s="100">
        <f>IF(SER_hh_fec_in!G23=0,0,1000000/0.086*SER_hh_fec_in!G23/SER_hh_num_in!G23)</f>
        <v>11482.230754666356</v>
      </c>
      <c r="H23" s="100">
        <f>IF(SER_hh_fec_in!H23=0,0,1000000/0.086*SER_hh_fec_in!H23/SER_hh_num_in!H23)</f>
        <v>11451.556801160914</v>
      </c>
      <c r="I23" s="100">
        <f>IF(SER_hh_fec_in!I23=0,0,1000000/0.086*SER_hh_fec_in!I23/SER_hh_num_in!I23)</f>
        <v>11305.713423382724</v>
      </c>
      <c r="J23" s="100">
        <f>IF(SER_hh_fec_in!J23=0,0,1000000/0.086*SER_hh_fec_in!J23/SER_hh_num_in!J23)</f>
        <v>11168.728271498429</v>
      </c>
      <c r="K23" s="100">
        <f>IF(SER_hh_fec_in!K23=0,0,1000000/0.086*SER_hh_fec_in!K23/SER_hh_num_in!K23)</f>
        <v>11411.398281307231</v>
      </c>
      <c r="L23" s="100">
        <f>IF(SER_hh_fec_in!L23=0,0,1000000/0.086*SER_hh_fec_in!L23/SER_hh_num_in!L23)</f>
        <v>10605.943636617829</v>
      </c>
      <c r="M23" s="100">
        <f>IF(SER_hh_fec_in!M23=0,0,1000000/0.086*SER_hh_fec_in!M23/SER_hh_num_in!M23)</f>
        <v>10686.370213779719</v>
      </c>
      <c r="N23" s="100">
        <f>IF(SER_hh_fec_in!N23=0,0,1000000/0.086*SER_hh_fec_in!N23/SER_hh_num_in!N23)</f>
        <v>10503.052752952333</v>
      </c>
      <c r="O23" s="100">
        <f>IF(SER_hh_fec_in!O23=0,0,1000000/0.086*SER_hh_fec_in!O23/SER_hh_num_in!O23)</f>
        <v>10588.053020511903</v>
      </c>
      <c r="P23" s="100">
        <f>IF(SER_hh_fec_in!P23=0,0,1000000/0.086*SER_hh_fec_in!P23/SER_hh_num_in!P23)</f>
        <v>10793.924013152149</v>
      </c>
      <c r="Q23" s="100">
        <f>IF(SER_hh_fec_in!Q23=0,0,1000000/0.086*SER_hh_fec_in!Q23/SER_hh_num_in!Q23)</f>
        <v>10851.913467900547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0</v>
      </c>
      <c r="O24" s="100">
        <f>IF(SER_hh_fec_in!O24=0,0,1000000/0.086*SER_hh_fec_in!O24/SER_hh_num_in!O24)</f>
        <v>0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9633.2874507030101</v>
      </c>
      <c r="D25" s="100">
        <f>IF(SER_hh_fec_in!D25=0,0,1000000/0.086*SER_hh_fec_in!D25/SER_hh_num_in!D25)</f>
        <v>9731.1495221599398</v>
      </c>
      <c r="E25" s="100">
        <f>IF(SER_hh_fec_in!E25=0,0,1000000/0.086*SER_hh_fec_in!E25/SER_hh_num_in!E25)</f>
        <v>9592.7075324755351</v>
      </c>
      <c r="F25" s="100">
        <f>IF(SER_hh_fec_in!F25=0,0,1000000/0.086*SER_hh_fec_in!F25/SER_hh_num_in!F25)</f>
        <v>9413.7378697686854</v>
      </c>
      <c r="G25" s="100">
        <f>IF(SER_hh_fec_in!G25=0,0,1000000/0.086*SER_hh_fec_in!G25/SER_hh_num_in!G25)</f>
        <v>9248.7956315258871</v>
      </c>
      <c r="H25" s="100">
        <f>IF(SER_hh_fec_in!H25=0,0,1000000/0.086*SER_hh_fec_in!H25/SER_hh_num_in!H25)</f>
        <v>9201.064989399918</v>
      </c>
      <c r="I25" s="100">
        <f>IF(SER_hh_fec_in!I25=0,0,1000000/0.086*SER_hh_fec_in!I25/SER_hh_num_in!I25)</f>
        <v>9055.5088971400637</v>
      </c>
      <c r="J25" s="100">
        <f>IF(SER_hh_fec_in!J25=0,0,1000000/0.086*SER_hh_fec_in!J25/SER_hh_num_in!J25)</f>
        <v>8855.1533134976289</v>
      </c>
      <c r="K25" s="100">
        <f>IF(SER_hh_fec_in!K25=0,0,1000000/0.086*SER_hh_fec_in!K25/SER_hh_num_in!K25)</f>
        <v>9023.174789322371</v>
      </c>
      <c r="L25" s="100">
        <f>IF(SER_hh_fec_in!L25=0,0,1000000/0.086*SER_hh_fec_in!L25/SER_hh_num_in!L25)</f>
        <v>8333.9132065549511</v>
      </c>
      <c r="M25" s="100">
        <f>IF(SER_hh_fec_in!M25=0,0,1000000/0.086*SER_hh_fec_in!M25/SER_hh_num_in!M25)</f>
        <v>8379.2407681585682</v>
      </c>
      <c r="N25" s="100">
        <f>IF(SER_hh_fec_in!N25=0,0,1000000/0.086*SER_hh_fec_in!N25/SER_hh_num_in!N25)</f>
        <v>8226.7785564545011</v>
      </c>
      <c r="O25" s="100">
        <f>IF(SER_hh_fec_in!O25=0,0,1000000/0.086*SER_hh_fec_in!O25/SER_hh_num_in!O25)</f>
        <v>8279.1040774753255</v>
      </c>
      <c r="P25" s="100">
        <f>IF(SER_hh_fec_in!P25=0,0,1000000/0.086*SER_hh_fec_in!P25/SER_hh_num_in!P25)</f>
        <v>0</v>
      </c>
      <c r="Q25" s="100">
        <f>IF(SER_hh_fec_in!Q25=0,0,1000000/0.086*SER_hh_fec_in!Q25/SER_hh_num_in!Q25)</f>
        <v>8465.1902428964331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9635.2343234001237</v>
      </c>
      <c r="D26" s="22">
        <f>IF(SER_hh_fec_in!D26=0,0,1000000/0.086*SER_hh_fec_in!D26/SER_hh_num_in!D26)</f>
        <v>0</v>
      </c>
      <c r="E26" s="22">
        <f>IF(SER_hh_fec_in!E26=0,0,1000000/0.086*SER_hh_fec_in!E26/SER_hh_num_in!E26)</f>
        <v>0</v>
      </c>
      <c r="F26" s="22">
        <f>IF(SER_hh_fec_in!F26=0,0,1000000/0.086*SER_hh_fec_in!F26/SER_hh_num_in!F26)</f>
        <v>9251.9895879103788</v>
      </c>
      <c r="G26" s="22">
        <f>IF(SER_hh_fec_in!G26=0,0,1000000/0.086*SER_hh_fec_in!G26/SER_hh_num_in!G26)</f>
        <v>9139.385596002383</v>
      </c>
      <c r="H26" s="22">
        <f>IF(SER_hh_fec_in!H26=0,0,1000000/0.086*SER_hh_fec_in!H26/SER_hh_num_in!H26)</f>
        <v>9207.0455496837021</v>
      </c>
      <c r="I26" s="22">
        <f>IF(SER_hh_fec_in!I26=0,0,1000000/0.086*SER_hh_fec_in!I26/SER_hh_num_in!I26)</f>
        <v>9129.1139072724927</v>
      </c>
      <c r="J26" s="22">
        <f>IF(SER_hh_fec_in!J26=0,0,1000000/0.086*SER_hh_fec_in!J26/SER_hh_num_in!J26)</f>
        <v>8965.5594035884842</v>
      </c>
      <c r="K26" s="22">
        <f>IF(SER_hh_fec_in!K26=0,0,1000000/0.086*SER_hh_fec_in!K26/SER_hh_num_in!K26)</f>
        <v>9198.8187786942581</v>
      </c>
      <c r="L26" s="22">
        <f>IF(SER_hh_fec_in!L26=0,0,1000000/0.086*SER_hh_fec_in!L26/SER_hh_num_in!L26)</f>
        <v>0</v>
      </c>
      <c r="M26" s="22">
        <f>IF(SER_hh_fec_in!M26=0,0,1000000/0.086*SER_hh_fec_in!M26/SER_hh_num_in!M26)</f>
        <v>8698.9632693183958</v>
      </c>
      <c r="N26" s="22">
        <f>IF(SER_hh_fec_in!N26=0,0,1000000/0.086*SER_hh_fec_in!N26/SER_hh_num_in!N26)</f>
        <v>8603.1023967966721</v>
      </c>
      <c r="O26" s="22">
        <f>IF(SER_hh_fec_in!O26=0,0,1000000/0.086*SER_hh_fec_in!O26/SER_hh_num_in!O26)</f>
        <v>8874.9979821786073</v>
      </c>
      <c r="P26" s="22">
        <f>IF(SER_hh_fec_in!P26=0,0,1000000/0.086*SER_hh_fec_in!P26/SER_hh_num_in!P26)</f>
        <v>9120.683819049922</v>
      </c>
      <c r="Q26" s="22">
        <f>IF(SER_hh_fec_in!Q26=0,0,1000000/0.086*SER_hh_fec_in!Q26/SER_hh_num_in!Q26)</f>
        <v>9305.9647427807558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0</v>
      </c>
      <c r="G27" s="116">
        <f>IF(SER_hh_fec_in!G27=0,0,1000000/0.086*SER_hh_fec_in!G27/SER_hh_num_in!G19)</f>
        <v>0</v>
      </c>
      <c r="H27" s="116">
        <f>IF(SER_hh_fec_in!H27=0,0,1000000/0.086*SER_hh_fec_in!H27/SER_hh_num_in!H19)</f>
        <v>0</v>
      </c>
      <c r="I27" s="116">
        <f>IF(SER_hh_fec_in!I27=0,0,1000000/0.086*SER_hh_fec_in!I27/SER_hh_num_in!I19)</f>
        <v>0</v>
      </c>
      <c r="J27" s="116">
        <f>IF(SER_hh_fec_in!J27=0,0,1000000/0.086*SER_hh_fec_in!J27/SER_hh_num_in!J19)</f>
        <v>0</v>
      </c>
      <c r="K27" s="116">
        <f>IF(SER_hh_fec_in!K27=0,0,1000000/0.086*SER_hh_fec_in!K27/SER_hh_num_in!K19)</f>
        <v>0</v>
      </c>
      <c r="L27" s="116">
        <f>IF(SER_hh_fec_in!L27=0,0,1000000/0.086*SER_hh_fec_in!L27/SER_hh_num_in!L19)</f>
        <v>0</v>
      </c>
      <c r="M27" s="116">
        <f>IF(SER_hh_fec_in!M27=0,0,1000000/0.086*SER_hh_fec_in!M27/SER_hh_num_in!M19)</f>
        <v>0</v>
      </c>
      <c r="N27" s="116">
        <f>IF(SER_hh_fec_in!N27=0,0,1000000/0.086*SER_hh_fec_in!N27/SER_hh_num_in!N19)</f>
        <v>0</v>
      </c>
      <c r="O27" s="116">
        <f>IF(SER_hh_fec_in!O27=0,0,1000000/0.086*SER_hh_fec_in!O27/SER_hh_num_in!O19)</f>
        <v>0</v>
      </c>
      <c r="P27" s="116">
        <f>IF(SER_hh_fec_in!P27=0,0,1000000/0.086*SER_hh_fec_in!P27/SER_hh_num_in!P19)</f>
        <v>0</v>
      </c>
      <c r="Q27" s="116">
        <f>IF(SER_hh_fec_in!Q27=0,0,1000000/0.086*SER_hh_fec_in!Q27/SER_hh_num_in!Q19)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0</v>
      </c>
      <c r="G28" s="117">
        <f>IF(SER_hh_fec_in!G27=0,0,1000000/0.086*SER_hh_fec_in!G27/SER_hh_num_in!G27)</f>
        <v>0</v>
      </c>
      <c r="H28" s="117">
        <f>IF(SER_hh_fec_in!H27=0,0,1000000/0.086*SER_hh_fec_in!H27/SER_hh_num_in!H27)</f>
        <v>0</v>
      </c>
      <c r="I28" s="117">
        <f>IF(SER_hh_fec_in!I27=0,0,1000000/0.086*SER_hh_fec_in!I27/SER_hh_num_in!I27)</f>
        <v>0</v>
      </c>
      <c r="J28" s="117">
        <f>IF(SER_hh_fec_in!J27=0,0,1000000/0.086*SER_hh_fec_in!J27/SER_hh_num_in!J27)</f>
        <v>0</v>
      </c>
      <c r="K28" s="117">
        <f>IF(SER_hh_fec_in!K27=0,0,1000000/0.086*SER_hh_fec_in!K27/SER_hh_num_in!K27)</f>
        <v>0</v>
      </c>
      <c r="L28" s="117">
        <f>IF(SER_hh_fec_in!L27=0,0,1000000/0.086*SER_hh_fec_in!L27/SER_hh_num_in!L27)</f>
        <v>0</v>
      </c>
      <c r="M28" s="117">
        <f>IF(SER_hh_fec_in!M27=0,0,1000000/0.086*SER_hh_fec_in!M27/SER_hh_num_in!M27)</f>
        <v>0</v>
      </c>
      <c r="N28" s="117">
        <f>IF(SER_hh_fec_in!N27=0,0,1000000/0.086*SER_hh_fec_in!N27/SER_hh_num_in!N27)</f>
        <v>0</v>
      </c>
      <c r="O28" s="117">
        <f>IF(SER_hh_fec_in!O27=0,0,1000000/0.086*SER_hh_fec_in!O27/SER_hh_num_in!O27)</f>
        <v>0</v>
      </c>
      <c r="P28" s="117">
        <f>IF(SER_hh_fec_in!P27=0,0,1000000/0.086*SER_hh_fec_in!P27/SER_hh_num_in!P27)</f>
        <v>0</v>
      </c>
      <c r="Q28" s="117">
        <f>IF(SER_hh_fec_in!Q27=0,0,1000000/0.086*SER_hh_fec_in!Q27/SER_hh_num_in!Q27)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11518.292015170104</v>
      </c>
      <c r="D29" s="101">
        <f>IF(SER_hh_fec_in!D29=0,0,1000000/0.086*SER_hh_fec_in!D29/SER_hh_num_in!D29)</f>
        <v>11117.699864008262</v>
      </c>
      <c r="E29" s="101">
        <f>IF(SER_hh_fec_in!E29=0,0,1000000/0.086*SER_hh_fec_in!E29/SER_hh_num_in!E29)</f>
        <v>11088.630902229284</v>
      </c>
      <c r="F29" s="101">
        <f>IF(SER_hh_fec_in!F29=0,0,1000000/0.086*SER_hh_fec_in!F29/SER_hh_num_in!F29)</f>
        <v>11148.779452478027</v>
      </c>
      <c r="G29" s="101">
        <f>IF(SER_hh_fec_in!G29=0,0,1000000/0.086*SER_hh_fec_in!G29/SER_hh_num_in!G29)</f>
        <v>10228.199067732563</v>
      </c>
      <c r="H29" s="101">
        <f>IF(SER_hh_fec_in!H29=0,0,1000000/0.086*SER_hh_fec_in!H29/SER_hh_num_in!H29)</f>
        <v>10654.495911352924</v>
      </c>
      <c r="I29" s="101">
        <f>IF(SER_hh_fec_in!I29=0,0,1000000/0.086*SER_hh_fec_in!I29/SER_hh_num_in!I29)</f>
        <v>10250.279743377425</v>
      </c>
      <c r="J29" s="101">
        <f>IF(SER_hh_fec_in!J29=0,0,1000000/0.086*SER_hh_fec_in!J29/SER_hh_num_in!J29)</f>
        <v>9876.7965835972427</v>
      </c>
      <c r="K29" s="101">
        <f>IF(SER_hh_fec_in!K29=0,0,1000000/0.086*SER_hh_fec_in!K29/SER_hh_num_in!K29)</f>
        <v>14244.413777626685</v>
      </c>
      <c r="L29" s="101">
        <f>IF(SER_hh_fec_in!L29=0,0,1000000/0.086*SER_hh_fec_in!L29/SER_hh_num_in!L29)</f>
        <v>12884.430214386222</v>
      </c>
      <c r="M29" s="101">
        <f>IF(SER_hh_fec_in!M29=0,0,1000000/0.086*SER_hh_fec_in!M29/SER_hh_num_in!M29)</f>
        <v>10637.679897023381</v>
      </c>
      <c r="N29" s="101">
        <f>IF(SER_hh_fec_in!N29=0,0,1000000/0.086*SER_hh_fec_in!N29/SER_hh_num_in!N29)</f>
        <v>12172.472475557061</v>
      </c>
      <c r="O29" s="101">
        <f>IF(SER_hh_fec_in!O29=0,0,1000000/0.086*SER_hh_fec_in!O29/SER_hh_num_in!O29)</f>
        <v>12930.86824907811</v>
      </c>
      <c r="P29" s="101">
        <f>IF(SER_hh_fec_in!P29=0,0,1000000/0.086*SER_hh_fec_in!P29/SER_hh_num_in!P29)</f>
        <v>11157.544291006188</v>
      </c>
      <c r="Q29" s="101">
        <f>IF(SER_hh_fec_in!Q29=0,0,1000000/0.086*SER_hh_fec_in!Q29/SER_hh_num_in!Q29)</f>
        <v>10830.929940909611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0</v>
      </c>
      <c r="D30" s="100">
        <f>IF(SER_hh_fec_in!D30=0,0,1000000/0.086*SER_hh_fec_in!D30/SER_hh_num_in!D30)</f>
        <v>0</v>
      </c>
      <c r="E30" s="100">
        <f>IF(SER_hh_fec_in!E30=0,0,1000000/0.086*SER_hh_fec_in!E30/SER_hh_num_in!E30)</f>
        <v>0</v>
      </c>
      <c r="F30" s="100">
        <f>IF(SER_hh_fec_in!F30=0,0,1000000/0.086*SER_hh_fec_in!F30/SER_hh_num_in!F30)</f>
        <v>0</v>
      </c>
      <c r="G30" s="100">
        <f>IF(SER_hh_fec_in!G30=0,0,1000000/0.086*SER_hh_fec_in!G30/SER_hh_num_in!G30)</f>
        <v>0</v>
      </c>
      <c r="H30" s="100">
        <f>IF(SER_hh_fec_in!H30=0,0,1000000/0.086*SER_hh_fec_in!H30/SER_hh_num_in!H30)</f>
        <v>0</v>
      </c>
      <c r="I30" s="100">
        <f>IF(SER_hh_fec_in!I30=0,0,1000000/0.086*SER_hh_fec_in!I30/SER_hh_num_in!I30)</f>
        <v>0</v>
      </c>
      <c r="J30" s="100">
        <f>IF(SER_hh_fec_in!J30=0,0,1000000/0.086*SER_hh_fec_in!J30/SER_hh_num_in!J30)</f>
        <v>0</v>
      </c>
      <c r="K30" s="100">
        <f>IF(SER_hh_fec_in!K30=0,0,1000000/0.086*SER_hh_fec_in!K30/SER_hh_num_in!K30)</f>
        <v>14484.498300800173</v>
      </c>
      <c r="L30" s="100">
        <f>IF(SER_hh_fec_in!L30=0,0,1000000/0.086*SER_hh_fec_in!L30/SER_hh_num_in!L30)</f>
        <v>14592.463950172101</v>
      </c>
      <c r="M30" s="100">
        <f>IF(SER_hh_fec_in!M30=0,0,1000000/0.086*SER_hh_fec_in!M30/SER_hh_num_in!M30)</f>
        <v>14173.734000091286</v>
      </c>
      <c r="N30" s="100">
        <f>IF(SER_hh_fec_in!N30=0,0,1000000/0.086*SER_hh_fec_in!N30/SER_hh_num_in!N30)</f>
        <v>15110.661840207968</v>
      </c>
      <c r="O30" s="100">
        <f>IF(SER_hh_fec_in!O30=0,0,1000000/0.086*SER_hh_fec_in!O30/SER_hh_num_in!O30)</f>
        <v>15062.676434353734</v>
      </c>
      <c r="P30" s="100">
        <f>IF(SER_hh_fec_in!P30=0,0,1000000/0.086*SER_hh_fec_in!P30/SER_hh_num_in!P30)</f>
        <v>0</v>
      </c>
      <c r="Q30" s="100">
        <f>IF(SER_hh_fec_in!Q30=0,0,1000000/0.086*SER_hh_fec_in!Q30/SER_hh_num_in!Q30)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12591.121833824851</v>
      </c>
      <c r="D31" s="100">
        <f>IF(SER_hh_fec_in!D31=0,0,1000000/0.086*SER_hh_fec_in!D31/SER_hh_num_in!D31)</f>
        <v>13012.928823011041</v>
      </c>
      <c r="E31" s="100">
        <f>IF(SER_hh_fec_in!E31=0,0,1000000/0.086*SER_hh_fec_in!E31/SER_hh_num_in!E31)</f>
        <v>13059.056753165749</v>
      </c>
      <c r="F31" s="100">
        <f>IF(SER_hh_fec_in!F31=0,0,1000000/0.086*SER_hh_fec_in!F31/SER_hh_num_in!F31)</f>
        <v>12992.632737618625</v>
      </c>
      <c r="G31" s="100">
        <f>IF(SER_hh_fec_in!G31=0,0,1000000/0.086*SER_hh_fec_in!G31/SER_hh_num_in!G31)</f>
        <v>12537.918221183496</v>
      </c>
      <c r="H31" s="100">
        <f>IF(SER_hh_fec_in!H31=0,0,1000000/0.086*SER_hh_fec_in!H31/SER_hh_num_in!H31)</f>
        <v>12947.192950014281</v>
      </c>
      <c r="I31" s="100">
        <f>IF(SER_hh_fec_in!I31=0,0,1000000/0.086*SER_hh_fec_in!I31/SER_hh_num_in!I31)</f>
        <v>12617.680702458032</v>
      </c>
      <c r="J31" s="100">
        <f>IF(SER_hh_fec_in!J31=0,0,1000000/0.086*SER_hh_fec_in!J31/SER_hh_num_in!J31)</f>
        <v>12738.02554066588</v>
      </c>
      <c r="K31" s="100">
        <f>IF(SER_hh_fec_in!K31=0,0,1000000/0.086*SER_hh_fec_in!K31/SER_hh_num_in!K31)</f>
        <v>12800.222257935508</v>
      </c>
      <c r="L31" s="100">
        <f>IF(SER_hh_fec_in!L31=0,0,1000000/0.086*SER_hh_fec_in!L31/SER_hh_num_in!L31)</f>
        <v>12995.317143589768</v>
      </c>
      <c r="M31" s="100">
        <f>IF(SER_hh_fec_in!M31=0,0,1000000/0.086*SER_hh_fec_in!M31/SER_hh_num_in!M31)</f>
        <v>12764.640293644705</v>
      </c>
      <c r="N31" s="100">
        <f>IF(SER_hh_fec_in!N31=0,0,1000000/0.086*SER_hh_fec_in!N31/SER_hh_num_in!N31)</f>
        <v>13725.492301735389</v>
      </c>
      <c r="O31" s="100">
        <f>IF(SER_hh_fec_in!O31=0,0,1000000/0.086*SER_hh_fec_in!O31/SER_hh_num_in!O31)</f>
        <v>13832.147684435911</v>
      </c>
      <c r="P31" s="100">
        <f>IF(SER_hh_fec_in!P31=0,0,1000000/0.086*SER_hh_fec_in!P31/SER_hh_num_in!P31)</f>
        <v>13643.973237225066</v>
      </c>
      <c r="Q31" s="100">
        <f>IF(SER_hh_fec_in!Q31=0,0,1000000/0.086*SER_hh_fec_in!Q31/SER_hh_num_in!Q31)</f>
        <v>13759.466478993163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9649.590286880144</v>
      </c>
      <c r="D33" s="18">
        <f>IF(SER_hh_fec_in!D33=0,0,1000000/0.086*SER_hh_fec_in!D33/SER_hh_num_in!D33)</f>
        <v>9923.2897411912963</v>
      </c>
      <c r="E33" s="18">
        <f>IF(SER_hh_fec_in!E33=0,0,1000000/0.086*SER_hh_fec_in!E33/SER_hh_num_in!E33)</f>
        <v>9900.1724642198824</v>
      </c>
      <c r="F33" s="18">
        <f>IF(SER_hh_fec_in!F33=0,0,1000000/0.086*SER_hh_fec_in!F33/SER_hh_num_in!F33)</f>
        <v>9801.1602559816256</v>
      </c>
      <c r="G33" s="18">
        <f>IF(SER_hh_fec_in!G33=0,0,1000000/0.086*SER_hh_fec_in!G33/SER_hh_num_in!G33)</f>
        <v>9448.9649893419282</v>
      </c>
      <c r="H33" s="18">
        <f>IF(SER_hh_fec_in!H33=0,0,1000000/0.086*SER_hh_fec_in!H33/SER_hh_num_in!H33)</f>
        <v>9735.5222571863505</v>
      </c>
      <c r="I33" s="18">
        <f>IF(SER_hh_fec_in!I33=0,0,1000000/0.086*SER_hh_fec_in!I33/SER_hh_num_in!I33)</f>
        <v>9474.0982016239159</v>
      </c>
      <c r="J33" s="18">
        <f>IF(SER_hh_fec_in!J33=0,0,1000000/0.086*SER_hh_fec_in!J33/SER_hh_num_in!J33)</f>
        <v>9565.3314487029911</v>
      </c>
      <c r="K33" s="18">
        <f>IF(SER_hh_fec_in!K33=0,0,1000000/0.086*SER_hh_fec_in!K33/SER_hh_num_in!K33)</f>
        <v>0</v>
      </c>
      <c r="L33" s="18">
        <f>IF(SER_hh_fec_in!L33=0,0,1000000/0.086*SER_hh_fec_in!L33/SER_hh_num_in!L33)</f>
        <v>9655.043993275347</v>
      </c>
      <c r="M33" s="18">
        <f>IF(SER_hh_fec_in!M33=0,0,1000000/0.086*SER_hh_fec_in!M33/SER_hh_num_in!M33)</f>
        <v>9395.6621916193835</v>
      </c>
      <c r="N33" s="18">
        <f>IF(SER_hh_fec_in!N33=0,0,1000000/0.086*SER_hh_fec_in!N33/SER_hh_num_in!N33)</f>
        <v>10009.034178559488</v>
      </c>
      <c r="O33" s="18">
        <f>IF(SER_hh_fec_in!O33=0,0,1000000/0.086*SER_hh_fec_in!O33/SER_hh_num_in!O33)</f>
        <v>10129.15164077302</v>
      </c>
      <c r="P33" s="18">
        <f>IF(SER_hh_fec_in!P33=0,0,1000000/0.086*SER_hh_fec_in!P33/SER_hh_num_in!P33)</f>
        <v>10118.875367371336</v>
      </c>
      <c r="Q33" s="18">
        <f>IF(SER_hh_fec_in!Q33=0,0,1000000/0.086*SER_hh_fec_in!Q33/SER_hh_num_in!Q33)</f>
        <v>10442.611608722826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77982.209148199254</v>
      </c>
      <c r="D3" s="106">
        <f>IF(SER_hh_tes_in!D3=0,0,1000000/0.086*SER_hh_tes_in!D3/SER_hh_num_in!D3)</f>
        <v>73013.888459169379</v>
      </c>
      <c r="E3" s="106">
        <f>IF(SER_hh_tes_in!E3=0,0,1000000/0.086*SER_hh_tes_in!E3/SER_hh_num_in!E3)</f>
        <v>80108.212877224985</v>
      </c>
      <c r="F3" s="106">
        <f>IF(SER_hh_tes_in!F3=0,0,1000000/0.086*SER_hh_tes_in!F3/SER_hh_num_in!F3)</f>
        <v>78698.861539995123</v>
      </c>
      <c r="G3" s="106">
        <f>IF(SER_hh_tes_in!G3=0,0,1000000/0.086*SER_hh_tes_in!G3/SER_hh_num_in!G3)</f>
        <v>77867.502210227787</v>
      </c>
      <c r="H3" s="106">
        <f>IF(SER_hh_tes_in!H3=0,0,1000000/0.086*SER_hh_tes_in!H3/SER_hh_num_in!H3)</f>
        <v>80925.457342732887</v>
      </c>
      <c r="I3" s="106">
        <f>IF(SER_hh_tes_in!I3=0,0,1000000/0.086*SER_hh_tes_in!I3/SER_hh_num_in!I3)</f>
        <v>78227.853132789751</v>
      </c>
      <c r="J3" s="106">
        <f>IF(SER_hh_tes_in!J3=0,0,1000000/0.086*SER_hh_tes_in!J3/SER_hh_num_in!J3)</f>
        <v>85751.607205320863</v>
      </c>
      <c r="K3" s="106">
        <f>IF(SER_hh_tes_in!K3=0,0,1000000/0.086*SER_hh_tes_in!K3/SER_hh_num_in!K3)</f>
        <v>82232.572448969411</v>
      </c>
      <c r="L3" s="106">
        <f>IF(SER_hh_tes_in!L3=0,0,1000000/0.086*SER_hh_tes_in!L3/SER_hh_num_in!L3)</f>
        <v>86693.968648992857</v>
      </c>
      <c r="M3" s="106">
        <f>IF(SER_hh_tes_in!M3=0,0,1000000/0.086*SER_hh_tes_in!M3/SER_hh_num_in!M3)</f>
        <v>71121.25077149026</v>
      </c>
      <c r="N3" s="106">
        <f>IF(SER_hh_tes_in!N3=0,0,1000000/0.086*SER_hh_tes_in!N3/SER_hh_num_in!N3)</f>
        <v>73444.11209883423</v>
      </c>
      <c r="O3" s="106">
        <f>IF(SER_hh_tes_in!O3=0,0,1000000/0.086*SER_hh_tes_in!O3/SER_hh_num_in!O3)</f>
        <v>72150.441317076387</v>
      </c>
      <c r="P3" s="106">
        <f>IF(SER_hh_tes_in!P3=0,0,1000000/0.086*SER_hh_tes_in!P3/SER_hh_num_in!P3)</f>
        <v>64414.764279291281</v>
      </c>
      <c r="Q3" s="106">
        <f>IF(SER_hh_tes_in!Q3=0,0,1000000/0.086*SER_hh_tes_in!Q3/SER_hh_num_in!Q3)</f>
        <v>79573.295990172206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48547.926876438352</v>
      </c>
      <c r="D4" s="101">
        <f>IF(SER_hh_tes_in!D4=0,0,1000000/0.086*SER_hh_tes_in!D4/SER_hh_num_in!D4)</f>
        <v>43294.668500090098</v>
      </c>
      <c r="E4" s="101">
        <f>IF(SER_hh_tes_in!E4=0,0,1000000/0.086*SER_hh_tes_in!E4/SER_hh_num_in!E4)</f>
        <v>54691.431240117796</v>
      </c>
      <c r="F4" s="101">
        <f>IF(SER_hh_tes_in!F4=0,0,1000000/0.086*SER_hh_tes_in!F4/SER_hh_num_in!F4)</f>
        <v>49074.430543317954</v>
      </c>
      <c r="G4" s="101">
        <f>IF(SER_hh_tes_in!G4=0,0,1000000/0.086*SER_hh_tes_in!G4/SER_hh_num_in!G4)</f>
        <v>48220.674874143006</v>
      </c>
      <c r="H4" s="101">
        <f>IF(SER_hh_tes_in!H4=0,0,1000000/0.086*SER_hh_tes_in!H4/SER_hh_num_in!H4)</f>
        <v>50963.118102877474</v>
      </c>
      <c r="I4" s="101">
        <f>IF(SER_hh_tes_in!I4=0,0,1000000/0.086*SER_hh_tes_in!I4/SER_hh_num_in!I4)</f>
        <v>48255.759925949977</v>
      </c>
      <c r="J4" s="101">
        <f>IF(SER_hh_tes_in!J4=0,0,1000000/0.086*SER_hh_tes_in!J4/SER_hh_num_in!J4)</f>
        <v>55697.218912184566</v>
      </c>
      <c r="K4" s="101">
        <f>IF(SER_hh_tes_in!K4=0,0,1000000/0.086*SER_hh_tes_in!K4/SER_hh_num_in!K4)</f>
        <v>51473.302920060902</v>
      </c>
      <c r="L4" s="101">
        <f>IF(SER_hh_tes_in!L4=0,0,1000000/0.086*SER_hh_tes_in!L4/SER_hh_num_in!L4)</f>
        <v>59376.812904838676</v>
      </c>
      <c r="M4" s="101">
        <f>IF(SER_hh_tes_in!M4=0,0,1000000/0.086*SER_hh_tes_in!M4/SER_hh_num_in!M4)</f>
        <v>51601.026796374936</v>
      </c>
      <c r="N4" s="101">
        <f>IF(SER_hh_tes_in!N4=0,0,1000000/0.086*SER_hh_tes_in!N4/SER_hh_num_in!N4)</f>
        <v>58473.268821142854</v>
      </c>
      <c r="O4" s="101">
        <f>IF(SER_hh_tes_in!O4=0,0,1000000/0.086*SER_hh_tes_in!O4/SER_hh_num_in!O4)</f>
        <v>55077.30888952806</v>
      </c>
      <c r="P4" s="101">
        <f>IF(SER_hh_tes_in!P4=0,0,1000000/0.086*SER_hh_tes_in!P4/SER_hh_num_in!P4)</f>
        <v>41303.938448587593</v>
      </c>
      <c r="Q4" s="101">
        <f>IF(SER_hh_tes_in!Q4=0,0,1000000/0.086*SER_hh_tes_in!Q4/SER_hh_num_in!Q4)</f>
        <v>47781.0378564278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0</v>
      </c>
      <c r="D5" s="100">
        <f>IF(SER_hh_tes_in!D5=0,0,1000000/0.086*SER_hh_tes_in!D5/SER_hh_num_in!D5)</f>
        <v>0</v>
      </c>
      <c r="E5" s="100">
        <f>IF(SER_hh_tes_in!E5=0,0,1000000/0.086*SER_hh_tes_in!E5/SER_hh_num_in!E5)</f>
        <v>0</v>
      </c>
      <c r="F5" s="100">
        <f>IF(SER_hh_tes_in!F5=0,0,1000000/0.086*SER_hh_tes_in!F5/SER_hh_num_in!F5)</f>
        <v>0</v>
      </c>
      <c r="G5" s="100">
        <f>IF(SER_hh_tes_in!G5=0,0,1000000/0.086*SER_hh_tes_in!G5/SER_hh_num_in!G5)</f>
        <v>0</v>
      </c>
      <c r="H5" s="100">
        <f>IF(SER_hh_tes_in!H5=0,0,1000000/0.086*SER_hh_tes_in!H5/SER_hh_num_in!H5)</f>
        <v>0</v>
      </c>
      <c r="I5" s="100">
        <f>IF(SER_hh_tes_in!I5=0,0,1000000/0.086*SER_hh_tes_in!I5/SER_hh_num_in!I5)</f>
        <v>0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0</v>
      </c>
      <c r="M5" s="100">
        <f>IF(SER_hh_tes_in!M5=0,0,1000000/0.086*SER_hh_tes_in!M5/SER_hh_num_in!M5)</f>
        <v>0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47399.078864564653</v>
      </c>
      <c r="D7" s="100">
        <f>IF(SER_hh_tes_in!D7=0,0,1000000/0.086*SER_hh_tes_in!D7/SER_hh_num_in!D7)</f>
        <v>41642.525424349093</v>
      </c>
      <c r="E7" s="100">
        <f>IF(SER_hh_tes_in!E7=0,0,1000000/0.086*SER_hh_tes_in!E7/SER_hh_num_in!E7)</f>
        <v>0</v>
      </c>
      <c r="F7" s="100">
        <f>IF(SER_hh_tes_in!F7=0,0,1000000/0.086*SER_hh_tes_in!F7/SER_hh_num_in!F7)</f>
        <v>50232.59079492095</v>
      </c>
      <c r="G7" s="100">
        <f>IF(SER_hh_tes_in!G7=0,0,1000000/0.086*SER_hh_tes_in!G7/SER_hh_num_in!G7)</f>
        <v>46637.734135959741</v>
      </c>
      <c r="H7" s="100">
        <f>IF(SER_hh_tes_in!H7=0,0,1000000/0.086*SER_hh_tes_in!H7/SER_hh_num_in!H7)</f>
        <v>0</v>
      </c>
      <c r="I7" s="100">
        <f>IF(SER_hh_tes_in!I7=0,0,1000000/0.086*SER_hh_tes_in!I7/SER_hh_num_in!I7)</f>
        <v>47065.237153705595</v>
      </c>
      <c r="J7" s="100">
        <f>IF(SER_hh_tes_in!J7=0,0,1000000/0.086*SER_hh_tes_in!J7/SER_hh_num_in!J7)</f>
        <v>0</v>
      </c>
      <c r="K7" s="100">
        <f>IF(SER_hh_tes_in!K7=0,0,1000000/0.086*SER_hh_tes_in!K7/SER_hh_num_in!K7)</f>
        <v>45805.440110023752</v>
      </c>
      <c r="L7" s="100">
        <f>IF(SER_hh_tes_in!L7=0,0,1000000/0.086*SER_hh_tes_in!L7/SER_hh_num_in!L7)</f>
        <v>58121.835465899312</v>
      </c>
      <c r="M7" s="100">
        <f>IF(SER_hh_tes_in!M7=0,0,1000000/0.086*SER_hh_tes_in!M7/SER_hh_num_in!M7)</f>
        <v>58660.383142025697</v>
      </c>
      <c r="N7" s="100">
        <f>IF(SER_hh_tes_in!N7=0,0,1000000/0.086*SER_hh_tes_in!N7/SER_hh_num_in!N7)</f>
        <v>39864.148637309321</v>
      </c>
      <c r="O7" s="100">
        <f>IF(SER_hh_tes_in!O7=0,0,1000000/0.086*SER_hh_tes_in!O7/SER_hh_num_in!O7)</f>
        <v>50489.459382543675</v>
      </c>
      <c r="P7" s="100">
        <f>IF(SER_hh_tes_in!P7=0,0,1000000/0.086*SER_hh_tes_in!P7/SER_hh_num_in!P7)</f>
        <v>38877.965445947346</v>
      </c>
      <c r="Q7" s="100">
        <f>IF(SER_hh_tes_in!Q7=0,0,1000000/0.086*SER_hh_tes_in!Q7/SER_hh_num_in!Q7)</f>
        <v>45767.251484230692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47829.574939548373</v>
      </c>
      <c r="D8" s="100">
        <f>IF(SER_hh_tes_in!D8=0,0,1000000/0.086*SER_hh_tes_in!D8/SER_hh_num_in!D8)</f>
        <v>42007.530751849961</v>
      </c>
      <c r="E8" s="100">
        <f>IF(SER_hh_tes_in!E8=0,0,1000000/0.086*SER_hh_tes_in!E8/SER_hh_num_in!E8)</f>
        <v>53653.494578339574</v>
      </c>
      <c r="F8" s="100">
        <f>IF(SER_hh_tes_in!F8=0,0,1000000/0.086*SER_hh_tes_in!F8/SER_hh_num_in!F8)</f>
        <v>48007.385147876455</v>
      </c>
      <c r="G8" s="100">
        <f>IF(SER_hh_tes_in!G8=0,0,1000000/0.086*SER_hh_tes_in!G8/SER_hh_num_in!G8)</f>
        <v>47257.799647035827</v>
      </c>
      <c r="H8" s="100">
        <f>IF(SER_hh_tes_in!H8=0,0,1000000/0.086*SER_hh_tes_in!H8/SER_hh_num_in!H8)</f>
        <v>46783.888884734894</v>
      </c>
      <c r="I8" s="100">
        <f>IF(SER_hh_tes_in!I8=0,0,1000000/0.086*SER_hh_tes_in!I8/SER_hh_num_in!I8)</f>
        <v>46932.809674652191</v>
      </c>
      <c r="J8" s="100">
        <f>IF(SER_hh_tes_in!J8=0,0,1000000/0.086*SER_hh_tes_in!J8/SER_hh_num_in!J8)</f>
        <v>50550.828641011096</v>
      </c>
      <c r="K8" s="100">
        <f>IF(SER_hh_tes_in!K8=0,0,1000000/0.086*SER_hh_tes_in!K8/SER_hh_num_in!K8)</f>
        <v>46047.677513793984</v>
      </c>
      <c r="L8" s="100">
        <f>IF(SER_hh_tes_in!L8=0,0,1000000/0.086*SER_hh_tes_in!L8/SER_hh_num_in!L8)</f>
        <v>57501.732479743114</v>
      </c>
      <c r="M8" s="100">
        <f>IF(SER_hh_tes_in!M8=0,0,1000000/0.086*SER_hh_tes_in!M8/SER_hh_num_in!M8)</f>
        <v>44937.227977433722</v>
      </c>
      <c r="N8" s="100">
        <f>IF(SER_hh_tes_in!N8=0,0,1000000/0.086*SER_hh_tes_in!N8/SER_hh_num_in!N8)</f>
        <v>49784.71286411972</v>
      </c>
      <c r="O8" s="100">
        <f>IF(SER_hh_tes_in!O8=0,0,1000000/0.086*SER_hh_tes_in!O8/SER_hh_num_in!O8)</f>
        <v>51896.847827763057</v>
      </c>
      <c r="P8" s="100">
        <f>IF(SER_hh_tes_in!P8=0,0,1000000/0.086*SER_hh_tes_in!P8/SER_hh_num_in!P8)</f>
        <v>39472.24046049382</v>
      </c>
      <c r="Q8" s="100">
        <f>IF(SER_hh_tes_in!Q8=0,0,1000000/0.086*SER_hh_tes_in!Q8/SER_hh_num_in!Q8)</f>
        <v>46197.247576714319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0</v>
      </c>
      <c r="D9" s="100">
        <f>IF(SER_hh_tes_in!D9=0,0,1000000/0.086*SER_hh_tes_in!D9/SER_hh_num_in!D9)</f>
        <v>42850.76395565096</v>
      </c>
      <c r="E9" s="100">
        <f>IF(SER_hh_tes_in!E9=0,0,1000000/0.086*SER_hh_tes_in!E9/SER_hh_num_in!E9)</f>
        <v>0</v>
      </c>
      <c r="F9" s="100">
        <f>IF(SER_hh_tes_in!F9=0,0,1000000/0.086*SER_hh_tes_in!F9/SER_hh_num_in!F9)</f>
        <v>47887.359826322987</v>
      </c>
      <c r="G9" s="100">
        <f>IF(SER_hh_tes_in!G9=0,0,1000000/0.086*SER_hh_tes_in!G9/SER_hh_num_in!G9)</f>
        <v>0</v>
      </c>
      <c r="H9" s="100">
        <f>IF(SER_hh_tes_in!H9=0,0,1000000/0.086*SER_hh_tes_in!H9/SER_hh_num_in!H9)</f>
        <v>50288.320429408457</v>
      </c>
      <c r="I9" s="100">
        <f>IF(SER_hh_tes_in!I9=0,0,1000000/0.086*SER_hh_tes_in!I9/SER_hh_num_in!I9)</f>
        <v>0</v>
      </c>
      <c r="J9" s="100">
        <f>IF(SER_hh_tes_in!J9=0,0,1000000/0.086*SER_hh_tes_in!J9/SER_hh_num_in!J9)</f>
        <v>54802.255632937784</v>
      </c>
      <c r="K9" s="100">
        <f>IF(SER_hh_tes_in!K9=0,0,1000000/0.086*SER_hh_tes_in!K9/SER_hh_num_in!K9)</f>
        <v>51251.266327539306</v>
      </c>
      <c r="L9" s="100">
        <f>IF(SER_hh_tes_in!L9=0,0,1000000/0.086*SER_hh_tes_in!L9/SER_hh_num_in!L9)</f>
        <v>0</v>
      </c>
      <c r="M9" s="100">
        <f>IF(SER_hh_tes_in!M9=0,0,1000000/0.086*SER_hh_tes_in!M9/SER_hh_num_in!M9)</f>
        <v>0</v>
      </c>
      <c r="N9" s="100">
        <f>IF(SER_hh_tes_in!N9=0,0,1000000/0.086*SER_hh_tes_in!N9/SER_hh_num_in!N9)</f>
        <v>59825.562172801925</v>
      </c>
      <c r="O9" s="100">
        <f>IF(SER_hh_tes_in!O9=0,0,1000000/0.086*SER_hh_tes_in!O9/SER_hh_num_in!O9)</f>
        <v>56925.034963292535</v>
      </c>
      <c r="P9" s="100">
        <f>IF(SER_hh_tes_in!P9=0,0,1000000/0.086*SER_hh_tes_in!P9/SER_hh_num_in!P9)</f>
        <v>0</v>
      </c>
      <c r="Q9" s="100">
        <f>IF(SER_hh_tes_in!Q9=0,0,1000000/0.086*SER_hh_tes_in!Q9/SER_hh_num_in!Q9)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48204.670432857129</v>
      </c>
      <c r="D10" s="100">
        <f>IF(SER_hh_tes_in!D10=0,0,1000000/0.086*SER_hh_tes_in!D10/SER_hh_num_in!D10)</f>
        <v>42364.211076971762</v>
      </c>
      <c r="E10" s="100">
        <f>IF(SER_hh_tes_in!E10=0,0,1000000/0.086*SER_hh_tes_in!E10/SER_hh_num_in!E10)</f>
        <v>0</v>
      </c>
      <c r="F10" s="100">
        <f>IF(SER_hh_tes_in!F10=0,0,1000000/0.086*SER_hh_tes_in!F10/SER_hh_num_in!F10)</f>
        <v>0</v>
      </c>
      <c r="G10" s="100">
        <f>IF(SER_hh_tes_in!G10=0,0,1000000/0.086*SER_hh_tes_in!G10/SER_hh_num_in!G10)</f>
        <v>0</v>
      </c>
      <c r="H10" s="100">
        <f>IF(SER_hh_tes_in!H10=0,0,1000000/0.086*SER_hh_tes_in!H10/SER_hh_num_in!H10)</f>
        <v>0</v>
      </c>
      <c r="I10" s="100">
        <f>IF(SER_hh_tes_in!I10=0,0,1000000/0.086*SER_hh_tes_in!I10/SER_hh_num_in!I10)</f>
        <v>47277.214611541924</v>
      </c>
      <c r="J10" s="100">
        <f>IF(SER_hh_tes_in!J10=0,0,1000000/0.086*SER_hh_tes_in!J10/SER_hh_num_in!J10)</f>
        <v>50870.347388911701</v>
      </c>
      <c r="K10" s="100">
        <f>IF(SER_hh_tes_in!K10=0,0,1000000/0.086*SER_hh_tes_in!K10/SER_hh_num_in!K10)</f>
        <v>46183.359741039792</v>
      </c>
      <c r="L10" s="100">
        <f>IF(SER_hh_tes_in!L10=0,0,1000000/0.086*SER_hh_tes_in!L10/SER_hh_num_in!L10)</f>
        <v>37706.93586672224</v>
      </c>
      <c r="M10" s="100">
        <f>IF(SER_hh_tes_in!M10=0,0,1000000/0.086*SER_hh_tes_in!M10/SER_hh_num_in!M10)</f>
        <v>44741.480706197981</v>
      </c>
      <c r="N10" s="100">
        <f>IF(SER_hh_tes_in!N10=0,0,1000000/0.086*SER_hh_tes_in!N10/SER_hh_num_in!N10)</f>
        <v>49349.402542105963</v>
      </c>
      <c r="O10" s="100">
        <f>IF(SER_hh_tes_in!O10=0,0,1000000/0.086*SER_hh_tes_in!O10/SER_hh_num_in!O10)</f>
        <v>52246.638563481421</v>
      </c>
      <c r="P10" s="100">
        <f>IF(SER_hh_tes_in!P10=0,0,1000000/0.086*SER_hh_tes_in!P10/SER_hh_num_in!P10)</f>
        <v>39968.869476445318</v>
      </c>
      <c r="Q10" s="100">
        <f>IF(SER_hh_tes_in!Q10=0,0,1000000/0.086*SER_hh_tes_in!Q10/SER_hh_num_in!Q10)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0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0</v>
      </c>
      <c r="J11" s="100">
        <f>IF(SER_hh_tes_in!J11=0,0,1000000/0.086*SER_hh_tes_in!J11/SER_hh_num_in!J11)</f>
        <v>0</v>
      </c>
      <c r="K11" s="100">
        <f>IF(SER_hh_tes_in!K11=0,0,1000000/0.086*SER_hh_tes_in!K11/SER_hh_num_in!K11)</f>
        <v>0</v>
      </c>
      <c r="L11" s="100">
        <f>IF(SER_hh_tes_in!L11=0,0,1000000/0.086*SER_hh_tes_in!L11/SER_hh_num_in!L11)</f>
        <v>0</v>
      </c>
      <c r="M11" s="100">
        <f>IF(SER_hh_tes_in!M11=0,0,1000000/0.086*SER_hh_tes_in!M11/SER_hh_num_in!M11)</f>
        <v>0</v>
      </c>
      <c r="N11" s="100">
        <f>IF(SER_hh_tes_in!N11=0,0,1000000/0.086*SER_hh_tes_in!N11/SER_hh_num_in!N11)</f>
        <v>0</v>
      </c>
      <c r="O11" s="100">
        <f>IF(SER_hh_tes_in!O11=0,0,1000000/0.086*SER_hh_tes_in!O11/SER_hh_num_in!O11)</f>
        <v>0</v>
      </c>
      <c r="P11" s="100">
        <f>IF(SER_hh_tes_in!P11=0,0,1000000/0.086*SER_hh_tes_in!P11/SER_hh_num_in!P11)</f>
        <v>0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47923.900728842353</v>
      </c>
      <c r="D12" s="100">
        <f>IF(SER_hh_tes_in!D12=0,0,1000000/0.086*SER_hh_tes_in!D12/SER_hh_num_in!D12)</f>
        <v>42554.802856912524</v>
      </c>
      <c r="E12" s="100">
        <f>IF(SER_hh_tes_in!E12=0,0,1000000/0.086*SER_hh_tes_in!E12/SER_hh_num_in!E12)</f>
        <v>54381.738980728973</v>
      </c>
      <c r="F12" s="100">
        <f>IF(SER_hh_tes_in!F12=0,0,1000000/0.086*SER_hh_tes_in!F12/SER_hh_num_in!F12)</f>
        <v>48543.926870989082</v>
      </c>
      <c r="G12" s="100">
        <f>IF(SER_hh_tes_in!G12=0,0,1000000/0.086*SER_hh_tes_in!G12/SER_hh_num_in!G12)</f>
        <v>47724.064624816507</v>
      </c>
      <c r="H12" s="100">
        <f>IF(SER_hh_tes_in!H12=0,0,1000000/0.086*SER_hh_tes_in!H12/SER_hh_num_in!H12)</f>
        <v>47138.165518522837</v>
      </c>
      <c r="I12" s="100">
        <f>IF(SER_hh_tes_in!I12=0,0,1000000/0.086*SER_hh_tes_in!I12/SER_hh_num_in!I12)</f>
        <v>0</v>
      </c>
      <c r="J12" s="100">
        <f>IF(SER_hh_tes_in!J12=0,0,1000000/0.086*SER_hh_tes_in!J12/SER_hh_num_in!J12)</f>
        <v>0</v>
      </c>
      <c r="K12" s="100">
        <f>IF(SER_hh_tes_in!K12=0,0,1000000/0.086*SER_hh_tes_in!K12/SER_hh_num_in!K12)</f>
        <v>0</v>
      </c>
      <c r="L12" s="100">
        <f>IF(SER_hh_tes_in!L12=0,0,1000000/0.086*SER_hh_tes_in!L12/SER_hh_num_in!L12)</f>
        <v>0</v>
      </c>
      <c r="M12" s="100">
        <f>IF(SER_hh_tes_in!M12=0,0,1000000/0.086*SER_hh_tes_in!M12/SER_hh_num_in!M12)</f>
        <v>49443.173918841523</v>
      </c>
      <c r="N12" s="100">
        <f>IF(SER_hh_tes_in!N12=0,0,1000000/0.086*SER_hh_tes_in!N12/SER_hh_num_in!N12)</f>
        <v>0</v>
      </c>
      <c r="O12" s="100">
        <f>IF(SER_hh_tes_in!O12=0,0,1000000/0.086*SER_hh_tes_in!O12/SER_hh_num_in!O12)</f>
        <v>52152.693964855272</v>
      </c>
      <c r="P12" s="100">
        <f>IF(SER_hh_tes_in!P12=0,0,1000000/0.086*SER_hh_tes_in!P12/SER_hh_num_in!P12)</f>
        <v>0</v>
      </c>
      <c r="Q12" s="100">
        <f>IF(SER_hh_tes_in!Q12=0,0,1000000/0.086*SER_hh_tes_in!Q12/SER_hh_num_in!Q12)</f>
        <v>46649.291846729247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49247.345316262807</v>
      </c>
      <c r="D13" s="100">
        <f>IF(SER_hh_tes_in!D13=0,0,1000000/0.086*SER_hh_tes_in!D13/SER_hh_num_in!D13)</f>
        <v>43224.756061402761</v>
      </c>
      <c r="E13" s="100">
        <f>IF(SER_hh_tes_in!E13=0,0,1000000/0.086*SER_hh_tes_in!E13/SER_hh_num_in!E13)</f>
        <v>55164.548027513498</v>
      </c>
      <c r="F13" s="100">
        <f>IF(SER_hh_tes_in!F13=0,0,1000000/0.086*SER_hh_tes_in!F13/SER_hh_num_in!F13)</f>
        <v>49191.197139988406</v>
      </c>
      <c r="G13" s="100">
        <f>IF(SER_hh_tes_in!G13=0,0,1000000/0.086*SER_hh_tes_in!G13/SER_hh_num_in!G13)</f>
        <v>48534.643273457797</v>
      </c>
      <c r="H13" s="100">
        <f>IF(SER_hh_tes_in!H13=0,0,1000000/0.086*SER_hh_tes_in!H13/SER_hh_num_in!H13)</f>
        <v>47921.523028044379</v>
      </c>
      <c r="I13" s="100">
        <f>IF(SER_hh_tes_in!I13=0,0,1000000/0.086*SER_hh_tes_in!I13/SER_hh_num_in!I13)</f>
        <v>48099.391906582045</v>
      </c>
      <c r="J13" s="100">
        <f>IF(SER_hh_tes_in!J13=0,0,1000000/0.086*SER_hh_tes_in!J13/SER_hh_num_in!J13)</f>
        <v>51628.295389794446</v>
      </c>
      <c r="K13" s="100">
        <f>IF(SER_hh_tes_in!K13=0,0,1000000/0.086*SER_hh_tes_in!K13/SER_hh_num_in!K13)</f>
        <v>46722.175546387611</v>
      </c>
      <c r="L13" s="100">
        <f>IF(SER_hh_tes_in!L13=0,0,1000000/0.086*SER_hh_tes_in!L13/SER_hh_num_in!L13)</f>
        <v>60862.742928093896</v>
      </c>
      <c r="M13" s="100">
        <f>IF(SER_hh_tes_in!M13=0,0,1000000/0.086*SER_hh_tes_in!M13/SER_hh_num_in!M13)</f>
        <v>49978.042837033841</v>
      </c>
      <c r="N13" s="100">
        <f>IF(SER_hh_tes_in!N13=0,0,1000000/0.086*SER_hh_tes_in!N13/SER_hh_num_in!N13)</f>
        <v>58114.479072841612</v>
      </c>
      <c r="O13" s="100">
        <f>IF(SER_hh_tes_in!O13=0,0,1000000/0.086*SER_hh_tes_in!O13/SER_hh_num_in!O13)</f>
        <v>60422.145319279662</v>
      </c>
      <c r="P13" s="100">
        <f>IF(SER_hh_tes_in!P13=0,0,1000000/0.086*SER_hh_tes_in!P13/SER_hh_num_in!P13)</f>
        <v>45948.65500157731</v>
      </c>
      <c r="Q13" s="100">
        <f>IF(SER_hh_tes_in!Q13=0,0,1000000/0.086*SER_hh_tes_in!Q13/SER_hh_num_in!Q13)</f>
        <v>53617.3538752233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48655.120420604952</v>
      </c>
      <c r="D14" s="22">
        <f>IF(SER_hh_tes_in!D14=0,0,1000000/0.086*SER_hh_tes_in!D14/SER_hh_num_in!D14)</f>
        <v>0</v>
      </c>
      <c r="E14" s="22">
        <f>IF(SER_hh_tes_in!E14=0,0,1000000/0.086*SER_hh_tes_in!E14/SER_hh_num_in!E14)</f>
        <v>54742.840293635265</v>
      </c>
      <c r="F14" s="22">
        <f>IF(SER_hh_tes_in!F14=0,0,1000000/0.086*SER_hh_tes_in!F14/SER_hh_num_in!F14)</f>
        <v>0</v>
      </c>
      <c r="G14" s="22">
        <f>IF(SER_hh_tes_in!G14=0,0,1000000/0.086*SER_hh_tes_in!G14/SER_hh_num_in!G14)</f>
        <v>48346.535218094323</v>
      </c>
      <c r="H14" s="22">
        <f>IF(SER_hh_tes_in!H14=0,0,1000000/0.086*SER_hh_tes_in!H14/SER_hh_num_in!H14)</f>
        <v>0</v>
      </c>
      <c r="I14" s="22">
        <f>IF(SER_hh_tes_in!I14=0,0,1000000/0.086*SER_hh_tes_in!I14/SER_hh_num_in!I14)</f>
        <v>48299.708291772899</v>
      </c>
      <c r="J14" s="22">
        <f>IF(SER_hh_tes_in!J14=0,0,1000000/0.086*SER_hh_tes_in!J14/SER_hh_num_in!J14)</f>
        <v>0</v>
      </c>
      <c r="K14" s="22">
        <f>IF(SER_hh_tes_in!K14=0,0,1000000/0.086*SER_hh_tes_in!K14/SER_hh_num_in!K14)</f>
        <v>0</v>
      </c>
      <c r="L14" s="22">
        <f>IF(SER_hh_tes_in!L14=0,0,1000000/0.086*SER_hh_tes_in!L14/SER_hh_num_in!L14)</f>
        <v>0</v>
      </c>
      <c r="M14" s="22">
        <f>IF(SER_hh_tes_in!M14=0,0,1000000/0.086*SER_hh_tes_in!M14/SER_hh_num_in!M14)</f>
        <v>0</v>
      </c>
      <c r="N14" s="22">
        <f>IF(SER_hh_tes_in!N14=0,0,1000000/0.086*SER_hh_tes_in!N14/SER_hh_num_in!N14)</f>
        <v>0</v>
      </c>
      <c r="O14" s="22">
        <f>IF(SER_hh_tes_in!O14=0,0,1000000/0.086*SER_hh_tes_in!O14/SER_hh_num_in!O14)</f>
        <v>0</v>
      </c>
      <c r="P14" s="22">
        <f>IF(SER_hh_tes_in!P14=0,0,1000000/0.086*SER_hh_tes_in!P14/SER_hh_num_in!P14)</f>
        <v>39743.260672899218</v>
      </c>
      <c r="Q14" s="22">
        <f>IF(SER_hh_tes_in!Q14=0,0,1000000/0.086*SER_hh_tes_in!Q14/SER_hh_num_in!Q14)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854.98733891102574</v>
      </c>
      <c r="D15" s="104">
        <f>IF(SER_hh_tes_in!D15=0,0,1000000/0.086*SER_hh_tes_in!D15/SER_hh_num_in!D15)</f>
        <v>674.28462152098621</v>
      </c>
      <c r="E15" s="104">
        <f>IF(SER_hh_tes_in!E15=0,0,1000000/0.086*SER_hh_tes_in!E15/SER_hh_num_in!E15)</f>
        <v>276.59973392544828</v>
      </c>
      <c r="F15" s="104">
        <f>IF(SER_hh_tes_in!F15=0,0,1000000/0.086*SER_hh_tes_in!F15/SER_hh_num_in!F15)</f>
        <v>669.46003284001449</v>
      </c>
      <c r="G15" s="104">
        <f>IF(SER_hh_tes_in!G15=0,0,1000000/0.086*SER_hh_tes_in!G15/SER_hh_num_in!G15)</f>
        <v>613.20804527945495</v>
      </c>
      <c r="H15" s="104">
        <f>IF(SER_hh_tes_in!H15=0,0,1000000/0.086*SER_hh_tes_in!H15/SER_hh_num_in!H15)</f>
        <v>942.227842918536</v>
      </c>
      <c r="I15" s="104">
        <f>IF(SER_hh_tes_in!I15=0,0,1000000/0.086*SER_hh_tes_in!I15/SER_hh_num_in!I15)</f>
        <v>908.82520123339816</v>
      </c>
      <c r="J15" s="104">
        <f>IF(SER_hh_tes_in!J15=0,0,1000000/0.086*SER_hh_tes_in!J15/SER_hh_num_in!J15)</f>
        <v>1057.4223423777325</v>
      </c>
      <c r="K15" s="104">
        <f>IF(SER_hh_tes_in!K15=0,0,1000000/0.086*SER_hh_tes_in!K15/SER_hh_num_in!K15)</f>
        <v>982.13180272982277</v>
      </c>
      <c r="L15" s="104">
        <f>IF(SER_hh_tes_in!L15=0,0,1000000/0.086*SER_hh_tes_in!L15/SER_hh_num_in!L15)</f>
        <v>1138.0583445966095</v>
      </c>
      <c r="M15" s="104">
        <f>IF(SER_hh_tes_in!M15=0,0,1000000/0.086*SER_hh_tes_in!M15/SER_hh_num_in!M15)</f>
        <v>436.73114158498612</v>
      </c>
      <c r="N15" s="104">
        <f>IF(SER_hh_tes_in!N15=0,0,1000000/0.086*SER_hh_tes_in!N15/SER_hh_num_in!N15)</f>
        <v>1076.7283036170436</v>
      </c>
      <c r="O15" s="104">
        <f>IF(SER_hh_tes_in!O15=0,0,1000000/0.086*SER_hh_tes_in!O15/SER_hh_num_in!O15)</f>
        <v>556.90003191493031</v>
      </c>
      <c r="P15" s="104">
        <f>IF(SER_hh_tes_in!P15=0,0,1000000/0.086*SER_hh_tes_in!P15/SER_hh_num_in!P15)</f>
        <v>711.19538507672519</v>
      </c>
      <c r="Q15" s="104">
        <f>IF(SER_hh_tes_in!Q15=0,0,1000000/0.086*SER_hh_tes_in!Q15/SER_hh_num_in!Q15)</f>
        <v>895.37299012559197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15820.495796213891</v>
      </c>
      <c r="D16" s="101">
        <f>IF(SER_hh_tes_in!D16=0,0,1000000/0.086*SER_hh_tes_in!D16/SER_hh_num_in!D16)</f>
        <v>15787.184307499956</v>
      </c>
      <c r="E16" s="101">
        <f>IF(SER_hh_tes_in!E16=0,0,1000000/0.086*SER_hh_tes_in!E16/SER_hh_num_in!E16)</f>
        <v>16024.660495043805</v>
      </c>
      <c r="F16" s="101">
        <f>IF(SER_hh_tes_in!F16=0,0,1000000/0.086*SER_hh_tes_in!F16/SER_hh_num_in!F16)</f>
        <v>15905.750305067315</v>
      </c>
      <c r="G16" s="101">
        <f>IF(SER_hh_tes_in!G16=0,0,1000000/0.086*SER_hh_tes_in!G16/SER_hh_num_in!G16)</f>
        <v>16223.724505495884</v>
      </c>
      <c r="H16" s="101">
        <f>IF(SER_hh_tes_in!H16=0,0,1000000/0.086*SER_hh_tes_in!H16/SER_hh_num_in!H16)</f>
        <v>16246.95753373216</v>
      </c>
      <c r="I16" s="101">
        <f>IF(SER_hh_tes_in!I16=0,0,1000000/0.086*SER_hh_tes_in!I16/SER_hh_num_in!I16)</f>
        <v>16427.576544409305</v>
      </c>
      <c r="J16" s="101">
        <f>IF(SER_hh_tes_in!J16=0,0,1000000/0.086*SER_hh_tes_in!J16/SER_hh_num_in!J16)</f>
        <v>16535.827937396614</v>
      </c>
      <c r="K16" s="101">
        <f>IF(SER_hh_tes_in!K16=0,0,1000000/0.086*SER_hh_tes_in!K16/SER_hh_num_in!K16)</f>
        <v>16535.18133371287</v>
      </c>
      <c r="L16" s="101">
        <f>IF(SER_hh_tes_in!L16=0,0,1000000/0.086*SER_hh_tes_in!L16/SER_hh_num_in!L16)</f>
        <v>16602.619169380214</v>
      </c>
      <c r="M16" s="101">
        <f>IF(SER_hh_tes_in!M16=0,0,1000000/0.086*SER_hh_tes_in!M16/SER_hh_num_in!M16)</f>
        <v>16527.811707988269</v>
      </c>
      <c r="N16" s="101">
        <f>IF(SER_hh_tes_in!N16=0,0,1000000/0.086*SER_hh_tes_in!N16/SER_hh_num_in!N16)</f>
        <v>15463.34834485118</v>
      </c>
      <c r="O16" s="101">
        <f>IF(SER_hh_tes_in!O16=0,0,1000000/0.086*SER_hh_tes_in!O16/SER_hh_num_in!O16)</f>
        <v>16271.984283324337</v>
      </c>
      <c r="P16" s="101">
        <f>IF(SER_hh_tes_in!P16=0,0,1000000/0.086*SER_hh_tes_in!P16/SER_hh_num_in!P16)</f>
        <v>17537.471042849593</v>
      </c>
      <c r="Q16" s="101">
        <f>IF(SER_hh_tes_in!Q16=0,0,1000000/0.086*SER_hh_tes_in!Q16/SER_hh_num_in!Q16)</f>
        <v>18074.389798306838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2356.5617164931791</v>
      </c>
      <c r="D17" s="103">
        <f>IF(SER_hh_tes_in!D17=0,0,1000000/0.086*SER_hh_tes_in!D17/SER_hh_num_in!D17)</f>
        <v>3054.6950791996851</v>
      </c>
      <c r="E17" s="103">
        <f>IF(SER_hh_tes_in!E17=0,0,1000000/0.086*SER_hh_tes_in!E17/SER_hh_num_in!E17)</f>
        <v>0</v>
      </c>
      <c r="F17" s="103">
        <f>IF(SER_hh_tes_in!F17=0,0,1000000/0.086*SER_hh_tes_in!F17/SER_hh_num_in!F17)</f>
        <v>4131.2999873832587</v>
      </c>
      <c r="G17" s="103">
        <f>IF(SER_hh_tes_in!G17=0,0,1000000/0.086*SER_hh_tes_in!G17/SER_hh_num_in!G17)</f>
        <v>4795.0763707337101</v>
      </c>
      <c r="H17" s="103">
        <f>IF(SER_hh_tes_in!H17=0,0,1000000/0.086*SER_hh_tes_in!H17/SER_hh_num_in!H17)</f>
        <v>5816.9696393250169</v>
      </c>
      <c r="I17" s="103">
        <f>IF(SER_hh_tes_in!I17=0,0,1000000/0.086*SER_hh_tes_in!I17/SER_hh_num_in!I17)</f>
        <v>6863.2139638890876</v>
      </c>
      <c r="J17" s="103">
        <f>IF(SER_hh_tes_in!J17=0,0,1000000/0.086*SER_hh_tes_in!J17/SER_hh_num_in!J17)</f>
        <v>7683.4883864761632</v>
      </c>
      <c r="K17" s="103">
        <f>IF(SER_hh_tes_in!K17=0,0,1000000/0.086*SER_hh_tes_in!K17/SER_hh_num_in!K17)</f>
        <v>8851.7990493787074</v>
      </c>
      <c r="L17" s="103">
        <f>IF(SER_hh_tes_in!L17=0,0,1000000/0.086*SER_hh_tes_in!L17/SER_hh_num_in!L17)</f>
        <v>0</v>
      </c>
      <c r="M17" s="103">
        <f>IF(SER_hh_tes_in!M17=0,0,1000000/0.086*SER_hh_tes_in!M17/SER_hh_num_in!M17)</f>
        <v>9830.0999778661444</v>
      </c>
      <c r="N17" s="103">
        <f>IF(SER_hh_tes_in!N17=0,0,1000000/0.086*SER_hh_tes_in!N17/SER_hh_num_in!N17)</f>
        <v>10663.113029571128</v>
      </c>
      <c r="O17" s="103">
        <f>IF(SER_hh_tes_in!O17=0,0,1000000/0.086*SER_hh_tes_in!O17/SER_hh_num_in!O17)</f>
        <v>11200.920587087128</v>
      </c>
      <c r="P17" s="103">
        <f>IF(SER_hh_tes_in!P17=0,0,1000000/0.086*SER_hh_tes_in!P17/SER_hh_num_in!P17)</f>
        <v>12954.141473933441</v>
      </c>
      <c r="Q17" s="103">
        <f>IF(SER_hh_tes_in!Q17=0,0,1000000/0.086*SER_hh_tes_in!Q17/SER_hh_num_in!Q17)</f>
        <v>14252.073238358626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15927.296886204496</v>
      </c>
      <c r="D18" s="103">
        <f>IF(SER_hh_tes_in!D18=0,0,1000000/0.086*SER_hh_tes_in!D18/SER_hh_num_in!D18)</f>
        <v>15995.3122316026</v>
      </c>
      <c r="E18" s="103">
        <f>IF(SER_hh_tes_in!E18=0,0,1000000/0.086*SER_hh_tes_in!E18/SER_hh_num_in!E18)</f>
        <v>16024.660495043805</v>
      </c>
      <c r="F18" s="103">
        <f>IF(SER_hh_tes_in!F18=0,0,1000000/0.086*SER_hh_tes_in!F18/SER_hh_num_in!F18)</f>
        <v>16177.105101829857</v>
      </c>
      <c r="G18" s="103">
        <f>IF(SER_hh_tes_in!G18=0,0,1000000/0.086*SER_hh_tes_in!G18/SER_hh_num_in!G18)</f>
        <v>16252.222397526164</v>
      </c>
      <c r="H18" s="103">
        <f>IF(SER_hh_tes_in!H18=0,0,1000000/0.086*SER_hh_tes_in!H18/SER_hh_num_in!H18)</f>
        <v>16390.429479772352</v>
      </c>
      <c r="I18" s="103">
        <f>IF(SER_hh_tes_in!I18=0,0,1000000/0.086*SER_hh_tes_in!I18/SER_hh_num_in!I18)</f>
        <v>16476.846486255203</v>
      </c>
      <c r="J18" s="103">
        <f>IF(SER_hh_tes_in!J18=0,0,1000000/0.086*SER_hh_tes_in!J18/SER_hh_num_in!J18)</f>
        <v>16545.040451376677</v>
      </c>
      <c r="K18" s="103">
        <f>IF(SER_hh_tes_in!K18=0,0,1000000/0.086*SER_hh_tes_in!K18/SER_hh_num_in!K18)</f>
        <v>16686.017273446789</v>
      </c>
      <c r="L18" s="103">
        <f>IF(SER_hh_tes_in!L18=0,0,1000000/0.086*SER_hh_tes_in!L18/SER_hh_num_in!L18)</f>
        <v>16602.619169380214</v>
      </c>
      <c r="M18" s="103">
        <f>IF(SER_hh_tes_in!M18=0,0,1000000/0.086*SER_hh_tes_in!M18/SER_hh_num_in!M18)</f>
        <v>16653.44653312584</v>
      </c>
      <c r="N18" s="103">
        <f>IF(SER_hh_tes_in!N18=0,0,1000000/0.086*SER_hh_tes_in!N18/SER_hh_num_in!N18)</f>
        <v>17097.376658672172</v>
      </c>
      <c r="O18" s="103">
        <f>IF(SER_hh_tes_in!O18=0,0,1000000/0.086*SER_hh_tes_in!O18/SER_hh_num_in!O18)</f>
        <v>17286.974638070686</v>
      </c>
      <c r="P18" s="103">
        <f>IF(SER_hh_tes_in!P18=0,0,1000000/0.086*SER_hh_tes_in!P18/SER_hh_num_in!P18)</f>
        <v>18095.723355173446</v>
      </c>
      <c r="Q18" s="103">
        <f>IF(SER_hh_tes_in!Q18=0,0,1000000/0.086*SER_hh_tes_in!Q18/SER_hh_num_in!Q18)</f>
        <v>18668.910015520702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7273.6442874223503</v>
      </c>
      <c r="D19" s="101">
        <f>IF(SER_hh_tes_in!D19=0,0,1000000/0.086*SER_hh_tes_in!D19/SER_hh_num_in!D19)</f>
        <v>7382.0238608094924</v>
      </c>
      <c r="E19" s="101">
        <f>IF(SER_hh_tes_in!E19=0,0,1000000/0.086*SER_hh_tes_in!E19/SER_hh_num_in!E19)</f>
        <v>7309.2722297378177</v>
      </c>
      <c r="F19" s="101">
        <f>IF(SER_hh_tes_in!F19=0,0,1000000/0.086*SER_hh_tes_in!F19/SER_hh_num_in!F19)</f>
        <v>7146.5692006821982</v>
      </c>
      <c r="G19" s="101">
        <f>IF(SER_hh_tes_in!G19=0,0,1000000/0.086*SER_hh_tes_in!G19/SER_hh_num_in!G19)</f>
        <v>7080.0525394624783</v>
      </c>
      <c r="H19" s="101">
        <f>IF(SER_hh_tes_in!H19=0,0,1000000/0.086*SER_hh_tes_in!H19/SER_hh_num_in!H19)</f>
        <v>7132.1227777753138</v>
      </c>
      <c r="I19" s="101">
        <f>IF(SER_hh_tes_in!I19=0,0,1000000/0.086*SER_hh_tes_in!I19/SER_hh_num_in!I19)</f>
        <v>7105.0982491518234</v>
      </c>
      <c r="J19" s="101">
        <f>IF(SER_hh_tes_in!J19=0,0,1000000/0.086*SER_hh_tes_in!J19/SER_hh_num_in!J19)</f>
        <v>7020.6217937578213</v>
      </c>
      <c r="K19" s="101">
        <f>IF(SER_hh_tes_in!K19=0,0,1000000/0.086*SER_hh_tes_in!K19/SER_hh_num_in!K19)</f>
        <v>7254.4901535851268</v>
      </c>
      <c r="L19" s="101">
        <f>IF(SER_hh_tes_in!L19=0,0,1000000/0.086*SER_hh_tes_in!L19/SER_hh_num_in!L19)</f>
        <v>6961.2197807410175</v>
      </c>
      <c r="M19" s="101">
        <f>IF(SER_hh_tes_in!M19=0,0,1000000/0.086*SER_hh_tes_in!M19/SER_hh_num_in!M19)</f>
        <v>6905.522635512114</v>
      </c>
      <c r="N19" s="101">
        <f>IF(SER_hh_tes_in!N19=0,0,1000000/0.086*SER_hh_tes_in!N19/SER_hh_num_in!N19)</f>
        <v>6796.4447885020354</v>
      </c>
      <c r="O19" s="101">
        <f>IF(SER_hh_tes_in!O19=0,0,1000000/0.086*SER_hh_tes_in!O19/SER_hh_num_in!O19)</f>
        <v>6972.039208097136</v>
      </c>
      <c r="P19" s="101">
        <f>IF(SER_hh_tes_in!P19=0,0,1000000/0.086*SER_hh_tes_in!P19/SER_hh_num_in!P19)</f>
        <v>7165.5157964017944</v>
      </c>
      <c r="Q19" s="101">
        <f>IF(SER_hh_tes_in!Q19=0,0,1000000/0.086*SER_hh_tes_in!Q19/SER_hh_num_in!Q19)</f>
        <v>7252.6825266699834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0</v>
      </c>
      <c r="D21" s="100">
        <f>IF(SER_hh_tes_in!D21=0,0,1000000/0.086*SER_hh_tes_in!D21/SER_hh_num_in!D21)</f>
        <v>0</v>
      </c>
      <c r="E21" s="100">
        <f>IF(SER_hh_tes_in!E21=0,0,1000000/0.086*SER_hh_tes_in!E21/SER_hh_num_in!E21)</f>
        <v>0</v>
      </c>
      <c r="F21" s="100">
        <f>IF(SER_hh_tes_in!F21=0,0,1000000/0.086*SER_hh_tes_in!F21/SER_hh_num_in!F21)</f>
        <v>0</v>
      </c>
      <c r="G21" s="100">
        <f>IF(SER_hh_tes_in!G21=0,0,1000000/0.086*SER_hh_tes_in!G21/SER_hh_num_in!G21)</f>
        <v>0</v>
      </c>
      <c r="H21" s="100">
        <f>IF(SER_hh_tes_in!H21=0,0,1000000/0.086*SER_hh_tes_in!H21/SER_hh_num_in!H21)</f>
        <v>0</v>
      </c>
      <c r="I21" s="100">
        <f>IF(SER_hh_tes_in!I21=0,0,1000000/0.086*SER_hh_tes_in!I21/SER_hh_num_in!I21)</f>
        <v>0</v>
      </c>
      <c r="J21" s="100">
        <f>IF(SER_hh_tes_in!J21=0,0,1000000/0.086*SER_hh_tes_in!J21/SER_hh_num_in!J21)</f>
        <v>0</v>
      </c>
      <c r="K21" s="100">
        <f>IF(SER_hh_tes_in!K21=0,0,1000000/0.086*SER_hh_tes_in!K21/SER_hh_num_in!K21)</f>
        <v>0</v>
      </c>
      <c r="L21" s="100">
        <f>IF(SER_hh_tes_in!L21=0,0,1000000/0.086*SER_hh_tes_in!L21/SER_hh_num_in!L21)</f>
        <v>0</v>
      </c>
      <c r="M21" s="100">
        <f>IF(SER_hh_tes_in!M21=0,0,1000000/0.086*SER_hh_tes_in!M21/SER_hh_num_in!M21)</f>
        <v>0</v>
      </c>
      <c r="N21" s="100">
        <f>IF(SER_hh_tes_in!N21=0,0,1000000/0.086*SER_hh_tes_in!N21/SER_hh_num_in!N21)</f>
        <v>0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7283.0818919156709</v>
      </c>
      <c r="D22" s="100">
        <f>IF(SER_hh_tes_in!D22=0,0,1000000/0.086*SER_hh_tes_in!D22/SER_hh_num_in!D22)</f>
        <v>7346.7714405769257</v>
      </c>
      <c r="E22" s="100">
        <f>IF(SER_hh_tes_in!E22=0,0,1000000/0.086*SER_hh_tes_in!E22/SER_hh_num_in!E22)</f>
        <v>7263.1603011008592</v>
      </c>
      <c r="F22" s="100">
        <f>IF(SER_hh_tes_in!F22=0,0,1000000/0.086*SER_hh_tes_in!F22/SER_hh_num_in!F22)</f>
        <v>7189.5867053553475</v>
      </c>
      <c r="G22" s="100">
        <f>IF(SER_hh_tes_in!G22=0,0,1000000/0.086*SER_hh_tes_in!G22/SER_hh_num_in!G22)</f>
        <v>7124.8033609450495</v>
      </c>
      <c r="H22" s="100">
        <f>IF(SER_hh_tes_in!H22=0,0,1000000/0.086*SER_hh_tes_in!H22/SER_hh_num_in!H22)</f>
        <v>0</v>
      </c>
      <c r="I22" s="100">
        <f>IF(SER_hh_tes_in!I22=0,0,1000000/0.086*SER_hh_tes_in!I22/SER_hh_num_in!I22)</f>
        <v>0</v>
      </c>
      <c r="J22" s="100">
        <f>IF(SER_hh_tes_in!J22=0,0,1000000/0.086*SER_hh_tes_in!J22/SER_hh_num_in!J22)</f>
        <v>0</v>
      </c>
      <c r="K22" s="100">
        <f>IF(SER_hh_tes_in!K22=0,0,1000000/0.086*SER_hh_tes_in!K22/SER_hh_num_in!K22)</f>
        <v>7437.68514577324</v>
      </c>
      <c r="L22" s="100">
        <f>IF(SER_hh_tes_in!L22=0,0,1000000/0.086*SER_hh_tes_in!L22/SER_hh_num_in!L22)</f>
        <v>7113.7810591434609</v>
      </c>
      <c r="M22" s="100">
        <f>IF(SER_hh_tes_in!M22=0,0,1000000/0.086*SER_hh_tes_in!M22/SER_hh_num_in!M22)</f>
        <v>7188.8694192247494</v>
      </c>
      <c r="N22" s="100">
        <f>IF(SER_hh_tes_in!N22=0,0,1000000/0.086*SER_hh_tes_in!N22/SER_hh_num_in!N22)</f>
        <v>7060.0280985933823</v>
      </c>
      <c r="O22" s="100">
        <f>IF(SER_hh_tes_in!O22=0,0,1000000/0.086*SER_hh_tes_in!O22/SER_hh_num_in!O22)</f>
        <v>7100.1026763529226</v>
      </c>
      <c r="P22" s="100">
        <f>IF(SER_hh_tes_in!P22=0,0,1000000/0.086*SER_hh_tes_in!P22/SER_hh_num_in!P22)</f>
        <v>7216.0463915755854</v>
      </c>
      <c r="Q22" s="100">
        <f>IF(SER_hh_tes_in!Q22=0,0,1000000/0.086*SER_hh_tes_in!Q22/SER_hh_num_in!Q22)</f>
        <v>7223.3552553644104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7279.472997553381</v>
      </c>
      <c r="D23" s="100">
        <f>IF(SER_hh_tes_in!D23=0,0,1000000/0.086*SER_hh_tes_in!D23/SER_hh_num_in!D23)</f>
        <v>7325.8617338714657</v>
      </c>
      <c r="E23" s="100">
        <f>IF(SER_hh_tes_in!E23=0,0,1000000/0.086*SER_hh_tes_in!E23/SER_hh_num_in!E23)</f>
        <v>7251.7651923318881</v>
      </c>
      <c r="F23" s="100">
        <f>IF(SER_hh_tes_in!F23=0,0,1000000/0.086*SER_hh_tes_in!F23/SER_hh_num_in!F23)</f>
        <v>7170.6927131180637</v>
      </c>
      <c r="G23" s="100">
        <f>IF(SER_hh_tes_in!G23=0,0,1000000/0.086*SER_hh_tes_in!G23/SER_hh_num_in!G23)</f>
        <v>7109.6274261201743</v>
      </c>
      <c r="H23" s="100">
        <f>IF(SER_hh_tes_in!H23=0,0,1000000/0.086*SER_hh_tes_in!H23/SER_hh_num_in!H23)</f>
        <v>7130.4319588950957</v>
      </c>
      <c r="I23" s="100">
        <f>IF(SER_hh_tes_in!I23=0,0,1000000/0.086*SER_hh_tes_in!I23/SER_hh_num_in!I23)</f>
        <v>7082.1975806242235</v>
      </c>
      <c r="J23" s="100">
        <f>IF(SER_hh_tes_in!J23=0,0,1000000/0.086*SER_hh_tes_in!J23/SER_hh_num_in!J23)</f>
        <v>7028.572278783181</v>
      </c>
      <c r="K23" s="100">
        <f>IF(SER_hh_tes_in!K23=0,0,1000000/0.086*SER_hh_tes_in!K23/SER_hh_num_in!K23)</f>
        <v>7213.1084704690111</v>
      </c>
      <c r="L23" s="100">
        <f>IF(SER_hh_tes_in!L23=0,0,1000000/0.086*SER_hh_tes_in!L23/SER_hh_num_in!L23)</f>
        <v>6737.9317790357327</v>
      </c>
      <c r="M23" s="100">
        <f>IF(SER_hh_tes_in!M23=0,0,1000000/0.086*SER_hh_tes_in!M23/SER_hh_num_in!M23)</f>
        <v>6805.7378280360035</v>
      </c>
      <c r="N23" s="100">
        <f>IF(SER_hh_tes_in!N23=0,0,1000000/0.086*SER_hh_tes_in!N23/SER_hh_num_in!N23)</f>
        <v>6696.8455686825182</v>
      </c>
      <c r="O23" s="100">
        <f>IF(SER_hh_tes_in!O23=0,0,1000000/0.086*SER_hh_tes_in!O23/SER_hh_num_in!O23)</f>
        <v>6754.5585067950333</v>
      </c>
      <c r="P23" s="100">
        <f>IF(SER_hh_tes_in!P23=0,0,1000000/0.086*SER_hh_tes_in!P23/SER_hh_num_in!P23)</f>
        <v>6887.1582498196358</v>
      </c>
      <c r="Q23" s="100">
        <f>IF(SER_hh_tes_in!Q23=0,0,1000000/0.086*SER_hh_tes_in!Q23/SER_hh_num_in!Q23)</f>
        <v>6924.2076175023603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0</v>
      </c>
      <c r="O24" s="100">
        <f>IF(SER_hh_tes_in!O24=0,0,1000000/0.086*SER_hh_tes_in!O24/SER_hh_num_in!O24)</f>
        <v>0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7290.578622938312</v>
      </c>
      <c r="D25" s="100">
        <f>IF(SER_hh_tes_in!D25=0,0,1000000/0.086*SER_hh_tes_in!D25/SER_hh_num_in!D25)</f>
        <v>7404.9753575315863</v>
      </c>
      <c r="E25" s="100">
        <f>IF(SER_hh_tes_in!E25=0,0,1000000/0.086*SER_hh_tes_in!E25/SER_hh_num_in!E25)</f>
        <v>7334.0319786662267</v>
      </c>
      <c r="F25" s="100">
        <f>IF(SER_hh_tes_in!F25=0,0,1000000/0.086*SER_hh_tes_in!F25/SER_hh_num_in!F25)</f>
        <v>7235.8474898580107</v>
      </c>
      <c r="G25" s="100">
        <f>IF(SER_hh_tes_in!G25=0,0,1000000/0.086*SER_hh_tes_in!G25/SER_hh_num_in!G25)</f>
        <v>7148.9567670651932</v>
      </c>
      <c r="H25" s="100">
        <f>IF(SER_hh_tes_in!H25=0,0,1000000/0.086*SER_hh_tes_in!H25/SER_hh_num_in!H25)</f>
        <v>7151.5301736817064</v>
      </c>
      <c r="I25" s="100">
        <f>IF(SER_hh_tes_in!I25=0,0,1000000/0.086*SER_hh_tes_in!I25/SER_hh_num_in!I25)</f>
        <v>7080.4880837606952</v>
      </c>
      <c r="J25" s="100">
        <f>IF(SER_hh_tes_in!J25=0,0,1000000/0.086*SER_hh_tes_in!J25/SER_hh_num_in!J25)</f>
        <v>6954.6599715231496</v>
      </c>
      <c r="K25" s="100">
        <f>IF(SER_hh_tes_in!K25=0,0,1000000/0.086*SER_hh_tes_in!K25/SER_hh_num_in!K25)</f>
        <v>7118.187821796444</v>
      </c>
      <c r="L25" s="100">
        <f>IF(SER_hh_tes_in!L25=0,0,1000000/0.086*SER_hh_tes_in!L25/SER_hh_num_in!L25)</f>
        <v>6607.7983506288338</v>
      </c>
      <c r="M25" s="100">
        <f>IF(SER_hh_tes_in!M25=0,0,1000000/0.086*SER_hh_tes_in!M25/SER_hh_num_in!M25)</f>
        <v>6660.6286168872775</v>
      </c>
      <c r="N25" s="100">
        <f>IF(SER_hh_tes_in!N25=0,0,1000000/0.086*SER_hh_tes_in!N25/SER_hh_num_in!N25)</f>
        <v>6547.9580875588144</v>
      </c>
      <c r="O25" s="100">
        <f>IF(SER_hh_tes_in!O25=0,0,1000000/0.086*SER_hh_tes_in!O25/SER_hh_num_in!O25)</f>
        <v>6593.768003273467</v>
      </c>
      <c r="P25" s="100">
        <f>IF(SER_hh_tes_in!P25=0,0,1000000/0.086*SER_hh_tes_in!P25/SER_hh_num_in!P25)</f>
        <v>0</v>
      </c>
      <c r="Q25" s="100">
        <f>IF(SER_hh_tes_in!Q25=0,0,1000000/0.086*SER_hh_tes_in!Q25/SER_hh_num_in!Q25)</f>
        <v>6744.8398029510199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7257.3852958019552</v>
      </c>
      <c r="D26" s="22">
        <f>IF(SER_hh_tes_in!D26=0,0,1000000/0.086*SER_hh_tes_in!D26/SER_hh_num_in!D26)</f>
        <v>0</v>
      </c>
      <c r="E26" s="22">
        <f>IF(SER_hh_tes_in!E26=0,0,1000000/0.086*SER_hh_tes_in!E26/SER_hh_num_in!E26)</f>
        <v>0</v>
      </c>
      <c r="F26" s="22">
        <f>IF(SER_hh_tes_in!F26=0,0,1000000/0.086*SER_hh_tes_in!F26/SER_hh_num_in!F26)</f>
        <v>7079.9424838016103</v>
      </c>
      <c r="G26" s="22">
        <f>IF(SER_hh_tes_in!G26=0,0,1000000/0.086*SER_hh_tes_in!G26/SER_hh_num_in!G26)</f>
        <v>7035.5174677237801</v>
      </c>
      <c r="H26" s="22">
        <f>IF(SER_hh_tes_in!H26=0,0,1000000/0.086*SER_hh_tes_in!H26/SER_hh_num_in!H26)</f>
        <v>7130.9180452729579</v>
      </c>
      <c r="I26" s="22">
        <f>IF(SER_hh_tes_in!I26=0,0,1000000/0.086*SER_hh_tes_in!I26/SER_hh_num_in!I26)</f>
        <v>7114.176571386487</v>
      </c>
      <c r="J26" s="22">
        <f>IF(SER_hh_tes_in!J26=0,0,1000000/0.086*SER_hh_tes_in!J26/SER_hh_num_in!J26)</f>
        <v>7018.1787869604386</v>
      </c>
      <c r="K26" s="22">
        <f>IF(SER_hh_tes_in!K26=0,0,1000000/0.086*SER_hh_tes_in!K26/SER_hh_num_in!K26)</f>
        <v>7233.0473378555826</v>
      </c>
      <c r="L26" s="22">
        <f>IF(SER_hh_tes_in!L26=0,0,1000000/0.086*SER_hh_tes_in!L26/SER_hh_num_in!L26)</f>
        <v>0</v>
      </c>
      <c r="M26" s="22">
        <f>IF(SER_hh_tes_in!M26=0,0,1000000/0.086*SER_hh_tes_in!M26/SER_hh_num_in!M26)</f>
        <v>6887.9619615273123</v>
      </c>
      <c r="N26" s="22">
        <f>IF(SER_hh_tes_in!N26=0,0,1000000/0.086*SER_hh_tes_in!N26/SER_hh_num_in!N26)</f>
        <v>6817.3977401368556</v>
      </c>
      <c r="O26" s="22">
        <f>IF(SER_hh_tes_in!O26=0,0,1000000/0.086*SER_hh_tes_in!O26/SER_hh_num_in!O26)</f>
        <v>7034.1823102280196</v>
      </c>
      <c r="P26" s="22">
        <f>IF(SER_hh_tes_in!P26=0,0,1000000/0.086*SER_hh_tes_in!P26/SER_hh_num_in!P26)</f>
        <v>7230.861464697201</v>
      </c>
      <c r="Q26" s="22">
        <f>IF(SER_hh_tes_in!Q26=0,0,1000000/0.086*SER_hh_tes_in!Q26/SER_hh_num_in!Q26)</f>
        <v>7378.7320073679039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0</v>
      </c>
      <c r="G27" s="116">
        <f>IF(SER_hh_tes_in!G27=0,0,1000000/0.086*SER_hh_tes_in!G27/SER_hh_num_in!G19)</f>
        <v>0</v>
      </c>
      <c r="H27" s="116">
        <f>IF(SER_hh_tes_in!H27=0,0,1000000/0.086*SER_hh_tes_in!H27/SER_hh_num_in!H19)</f>
        <v>0</v>
      </c>
      <c r="I27" s="116">
        <f>IF(SER_hh_tes_in!I27=0,0,1000000/0.086*SER_hh_tes_in!I27/SER_hh_num_in!I19)</f>
        <v>0</v>
      </c>
      <c r="J27" s="116">
        <f>IF(SER_hh_tes_in!J27=0,0,1000000/0.086*SER_hh_tes_in!J27/SER_hh_num_in!J19)</f>
        <v>0</v>
      </c>
      <c r="K27" s="116">
        <f>IF(SER_hh_tes_in!K27=0,0,1000000/0.086*SER_hh_tes_in!K27/SER_hh_num_in!K19)</f>
        <v>0</v>
      </c>
      <c r="L27" s="116">
        <f>IF(SER_hh_tes_in!L27=0,0,1000000/0.086*SER_hh_tes_in!L27/SER_hh_num_in!L19)</f>
        <v>0</v>
      </c>
      <c r="M27" s="116">
        <f>IF(SER_hh_tes_in!M27=0,0,1000000/0.086*SER_hh_tes_in!M27/SER_hh_num_in!M19)</f>
        <v>0</v>
      </c>
      <c r="N27" s="116">
        <f>IF(SER_hh_tes_in!N27=0,0,1000000/0.086*SER_hh_tes_in!N27/SER_hh_num_in!N19)</f>
        <v>0</v>
      </c>
      <c r="O27" s="116">
        <f>IF(SER_hh_tes_in!O27=0,0,1000000/0.086*SER_hh_tes_in!O27/SER_hh_num_in!O19)</f>
        <v>0</v>
      </c>
      <c r="P27" s="116">
        <f>IF(SER_hh_tes_in!P27=0,0,1000000/0.086*SER_hh_tes_in!P27/SER_hh_num_in!P19)</f>
        <v>0</v>
      </c>
      <c r="Q27" s="116">
        <f>IF(SER_hh_tes_in!Q27=0,0,1000000/0.086*SER_hh_tes_in!Q27/SER_hh_num_in!Q19)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0</v>
      </c>
      <c r="G28" s="117">
        <f>IF(SER_hh_tes_in!G27=0,0,1000000/0.086*SER_hh_tes_in!G27/SER_hh_num_in!G27)</f>
        <v>0</v>
      </c>
      <c r="H28" s="117">
        <f>IF(SER_hh_tes_in!H27=0,0,1000000/0.086*SER_hh_tes_in!H27/SER_hh_num_in!H27)</f>
        <v>0</v>
      </c>
      <c r="I28" s="117">
        <f>IF(SER_hh_tes_in!I27=0,0,1000000/0.086*SER_hh_tes_in!I27/SER_hh_num_in!I27)</f>
        <v>0</v>
      </c>
      <c r="J28" s="117">
        <f>IF(SER_hh_tes_in!J27=0,0,1000000/0.086*SER_hh_tes_in!J27/SER_hh_num_in!J27)</f>
        <v>0</v>
      </c>
      <c r="K28" s="117">
        <f>IF(SER_hh_tes_in!K27=0,0,1000000/0.086*SER_hh_tes_in!K27/SER_hh_num_in!K27)</f>
        <v>0</v>
      </c>
      <c r="L28" s="117">
        <f>IF(SER_hh_tes_in!L27=0,0,1000000/0.086*SER_hh_tes_in!L27/SER_hh_num_in!L27)</f>
        <v>0</v>
      </c>
      <c r="M28" s="117">
        <f>IF(SER_hh_tes_in!M27=0,0,1000000/0.086*SER_hh_tes_in!M27/SER_hh_num_in!M27)</f>
        <v>0</v>
      </c>
      <c r="N28" s="117">
        <f>IF(SER_hh_tes_in!N27=0,0,1000000/0.086*SER_hh_tes_in!N27/SER_hh_num_in!N27)</f>
        <v>0</v>
      </c>
      <c r="O28" s="117">
        <f>IF(SER_hh_tes_in!O27=0,0,1000000/0.086*SER_hh_tes_in!O27/SER_hh_num_in!O27)</f>
        <v>0</v>
      </c>
      <c r="P28" s="117">
        <f>IF(SER_hh_tes_in!P27=0,0,1000000/0.086*SER_hh_tes_in!P27/SER_hh_num_in!P27)</f>
        <v>0</v>
      </c>
      <c r="Q28" s="117">
        <f>IF(SER_hh_tes_in!Q27=0,0,1000000/0.086*SER_hh_tes_in!Q27/SER_hh_num_in!Q27)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6340.142188124657</v>
      </c>
      <c r="D29" s="101">
        <f>IF(SER_hh_tes_in!D29=0,0,1000000/0.086*SER_hh_tes_in!D29/SER_hh_num_in!D29)</f>
        <v>6550.0117907698404</v>
      </c>
      <c r="E29" s="101">
        <f>IF(SER_hh_tes_in!E29=0,0,1000000/0.086*SER_hh_tes_in!E29/SER_hh_num_in!E29)</f>
        <v>6580.6264218807692</v>
      </c>
      <c r="F29" s="101">
        <f>IF(SER_hh_tes_in!F29=0,0,1000000/0.086*SER_hh_tes_in!F29/SER_hh_num_in!F29)</f>
        <v>6572.1114909276675</v>
      </c>
      <c r="G29" s="101">
        <f>IF(SER_hh_tes_in!G29=0,0,1000000/0.086*SER_hh_tes_in!G29/SER_hh_num_in!G29)</f>
        <v>6343.0502911264102</v>
      </c>
      <c r="H29" s="101">
        <f>IF(SER_hh_tes_in!H29=0,0,1000000/0.086*SER_hh_tes_in!H29/SER_hh_num_in!H29)</f>
        <v>6583.2589283479319</v>
      </c>
      <c r="I29" s="101">
        <f>IF(SER_hh_tes_in!I29=0,0,1000000/0.086*SER_hh_tes_in!I29/SER_hh_num_in!I29)</f>
        <v>6439.4184132786531</v>
      </c>
      <c r="J29" s="101">
        <f>IF(SER_hh_tes_in!J29=0,0,1000000/0.086*SER_hh_tes_in!J29/SER_hh_num_in!J29)</f>
        <v>6497.9385619818604</v>
      </c>
      <c r="K29" s="101">
        <f>IF(SER_hh_tes_in!K29=0,0,1000000/0.086*SER_hh_tes_in!K29/SER_hh_num_in!K29)</f>
        <v>6969.5980416105176</v>
      </c>
      <c r="L29" s="101">
        <f>IF(SER_hh_tes_in!L29=0,0,1000000/0.086*SER_hh_tes_in!L29/SER_hh_num_in!L29)</f>
        <v>6915.1354027232128</v>
      </c>
      <c r="M29" s="101">
        <f>IF(SER_hh_tes_in!M29=0,0,1000000/0.086*SER_hh_tes_in!M29/SER_hh_num_in!M29)</f>
        <v>6562.2221714264369</v>
      </c>
      <c r="N29" s="101">
        <f>IF(SER_hh_tes_in!N29=0,0,1000000/0.086*SER_hh_tes_in!N29/SER_hh_num_in!N29)</f>
        <v>7085.1446229400872</v>
      </c>
      <c r="O29" s="101">
        <f>IF(SER_hh_tes_in!O29=0,0,1000000/0.086*SER_hh_tes_in!O29/SER_hh_num_in!O29)</f>
        <v>7256.5936394147648</v>
      </c>
      <c r="P29" s="101">
        <f>IF(SER_hh_tes_in!P29=0,0,1000000/0.086*SER_hh_tes_in!P29/SER_hh_num_in!P29)</f>
        <v>7038.0731494733545</v>
      </c>
      <c r="Q29" s="101">
        <f>IF(SER_hh_tes_in!Q29=0,0,1000000/0.086*SER_hh_tes_in!Q29/SER_hh_num_in!Q29)</f>
        <v>7187.1183409026353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0</v>
      </c>
      <c r="D30" s="100">
        <f>IF(SER_hh_tes_in!D30=0,0,1000000/0.086*SER_hh_tes_in!D30/SER_hh_num_in!D30)</f>
        <v>0</v>
      </c>
      <c r="E30" s="100">
        <f>IF(SER_hh_tes_in!E30=0,0,1000000/0.086*SER_hh_tes_in!E30/SER_hh_num_in!E30)</f>
        <v>0</v>
      </c>
      <c r="F30" s="100">
        <f>IF(SER_hh_tes_in!F30=0,0,1000000/0.086*SER_hh_tes_in!F30/SER_hh_num_in!F30)</f>
        <v>0</v>
      </c>
      <c r="G30" s="100">
        <f>IF(SER_hh_tes_in!G30=0,0,1000000/0.086*SER_hh_tes_in!G30/SER_hh_num_in!G30)</f>
        <v>0</v>
      </c>
      <c r="H30" s="100">
        <f>IF(SER_hh_tes_in!H30=0,0,1000000/0.086*SER_hh_tes_in!H30/SER_hh_num_in!H30)</f>
        <v>0</v>
      </c>
      <c r="I30" s="100">
        <f>IF(SER_hh_tes_in!I30=0,0,1000000/0.086*SER_hh_tes_in!I30/SER_hh_num_in!I30)</f>
        <v>0</v>
      </c>
      <c r="J30" s="100">
        <f>IF(SER_hh_tes_in!J30=0,0,1000000/0.086*SER_hh_tes_in!J30/SER_hh_num_in!J30)</f>
        <v>0</v>
      </c>
      <c r="K30" s="100">
        <f>IF(SER_hh_tes_in!K30=0,0,1000000/0.086*SER_hh_tes_in!K30/SER_hh_num_in!K30)</f>
        <v>7005.3108259245355</v>
      </c>
      <c r="L30" s="100">
        <f>IF(SER_hh_tes_in!L30=0,0,1000000/0.086*SER_hh_tes_in!L30/SER_hh_num_in!L30)</f>
        <v>7093.3298939032229</v>
      </c>
      <c r="M30" s="100">
        <f>IF(SER_hh_tes_in!M30=0,0,1000000/0.086*SER_hh_tes_in!M30/SER_hh_num_in!M30)</f>
        <v>6907.2307130901081</v>
      </c>
      <c r="N30" s="100">
        <f>IF(SER_hh_tes_in!N30=0,0,1000000/0.086*SER_hh_tes_in!N30/SER_hh_num_in!N30)</f>
        <v>7373.1782852800779</v>
      </c>
      <c r="O30" s="100">
        <f>IF(SER_hh_tes_in!O30=0,0,1000000/0.086*SER_hh_tes_in!O30/SER_hh_num_in!O30)</f>
        <v>7354.4106630370361</v>
      </c>
      <c r="P30" s="100">
        <f>IF(SER_hh_tes_in!P30=0,0,1000000/0.086*SER_hh_tes_in!P30/SER_hh_num_in!P30)</f>
        <v>0</v>
      </c>
      <c r="Q30" s="100">
        <f>IF(SER_hh_tes_in!Q30=0,0,1000000/0.086*SER_hh_tes_in!Q30/SER_hh_num_in!Q30)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6367.4682510465436</v>
      </c>
      <c r="D31" s="100">
        <f>IF(SER_hh_tes_in!D31=0,0,1000000/0.086*SER_hh_tes_in!D31/SER_hh_num_in!D31)</f>
        <v>6619.1198814712297</v>
      </c>
      <c r="E31" s="100">
        <f>IF(SER_hh_tes_in!E31=0,0,1000000/0.086*SER_hh_tes_in!E31/SER_hh_num_in!E31)</f>
        <v>6676.4955377346632</v>
      </c>
      <c r="F31" s="100">
        <f>IF(SER_hh_tes_in!F31=0,0,1000000/0.086*SER_hh_tes_in!F31/SER_hh_num_in!F31)</f>
        <v>6680.4016183090462</v>
      </c>
      <c r="G31" s="100">
        <f>IF(SER_hh_tes_in!G31=0,0,1000000/0.086*SER_hh_tes_in!G31/SER_hh_num_in!G31)</f>
        <v>6483.8493709849663</v>
      </c>
      <c r="H31" s="100">
        <f>IF(SER_hh_tes_in!H31=0,0,1000000/0.086*SER_hh_tes_in!H31/SER_hh_num_in!H31)</f>
        <v>6733.4307630347239</v>
      </c>
      <c r="I31" s="100">
        <f>IF(SER_hh_tes_in!I31=0,0,1000000/0.086*SER_hh_tes_in!I31/SER_hh_num_in!I31)</f>
        <v>6601.4553961494785</v>
      </c>
      <c r="J31" s="100">
        <f>IF(SER_hh_tes_in!J31=0,0,1000000/0.086*SER_hh_tes_in!J31/SER_hh_num_in!J31)</f>
        <v>6693.3719783571541</v>
      </c>
      <c r="K31" s="100">
        <f>IF(SER_hh_tes_in!K31=0,0,1000000/0.086*SER_hh_tes_in!K31/SER_hh_num_in!K31)</f>
        <v>6754.7732808590818</v>
      </c>
      <c r="L31" s="100">
        <f>IF(SER_hh_tes_in!L31=0,0,1000000/0.086*SER_hh_tes_in!L31/SER_hh_num_in!L31)</f>
        <v>6890.0450966090302</v>
      </c>
      <c r="M31" s="100">
        <f>IF(SER_hh_tes_in!M31=0,0,1000000/0.086*SER_hh_tes_in!M31/SER_hh_num_in!M31)</f>
        <v>6781.1348291595868</v>
      </c>
      <c r="N31" s="100">
        <f>IF(SER_hh_tes_in!N31=0,0,1000000/0.086*SER_hh_tes_in!N31/SER_hh_num_in!N31)</f>
        <v>7294.5724932427602</v>
      </c>
      <c r="O31" s="100">
        <f>IF(SER_hh_tes_in!O31=0,0,1000000/0.086*SER_hh_tes_in!O31/SER_hh_num_in!O31)</f>
        <v>7355.6164219522097</v>
      </c>
      <c r="P31" s="100">
        <f>IF(SER_hh_tes_in!P31=0,0,1000000/0.086*SER_hh_tes_in!P31/SER_hh_num_in!P31)</f>
        <v>7257.3644484023262</v>
      </c>
      <c r="Q31" s="100">
        <f>IF(SER_hh_tes_in!Q31=0,0,1000000/0.086*SER_hh_tes_in!Q31/SER_hh_num_in!Q31)</f>
        <v>7319.5491348698797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6292.544460953427</v>
      </c>
      <c r="D33" s="18">
        <f>IF(SER_hh_tes_in!D33=0,0,1000000/0.086*SER_hh_tes_in!D33/SER_hh_num_in!D33)</f>
        <v>6506.4585289276811</v>
      </c>
      <c r="E33" s="18">
        <f>IF(SER_hh_tes_in!E33=0,0,1000000/0.086*SER_hh_tes_in!E33/SER_hh_num_in!E33)</f>
        <v>6522.8031550844489</v>
      </c>
      <c r="F33" s="18">
        <f>IF(SER_hh_tes_in!F33=0,0,1000000/0.086*SER_hh_tes_in!F33/SER_hh_num_in!F33)</f>
        <v>6492.9653594939728</v>
      </c>
      <c r="G33" s="18">
        <f>IF(SER_hh_tes_in!G33=0,0,1000000/0.086*SER_hh_tes_in!G33/SER_hh_num_in!G33)</f>
        <v>6295.5486539390904</v>
      </c>
      <c r="H33" s="18">
        <f>IF(SER_hh_tes_in!H33=0,0,1000000/0.086*SER_hh_tes_in!H33/SER_hh_num_in!H33)</f>
        <v>6523.0660823905819</v>
      </c>
      <c r="I33" s="18">
        <f>IF(SER_hh_tes_in!I33=0,0,1000000/0.086*SER_hh_tes_in!I33/SER_hh_num_in!I33)</f>
        <v>6386.292594137898</v>
      </c>
      <c r="J33" s="18">
        <f>IF(SER_hh_tes_in!J33=0,0,1000000/0.086*SER_hh_tes_in!J33/SER_hh_num_in!J33)</f>
        <v>6476.6642437404635</v>
      </c>
      <c r="K33" s="18">
        <f>IF(SER_hh_tes_in!K33=0,0,1000000/0.086*SER_hh_tes_in!K33/SER_hh_num_in!K33)</f>
        <v>0</v>
      </c>
      <c r="L33" s="18">
        <f>IF(SER_hh_tes_in!L33=0,0,1000000/0.086*SER_hh_tes_in!L33/SER_hh_num_in!L33)</f>
        <v>6597.808930972029</v>
      </c>
      <c r="M33" s="18">
        <f>IF(SER_hh_tes_in!M33=0,0,1000000/0.086*SER_hh_tes_in!M33/SER_hh_num_in!M33)</f>
        <v>6435.7379361072844</v>
      </c>
      <c r="N33" s="18">
        <f>IF(SER_hh_tes_in!N33=0,0,1000000/0.086*SER_hh_tes_in!N33/SER_hh_num_in!N33)</f>
        <v>6864.4629175906539</v>
      </c>
      <c r="O33" s="18">
        <f>IF(SER_hh_tes_in!O33=0,0,1000000/0.086*SER_hh_tes_in!O33/SER_hh_num_in!O33)</f>
        <v>6951.2930550763776</v>
      </c>
      <c r="P33" s="18">
        <f>IF(SER_hh_tes_in!P33=0,0,1000000/0.086*SER_hh_tes_in!P33/SER_hh_num_in!P33)</f>
        <v>6946.4674521670177</v>
      </c>
      <c r="Q33" s="18">
        <f>IF(SER_hh_tes_in!Q33=0,0,1000000/0.086*SER_hh_tes_in!Q33/SER_hh_num_in!Q33)</f>
        <v>7169.5582714362708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8973.3420459803219</v>
      </c>
      <c r="D3" s="106">
        <f>IF(SER_hh_emi_in!D3=0,0,1000000*SER_hh_emi_in!D3/SER_hh_num_in!D3)</f>
        <v>10711.339556565525</v>
      </c>
      <c r="E3" s="106">
        <f>IF(SER_hh_emi_in!E3=0,0,1000000*SER_hh_emi_in!E3/SER_hh_num_in!E3)</f>
        <v>1841.3279207263595</v>
      </c>
      <c r="F3" s="106">
        <f>IF(SER_hh_emi_in!F3=0,0,1000000*SER_hh_emi_in!F3/SER_hh_num_in!F3)</f>
        <v>10001.378059032839</v>
      </c>
      <c r="G3" s="106">
        <f>IF(SER_hh_emi_in!G3=0,0,1000000*SER_hh_emi_in!G3/SER_hh_num_in!G3)</f>
        <v>3974.9374817756834</v>
      </c>
      <c r="H3" s="106">
        <f>IF(SER_hh_emi_in!H3=0,0,1000000*SER_hh_emi_in!H3/SER_hh_num_in!H3)</f>
        <v>13088.607383871435</v>
      </c>
      <c r="I3" s="106">
        <f>IF(SER_hh_emi_in!I3=0,0,1000000*SER_hh_emi_in!I3/SER_hh_num_in!I3)</f>
        <v>2015.0022054729509</v>
      </c>
      <c r="J3" s="106">
        <f>IF(SER_hh_emi_in!J3=0,0,1000000*SER_hh_emi_in!J3/SER_hh_num_in!J3)</f>
        <v>15436.590608948285</v>
      </c>
      <c r="K3" s="106">
        <f>IF(SER_hh_emi_in!K3=0,0,1000000*SER_hh_emi_in!K3/SER_hh_num_in!K3)</f>
        <v>15651.425988289258</v>
      </c>
      <c r="L3" s="106">
        <f>IF(SER_hh_emi_in!L3=0,0,1000000*SER_hh_emi_in!L3/SER_hh_num_in!L3)</f>
        <v>26421.699505968008</v>
      </c>
      <c r="M3" s="106">
        <f>IF(SER_hh_emi_in!M3=0,0,1000000*SER_hh_emi_in!M3/SER_hh_num_in!M3)</f>
        <v>6301.2915863598982</v>
      </c>
      <c r="N3" s="106">
        <f>IF(SER_hh_emi_in!N3=0,0,1000000*SER_hh_emi_in!N3/SER_hh_num_in!N3)</f>
        <v>13779.408455961757</v>
      </c>
      <c r="O3" s="106">
        <f>IF(SER_hh_emi_in!O3=0,0,1000000*SER_hh_emi_in!O3/SER_hh_num_in!O3)</f>
        <v>7909.3890473681922</v>
      </c>
      <c r="P3" s="106">
        <f>IF(SER_hh_emi_in!P3=0,0,1000000*SER_hh_emi_in!P3/SER_hh_num_in!P3)</f>
        <v>8519.7106839797652</v>
      </c>
      <c r="Q3" s="106">
        <f>IF(SER_hh_emi_in!Q3=0,0,1000000*SER_hh_emi_in!Q3/SER_hh_num_in!Q3)</f>
        <v>16046.929310382769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6228.4782164819644</v>
      </c>
      <c r="D4" s="101">
        <f>IF(SER_hh_emi_in!D4=0,0,1000000*SER_hh_emi_in!D4/SER_hh_num_in!D4)</f>
        <v>8770.1746237892567</v>
      </c>
      <c r="E4" s="101">
        <f>IF(SER_hh_emi_in!E4=0,0,1000000*SER_hh_emi_in!E4/SER_hh_num_in!E4)</f>
        <v>35.806654386539371</v>
      </c>
      <c r="F4" s="101">
        <f>IF(SER_hh_emi_in!F4=0,0,1000000*SER_hh_emi_in!F4/SER_hh_num_in!F4)</f>
        <v>8098.7992479823779</v>
      </c>
      <c r="G4" s="101">
        <f>IF(SER_hh_emi_in!G4=0,0,1000000*SER_hh_emi_in!G4/SER_hh_num_in!G4)</f>
        <v>2509.4187585655877</v>
      </c>
      <c r="H4" s="101">
        <f>IF(SER_hh_emi_in!H4=0,0,1000000*SER_hh_emi_in!H4/SER_hh_num_in!H4)</f>
        <v>12102.865822833397</v>
      </c>
      <c r="I4" s="101">
        <f>IF(SER_hh_emi_in!I4=0,0,1000000*SER_hh_emi_in!I4/SER_hh_num_in!I4)</f>
        <v>956.34542922919707</v>
      </c>
      <c r="J4" s="101">
        <f>IF(SER_hh_emi_in!J4=0,0,1000000*SER_hh_emi_in!J4/SER_hh_num_in!J4)</f>
        <v>13719.580687460122</v>
      </c>
      <c r="K4" s="101">
        <f>IF(SER_hh_emi_in!K4=0,0,1000000*SER_hh_emi_in!K4/SER_hh_num_in!K4)</f>
        <v>11539.071140407774</v>
      </c>
      <c r="L4" s="101">
        <f>IF(SER_hh_emi_in!L4=0,0,1000000*SER_hh_emi_in!L4/SER_hh_num_in!L4)</f>
        <v>21557.023646998085</v>
      </c>
      <c r="M4" s="101">
        <f>IF(SER_hh_emi_in!M4=0,0,1000000*SER_hh_emi_in!M4/SER_hh_num_in!M4)</f>
        <v>4487.1405986640784</v>
      </c>
      <c r="N4" s="101">
        <f>IF(SER_hh_emi_in!N4=0,0,1000000*SER_hh_emi_in!N4/SER_hh_num_in!N4)</f>
        <v>11417.798965748985</v>
      </c>
      <c r="O4" s="101">
        <f>IF(SER_hh_emi_in!O4=0,0,1000000*SER_hh_emi_in!O4/SER_hh_num_in!O4)</f>
        <v>4902.1760224586851</v>
      </c>
      <c r="P4" s="101">
        <f>IF(SER_hh_emi_in!P4=0,0,1000000*SER_hh_emi_in!P4/SER_hh_num_in!P4)</f>
        <v>6817.5463331835308</v>
      </c>
      <c r="Q4" s="101">
        <f>IF(SER_hh_emi_in!Q4=0,0,1000000*SER_hh_emi_in!Q4/SER_hh_num_in!Q4)</f>
        <v>14705.328025521872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0</v>
      </c>
      <c r="D5" s="100">
        <f>IF(SER_hh_emi_in!D5=0,0,1000000*SER_hh_emi_in!D5/SER_hh_num_in!D5)</f>
        <v>0</v>
      </c>
      <c r="E5" s="100">
        <f>IF(SER_hh_emi_in!E5=0,0,1000000*SER_hh_emi_in!E5/SER_hh_num_in!E5)</f>
        <v>0</v>
      </c>
      <c r="F5" s="100">
        <f>IF(SER_hh_emi_in!F5=0,0,1000000*SER_hh_emi_in!F5/SER_hh_num_in!F5)</f>
        <v>0</v>
      </c>
      <c r="G5" s="100">
        <f>IF(SER_hh_emi_in!G5=0,0,1000000*SER_hh_emi_in!G5/SER_hh_num_in!G5)</f>
        <v>0</v>
      </c>
      <c r="H5" s="100">
        <f>IF(SER_hh_emi_in!H5=0,0,1000000*SER_hh_emi_in!H5/SER_hh_num_in!H5)</f>
        <v>0</v>
      </c>
      <c r="I5" s="100">
        <f>IF(SER_hh_emi_in!I5=0,0,1000000*SER_hh_emi_in!I5/SER_hh_num_in!I5)</f>
        <v>0</v>
      </c>
      <c r="J5" s="100">
        <f>IF(SER_hh_emi_in!J5=0,0,1000000*SER_hh_emi_in!J5/SER_hh_num_in!J5)</f>
        <v>0</v>
      </c>
      <c r="K5" s="100">
        <f>IF(SER_hh_emi_in!K5=0,0,1000000*SER_hh_emi_in!K5/SER_hh_num_in!K5)</f>
        <v>0</v>
      </c>
      <c r="L5" s="100">
        <f>IF(SER_hh_emi_in!L5=0,0,1000000*SER_hh_emi_in!L5/SER_hh_num_in!L5)</f>
        <v>0</v>
      </c>
      <c r="M5" s="100">
        <f>IF(SER_hh_emi_in!M5=0,0,1000000*SER_hh_emi_in!M5/SER_hh_num_in!M5)</f>
        <v>0</v>
      </c>
      <c r="N5" s="100">
        <f>IF(SER_hh_emi_in!N5=0,0,1000000*SER_hh_emi_in!N5/SER_hh_num_in!N5)</f>
        <v>0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20104.836905656099</v>
      </c>
      <c r="D7" s="100">
        <f>IF(SER_hh_emi_in!D7=0,0,1000000*SER_hh_emi_in!D7/SER_hh_num_in!D7)</f>
        <v>17556.522258701469</v>
      </c>
      <c r="E7" s="100">
        <f>IF(SER_hh_emi_in!E7=0,0,1000000*SER_hh_emi_in!E7/SER_hh_num_in!E7)</f>
        <v>0</v>
      </c>
      <c r="F7" s="100">
        <f>IF(SER_hh_emi_in!F7=0,0,1000000*SER_hh_emi_in!F7/SER_hh_num_in!F7)</f>
        <v>20936.23017289053</v>
      </c>
      <c r="G7" s="100">
        <f>IF(SER_hh_emi_in!G7=0,0,1000000*SER_hh_emi_in!G7/SER_hh_num_in!G7)</f>
        <v>19319.074321999837</v>
      </c>
      <c r="H7" s="100">
        <f>IF(SER_hh_emi_in!H7=0,0,1000000*SER_hh_emi_in!H7/SER_hh_num_in!H7)</f>
        <v>0</v>
      </c>
      <c r="I7" s="100">
        <f>IF(SER_hh_emi_in!I7=0,0,1000000*SER_hh_emi_in!I7/SER_hh_num_in!I7)</f>
        <v>19210.395194184643</v>
      </c>
      <c r="J7" s="100">
        <f>IF(SER_hh_emi_in!J7=0,0,1000000*SER_hh_emi_in!J7/SER_hh_num_in!J7)</f>
        <v>0</v>
      </c>
      <c r="K7" s="100">
        <f>IF(SER_hh_emi_in!K7=0,0,1000000*SER_hh_emi_in!K7/SER_hh_num_in!K7)</f>
        <v>18530.604424806323</v>
      </c>
      <c r="L7" s="100">
        <f>IF(SER_hh_emi_in!L7=0,0,1000000*SER_hh_emi_in!L7/SER_hh_num_in!L7)</f>
        <v>23386.892293338216</v>
      </c>
      <c r="M7" s="100">
        <f>IF(SER_hh_emi_in!M7=0,0,1000000*SER_hh_emi_in!M7/SER_hh_num_in!M7)</f>
        <v>23496.064340320823</v>
      </c>
      <c r="N7" s="100">
        <f>IF(SER_hh_emi_in!N7=0,0,1000000*SER_hh_emi_in!N7/SER_hh_num_in!N7)</f>
        <v>15902.023575102934</v>
      </c>
      <c r="O7" s="100">
        <f>IF(SER_hh_emi_in!O7=0,0,1000000*SER_hh_emi_in!O7/SER_hh_num_in!O7)</f>
        <v>20066.104744735047</v>
      </c>
      <c r="P7" s="100">
        <f>IF(SER_hh_emi_in!P7=0,0,1000000*SER_hh_emi_in!P7/SER_hh_num_in!P7)</f>
        <v>15399.20171828232</v>
      </c>
      <c r="Q7" s="100">
        <f>IF(SER_hh_emi_in!Q7=0,0,1000000*SER_hh_emi_in!Q7/SER_hh_num_in!Q7)</f>
        <v>18072.590644451819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9465.9238482229921</v>
      </c>
      <c r="D8" s="100">
        <f>IF(SER_hh_emi_in!D8=0,0,1000000*SER_hh_emi_in!D8/SER_hh_num_in!D8)</f>
        <v>8271.8052903132284</v>
      </c>
      <c r="E8" s="100">
        <f>IF(SER_hh_emi_in!E8=0,0,1000000*SER_hh_emi_in!E8/SER_hh_num_in!E8)</f>
        <v>10508.102454913351</v>
      </c>
      <c r="F8" s="100">
        <f>IF(SER_hh_emi_in!F8=0,0,1000000*SER_hh_emi_in!F8/SER_hh_num_in!F8)</f>
        <v>9347.6624712771281</v>
      </c>
      <c r="G8" s="100">
        <f>IF(SER_hh_emi_in!G8=0,0,1000000*SER_hh_emi_in!G8/SER_hh_num_in!G8)</f>
        <v>9146.1952658165683</v>
      </c>
      <c r="H8" s="100">
        <f>IF(SER_hh_emi_in!H8=0,0,1000000*SER_hh_emi_in!H8/SER_hh_num_in!H8)</f>
        <v>9014.8988913204448</v>
      </c>
      <c r="I8" s="100">
        <f>IF(SER_hh_emi_in!I8=0,0,1000000*SER_hh_emi_in!I8/SER_hh_num_in!I8)</f>
        <v>8977.1312949567928</v>
      </c>
      <c r="J8" s="100">
        <f>IF(SER_hh_emi_in!J8=0,0,1000000*SER_hh_emi_in!J8/SER_hh_num_in!J8)</f>
        <v>9628.799048024357</v>
      </c>
      <c r="K8" s="100">
        <f>IF(SER_hh_emi_in!K8=0,0,1000000*SER_hh_emi_in!K8/SER_hh_num_in!K8)</f>
        <v>8725.7513763126972</v>
      </c>
      <c r="L8" s="100">
        <f>IF(SER_hh_emi_in!L8=0,0,1000000*SER_hh_emi_in!L8/SER_hh_num_in!L8)</f>
        <v>10854.84471371779</v>
      </c>
      <c r="M8" s="100">
        <f>IF(SER_hh_emi_in!M8=0,0,1000000*SER_hh_emi_in!M8/SER_hh_num_in!M8)</f>
        <v>8387.0188120669936</v>
      </c>
      <c r="N8" s="100">
        <f>IF(SER_hh_emi_in!N8=0,0,1000000*SER_hh_emi_in!N8/SER_hh_num_in!N8)</f>
        <v>9243.6059000279001</v>
      </c>
      <c r="O8" s="100">
        <f>IF(SER_hh_emi_in!O8=0,0,1000000*SER_hh_emi_in!O8/SER_hh_num_in!O8)</f>
        <v>9516.172866621946</v>
      </c>
      <c r="P8" s="100">
        <f>IF(SER_hh_emi_in!P8=0,0,1000000*SER_hh_emi_in!P8/SER_hh_num_in!P8)</f>
        <v>7119.1936779391026</v>
      </c>
      <c r="Q8" s="100">
        <f>IF(SER_hh_emi_in!Q8=0,0,1000000*SER_hh_emi_in!Q8/SER_hh_num_in!Q8)</f>
        <v>8178.0292552204282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0</v>
      </c>
      <c r="D9" s="100">
        <f>IF(SER_hh_emi_in!D9=0,0,1000000*SER_hh_emi_in!D9/SER_hh_num_in!D9)</f>
        <v>11533.363560691136</v>
      </c>
      <c r="E9" s="100">
        <f>IF(SER_hh_emi_in!E9=0,0,1000000*SER_hh_emi_in!E9/SER_hh_num_in!E9)</f>
        <v>0</v>
      </c>
      <c r="F9" s="100">
        <f>IF(SER_hh_emi_in!F9=0,0,1000000*SER_hh_emi_in!F9/SER_hh_num_in!F9)</f>
        <v>12718.988500915173</v>
      </c>
      <c r="G9" s="100">
        <f>IF(SER_hh_emi_in!G9=0,0,1000000*SER_hh_emi_in!G9/SER_hh_num_in!G9)</f>
        <v>0</v>
      </c>
      <c r="H9" s="100">
        <f>IF(SER_hh_emi_in!H9=0,0,1000000*SER_hh_emi_in!H9/SER_hh_num_in!H9)</f>
        <v>13198.716184119077</v>
      </c>
      <c r="I9" s="100">
        <f>IF(SER_hh_emi_in!I9=0,0,1000000*SER_hh_emi_in!I9/SER_hh_num_in!I9)</f>
        <v>0</v>
      </c>
      <c r="J9" s="100">
        <f>IF(SER_hh_emi_in!J9=0,0,1000000*SER_hh_emi_in!J9/SER_hh_num_in!J9)</f>
        <v>14252.426644109633</v>
      </c>
      <c r="K9" s="100">
        <f>IF(SER_hh_emi_in!K9=0,0,1000000*SER_hh_emi_in!K9/SER_hh_num_in!K9)</f>
        <v>13261.328608345468</v>
      </c>
      <c r="L9" s="100">
        <f>IF(SER_hh_emi_in!L9=0,0,1000000*SER_hh_emi_in!L9/SER_hh_num_in!L9)</f>
        <v>0</v>
      </c>
      <c r="M9" s="100">
        <f>IF(SER_hh_emi_in!M9=0,0,1000000*SER_hh_emi_in!M9/SER_hh_num_in!M9)</f>
        <v>0</v>
      </c>
      <c r="N9" s="100">
        <f>IF(SER_hh_emi_in!N9=0,0,1000000*SER_hh_emi_in!N9/SER_hh_num_in!N9)</f>
        <v>15243.296687104546</v>
      </c>
      <c r="O9" s="100">
        <f>IF(SER_hh_emi_in!O9=0,0,1000000*SER_hh_emi_in!O9/SER_hh_num_in!O9)</f>
        <v>14406.597819767701</v>
      </c>
      <c r="P9" s="100">
        <f>IF(SER_hh_emi_in!P9=0,0,1000000*SER_hh_emi_in!P9/SER_hh_num_in!P9)</f>
        <v>0</v>
      </c>
      <c r="Q9" s="100">
        <f>IF(SER_hh_emi_in!Q9=0,0,1000000*SER_hh_emi_in!Q9/SER_hh_num_in!Q9)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0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0</v>
      </c>
      <c r="O10" s="100">
        <f>IF(SER_hh_emi_in!O10=0,0,1000000*SER_hh_emi_in!O10/SER_hh_num_in!O10)</f>
        <v>0</v>
      </c>
      <c r="P10" s="100">
        <f>IF(SER_hh_emi_in!P10=0,0,1000000*SER_hh_emi_in!P10/SER_hh_num_in!P10)</f>
        <v>0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1.9200167784607833</v>
      </c>
      <c r="D16" s="101">
        <f>IF(SER_hh_emi_in!D16=0,0,1000000*SER_hh_emi_in!D16/SER_hh_num_in!D16)</f>
        <v>5.0366089189985059</v>
      </c>
      <c r="E16" s="101">
        <f>IF(SER_hh_emi_in!E16=0,0,1000000*SER_hh_emi_in!E16/SER_hh_num_in!E16)</f>
        <v>0</v>
      </c>
      <c r="F16" s="101">
        <f>IF(SER_hh_emi_in!F16=0,0,1000000*SER_hh_emi_in!F16/SER_hh_num_in!F16)</f>
        <v>9.3333674578367667</v>
      </c>
      <c r="G16" s="101">
        <f>IF(SER_hh_emi_in!G16=0,0,1000000*SER_hh_emi_in!G16/SER_hh_num_in!G16)</f>
        <v>1.1803205579746381</v>
      </c>
      <c r="H16" s="101">
        <f>IF(SER_hh_emi_in!H16=0,0,1000000*SER_hh_emi_in!H16/SER_hh_num_in!H16)</f>
        <v>7.7032659258850469</v>
      </c>
      <c r="I16" s="101">
        <f>IF(SER_hh_emi_in!I16=0,0,1000000*SER_hh_emi_in!I16/SER_hh_num_in!I16)</f>
        <v>3.3674798992873245</v>
      </c>
      <c r="J16" s="101">
        <f>IF(SER_hh_emi_in!J16=0,0,1000000*SER_hh_emi_in!J16/SER_hh_num_in!J16)</f>
        <v>0.74903784296562681</v>
      </c>
      <c r="K16" s="101">
        <f>IF(SER_hh_emi_in!K16=0,0,1000000*SER_hh_emi_in!K16/SER_hh_num_in!K16)</f>
        <v>15.569792253783577</v>
      </c>
      <c r="L16" s="101">
        <f>IF(SER_hh_emi_in!L16=0,0,1000000*SER_hh_emi_in!L16/SER_hh_num_in!L16)</f>
        <v>0</v>
      </c>
      <c r="M16" s="101">
        <f>IF(SER_hh_emi_in!M16=0,0,1000000*SER_hh_emi_in!M16/SER_hh_num_in!M16)</f>
        <v>15.370390296266024</v>
      </c>
      <c r="N16" s="101">
        <f>IF(SER_hh_emi_in!N16=0,0,1000000*SER_hh_emi_in!N16/SER_hh_num_in!N16)</f>
        <v>218.7362539551427</v>
      </c>
      <c r="O16" s="101">
        <f>IF(SER_hh_emi_in!O16=0,0,1000000*SER_hh_emi_in!O16/SER_hh_num_in!O16)</f>
        <v>140.68063722214251</v>
      </c>
      <c r="P16" s="101">
        <f>IF(SER_hh_emi_in!P16=0,0,1000000*SER_hh_emi_in!P16/SER_hh_num_in!P16)</f>
        <v>96.71437756549733</v>
      </c>
      <c r="Q16" s="101">
        <f>IF(SER_hh_emi_in!Q16=0,0,1000000*SER_hh_emi_in!Q16/SER_hh_num_in!Q16)</f>
        <v>117.34401444577624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243.96791478613309</v>
      </c>
      <c r="D17" s="103">
        <f>IF(SER_hh_emi_in!D17=0,0,1000000*SER_hh_emi_in!D17/SER_hh_num_in!D17)</f>
        <v>313.15753543477229</v>
      </c>
      <c r="E17" s="103">
        <f>IF(SER_hh_emi_in!E17=0,0,1000000*SER_hh_emi_in!E17/SER_hh_num_in!E17)</f>
        <v>0</v>
      </c>
      <c r="F17" s="103">
        <f>IF(SER_hh_emi_in!F17=0,0,1000000*SER_hh_emi_in!F17/SER_hh_num_in!F17)</f>
        <v>414.3207593894258</v>
      </c>
      <c r="G17" s="103">
        <f>IF(SER_hh_emi_in!G17=0,0,1000000*SER_hh_emi_in!G17/SER_hh_num_in!G17)</f>
        <v>474.53001003626594</v>
      </c>
      <c r="H17" s="103">
        <f>IF(SER_hh_emi_in!H17=0,0,1000000*SER_hh_emi_in!H17/SER_hh_num_in!H17)</f>
        <v>567.70800951438639</v>
      </c>
      <c r="I17" s="103">
        <f>IF(SER_hh_emi_in!I17=0,0,1000000*SER_hh_emi_in!I17/SER_hh_num_in!I17)</f>
        <v>657.06824618260191</v>
      </c>
      <c r="J17" s="103">
        <f>IF(SER_hh_emi_in!J17=0,0,1000000*SER_hh_emi_in!J17/SER_hh_num_in!J17)</f>
        <v>720.50233610323789</v>
      </c>
      <c r="K17" s="103">
        <f>IF(SER_hh_emi_in!K17=0,0,1000000*SER_hh_emi_in!K17/SER_hh_num_in!K17)</f>
        <v>808.67431485305224</v>
      </c>
      <c r="L17" s="103">
        <f>IF(SER_hh_emi_in!L17=0,0,1000000*SER_hh_emi_in!L17/SER_hh_num_in!L17)</f>
        <v>0</v>
      </c>
      <c r="M17" s="103">
        <f>IF(SER_hh_emi_in!M17=0,0,1000000*SER_hh_emi_in!M17/SER_hh_num_in!M17)</f>
        <v>834.78048038178906</v>
      </c>
      <c r="N17" s="103">
        <f>IF(SER_hh_emi_in!N17=0,0,1000000*SER_hh_emi_in!N17/SER_hh_num_in!N17)</f>
        <v>861.31109925403973</v>
      </c>
      <c r="O17" s="103">
        <f>IF(SER_hh_emi_in!O17=0,0,1000000*SER_hh_emi_in!O17/SER_hh_num_in!O17)</f>
        <v>843.54492439953674</v>
      </c>
      <c r="P17" s="103">
        <f>IF(SER_hh_emi_in!P17=0,0,1000000*SER_hh_emi_in!P17/SER_hh_num_in!P17)</f>
        <v>890.75294516235363</v>
      </c>
      <c r="Q17" s="103">
        <f>IF(SER_hh_emi_in!Q17=0,0,1000000*SER_hh_emi_in!Q17/SER_hh_num_in!Q17)</f>
        <v>871.77751668872247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1134.6718334923037</v>
      </c>
      <c r="D19" s="101">
        <f>IF(SER_hh_emi_in!D19=0,0,1000000*SER_hh_emi_in!D19/SER_hh_num_in!D19)</f>
        <v>924.27645237940658</v>
      </c>
      <c r="E19" s="101">
        <f>IF(SER_hh_emi_in!E19=0,0,1000000*SER_hh_emi_in!E19/SER_hh_num_in!E19)</f>
        <v>817.7999872116111</v>
      </c>
      <c r="F19" s="101">
        <f>IF(SER_hh_emi_in!F19=0,0,1000000*SER_hh_emi_in!F19/SER_hh_num_in!F19)</f>
        <v>790.76977321986567</v>
      </c>
      <c r="G19" s="101">
        <f>IF(SER_hh_emi_in!G19=0,0,1000000*SER_hh_emi_in!G19/SER_hh_num_in!G19)</f>
        <v>829.0217450024968</v>
      </c>
      <c r="H19" s="101">
        <f>IF(SER_hh_emi_in!H19=0,0,1000000*SER_hh_emi_in!H19/SER_hh_num_in!H19)</f>
        <v>233.00575893987741</v>
      </c>
      <c r="I19" s="101">
        <f>IF(SER_hh_emi_in!I19=0,0,1000000*SER_hh_emi_in!I19/SER_hh_num_in!I19)</f>
        <v>429.62507362552196</v>
      </c>
      <c r="J19" s="101">
        <f>IF(SER_hh_emi_in!J19=0,0,1000000*SER_hh_emi_in!J19/SER_hh_num_in!J19)</f>
        <v>1465.0510197794331</v>
      </c>
      <c r="K19" s="101">
        <f>IF(SER_hh_emi_in!K19=0,0,1000000*SER_hh_emi_in!K19/SER_hh_num_in!K19)</f>
        <v>908.68813883720702</v>
      </c>
      <c r="L19" s="101">
        <f>IF(SER_hh_emi_in!L19=0,0,1000000*SER_hh_emi_in!L19/SER_hh_num_in!L19)</f>
        <v>2637.9897437084815</v>
      </c>
      <c r="M19" s="101">
        <f>IF(SER_hh_emi_in!M19=0,0,1000000*SER_hh_emi_in!M19/SER_hh_num_in!M19)</f>
        <v>885.6533186014334</v>
      </c>
      <c r="N19" s="101">
        <f>IF(SER_hh_emi_in!N19=0,0,1000000*SER_hh_emi_in!N19/SER_hh_num_in!N19)</f>
        <v>869.12947417991029</v>
      </c>
      <c r="O19" s="101">
        <f>IF(SER_hh_emi_in!O19=0,0,1000000*SER_hh_emi_in!O19/SER_hh_num_in!O19)</f>
        <v>885.65425823695307</v>
      </c>
      <c r="P19" s="101">
        <f>IF(SER_hh_emi_in!P19=0,0,1000000*SER_hh_emi_in!P19/SER_hh_num_in!P19)</f>
        <v>848.6494098863684</v>
      </c>
      <c r="Q19" s="101">
        <f>IF(SER_hh_emi_in!Q19=0,0,1000000*SER_hh_emi_in!Q19/SER_hh_num_in!Q19)</f>
        <v>906.53981618844341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0</v>
      </c>
      <c r="D21" s="100">
        <f>IF(SER_hh_emi_in!D21=0,0,1000000*SER_hh_emi_in!D21/SER_hh_num_in!D21)</f>
        <v>0</v>
      </c>
      <c r="E21" s="100">
        <f>IF(SER_hh_emi_in!E21=0,0,1000000*SER_hh_emi_in!E21/SER_hh_num_in!E21)</f>
        <v>0</v>
      </c>
      <c r="F21" s="100">
        <f>IF(SER_hh_emi_in!F21=0,0,1000000*SER_hh_emi_in!F21/SER_hh_num_in!F21)</f>
        <v>0</v>
      </c>
      <c r="G21" s="100">
        <f>IF(SER_hh_emi_in!G21=0,0,1000000*SER_hh_emi_in!G21/SER_hh_num_in!G21)</f>
        <v>0</v>
      </c>
      <c r="H21" s="100">
        <f>IF(SER_hh_emi_in!H21=0,0,1000000*SER_hh_emi_in!H21/SER_hh_num_in!H21)</f>
        <v>0</v>
      </c>
      <c r="I21" s="100">
        <f>IF(SER_hh_emi_in!I21=0,0,1000000*SER_hh_emi_in!I21/SER_hh_num_in!I21)</f>
        <v>0</v>
      </c>
      <c r="J21" s="100">
        <f>IF(SER_hh_emi_in!J21=0,0,1000000*SER_hh_emi_in!J21/SER_hh_num_in!J21)</f>
        <v>0</v>
      </c>
      <c r="K21" s="100">
        <f>IF(SER_hh_emi_in!K21=0,0,1000000*SER_hh_emi_in!K21/SER_hh_num_in!K21)</f>
        <v>0</v>
      </c>
      <c r="L21" s="100">
        <f>IF(SER_hh_emi_in!L21=0,0,1000000*SER_hh_emi_in!L21/SER_hh_num_in!L21)</f>
        <v>0</v>
      </c>
      <c r="M21" s="100">
        <f>IF(SER_hh_emi_in!M21=0,0,1000000*SER_hh_emi_in!M21/SER_hh_num_in!M21)</f>
        <v>0</v>
      </c>
      <c r="N21" s="100">
        <f>IF(SER_hh_emi_in!N21=0,0,1000000*SER_hh_emi_in!N21/SER_hh_num_in!N21)</f>
        <v>0</v>
      </c>
      <c r="O21" s="100">
        <f>IF(SER_hh_emi_in!O21=0,0,1000000*SER_hh_emi_in!O21/SER_hh_num_in!O21)</f>
        <v>0</v>
      </c>
      <c r="P21" s="100">
        <f>IF(SER_hh_emi_in!P21=0,0,1000000*SER_hh_emi_in!P21/SER_hh_num_in!P21)</f>
        <v>0</v>
      </c>
      <c r="Q21" s="100">
        <f>IF(SER_hh_emi_in!Q21=0,0,1000000*SER_hh_emi_in!Q21/SER_hh_num_in!Q21)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3310.1512606194024</v>
      </c>
      <c r="D22" s="100">
        <f>IF(SER_hh_emi_in!D22=0,0,1000000*SER_hh_emi_in!D22/SER_hh_num_in!D22)</f>
        <v>3319.7516183053867</v>
      </c>
      <c r="E22" s="100">
        <f>IF(SER_hh_emi_in!E22=0,0,1000000*SER_hh_emi_in!E22/SER_hh_num_in!E22)</f>
        <v>3265.2552128897223</v>
      </c>
      <c r="F22" s="100">
        <f>IF(SER_hh_emi_in!F22=0,0,1000000*SER_hh_emi_in!F22/SER_hh_num_in!F22)</f>
        <v>3214.0449705518081</v>
      </c>
      <c r="G22" s="100">
        <f>IF(SER_hh_emi_in!G22=0,0,1000000*SER_hh_emi_in!G22/SER_hh_num_in!G22)</f>
        <v>3166.6059182405816</v>
      </c>
      <c r="H22" s="100">
        <f>IF(SER_hh_emi_in!H22=0,0,1000000*SER_hh_emi_in!H22/SER_hh_num_in!H22)</f>
        <v>0</v>
      </c>
      <c r="I22" s="100">
        <f>IF(SER_hh_emi_in!I22=0,0,1000000*SER_hh_emi_in!I22/SER_hh_num_in!I22)</f>
        <v>0</v>
      </c>
      <c r="J22" s="100">
        <f>IF(SER_hh_emi_in!J22=0,0,1000000*SER_hh_emi_in!J22/SER_hh_num_in!J22)</f>
        <v>0</v>
      </c>
      <c r="K22" s="100">
        <f>IF(SER_hh_emi_in!K22=0,0,1000000*SER_hh_emi_in!K22/SER_hh_num_in!K22)</f>
        <v>3239.6878173159885</v>
      </c>
      <c r="L22" s="100">
        <f>IF(SER_hh_emi_in!L22=0,0,1000000*SER_hh_emi_in!L22/SER_hh_num_in!L22)</f>
        <v>3085.8945055011513</v>
      </c>
      <c r="M22" s="100">
        <f>IF(SER_hh_emi_in!M22=0,0,1000000*SER_hh_emi_in!M22/SER_hh_num_in!M22)</f>
        <v>3111.3940737462976</v>
      </c>
      <c r="N22" s="100">
        <f>IF(SER_hh_emi_in!N22=0,0,1000000*SER_hh_emi_in!N22/SER_hh_num_in!N22)</f>
        <v>3051.9899244963458</v>
      </c>
      <c r="O22" s="100">
        <f>IF(SER_hh_emi_in!O22=0,0,1000000*SER_hh_emi_in!O22/SER_hh_num_in!O22)</f>
        <v>3067.6054415825124</v>
      </c>
      <c r="P22" s="100">
        <f>IF(SER_hh_emi_in!P22=0,0,1000000*SER_hh_emi_in!P22/SER_hh_num_in!P22)</f>
        <v>3116.9326773294529</v>
      </c>
      <c r="Q22" s="100">
        <f>IF(SER_hh_emi_in!Q22=0,0,1000000*SER_hh_emi_in!Q22/SER_hh_num_in!Q22)</f>
        <v>3119.7363142968507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2415.4475466261829</v>
      </c>
      <c r="D23" s="100">
        <f>IF(SER_hh_emi_in!D23=0,0,1000000*SER_hh_emi_in!D23/SER_hh_num_in!D23)</f>
        <v>2418.4128187539991</v>
      </c>
      <c r="E23" s="100">
        <f>IF(SER_hh_emi_in!E23=0,0,1000000*SER_hh_emi_in!E23/SER_hh_num_in!E23)</f>
        <v>2380.8942413003338</v>
      </c>
      <c r="F23" s="100">
        <f>IF(SER_hh_emi_in!F23=0,0,1000000*SER_hh_emi_in!F23/SER_hh_num_in!F23)</f>
        <v>2340.5258124926363</v>
      </c>
      <c r="G23" s="100">
        <f>IF(SER_hh_emi_in!G23=0,0,1000000*SER_hh_emi_in!G23/SER_hh_num_in!G23)</f>
        <v>2306.3991837896378</v>
      </c>
      <c r="H23" s="100">
        <f>IF(SER_hh_emi_in!H23=0,0,1000000*SER_hh_emi_in!H23/SER_hh_num_in!H23)</f>
        <v>2302.9902444840063</v>
      </c>
      <c r="I23" s="100">
        <f>IF(SER_hh_emi_in!I23=0,0,1000000*SER_hh_emi_in!I23/SER_hh_num_in!I23)</f>
        <v>2270.4989899510001</v>
      </c>
      <c r="J23" s="100">
        <f>IF(SER_hh_emi_in!J23=0,0,1000000*SER_hh_emi_in!J23/SER_hh_num_in!J23)</f>
        <v>2243.6600672580612</v>
      </c>
      <c r="K23" s="100">
        <f>IF(SER_hh_emi_in!K23=0,0,1000000*SER_hh_emi_in!K23/SER_hh_num_in!K23)</f>
        <v>2290.9371416301478</v>
      </c>
      <c r="L23" s="100">
        <f>IF(SER_hh_emi_in!L23=0,0,1000000*SER_hh_emi_in!L23/SER_hh_num_in!L23)</f>
        <v>2131.9074364385483</v>
      </c>
      <c r="M23" s="100">
        <f>IF(SER_hh_emi_in!M23=0,0,1000000*SER_hh_emi_in!M23/SER_hh_num_in!M23)</f>
        <v>2137.9553571188535</v>
      </c>
      <c r="N23" s="100">
        <f>IF(SER_hh_emi_in!N23=0,0,1000000*SER_hh_emi_in!N23/SER_hh_num_in!N23)</f>
        <v>2108.6291618535784</v>
      </c>
      <c r="O23" s="100">
        <f>IF(SER_hh_emi_in!O23=0,0,1000000*SER_hh_emi_in!O23/SER_hh_num_in!O23)</f>
        <v>2122.7673179408466</v>
      </c>
      <c r="P23" s="100">
        <f>IF(SER_hh_emi_in!P23=0,0,1000000*SER_hh_emi_in!P23/SER_hh_num_in!P23)</f>
        <v>2159.7393286422398</v>
      </c>
      <c r="Q23" s="100">
        <f>IF(SER_hh_emi_in!Q23=0,0,1000000*SER_hh_emi_in!Q23/SER_hh_num_in!Q23)</f>
        <v>2171.9224839141475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1608.2719792275921</v>
      </c>
      <c r="D29" s="101">
        <f>IF(SER_hh_emi_in!D29=0,0,1000000*SER_hh_emi_in!D29/SER_hh_num_in!D29)</f>
        <v>1011.8518714778633</v>
      </c>
      <c r="E29" s="101">
        <f>IF(SER_hh_emi_in!E29=0,0,1000000*SER_hh_emi_in!E29/SER_hh_num_in!E29)</f>
        <v>987.72127912820906</v>
      </c>
      <c r="F29" s="101">
        <f>IF(SER_hh_emi_in!F29=0,0,1000000*SER_hh_emi_in!F29/SER_hh_num_in!F29)</f>
        <v>1102.4756703727599</v>
      </c>
      <c r="G29" s="101">
        <f>IF(SER_hh_emi_in!G29=0,0,1000000*SER_hh_emi_in!G29/SER_hh_num_in!G29)</f>
        <v>635.31665764962452</v>
      </c>
      <c r="H29" s="101">
        <f>IF(SER_hh_emi_in!H29=0,0,1000000*SER_hh_emi_in!H29/SER_hh_num_in!H29)</f>
        <v>745.03253617227381</v>
      </c>
      <c r="I29" s="101">
        <f>IF(SER_hh_emi_in!I29=0,0,1000000*SER_hh_emi_in!I29/SER_hh_num_in!I29)</f>
        <v>625.66422271894476</v>
      </c>
      <c r="J29" s="101">
        <f>IF(SER_hh_emi_in!J29=0,0,1000000*SER_hh_emi_in!J29/SER_hh_num_in!J29)</f>
        <v>251.20986386576806</v>
      </c>
      <c r="K29" s="101">
        <f>IF(SER_hh_emi_in!K29=0,0,1000000*SER_hh_emi_in!K29/SER_hh_num_in!K29)</f>
        <v>3188.0969167904923</v>
      </c>
      <c r="L29" s="101">
        <f>IF(SER_hh_emi_in!L29=0,0,1000000*SER_hh_emi_in!L29/SER_hh_num_in!L29)</f>
        <v>2226.6861152614433</v>
      </c>
      <c r="M29" s="101">
        <f>IF(SER_hh_emi_in!M29=0,0,1000000*SER_hh_emi_in!M29/SER_hh_num_in!M29)</f>
        <v>922.86903726347532</v>
      </c>
      <c r="N29" s="101">
        <f>IF(SER_hh_emi_in!N29=0,0,1000000*SER_hh_emi_in!N29/SER_hh_num_in!N29)</f>
        <v>1477.0720135099866</v>
      </c>
      <c r="O29" s="101">
        <f>IF(SER_hh_emi_in!O29=0,0,1000000*SER_hh_emi_in!O29/SER_hh_num_in!O29)</f>
        <v>2096.9664362886233</v>
      </c>
      <c r="P29" s="101">
        <f>IF(SER_hh_emi_in!P29=0,0,1000000*SER_hh_emi_in!P29/SER_hh_num_in!P29)</f>
        <v>804.39395482014754</v>
      </c>
      <c r="Q29" s="101">
        <f>IF(SER_hh_emi_in!Q29=0,0,1000000*SER_hh_emi_in!Q29/SER_hh_num_in!Q29)</f>
        <v>322.40444296737849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0</v>
      </c>
      <c r="D30" s="100">
        <f>IF(SER_hh_emi_in!D30=0,0,1000000*SER_hh_emi_in!D30/SER_hh_num_in!D30)</f>
        <v>0</v>
      </c>
      <c r="E30" s="100">
        <f>IF(SER_hh_emi_in!E30=0,0,1000000*SER_hh_emi_in!E30/SER_hh_num_in!E30)</f>
        <v>0</v>
      </c>
      <c r="F30" s="100">
        <f>IF(SER_hh_emi_in!F30=0,0,1000000*SER_hh_emi_in!F30/SER_hh_num_in!F30)</f>
        <v>0</v>
      </c>
      <c r="G30" s="100">
        <f>IF(SER_hh_emi_in!G30=0,0,1000000*SER_hh_emi_in!G30/SER_hh_num_in!G30)</f>
        <v>0</v>
      </c>
      <c r="H30" s="100">
        <f>IF(SER_hh_emi_in!H30=0,0,1000000*SER_hh_emi_in!H30/SER_hh_num_in!H30)</f>
        <v>0</v>
      </c>
      <c r="I30" s="100">
        <f>IF(SER_hh_emi_in!I30=0,0,1000000*SER_hh_emi_in!I30/SER_hh_num_in!I30)</f>
        <v>0</v>
      </c>
      <c r="J30" s="100">
        <f>IF(SER_hh_emi_in!J30=0,0,1000000*SER_hh_emi_in!J30/SER_hh_num_in!J30)</f>
        <v>0</v>
      </c>
      <c r="K30" s="100">
        <f>IF(SER_hh_emi_in!K30=0,0,1000000*SER_hh_emi_in!K30/SER_hh_num_in!K30)</f>
        <v>3290.8908877638892</v>
      </c>
      <c r="L30" s="100">
        <f>IF(SER_hh_emi_in!L30=0,0,1000000*SER_hh_emi_in!L30/SER_hh_num_in!L30)</f>
        <v>3315.4207792610609</v>
      </c>
      <c r="M30" s="100">
        <f>IF(SER_hh_emi_in!M30=0,0,1000000*SER_hh_emi_in!M30/SER_hh_num_in!M30)</f>
        <v>3220.2849624355208</v>
      </c>
      <c r="N30" s="100">
        <f>IF(SER_hh_emi_in!N30=0,0,1000000*SER_hh_emi_in!N30/SER_hh_num_in!N30)</f>
        <v>3433.1558004514945</v>
      </c>
      <c r="O30" s="100">
        <f>IF(SER_hh_emi_in!O30=0,0,1000000*SER_hh_emi_in!O30/SER_hh_num_in!O30)</f>
        <v>3422.2534735919844</v>
      </c>
      <c r="P30" s="100">
        <f>IF(SER_hh_emi_in!P30=0,0,1000000*SER_hh_emi_in!P30/SER_hh_num_in!P30)</f>
        <v>0</v>
      </c>
      <c r="Q30" s="100">
        <f>IF(SER_hh_emi_in!Q30=0,0,1000000*SER_hh_emi_in!Q30/SER_hh_num_in!Q30)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2531.5879422310377</v>
      </c>
      <c r="D31" s="100">
        <f>IF(SER_hh_emi_in!D31=0,0,1000000*SER_hh_emi_in!D31/SER_hh_num_in!D31)</f>
        <v>2617.406724381498</v>
      </c>
      <c r="E31" s="100">
        <f>IF(SER_hh_emi_in!E31=0,0,1000000*SER_hh_emi_in!E31/SER_hh_num_in!E31)</f>
        <v>2625.3313794646429</v>
      </c>
      <c r="F31" s="100">
        <f>IF(SER_hh_emi_in!F31=0,0,1000000*SER_hh_emi_in!F31/SER_hh_num_in!F31)</f>
        <v>2610.9161793009257</v>
      </c>
      <c r="G31" s="100">
        <f>IF(SER_hh_emi_in!G31=0,0,1000000*SER_hh_emi_in!G31/SER_hh_num_in!G31)</f>
        <v>2518.4517686170734</v>
      </c>
      <c r="H31" s="100">
        <f>IF(SER_hh_emi_in!H31=0,0,1000000*SER_hh_emi_in!H31/SER_hh_num_in!H31)</f>
        <v>2603.7734061024985</v>
      </c>
      <c r="I31" s="100">
        <f>IF(SER_hh_emi_in!I31=0,0,1000000*SER_hh_emi_in!I31/SER_hh_num_in!I31)</f>
        <v>2533.9781947067472</v>
      </c>
      <c r="J31" s="100">
        <f>IF(SER_hh_emi_in!J31=0,0,1000000*SER_hh_emi_in!J31/SER_hh_num_in!J31)</f>
        <v>2558.9125768453277</v>
      </c>
      <c r="K31" s="100">
        <f>IF(SER_hh_emi_in!K31=0,0,1000000*SER_hh_emi_in!K31/SER_hh_num_in!K31)</f>
        <v>2569.7555960220247</v>
      </c>
      <c r="L31" s="100">
        <f>IF(SER_hh_emi_in!L31=0,0,1000000*SER_hh_emi_in!L31/SER_hh_num_in!L31)</f>
        <v>2612.1969158541806</v>
      </c>
      <c r="M31" s="100">
        <f>IF(SER_hh_emi_in!M31=0,0,1000000*SER_hh_emi_in!M31/SER_hh_num_in!M31)</f>
        <v>2553.7418741401107</v>
      </c>
      <c r="N31" s="100">
        <f>IF(SER_hh_emi_in!N31=0,0,1000000*SER_hh_emi_in!N31/SER_hh_num_in!N31)</f>
        <v>2755.5772601542585</v>
      </c>
      <c r="O31" s="100">
        <f>IF(SER_hh_emi_in!O31=0,0,1000000*SER_hh_emi_in!O31/SER_hh_num_in!O31)</f>
        <v>2773.1662265544755</v>
      </c>
      <c r="P31" s="100">
        <f>IF(SER_hh_emi_in!P31=0,0,1000000*SER_hh_emi_in!P31/SER_hh_num_in!P31)</f>
        <v>2730.0012084087093</v>
      </c>
      <c r="Q31" s="100">
        <f>IF(SER_hh_emi_in!Q31=0,0,1000000*SER_hh_emi_in!Q31/SER_hh_num_in!Q31)</f>
        <v>2753.8456421335472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221.69360260745847</v>
      </c>
      <c r="D3" s="106">
        <f>IF(SER_hh_fech_in!D3=0,0,SER_hh_fech_in!D3/SER_summary!D$27)</f>
        <v>196.98387339274842</v>
      </c>
      <c r="E3" s="106">
        <f>IF(SER_hh_fech_in!E3=0,0,SER_hh_fech_in!E3/SER_summary!E$27)</f>
        <v>214.43642715926822</v>
      </c>
      <c r="F3" s="106">
        <f>IF(SER_hh_fech_in!F3=0,0,SER_hh_fech_in!F3/SER_summary!F$27)</f>
        <v>208.24982582790904</v>
      </c>
      <c r="G3" s="106">
        <f>IF(SER_hh_fech_in!G3=0,0,SER_hh_fech_in!G3/SER_summary!G$27)</f>
        <v>200.47894738334242</v>
      </c>
      <c r="H3" s="106">
        <f>IF(SER_hh_fech_in!H3=0,0,SER_hh_fech_in!H3/SER_summary!H$27)</f>
        <v>208.93598890496853</v>
      </c>
      <c r="I3" s="106">
        <f>IF(SER_hh_fech_in!I3=0,0,SER_hh_fech_in!I3/SER_summary!I$27)</f>
        <v>193.89475251543362</v>
      </c>
      <c r="J3" s="106">
        <f>IF(SER_hh_fech_in!J3=0,0,SER_hh_fech_in!J3/SER_summary!J$27)</f>
        <v>220.48288555756292</v>
      </c>
      <c r="K3" s="106">
        <f>IF(SER_hh_fech_in!K3=0,0,SER_hh_fech_in!K3/SER_summary!K$27)</f>
        <v>211.54571031246522</v>
      </c>
      <c r="L3" s="106">
        <f>IF(SER_hh_fech_in!L3=0,0,SER_hh_fech_in!L3/SER_summary!L$27)</f>
        <v>254.93916159329382</v>
      </c>
      <c r="M3" s="106">
        <f>IF(SER_hh_fech_in!M3=0,0,SER_hh_fech_in!M3/SER_summary!M$27)</f>
        <v>188.22767478447625</v>
      </c>
      <c r="N3" s="106">
        <f>IF(SER_hh_fech_in!N3=0,0,SER_hh_fech_in!N3/SER_summary!N$27)</f>
        <v>185.67325858379056</v>
      </c>
      <c r="O3" s="106">
        <f>IF(SER_hh_fech_in!O3=0,0,SER_hh_fech_in!O3/SER_summary!O$27)</f>
        <v>173.80836765058953</v>
      </c>
      <c r="P3" s="106">
        <f>IF(SER_hh_fech_in!P3=0,0,SER_hh_fech_in!P3/SER_summary!P$27)</f>
        <v>151.45759715401707</v>
      </c>
      <c r="Q3" s="106">
        <f>IF(SER_hh_fech_in!Q3=0,0,SER_hh_fech_in!Q3/SER_summary!Q$27)</f>
        <v>191.39965142226293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150.10933448118726</v>
      </c>
      <c r="D4" s="101">
        <f>IF(SER_hh_fech_in!D4=0,0,SER_hh_fech_in!D4/SER_summary!D$27)</f>
        <v>128.14976734666567</v>
      </c>
      <c r="E4" s="101">
        <f>IF(SER_hh_fech_in!E4=0,0,SER_hh_fech_in!E4/SER_summary!E$27)</f>
        <v>152.23955885702074</v>
      </c>
      <c r="F4" s="101">
        <f>IF(SER_hh_fech_in!F4=0,0,SER_hh_fech_in!F4/SER_summary!F$27)</f>
        <v>141.77666974515574</v>
      </c>
      <c r="G4" s="101">
        <f>IF(SER_hh_fech_in!G4=0,0,SER_hh_fech_in!G4/SER_summary!G$27)</f>
        <v>136.4380988210406</v>
      </c>
      <c r="H4" s="101">
        <f>IF(SER_hh_fech_in!H4=0,0,SER_hh_fech_in!H4/SER_summary!H$27)</f>
        <v>145.64243527963649</v>
      </c>
      <c r="I4" s="101">
        <f>IF(SER_hh_fech_in!I4=0,0,SER_hh_fech_in!I4/SER_summary!I$27)</f>
        <v>131.54083302508195</v>
      </c>
      <c r="J4" s="101">
        <f>IF(SER_hh_fech_in!J4=0,0,SER_hh_fech_in!J4/SER_summary!J$27)</f>
        <v>157.32560293678364</v>
      </c>
      <c r="K4" s="101">
        <f>IF(SER_hh_fech_in!K4=0,0,SER_hh_fech_in!K4/SER_summary!K$27)</f>
        <v>139.90964575601518</v>
      </c>
      <c r="L4" s="101">
        <f>IF(SER_hh_fech_in!L4=0,0,SER_hh_fech_in!L4/SER_summary!L$27)</f>
        <v>187.5575123444207</v>
      </c>
      <c r="M4" s="101">
        <f>IF(SER_hh_fech_in!M4=0,0,SER_hh_fech_in!M4/SER_summary!M$27)</f>
        <v>137.33908553873394</v>
      </c>
      <c r="N4" s="101">
        <f>IF(SER_hh_fech_in!N4=0,0,SER_hh_fech_in!N4/SER_summary!N$27)</f>
        <v>136.81133813041689</v>
      </c>
      <c r="O4" s="101">
        <f>IF(SER_hh_fech_in!O4=0,0,SER_hh_fech_in!O4/SER_summary!O$27)</f>
        <v>121.18090957375964</v>
      </c>
      <c r="P4" s="101">
        <f>IF(SER_hh_fech_in!P4=0,0,SER_hh_fech_in!P4/SER_summary!P$27)</f>
        <v>97.423399810619799</v>
      </c>
      <c r="Q4" s="101">
        <f>IF(SER_hh_fech_in!Q4=0,0,SER_hh_fech_in!Q4/SER_summary!Q$27)</f>
        <v>132.25105177685191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0</v>
      </c>
      <c r="D5" s="100">
        <f>IF(SER_hh_fech_in!D5=0,0,SER_hh_fech_in!D5/SER_summary!D$27)</f>
        <v>0</v>
      </c>
      <c r="E5" s="100">
        <f>IF(SER_hh_fech_in!E5=0,0,SER_hh_fech_in!E5/SER_summary!E$27)</f>
        <v>0</v>
      </c>
      <c r="F5" s="100">
        <f>IF(SER_hh_fech_in!F5=0,0,SER_hh_fech_in!F5/SER_summary!F$27)</f>
        <v>0</v>
      </c>
      <c r="G5" s="100">
        <f>IF(SER_hh_fech_in!G5=0,0,SER_hh_fech_in!G5/SER_summary!G$27)</f>
        <v>0</v>
      </c>
      <c r="H5" s="100">
        <f>IF(SER_hh_fech_in!H5=0,0,SER_hh_fech_in!H5/SER_summary!H$27)</f>
        <v>0</v>
      </c>
      <c r="I5" s="100">
        <f>IF(SER_hh_fech_in!I5=0,0,SER_hh_fech_in!I5/SER_summary!I$27)</f>
        <v>0</v>
      </c>
      <c r="J5" s="100">
        <f>IF(SER_hh_fech_in!J5=0,0,SER_hh_fech_in!J5/SER_summary!J$27)</f>
        <v>0</v>
      </c>
      <c r="K5" s="100">
        <f>IF(SER_hh_fech_in!K5=0,0,SER_hh_fech_in!K5/SER_summary!K$27)</f>
        <v>0</v>
      </c>
      <c r="L5" s="100">
        <f>IF(SER_hh_fech_in!L5=0,0,SER_hh_fech_in!L5/SER_summary!L$27)</f>
        <v>0</v>
      </c>
      <c r="M5" s="100">
        <f>IF(SER_hh_fech_in!M5=0,0,SER_hh_fech_in!M5/SER_summary!M$27)</f>
        <v>0</v>
      </c>
      <c r="N5" s="100">
        <f>IF(SER_hh_fech_in!N5=0,0,SER_hh_fech_in!N5/SER_summary!N$27)</f>
        <v>0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167.45154767741761</v>
      </c>
      <c r="D7" s="100">
        <f>IF(SER_hh_fech_in!D7=0,0,SER_hh_fech_in!D7/SER_summary!D$27)</f>
        <v>146.22684271691458</v>
      </c>
      <c r="E7" s="100">
        <f>IF(SER_hh_fech_in!E7=0,0,SER_hh_fech_in!E7/SER_summary!E$27)</f>
        <v>0</v>
      </c>
      <c r="F7" s="100">
        <f>IF(SER_hh_fech_in!F7=0,0,SER_hh_fech_in!F7/SER_summary!F$27)</f>
        <v>174.37615442654391</v>
      </c>
      <c r="G7" s="100">
        <f>IF(SER_hh_fech_in!G7=0,0,SER_hh_fech_in!G7/SER_summary!G$27)</f>
        <v>160.90699517208338</v>
      </c>
      <c r="H7" s="100">
        <f>IF(SER_hh_fech_in!H7=0,0,SER_hh_fech_in!H7/SER_summary!H$27)</f>
        <v>0</v>
      </c>
      <c r="I7" s="100">
        <f>IF(SER_hh_fech_in!I7=0,0,SER_hh_fech_in!I7/SER_summary!I$27)</f>
        <v>160.00181557583576</v>
      </c>
      <c r="J7" s="100">
        <f>IF(SER_hh_fech_in!J7=0,0,SER_hh_fech_in!J7/SER_summary!J$27)</f>
        <v>0</v>
      </c>
      <c r="K7" s="100">
        <f>IF(SER_hh_fech_in!K7=0,0,SER_hh_fech_in!K7/SER_summary!K$27)</f>
        <v>154.33989367299267</v>
      </c>
      <c r="L7" s="100">
        <f>IF(SER_hh_fech_in!L7=0,0,SER_hh_fech_in!L7/SER_summary!L$27)</f>
        <v>194.78751945422738</v>
      </c>
      <c r="M7" s="100">
        <f>IF(SER_hh_fech_in!M7=0,0,SER_hh_fech_in!M7/SER_summary!M$27)</f>
        <v>195.69680453403848</v>
      </c>
      <c r="N7" s="100">
        <f>IF(SER_hh_fech_in!N7=0,0,SER_hh_fech_in!N7/SER_summary!N$27)</f>
        <v>132.44665805295028</v>
      </c>
      <c r="O7" s="100">
        <f>IF(SER_hh_fech_in!O7=0,0,SER_hh_fech_in!O7/SER_summary!O$27)</f>
        <v>167.12895066648161</v>
      </c>
      <c r="P7" s="100">
        <f>IF(SER_hh_fech_in!P7=0,0,SER_hh_fech_in!P7/SER_summary!P$27)</f>
        <v>128.25869579661597</v>
      </c>
      <c r="Q7" s="100">
        <f>IF(SER_hh_fech_in!Q7=0,0,SER_hh_fech_in!Q7/SER_summary!Q$27)</f>
        <v>150.52513423287158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104.62173076296064</v>
      </c>
      <c r="D8" s="100">
        <f>IF(SER_hh_fech_in!D8=0,0,SER_hh_fech_in!D8/SER_summary!D$27)</f>
        <v>91.388516968992562</v>
      </c>
      <c r="E8" s="100">
        <f>IF(SER_hh_fech_in!E8=0,0,SER_hh_fech_in!E8/SER_summary!E$27)</f>
        <v>116.15541599406427</v>
      </c>
      <c r="F8" s="100">
        <f>IF(SER_hh_fech_in!F8=0,0,SER_hh_fech_in!F8/SER_summary!F$27)</f>
        <v>103.37005361257496</v>
      </c>
      <c r="G8" s="100">
        <f>IF(SER_hh_fech_in!G8=0,0,SER_hh_fech_in!G8/SER_summary!G$27)</f>
        <v>101.18584203796448</v>
      </c>
      <c r="H8" s="100">
        <f>IF(SER_hh_fech_in!H8=0,0,SER_hh_fech_in!H8/SER_summary!H$27)</f>
        <v>99.614091778615432</v>
      </c>
      <c r="I8" s="100">
        <f>IF(SER_hh_fech_in!I8=0,0,SER_hh_fech_in!I8/SER_summary!I$27)</f>
        <v>99.334868907729927</v>
      </c>
      <c r="J8" s="100">
        <f>IF(SER_hh_fech_in!J8=0,0,SER_hh_fech_in!J8/SER_summary!J$27)</f>
        <v>106.51389735668363</v>
      </c>
      <c r="K8" s="100">
        <f>IF(SER_hh_fech_in!K8=0,0,SER_hh_fech_in!K8/SER_summary!K$27)</f>
        <v>96.586407030032518</v>
      </c>
      <c r="L8" s="100">
        <f>IF(SER_hh_fech_in!L8=0,0,SER_hh_fech_in!L8/SER_summary!L$27)</f>
        <v>120.00299121830658</v>
      </c>
      <c r="M8" s="100">
        <f>IF(SER_hh_fech_in!M8=0,0,SER_hh_fech_in!M8/SER_summary!M$27)</f>
        <v>93.159400813334457</v>
      </c>
      <c r="N8" s="100">
        <f>IF(SER_hh_fech_in!N8=0,0,SER_hh_fech_in!N8/SER_summary!N$27)</f>
        <v>102.31616313874271</v>
      </c>
      <c r="O8" s="100">
        <f>IF(SER_hh_fech_in!O8=0,0,SER_hh_fech_in!O8/SER_summary!O$27)</f>
        <v>105.47839763750589</v>
      </c>
      <c r="P8" s="100">
        <f>IF(SER_hh_fech_in!P8=0,0,SER_hh_fech_in!P8/SER_summary!P$27)</f>
        <v>79.067191710993569</v>
      </c>
      <c r="Q8" s="100">
        <f>IF(SER_hh_fech_in!Q8=0,0,SER_hh_fech_in!Q8/SER_summary!Q$27)</f>
        <v>90.802571324506602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0</v>
      </c>
      <c r="D9" s="100">
        <f>IF(SER_hh_fech_in!D9=0,0,SER_hh_fech_in!D9/SER_summary!D$27)</f>
        <v>127.42284839684255</v>
      </c>
      <c r="E9" s="100">
        <f>IF(SER_hh_fech_in!E9=0,0,SER_hh_fech_in!E9/SER_summary!E$27)</f>
        <v>0</v>
      </c>
      <c r="F9" s="100">
        <f>IF(SER_hh_fech_in!F9=0,0,SER_hh_fech_in!F9/SER_summary!F$27)</f>
        <v>140.65147594676637</v>
      </c>
      <c r="G9" s="100">
        <f>IF(SER_hh_fech_in!G9=0,0,SER_hh_fech_in!G9/SER_summary!G$27)</f>
        <v>0</v>
      </c>
      <c r="H9" s="100">
        <f>IF(SER_hh_fech_in!H9=0,0,SER_hh_fech_in!H9/SER_summary!H$27)</f>
        <v>145.84502179947961</v>
      </c>
      <c r="I9" s="100">
        <f>IF(SER_hh_fech_in!I9=0,0,SER_hh_fech_in!I9/SER_summary!I$27)</f>
        <v>0</v>
      </c>
      <c r="J9" s="100">
        <f>IF(SER_hh_fech_in!J9=0,0,SER_hh_fech_in!J9/SER_summary!J$27)</f>
        <v>157.66052454546107</v>
      </c>
      <c r="K9" s="100">
        <f>IF(SER_hh_fech_in!K9=0,0,SER_hh_fech_in!K9/SER_summary!K$27)</f>
        <v>146.79126501377974</v>
      </c>
      <c r="L9" s="100">
        <f>IF(SER_hh_fech_in!L9=0,0,SER_hh_fech_in!L9/SER_summary!L$27)</f>
        <v>0</v>
      </c>
      <c r="M9" s="100">
        <f>IF(SER_hh_fech_in!M9=0,0,SER_hh_fech_in!M9/SER_summary!M$27)</f>
        <v>0</v>
      </c>
      <c r="N9" s="100">
        <f>IF(SER_hh_fech_in!N9=0,0,SER_hh_fech_in!N9/SER_summary!N$27)</f>
        <v>168.72588981809983</v>
      </c>
      <c r="O9" s="100">
        <f>IF(SER_hh_fech_in!O9=0,0,SER_hh_fech_in!O9/SER_summary!O$27)</f>
        <v>159.68445243014017</v>
      </c>
      <c r="P9" s="100">
        <f>IF(SER_hh_fech_in!P9=0,0,SER_hh_fech_in!P9/SER_summary!P$27)</f>
        <v>0</v>
      </c>
      <c r="Q9" s="100">
        <f>IF(SER_hh_fech_in!Q9=0,0,SER_hh_fech_in!Q9/SER_summary!Q$27)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157.01915037979555</v>
      </c>
      <c r="D10" s="100">
        <f>IF(SER_hh_fech_in!D10=0,0,SER_hh_fech_in!D10/SER_summary!D$27)</f>
        <v>137.49173008485079</v>
      </c>
      <c r="E10" s="100">
        <f>IF(SER_hh_fech_in!E10=0,0,SER_hh_fech_in!E10/SER_summary!E$27)</f>
        <v>0</v>
      </c>
      <c r="F10" s="100">
        <f>IF(SER_hh_fech_in!F10=0,0,SER_hh_fech_in!F10/SER_summary!F$27)</f>
        <v>0</v>
      </c>
      <c r="G10" s="100">
        <f>IF(SER_hh_fech_in!G10=0,0,SER_hh_fech_in!G10/SER_summary!G$27)</f>
        <v>0</v>
      </c>
      <c r="H10" s="100">
        <f>IF(SER_hh_fech_in!H10=0,0,SER_hh_fech_in!H10/SER_summary!H$27)</f>
        <v>0</v>
      </c>
      <c r="I10" s="100">
        <f>IF(SER_hh_fech_in!I10=0,0,SER_hh_fech_in!I10/SER_summary!I$27)</f>
        <v>150.67127525121643</v>
      </c>
      <c r="J10" s="100">
        <f>IF(SER_hh_fech_in!J10=0,0,SER_hh_fech_in!J10/SER_summary!J$27)</f>
        <v>161.55063006563648</v>
      </c>
      <c r="K10" s="100">
        <f>IF(SER_hh_fech_in!K10=0,0,SER_hh_fech_in!K10/SER_summary!K$27)</f>
        <v>146.14650120002744</v>
      </c>
      <c r="L10" s="100">
        <f>IF(SER_hh_fech_in!L10=0,0,SER_hh_fech_in!L10/SER_summary!L$27)</f>
        <v>118.90237536976421</v>
      </c>
      <c r="M10" s="100">
        <f>IF(SER_hh_fech_in!M10=0,0,SER_hh_fech_in!M10/SER_summary!M$27)</f>
        <v>140.68453374271957</v>
      </c>
      <c r="N10" s="100">
        <f>IF(SER_hh_fech_in!N10=0,0,SER_hh_fech_in!N10/SER_summary!N$27)</f>
        <v>154.80856627753099</v>
      </c>
      <c r="O10" s="100">
        <f>IF(SER_hh_fech_in!O10=0,0,SER_hh_fech_in!O10/SER_summary!O$27)</f>
        <v>163.60452064539027</v>
      </c>
      <c r="P10" s="100">
        <f>IF(SER_hh_fech_in!P10=0,0,SER_hh_fech_in!P10/SER_summary!P$27)</f>
        <v>124.98948335413853</v>
      </c>
      <c r="Q10" s="100">
        <f>IF(SER_hh_fech_in!Q10=0,0,SER_hh_fech_in!Q10/SER_summary!Q$27)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0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0</v>
      </c>
      <c r="J11" s="100">
        <f>IF(SER_hh_fech_in!J11=0,0,SER_hh_fech_in!J11/SER_summary!J$27)</f>
        <v>0</v>
      </c>
      <c r="K11" s="100">
        <f>IF(SER_hh_fech_in!K11=0,0,SER_hh_fech_in!K11/SER_summary!K$27)</f>
        <v>0</v>
      </c>
      <c r="L11" s="100">
        <f>IF(SER_hh_fech_in!L11=0,0,SER_hh_fech_in!L11/SER_summary!L$27)</f>
        <v>0</v>
      </c>
      <c r="M11" s="100">
        <f>IF(SER_hh_fech_in!M11=0,0,SER_hh_fech_in!M11/SER_summary!M$27)</f>
        <v>0</v>
      </c>
      <c r="N11" s="100">
        <f>IF(SER_hh_fech_in!N11=0,0,SER_hh_fech_in!N11/SER_summary!N$27)</f>
        <v>0</v>
      </c>
      <c r="O11" s="100">
        <f>IF(SER_hh_fech_in!O11=0,0,SER_hh_fech_in!O11/SER_summary!O$27)</f>
        <v>0</v>
      </c>
      <c r="P11" s="100">
        <f>IF(SER_hh_fech_in!P11=0,0,SER_hh_fech_in!P11/SER_summary!P$27)</f>
        <v>0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134.29234822149894</v>
      </c>
      <c r="D12" s="100">
        <f>IF(SER_hh_fech_in!D12=0,0,SER_hh_fech_in!D12/SER_summary!D$27)</f>
        <v>118.53975063350578</v>
      </c>
      <c r="E12" s="100">
        <f>IF(SER_hh_fech_in!E12=0,0,SER_hh_fech_in!E12/SER_summary!E$27)</f>
        <v>150.74148253404624</v>
      </c>
      <c r="F12" s="100">
        <f>IF(SER_hh_fech_in!F12=0,0,SER_hh_fech_in!F12/SER_summary!F$27)</f>
        <v>133.83527774233622</v>
      </c>
      <c r="G12" s="100">
        <f>IF(SER_hh_fech_in!G12=0,0,SER_hh_fech_in!G12/SER_summary!G$27)</f>
        <v>130.83867472339028</v>
      </c>
      <c r="H12" s="100">
        <f>IF(SER_hh_fech_in!H12=0,0,SER_hh_fech_in!H12/SER_summary!H$27)</f>
        <v>128.5167316201038</v>
      </c>
      <c r="I12" s="100">
        <f>IF(SER_hh_fech_in!I12=0,0,SER_hh_fech_in!I12/SER_summary!I$27)</f>
        <v>0</v>
      </c>
      <c r="J12" s="100">
        <f>IF(SER_hh_fech_in!J12=0,0,SER_hh_fech_in!J12/SER_summary!J$27)</f>
        <v>0</v>
      </c>
      <c r="K12" s="100">
        <f>IF(SER_hh_fech_in!K12=0,0,SER_hh_fech_in!K12/SER_summary!K$27)</f>
        <v>0</v>
      </c>
      <c r="L12" s="100">
        <f>IF(SER_hh_fech_in!L12=0,0,SER_hh_fech_in!L12/SER_summary!L$27)</f>
        <v>0</v>
      </c>
      <c r="M12" s="100">
        <f>IF(SER_hh_fech_in!M12=0,0,SER_hh_fech_in!M12/SER_summary!M$27)</f>
        <v>131.57687605992604</v>
      </c>
      <c r="N12" s="100">
        <f>IF(SER_hh_fech_in!N12=0,0,SER_hh_fech_in!N12/SER_summary!N$27)</f>
        <v>0</v>
      </c>
      <c r="O12" s="100">
        <f>IF(SER_hh_fech_in!O12=0,0,SER_hh_fech_in!O12/SER_summary!O$27)</f>
        <v>137.97155331656333</v>
      </c>
      <c r="P12" s="100">
        <f>IF(SER_hh_fech_in!P12=0,0,SER_hh_fech_in!P12/SER_summary!P$27)</f>
        <v>0</v>
      </c>
      <c r="Q12" s="100">
        <f>IF(SER_hh_fech_in!Q12=0,0,SER_hh_fech_in!Q12/SER_summary!Q$27)</f>
        <v>122.95136269340341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85.643269201128362</v>
      </c>
      <c r="D13" s="100">
        <f>IF(SER_hh_fech_in!D13=0,0,SER_hh_fech_in!D13/SER_summary!D$27)</f>
        <v>75.172712897859768</v>
      </c>
      <c r="E13" s="100">
        <f>IF(SER_hh_fech_in!E13=0,0,SER_hh_fech_in!E13/SER_summary!E$27)</f>
        <v>95.952619651621561</v>
      </c>
      <c r="F13" s="100">
        <f>IF(SER_hh_fech_in!F13=0,0,SER_hh_fech_in!F13/SER_summary!F$27)</f>
        <v>85.566965310295572</v>
      </c>
      <c r="G13" s="100">
        <f>IF(SER_hh_fech_in!G13=0,0,SER_hh_fech_in!G13/SER_summary!G$27)</f>
        <v>84.436808956106148</v>
      </c>
      <c r="H13" s="100">
        <f>IF(SER_hh_fech_in!H13=0,0,SER_hh_fech_in!H13/SER_summary!H$27)</f>
        <v>83.37268217784883</v>
      </c>
      <c r="I13" s="100">
        <f>IF(SER_hh_fech_in!I13=0,0,SER_hh_fech_in!I13/SER_summary!I$27)</f>
        <v>83.689026010193757</v>
      </c>
      <c r="J13" s="100">
        <f>IF(SER_hh_fech_in!J13=0,0,SER_hh_fech_in!J13/SER_summary!J$27)</f>
        <v>89.83033267591334</v>
      </c>
      <c r="K13" s="100">
        <f>IF(SER_hh_fech_in!K13=0,0,SER_hh_fech_in!K13/SER_summary!K$27)</f>
        <v>81.29500469917916</v>
      </c>
      <c r="L13" s="100">
        <f>IF(SER_hh_fech_in!L13=0,0,SER_hh_fech_in!L13/SER_summary!L$27)</f>
        <v>73.220281901450619</v>
      </c>
      <c r="M13" s="100">
        <f>IF(SER_hh_fech_in!M13=0,0,SER_hh_fech_in!M13/SER_summary!M$27)</f>
        <v>47.292521831409466</v>
      </c>
      <c r="N13" s="100">
        <f>IF(SER_hh_fech_in!N13=0,0,SER_hh_fech_in!N13/SER_summary!N$27)</f>
        <v>46.704447522171499</v>
      </c>
      <c r="O13" s="100">
        <f>IF(SER_hh_fech_in!O13=0,0,SER_hh_fech_in!O13/SER_summary!O$27)</f>
        <v>43.570916441708086</v>
      </c>
      <c r="P13" s="100">
        <f>IF(SER_hh_fech_in!P13=0,0,SER_hh_fech_in!P13/SER_summary!P$27)</f>
        <v>30.882055345587027</v>
      </c>
      <c r="Q13" s="100">
        <f>IF(SER_hh_fech_in!Q13=0,0,SER_hh_fech_in!Q13/SER_summary!Q$27)</f>
        <v>34.614191592403259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143.37777218958823</v>
      </c>
      <c r="D14" s="22">
        <f>IF(SER_hh_fech_in!D14=0,0,SER_hh_fech_in!D14/SER_summary!D$27)</f>
        <v>0</v>
      </c>
      <c r="E14" s="22">
        <f>IF(SER_hh_fech_in!E14=0,0,SER_hh_fech_in!E14/SER_summary!E$27)</f>
        <v>159.7205199326898</v>
      </c>
      <c r="F14" s="22">
        <f>IF(SER_hh_fech_in!F14=0,0,SER_hh_fech_in!F14/SER_summary!F$27)</f>
        <v>0</v>
      </c>
      <c r="G14" s="22">
        <f>IF(SER_hh_fech_in!G14=0,0,SER_hh_fech_in!G14/SER_summary!G$27)</f>
        <v>139.51467642547084</v>
      </c>
      <c r="H14" s="22">
        <f>IF(SER_hh_fech_in!H14=0,0,SER_hh_fech_in!H14/SER_summary!H$27)</f>
        <v>0</v>
      </c>
      <c r="I14" s="22">
        <f>IF(SER_hh_fech_in!I14=0,0,SER_hh_fech_in!I14/SER_summary!I$27)</f>
        <v>137.78053356751255</v>
      </c>
      <c r="J14" s="22">
        <f>IF(SER_hh_fech_in!J14=0,0,SER_hh_fech_in!J14/SER_summary!J$27)</f>
        <v>0</v>
      </c>
      <c r="K14" s="22">
        <f>IF(SER_hh_fech_in!K14=0,0,SER_hh_fech_in!K14/SER_summary!K$27)</f>
        <v>0</v>
      </c>
      <c r="L14" s="22">
        <f>IF(SER_hh_fech_in!L14=0,0,SER_hh_fech_in!L14/SER_summary!L$27)</f>
        <v>0</v>
      </c>
      <c r="M14" s="22">
        <f>IF(SER_hh_fech_in!M14=0,0,SER_hh_fech_in!M14/SER_summary!M$27)</f>
        <v>0</v>
      </c>
      <c r="N14" s="22">
        <f>IF(SER_hh_fech_in!N14=0,0,SER_hh_fech_in!N14/SER_summary!N$27)</f>
        <v>0</v>
      </c>
      <c r="O14" s="22">
        <f>IF(SER_hh_fech_in!O14=0,0,SER_hh_fech_in!O14/SER_summary!O$27)</f>
        <v>0</v>
      </c>
      <c r="P14" s="22">
        <f>IF(SER_hh_fech_in!P14=0,0,SER_hh_fech_in!P14/SER_summary!P$27)</f>
        <v>109.82942785208526</v>
      </c>
      <c r="Q14" s="22">
        <f>IF(SER_hh_fech_in!Q14=0,0,SER_hh_fech_in!Q14/SER_summary!Q$27)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1.8554384177510483</v>
      </c>
      <c r="D15" s="104">
        <f>IF(SER_hh_fech_in!D15=0,0,SER_hh_fech_in!D15/SER_summary!D$27)</f>
        <v>1.3850605924570254</v>
      </c>
      <c r="E15" s="104">
        <f>IF(SER_hh_fech_in!E15=0,0,SER_hh_fech_in!E15/SER_summary!E$27)</f>
        <v>0.60925143333820619</v>
      </c>
      <c r="F15" s="104">
        <f>IF(SER_hh_fech_in!F15=0,0,SER_hh_fech_in!F15/SER_summary!F$27)</f>
        <v>1.3948098279412</v>
      </c>
      <c r="G15" s="104">
        <f>IF(SER_hh_fech_in!G15=0,0,SER_hh_fech_in!G15/SER_summary!G$27)</f>
        <v>1.3225782809771365</v>
      </c>
      <c r="H15" s="104">
        <f>IF(SER_hh_fech_in!H15=0,0,SER_hh_fech_in!H15/SER_summary!H$27)</f>
        <v>1.9880904969051132</v>
      </c>
      <c r="I15" s="104">
        <f>IF(SER_hh_fech_in!I15=0,0,SER_hh_fech_in!I15/SER_summary!I$27)</f>
        <v>1.9676638278967213</v>
      </c>
      <c r="J15" s="104">
        <f>IF(SER_hh_fech_in!J15=0,0,SER_hh_fech_in!J15/SER_summary!J$27)</f>
        <v>2.3141894161394649</v>
      </c>
      <c r="K15" s="104">
        <f>IF(SER_hh_fech_in!K15=0,0,SER_hh_fech_in!K15/SER_summary!K$27)</f>
        <v>2.1435312325512013</v>
      </c>
      <c r="L15" s="104">
        <f>IF(SER_hh_fech_in!L15=0,0,SER_hh_fech_in!L15/SER_summary!L$27)</f>
        <v>2.4772043099510879</v>
      </c>
      <c r="M15" s="104">
        <f>IF(SER_hh_fech_in!M15=0,0,SER_hh_fech_in!M15/SER_summary!M$27)</f>
        <v>0.94498748525122223</v>
      </c>
      <c r="N15" s="104">
        <f>IF(SER_hh_fech_in!N15=0,0,SER_hh_fech_in!N15/SER_summary!N$27)</f>
        <v>2.3317047632354937</v>
      </c>
      <c r="O15" s="104">
        <f>IF(SER_hh_fech_in!O15=0,0,SER_hh_fech_in!O15/SER_summary!O$27)</f>
        <v>1.2008612135239627</v>
      </c>
      <c r="P15" s="104">
        <f>IF(SER_hh_fech_in!P15=0,0,SER_hh_fech_in!P15/SER_summary!P$27)</f>
        <v>1.536002137099413</v>
      </c>
      <c r="Q15" s="104">
        <f>IF(SER_hh_fech_in!Q15=0,0,SER_hh_fech_in!Q15/SER_summary!Q$27)</f>
        <v>1.9429788458334882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22.255903089965965</v>
      </c>
      <c r="D16" s="101">
        <f>IF(SER_hh_fech_in!D16=0,0,SER_hh_fech_in!D16/SER_summary!D$27)</f>
        <v>20.696257940415236</v>
      </c>
      <c r="E16" s="101">
        <f>IF(SER_hh_fech_in!E16=0,0,SER_hh_fech_in!E16/SER_summary!E$27)</f>
        <v>20.300024454616409</v>
      </c>
      <c r="F16" s="101">
        <f>IF(SER_hh_fech_in!F16=0,0,SER_hh_fech_in!F16/SER_summary!F$27)</f>
        <v>19.36985669009945</v>
      </c>
      <c r="G16" s="101">
        <f>IF(SER_hh_fech_in!G16=0,0,SER_hh_fech_in!G16/SER_summary!G$27)</f>
        <v>19.176003247270554</v>
      </c>
      <c r="H16" s="101">
        <f>IF(SER_hh_fech_in!H16=0,0,SER_hh_fech_in!H16/SER_summary!H$27)</f>
        <v>18.652960803501681</v>
      </c>
      <c r="I16" s="101">
        <f>IF(SER_hh_fech_in!I16=0,0,SER_hh_fech_in!I16/SER_summary!I$27)</f>
        <v>18.388059747533536</v>
      </c>
      <c r="J16" s="101">
        <f>IF(SER_hh_fech_in!J16=0,0,SER_hh_fech_in!J16/SER_summary!J$27)</f>
        <v>18.105244154811018</v>
      </c>
      <c r="K16" s="101">
        <f>IF(SER_hh_fech_in!K16=0,0,SER_hh_fech_in!K16/SER_summary!K$27)</f>
        <v>17.671496115654872</v>
      </c>
      <c r="L16" s="101">
        <f>IF(SER_hh_fech_in!L16=0,0,SER_hh_fech_in!L16/SER_summary!L$27)</f>
        <v>17.365679359032502</v>
      </c>
      <c r="M16" s="101">
        <f>IF(SER_hh_fech_in!M16=0,0,SER_hh_fech_in!M16/SER_summary!M$27)</f>
        <v>16.679350018494922</v>
      </c>
      <c r="N16" s="101">
        <f>IF(SER_hh_fech_in!N16=0,0,SER_hh_fech_in!N16/SER_summary!N$27)</f>
        <v>14.72536045950095</v>
      </c>
      <c r="O16" s="101">
        <f>IF(SER_hh_fech_in!O16=0,0,SER_hh_fech_in!O16/SER_summary!O$27)</f>
        <v>14.798117762351881</v>
      </c>
      <c r="P16" s="101">
        <f>IF(SER_hh_fech_in!P16=0,0,SER_hh_fech_in!P16/SER_summary!P$27)</f>
        <v>14.694175972065423</v>
      </c>
      <c r="Q16" s="101">
        <f>IF(SER_hh_fech_in!Q16=0,0,SER_hh_fech_in!Q16/SER_summary!Q$27)</f>
        <v>13.489357343310894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2.6964452603691025</v>
      </c>
      <c r="D17" s="103">
        <f>IF(SER_hh_fech_in!D17=0,0,SER_hh_fech_in!D17/SER_summary!D$27)</f>
        <v>3.4598254838714744</v>
      </c>
      <c r="E17" s="103">
        <f>IF(SER_hh_fech_in!E17=0,0,SER_hh_fech_in!E17/SER_summary!E$27)</f>
        <v>0</v>
      </c>
      <c r="F17" s="103">
        <f>IF(SER_hh_fech_in!F17=0,0,SER_hh_fech_in!F17/SER_summary!F$27)</f>
        <v>4.5817186106674086</v>
      </c>
      <c r="G17" s="103">
        <f>IF(SER_hh_fech_in!G17=0,0,SER_hh_fech_in!G17/SER_summary!G$27)</f>
        <v>5.2498024853306564</v>
      </c>
      <c r="H17" s="103">
        <f>IF(SER_hh_fech_in!H17=0,0,SER_hh_fech_in!H17/SER_summary!H$27)</f>
        <v>6.273139437833211</v>
      </c>
      <c r="I17" s="103">
        <f>IF(SER_hh_fech_in!I17=0,0,SER_hh_fech_in!I17/SER_summary!I$27)</f>
        <v>7.2706732199236406</v>
      </c>
      <c r="J17" s="103">
        <f>IF(SER_hh_fech_in!J17=0,0,SER_hh_fech_in!J17/SER_summary!J$27)</f>
        <v>7.9702059924801647</v>
      </c>
      <c r="K17" s="103">
        <f>IF(SER_hh_fech_in!K17=0,0,SER_hh_fech_in!K17/SER_summary!K$27)</f>
        <v>8.9513146960801659</v>
      </c>
      <c r="L17" s="103">
        <f>IF(SER_hh_fech_in!L17=0,0,SER_hh_fech_in!L17/SER_summary!L$27)</f>
        <v>0</v>
      </c>
      <c r="M17" s="103">
        <f>IF(SER_hh_fech_in!M17=0,0,SER_hh_fech_in!M17/SER_summary!M$27)</f>
        <v>9.2723828461127518</v>
      </c>
      <c r="N17" s="103">
        <f>IF(SER_hh_fech_in!N17=0,0,SER_hh_fech_in!N17/SER_summary!N$27)</f>
        <v>9.5337304400028735</v>
      </c>
      <c r="O17" s="103">
        <f>IF(SER_hh_fech_in!O17=0,0,SER_hh_fech_in!O17/SER_summary!O$27)</f>
        <v>9.3499527812275662</v>
      </c>
      <c r="P17" s="103">
        <f>IF(SER_hh_fech_in!P17=0,0,SER_hh_fech_in!P17/SER_summary!P$27)</f>
        <v>9.8928807205413989</v>
      </c>
      <c r="Q17" s="103">
        <f>IF(SER_hh_fech_in!Q17=0,0,SER_hh_fech_in!Q17/SER_summary!Q$27)</f>
        <v>9.6795496406053516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22.411056212631102</v>
      </c>
      <c r="D18" s="103">
        <f>IF(SER_hh_fech_in!D18=0,0,SER_hh_fech_in!D18/SER_summary!D$27)</f>
        <v>20.978008259759093</v>
      </c>
      <c r="E18" s="103">
        <f>IF(SER_hh_fech_in!E18=0,0,SER_hh_fech_in!E18/SER_summary!E$27)</f>
        <v>20.300024454616409</v>
      </c>
      <c r="F18" s="103">
        <f>IF(SER_hh_fech_in!F18=0,0,SER_hh_fech_in!F18/SER_summary!F$27)</f>
        <v>19.710665143553435</v>
      </c>
      <c r="G18" s="103">
        <f>IF(SER_hh_fech_in!G18=0,0,SER_hh_fech_in!G18/SER_summary!G$27)</f>
        <v>19.2107289086984</v>
      </c>
      <c r="H18" s="103">
        <f>IF(SER_hh_fech_in!H18=0,0,SER_hh_fech_in!H18/SER_summary!H$27)</f>
        <v>18.82325410402553</v>
      </c>
      <c r="I18" s="103">
        <f>IF(SER_hh_fech_in!I18=0,0,SER_hh_fech_in!I18/SER_summary!I$27)</f>
        <v>18.445329950652908</v>
      </c>
      <c r="J18" s="103">
        <f>IF(SER_hh_fech_in!J18=0,0,SER_hh_fech_in!J18/SER_summary!J$27)</f>
        <v>18.115791556457992</v>
      </c>
      <c r="K18" s="103">
        <f>IF(SER_hh_fech_in!K18=0,0,SER_hh_fech_in!K18/SER_summary!K$27)</f>
        <v>17.842685926391436</v>
      </c>
      <c r="L18" s="103">
        <f>IF(SER_hh_fech_in!L18=0,0,SER_hh_fech_in!L18/SER_summary!L$27)</f>
        <v>17.365679359032502</v>
      </c>
      <c r="M18" s="103">
        <f>IF(SER_hh_fech_in!M18=0,0,SER_hh_fech_in!M18/SER_summary!M$27)</f>
        <v>16.818288967049075</v>
      </c>
      <c r="N18" s="103">
        <f>IF(SER_hh_fech_in!N18=0,0,SER_hh_fech_in!N18/SER_summary!N$27)</f>
        <v>16.492621830988103</v>
      </c>
      <c r="O18" s="103">
        <f>IF(SER_hh_fech_in!O18=0,0,SER_hh_fech_in!O18/SER_summary!O$27)</f>
        <v>15.888586200169216</v>
      </c>
      <c r="P18" s="103">
        <f>IF(SER_hh_fech_in!P18=0,0,SER_hh_fech_in!P18/SER_summary!P$27)</f>
        <v>15.278976636301021</v>
      </c>
      <c r="Q18" s="103">
        <f>IF(SER_hh_fech_in!Q18=0,0,SER_hh_fech_in!Q18/SER_summary!Q$27)</f>
        <v>14.081931942361431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23.732160558149477</v>
      </c>
      <c r="D19" s="101">
        <f>IF(SER_hh_fech_in!D19=0,0,SER_hh_fech_in!D19/SER_summary!D$27)</f>
        <v>23.431848407871371</v>
      </c>
      <c r="E19" s="101">
        <f>IF(SER_hh_fech_in!E19=0,0,SER_hh_fech_in!E19/SER_summary!E$27)</f>
        <v>22.953222052350448</v>
      </c>
      <c r="F19" s="101">
        <f>IF(SER_hh_fech_in!F19=0,0,SER_hh_fech_in!F19/SER_summary!F$27)</f>
        <v>22.328233942702678</v>
      </c>
      <c r="G19" s="101">
        <f>IF(SER_hh_fech_in!G19=0,0,SER_hh_fech_in!G19/SER_summary!G$27)</f>
        <v>22.13551405340333</v>
      </c>
      <c r="H19" s="101">
        <f>IF(SER_hh_fech_in!H19=0,0,SER_hh_fech_in!H19/SER_summary!H$27)</f>
        <v>20.963935241046048</v>
      </c>
      <c r="I19" s="101">
        <f>IF(SER_hh_fech_in!I19=0,0,SER_hh_fech_in!I19/SER_summary!I$27)</f>
        <v>21.187460313090526</v>
      </c>
      <c r="J19" s="101">
        <f>IF(SER_hh_fech_in!J19=0,0,SER_hh_fech_in!J19/SER_summary!J$27)</f>
        <v>23.10360161352995</v>
      </c>
      <c r="K19" s="101">
        <f>IF(SER_hh_fech_in!K19=0,0,SER_hh_fech_in!K19/SER_summary!K$27)</f>
        <v>22.310315601624723</v>
      </c>
      <c r="L19" s="101">
        <f>IF(SER_hh_fech_in!L19=0,0,SER_hh_fech_in!L19/SER_summary!L$27)</f>
        <v>24.691039264786252</v>
      </c>
      <c r="M19" s="101">
        <f>IF(SER_hh_fech_in!M19=0,0,SER_hh_fech_in!M19/SER_summary!M$27)</f>
        <v>21.141328138443921</v>
      </c>
      <c r="N19" s="101">
        <f>IF(SER_hh_fech_in!N19=0,0,SER_hh_fech_in!N19/SER_summary!N$27)</f>
        <v>20.774712364128607</v>
      </c>
      <c r="O19" s="101">
        <f>IF(SER_hh_fech_in!O19=0,0,SER_hh_fech_in!O19/SER_summary!O$27)</f>
        <v>21.305341784810384</v>
      </c>
      <c r="P19" s="101">
        <f>IF(SER_hh_fech_in!P19=0,0,SER_hh_fech_in!P19/SER_summary!P$27)</f>
        <v>21.776519915882908</v>
      </c>
      <c r="Q19" s="101">
        <f>IF(SER_hh_fech_in!Q19=0,0,SER_hh_fech_in!Q19/SER_summary!Q$27)</f>
        <v>22.129304932878743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0</v>
      </c>
      <c r="D21" s="100">
        <f>IF(SER_hh_fech_in!D21=0,0,SER_hh_fech_in!D21/SER_summary!D$27)</f>
        <v>0</v>
      </c>
      <c r="E21" s="100">
        <f>IF(SER_hh_fech_in!E21=0,0,SER_hh_fech_in!E21/SER_summary!E$27)</f>
        <v>0</v>
      </c>
      <c r="F21" s="100">
        <f>IF(SER_hh_fech_in!F21=0,0,SER_hh_fech_in!F21/SER_summary!F$27)</f>
        <v>0</v>
      </c>
      <c r="G21" s="100">
        <f>IF(SER_hh_fech_in!G21=0,0,SER_hh_fech_in!G21/SER_summary!G$27)</f>
        <v>0</v>
      </c>
      <c r="H21" s="100">
        <f>IF(SER_hh_fech_in!H21=0,0,SER_hh_fech_in!H21/SER_summary!H$27)</f>
        <v>0</v>
      </c>
      <c r="I21" s="100">
        <f>IF(SER_hh_fech_in!I21=0,0,SER_hh_fech_in!I21/SER_summary!I$27)</f>
        <v>0</v>
      </c>
      <c r="J21" s="100">
        <f>IF(SER_hh_fech_in!J21=0,0,SER_hh_fech_in!J21/SER_summary!J$27)</f>
        <v>0</v>
      </c>
      <c r="K21" s="100">
        <f>IF(SER_hh_fech_in!K21=0,0,SER_hh_fech_in!K21/SER_summary!K$27)</f>
        <v>0</v>
      </c>
      <c r="L21" s="100">
        <f>IF(SER_hh_fech_in!L21=0,0,SER_hh_fech_in!L21/SER_summary!L$27)</f>
        <v>0</v>
      </c>
      <c r="M21" s="100">
        <f>IF(SER_hh_fech_in!M21=0,0,SER_hh_fech_in!M21/SER_summary!M$27)</f>
        <v>0</v>
      </c>
      <c r="N21" s="100">
        <f>IF(SER_hh_fech_in!N21=0,0,SER_hh_fech_in!N21/SER_summary!N$27)</f>
        <v>0</v>
      </c>
      <c r="O21" s="100">
        <f>IF(SER_hh_fech_in!O21=0,0,SER_hh_fech_in!O21/SER_summary!O$27)</f>
        <v>0</v>
      </c>
      <c r="P21" s="100">
        <f>IF(SER_hh_fech_in!P21=0,0,SER_hh_fech_in!P21/SER_summary!P$27)</f>
        <v>0</v>
      </c>
      <c r="Q21" s="100">
        <f>IF(SER_hh_fech_in!Q21=0,0,SER_hh_fech_in!Q21/SER_summary!Q$27)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27.569980012179819</v>
      </c>
      <c r="D22" s="100">
        <f>IF(SER_hh_fech_in!D22=0,0,SER_hh_fech_in!D22/SER_summary!D$27)</f>
        <v>27.649940608742671</v>
      </c>
      <c r="E22" s="100">
        <f>IF(SER_hh_fech_in!E22=0,0,SER_hh_fech_in!E22/SER_summary!E$27)</f>
        <v>27.19604449048359</v>
      </c>
      <c r="F22" s="100">
        <f>IF(SER_hh_fech_in!F22=0,0,SER_hh_fech_in!F22/SER_summary!F$27)</f>
        <v>26.769518556617061</v>
      </c>
      <c r="G22" s="100">
        <f>IF(SER_hh_fech_in!G22=0,0,SER_hh_fech_in!G22/SER_summary!G$27)</f>
        <v>26.374402557062236</v>
      </c>
      <c r="H22" s="100">
        <f>IF(SER_hh_fech_in!H22=0,0,SER_hh_fech_in!H22/SER_summary!H$27)</f>
        <v>0</v>
      </c>
      <c r="I22" s="100">
        <f>IF(SER_hh_fech_in!I22=0,0,SER_hh_fech_in!I22/SER_summary!I$27)</f>
        <v>0</v>
      </c>
      <c r="J22" s="100">
        <f>IF(SER_hh_fech_in!J22=0,0,SER_hh_fech_in!J22/SER_summary!J$27)</f>
        <v>0</v>
      </c>
      <c r="K22" s="100">
        <f>IF(SER_hh_fech_in!K22=0,0,SER_hh_fech_in!K22/SER_summary!K$27)</f>
        <v>26.983095736957626</v>
      </c>
      <c r="L22" s="100">
        <f>IF(SER_hh_fech_in!L22=0,0,SER_hh_fech_in!L22/SER_summary!L$27)</f>
        <v>25.702163779803314</v>
      </c>
      <c r="M22" s="100">
        <f>IF(SER_hh_fech_in!M22=0,0,SER_hh_fech_in!M22/SER_summary!M$27)</f>
        <v>25.914547605038642</v>
      </c>
      <c r="N22" s="100">
        <f>IF(SER_hh_fech_in!N22=0,0,SER_hh_fech_in!N22/SER_summary!N$27)</f>
        <v>25.419775288454154</v>
      </c>
      <c r="O22" s="100">
        <f>IF(SER_hh_fech_in!O22=0,0,SER_hh_fech_in!O22/SER_summary!O$27)</f>
        <v>25.549835657316248</v>
      </c>
      <c r="P22" s="100">
        <f>IF(SER_hh_fech_in!P22=0,0,SER_hh_fech_in!P22/SER_summary!P$27)</f>
        <v>25.960678182785834</v>
      </c>
      <c r="Q22" s="100">
        <f>IF(SER_hh_fech_in!Q22=0,0,SER_hh_fech_in!Q22/SER_summary!Q$27)</f>
        <v>25.9840294465399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26.696633835969259</v>
      </c>
      <c r="D23" s="100">
        <f>IF(SER_hh_fech_in!D23=0,0,SER_hh_fech_in!D23/SER_summary!D$27)</f>
        <v>26.719096154687151</v>
      </c>
      <c r="E23" s="100">
        <f>IF(SER_hh_fech_in!E23=0,0,SER_hh_fech_in!E23/SER_summary!E$27)</f>
        <v>26.318144710018689</v>
      </c>
      <c r="F23" s="100">
        <f>IF(SER_hh_fech_in!F23=0,0,SER_hh_fech_in!F23/SER_summary!F$27)</f>
        <v>25.8824363269852</v>
      </c>
      <c r="G23" s="100">
        <f>IF(SER_hh_fech_in!G23=0,0,SER_hh_fech_in!G23/SER_summary!G$27)</f>
        <v>25.516068343703012</v>
      </c>
      <c r="H23" s="100">
        <f>IF(SER_hh_fech_in!H23=0,0,SER_hh_fech_in!H23/SER_summary!H$27)</f>
        <v>25.447904002579804</v>
      </c>
      <c r="I23" s="100">
        <f>IF(SER_hh_fech_in!I23=0,0,SER_hh_fech_in!I23/SER_summary!I$27)</f>
        <v>25.123807607517165</v>
      </c>
      <c r="J23" s="100">
        <f>IF(SER_hh_fech_in!J23=0,0,SER_hh_fech_in!J23/SER_summary!J$27)</f>
        <v>24.819396158885393</v>
      </c>
      <c r="K23" s="100">
        <f>IF(SER_hh_fech_in!K23=0,0,SER_hh_fech_in!K23/SER_summary!K$27)</f>
        <v>25.3586628473494</v>
      </c>
      <c r="L23" s="100">
        <f>IF(SER_hh_fech_in!L23=0,0,SER_hh_fech_in!L23/SER_summary!L$27)</f>
        <v>23.568763636928512</v>
      </c>
      <c r="M23" s="100">
        <f>IF(SER_hh_fech_in!M23=0,0,SER_hh_fech_in!M23/SER_summary!M$27)</f>
        <v>23.74748936395493</v>
      </c>
      <c r="N23" s="100">
        <f>IF(SER_hh_fech_in!N23=0,0,SER_hh_fech_in!N23/SER_summary!N$27)</f>
        <v>23.340117228782962</v>
      </c>
      <c r="O23" s="100">
        <f>IF(SER_hh_fech_in!O23=0,0,SER_hh_fech_in!O23/SER_summary!O$27)</f>
        <v>23.529006712248673</v>
      </c>
      <c r="P23" s="100">
        <f>IF(SER_hh_fech_in!P23=0,0,SER_hh_fech_in!P23/SER_summary!P$27)</f>
        <v>23.986497807004774</v>
      </c>
      <c r="Q23" s="100">
        <f>IF(SER_hh_fech_in!Q23=0,0,SER_hh_fech_in!Q23/SER_summary!Q$27)</f>
        <v>24.115363262001217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0</v>
      </c>
      <c r="O24" s="100">
        <f>IF(SER_hh_fech_in!O24=0,0,SER_hh_fech_in!O24/SER_summary!O$27)</f>
        <v>0</v>
      </c>
      <c r="P24" s="100">
        <f>IF(SER_hh_fech_in!P24=0,0,SER_hh_fech_in!P24/SER_summary!P$27)</f>
        <v>0</v>
      </c>
      <c r="Q24" s="100">
        <f>IF(SER_hh_fech_in!Q24=0,0,SER_hh_fech_in!Q24/SER_summary!Q$27)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21.407305446006688</v>
      </c>
      <c r="D25" s="100">
        <f>IF(SER_hh_fech_in!D25=0,0,SER_hh_fech_in!D25/SER_summary!D$27)</f>
        <v>21.624776715910979</v>
      </c>
      <c r="E25" s="100">
        <f>IF(SER_hh_fech_in!E25=0,0,SER_hh_fech_in!E25/SER_summary!E$27)</f>
        <v>21.317127849945631</v>
      </c>
      <c r="F25" s="100">
        <f>IF(SER_hh_fech_in!F25=0,0,SER_hh_fech_in!F25/SER_summary!F$27)</f>
        <v>20.919417488374858</v>
      </c>
      <c r="G25" s="100">
        <f>IF(SER_hh_fech_in!G25=0,0,SER_hh_fech_in!G25/SER_summary!G$27)</f>
        <v>20.552879181168638</v>
      </c>
      <c r="H25" s="100">
        <f>IF(SER_hh_fech_in!H25=0,0,SER_hh_fech_in!H25/SER_summary!H$27)</f>
        <v>20.446811087555371</v>
      </c>
      <c r="I25" s="100">
        <f>IF(SER_hh_fech_in!I25=0,0,SER_hh_fech_in!I25/SER_summary!I$27)</f>
        <v>20.123353104755697</v>
      </c>
      <c r="J25" s="100">
        <f>IF(SER_hh_fech_in!J25=0,0,SER_hh_fech_in!J25/SER_summary!J$27)</f>
        <v>19.678118474439174</v>
      </c>
      <c r="K25" s="100">
        <f>IF(SER_hh_fech_in!K25=0,0,SER_hh_fech_in!K25/SER_summary!K$27)</f>
        <v>20.051499531827492</v>
      </c>
      <c r="L25" s="100">
        <f>IF(SER_hh_fech_in!L25=0,0,SER_hh_fech_in!L25/SER_summary!L$27)</f>
        <v>18.519807125677673</v>
      </c>
      <c r="M25" s="100">
        <f>IF(SER_hh_fech_in!M25=0,0,SER_hh_fech_in!M25/SER_summary!M$27)</f>
        <v>18.620535040352372</v>
      </c>
      <c r="N25" s="100">
        <f>IF(SER_hh_fech_in!N25=0,0,SER_hh_fech_in!N25/SER_summary!N$27)</f>
        <v>18.281730125454448</v>
      </c>
      <c r="O25" s="100">
        <f>IF(SER_hh_fech_in!O25=0,0,SER_hh_fech_in!O25/SER_summary!O$27)</f>
        <v>18.398009061056278</v>
      </c>
      <c r="P25" s="100">
        <f>IF(SER_hh_fech_in!P25=0,0,SER_hh_fech_in!P25/SER_summary!P$27)</f>
        <v>0</v>
      </c>
      <c r="Q25" s="100">
        <f>IF(SER_hh_fech_in!Q25=0,0,SER_hh_fech_in!Q25/SER_summary!Q$27)</f>
        <v>18.811533873103183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21.411631829778052</v>
      </c>
      <c r="D26" s="22">
        <f>IF(SER_hh_fech_in!D26=0,0,SER_hh_fech_in!D26/SER_summary!D$27)</f>
        <v>0</v>
      </c>
      <c r="E26" s="22">
        <f>IF(SER_hh_fech_in!E26=0,0,SER_hh_fech_in!E26/SER_summary!E$27)</f>
        <v>0</v>
      </c>
      <c r="F26" s="22">
        <f>IF(SER_hh_fech_in!F26=0,0,SER_hh_fech_in!F26/SER_summary!F$27)</f>
        <v>20.559976862023063</v>
      </c>
      <c r="G26" s="22">
        <f>IF(SER_hh_fech_in!G26=0,0,SER_hh_fech_in!G26/SER_summary!G$27)</f>
        <v>20.309745768894185</v>
      </c>
      <c r="H26" s="22">
        <f>IF(SER_hh_fech_in!H26=0,0,SER_hh_fech_in!H26/SER_summary!H$27)</f>
        <v>20.460101221519334</v>
      </c>
      <c r="I26" s="22">
        <f>IF(SER_hh_fech_in!I26=0,0,SER_hh_fech_in!I26/SER_summary!I$27)</f>
        <v>20.286919793938871</v>
      </c>
      <c r="J26" s="22">
        <f>IF(SER_hh_fech_in!J26=0,0,SER_hh_fech_in!J26/SER_summary!J$27)</f>
        <v>19.92346534130774</v>
      </c>
      <c r="K26" s="22">
        <f>IF(SER_hh_fech_in!K26=0,0,SER_hh_fech_in!K26/SER_summary!K$27)</f>
        <v>20.441819508209463</v>
      </c>
      <c r="L26" s="22">
        <f>IF(SER_hh_fech_in!L26=0,0,SER_hh_fech_in!L26/SER_summary!L$27)</f>
        <v>0</v>
      </c>
      <c r="M26" s="22">
        <f>IF(SER_hh_fech_in!M26=0,0,SER_hh_fech_in!M26/SER_summary!M$27)</f>
        <v>19.331029487374213</v>
      </c>
      <c r="N26" s="22">
        <f>IF(SER_hh_fech_in!N26=0,0,SER_hh_fech_in!N26/SER_summary!N$27)</f>
        <v>19.118005326214828</v>
      </c>
      <c r="O26" s="22">
        <f>IF(SER_hh_fech_in!O26=0,0,SER_hh_fech_in!O26/SER_summary!O$27)</f>
        <v>19.722217738174685</v>
      </c>
      <c r="P26" s="22">
        <f>IF(SER_hh_fech_in!P26=0,0,SER_hh_fech_in!P26/SER_summary!P$27)</f>
        <v>20.268186264555379</v>
      </c>
      <c r="Q26" s="22">
        <f>IF(SER_hh_fech_in!Q26=0,0,SER_hh_fech_in!Q26/SER_summary!Q$27)</f>
        <v>20.679921650623903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0</v>
      </c>
      <c r="G27" s="116">
        <f>IF(SER_hh_fech_in!G27=0,0,SER_hh_fech_in!G27/SER_summary!G$27)</f>
        <v>0</v>
      </c>
      <c r="H27" s="116">
        <f>IF(SER_hh_fech_in!H27=0,0,SER_hh_fech_in!H27/SER_summary!H$27)</f>
        <v>0</v>
      </c>
      <c r="I27" s="116">
        <f>IF(SER_hh_fech_in!I27=0,0,SER_hh_fech_in!I27/SER_summary!I$27)</f>
        <v>0</v>
      </c>
      <c r="J27" s="116">
        <f>IF(SER_hh_fech_in!J27=0,0,SER_hh_fech_in!J27/SER_summary!J$27)</f>
        <v>0</v>
      </c>
      <c r="K27" s="116">
        <f>IF(SER_hh_fech_in!K27=0,0,SER_hh_fech_in!K27/SER_summary!K$27)</f>
        <v>0</v>
      </c>
      <c r="L27" s="116">
        <f>IF(SER_hh_fech_in!L27=0,0,SER_hh_fech_in!L27/SER_summary!L$27)</f>
        <v>0</v>
      </c>
      <c r="M27" s="116">
        <f>IF(SER_hh_fech_in!M27=0,0,SER_hh_fech_in!M27/SER_summary!M$27)</f>
        <v>0</v>
      </c>
      <c r="N27" s="116">
        <f>IF(SER_hh_fech_in!N27=0,0,SER_hh_fech_in!N27/SER_summary!N$27)</f>
        <v>0</v>
      </c>
      <c r="O27" s="116">
        <f>IF(SER_hh_fech_in!O27=0,0,SER_hh_fech_in!O27/SER_summary!O$27)</f>
        <v>0</v>
      </c>
      <c r="P27" s="116">
        <f>IF(SER_hh_fech_in!P27=0,0,SER_hh_fech_in!P27/SER_summary!P$27)</f>
        <v>0</v>
      </c>
      <c r="Q27" s="116">
        <f>IF(SER_hh_fech_in!Q27=0,0,SER_hh_fech_in!Q27/SER_summary!Q$27)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0</v>
      </c>
      <c r="G28" s="117">
        <f>IF(SER_hh_fech_in!G28=0,0,SER_hh_fech_in!G28/SER_summary!G$27)</f>
        <v>0</v>
      </c>
      <c r="H28" s="117">
        <f>IF(SER_hh_fech_in!H28=0,0,SER_hh_fech_in!H28/SER_summary!H$27)</f>
        <v>0</v>
      </c>
      <c r="I28" s="117">
        <f>IF(SER_hh_fech_in!I28=0,0,SER_hh_fech_in!I28/SER_summary!I$27)</f>
        <v>0</v>
      </c>
      <c r="J28" s="117">
        <f>IF(SER_hh_fech_in!J28=0,0,SER_hh_fech_in!J28/SER_summary!J$27)</f>
        <v>0</v>
      </c>
      <c r="K28" s="117">
        <f>IF(SER_hh_fech_in!K28=0,0,SER_hh_fech_in!K28/SER_summary!K$27)</f>
        <v>0</v>
      </c>
      <c r="L28" s="117">
        <f>IF(SER_hh_fech_in!L28=0,0,SER_hh_fech_in!L28/SER_summary!L$27)</f>
        <v>0</v>
      </c>
      <c r="M28" s="117">
        <f>IF(SER_hh_fech_in!M28=0,0,SER_hh_fech_in!M28/SER_summary!M$27)</f>
        <v>0</v>
      </c>
      <c r="N28" s="117">
        <f>IF(SER_hh_fech_in!N28=0,0,SER_hh_fech_in!N28/SER_summary!N$27)</f>
        <v>0</v>
      </c>
      <c r="O28" s="117">
        <f>IF(SER_hh_fech_in!O28=0,0,SER_hh_fech_in!O28/SER_summary!O$27)</f>
        <v>0</v>
      </c>
      <c r="P28" s="117">
        <f>IF(SER_hh_fech_in!P28=0,0,SER_hh_fech_in!P28/SER_summary!P$27)</f>
        <v>0</v>
      </c>
      <c r="Q28" s="117">
        <f>IF(SER_hh_fech_in!Q28=0,0,SER_hh_fech_in!Q28/SER_summary!Q$27)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25.596204478155787</v>
      </c>
      <c r="D29" s="101">
        <f>IF(SER_hh_fech_in!D29=0,0,SER_hh_fech_in!D29/SER_summary!D$27)</f>
        <v>24.705999697796141</v>
      </c>
      <c r="E29" s="101">
        <f>IF(SER_hh_fech_in!E29=0,0,SER_hh_fech_in!E29/SER_summary!E$27)</f>
        <v>24.641402004953964</v>
      </c>
      <c r="F29" s="101">
        <f>IF(SER_hh_fech_in!F29=0,0,SER_hh_fech_in!F29/SER_summary!F$27)</f>
        <v>24.775065449951171</v>
      </c>
      <c r="G29" s="101">
        <f>IF(SER_hh_fech_in!G29=0,0,SER_hh_fech_in!G29/SER_summary!G$27)</f>
        <v>22.72933126162792</v>
      </c>
      <c r="H29" s="101">
        <f>IF(SER_hh_fech_in!H29=0,0,SER_hh_fech_in!H29/SER_summary!H$27)</f>
        <v>23.676657580784273</v>
      </c>
      <c r="I29" s="101">
        <f>IF(SER_hh_fech_in!I29=0,0,SER_hh_fech_in!I29/SER_summary!I$27)</f>
        <v>22.77839942972761</v>
      </c>
      <c r="J29" s="101">
        <f>IF(SER_hh_fech_in!J29=0,0,SER_hh_fech_in!J29/SER_summary!J$27)</f>
        <v>21.948436852438313</v>
      </c>
      <c r="K29" s="101">
        <f>IF(SER_hh_fech_in!K29=0,0,SER_hh_fech_in!K29/SER_summary!K$27)</f>
        <v>31.654252839170411</v>
      </c>
      <c r="L29" s="101">
        <f>IF(SER_hh_fech_in!L29=0,0,SER_hh_fech_in!L29/SER_summary!L$27)</f>
        <v>28.632067143080498</v>
      </c>
      <c r="M29" s="101">
        <f>IF(SER_hh_fech_in!M29=0,0,SER_hh_fech_in!M29/SER_summary!M$27)</f>
        <v>23.639288660051957</v>
      </c>
      <c r="N29" s="101">
        <f>IF(SER_hh_fech_in!N29=0,0,SER_hh_fech_in!N29/SER_summary!N$27)</f>
        <v>27.049938834571247</v>
      </c>
      <c r="O29" s="101">
        <f>IF(SER_hh_fech_in!O29=0,0,SER_hh_fech_in!O29/SER_summary!O$27)</f>
        <v>28.735262775729133</v>
      </c>
      <c r="P29" s="101">
        <f>IF(SER_hh_fech_in!P29=0,0,SER_hh_fech_in!P29/SER_summary!P$27)</f>
        <v>24.794542868902639</v>
      </c>
      <c r="Q29" s="101">
        <f>IF(SER_hh_fech_in!Q29=0,0,SER_hh_fech_in!Q29/SER_summary!Q$27)</f>
        <v>24.06873320202136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0</v>
      </c>
      <c r="D30" s="100">
        <f>IF(SER_hh_fech_in!D30=0,0,SER_hh_fech_in!D30/SER_summary!D$27)</f>
        <v>0</v>
      </c>
      <c r="E30" s="100">
        <f>IF(SER_hh_fech_in!E30=0,0,SER_hh_fech_in!E30/SER_summary!E$27)</f>
        <v>0</v>
      </c>
      <c r="F30" s="100">
        <f>IF(SER_hh_fech_in!F30=0,0,SER_hh_fech_in!F30/SER_summary!F$27)</f>
        <v>0</v>
      </c>
      <c r="G30" s="100">
        <f>IF(SER_hh_fech_in!G30=0,0,SER_hh_fech_in!G30/SER_summary!G$27)</f>
        <v>0</v>
      </c>
      <c r="H30" s="100">
        <f>IF(SER_hh_fech_in!H30=0,0,SER_hh_fech_in!H30/SER_summary!H$27)</f>
        <v>0</v>
      </c>
      <c r="I30" s="100">
        <f>IF(SER_hh_fech_in!I30=0,0,SER_hh_fech_in!I30/SER_summary!I$27)</f>
        <v>0</v>
      </c>
      <c r="J30" s="100">
        <f>IF(SER_hh_fech_in!J30=0,0,SER_hh_fech_in!J30/SER_summary!J$27)</f>
        <v>0</v>
      </c>
      <c r="K30" s="100">
        <f>IF(SER_hh_fech_in!K30=0,0,SER_hh_fech_in!K30/SER_summary!K$27)</f>
        <v>32.187774001778159</v>
      </c>
      <c r="L30" s="100">
        <f>IF(SER_hh_fech_in!L30=0,0,SER_hh_fech_in!L30/SER_summary!L$27)</f>
        <v>32.427697667049117</v>
      </c>
      <c r="M30" s="100">
        <f>IF(SER_hh_fech_in!M30=0,0,SER_hh_fech_in!M30/SER_summary!M$27)</f>
        <v>31.497186666869524</v>
      </c>
      <c r="N30" s="100">
        <f>IF(SER_hh_fech_in!N30=0,0,SER_hh_fech_in!N30/SER_summary!N$27)</f>
        <v>33.579248533795486</v>
      </c>
      <c r="O30" s="100">
        <f>IF(SER_hh_fech_in!O30=0,0,SER_hh_fech_in!O30/SER_summary!O$27)</f>
        <v>33.472614298563855</v>
      </c>
      <c r="P30" s="100">
        <f>IF(SER_hh_fech_in!P30=0,0,SER_hh_fech_in!P30/SER_summary!P$27)</f>
        <v>0</v>
      </c>
      <c r="Q30" s="100">
        <f>IF(SER_hh_fech_in!Q30=0,0,SER_hh_fech_in!Q30/SER_summary!Q$27)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27.980270741833003</v>
      </c>
      <c r="D31" s="100">
        <f>IF(SER_hh_fech_in!D31=0,0,SER_hh_fech_in!D31/SER_summary!D$27)</f>
        <v>28.917619606691208</v>
      </c>
      <c r="E31" s="100">
        <f>IF(SER_hh_fech_in!E31=0,0,SER_hh_fech_in!E31/SER_summary!E$27)</f>
        <v>29.020126118146106</v>
      </c>
      <c r="F31" s="100">
        <f>IF(SER_hh_fech_in!F31=0,0,SER_hh_fech_in!F31/SER_summary!F$27)</f>
        <v>28.872517194708056</v>
      </c>
      <c r="G31" s="100">
        <f>IF(SER_hh_fech_in!G31=0,0,SER_hh_fech_in!G31/SER_summary!G$27)</f>
        <v>27.862040491518879</v>
      </c>
      <c r="H31" s="100">
        <f>IF(SER_hh_fech_in!H31=0,0,SER_hh_fech_in!H31/SER_summary!H$27)</f>
        <v>28.771539888920621</v>
      </c>
      <c r="I31" s="100">
        <f>IF(SER_hh_fech_in!I31=0,0,SER_hh_fech_in!I31/SER_summary!I$27)</f>
        <v>28.039290449906737</v>
      </c>
      <c r="J31" s="100">
        <f>IF(SER_hh_fech_in!J31=0,0,SER_hh_fech_in!J31/SER_summary!J$27)</f>
        <v>28.30672342370195</v>
      </c>
      <c r="K31" s="100">
        <f>IF(SER_hh_fech_in!K31=0,0,SER_hh_fech_in!K31/SER_summary!K$27)</f>
        <v>28.444938350967796</v>
      </c>
      <c r="L31" s="100">
        <f>IF(SER_hh_fech_in!L31=0,0,SER_hh_fech_in!L31/SER_summary!L$27)</f>
        <v>28.8784825413106</v>
      </c>
      <c r="M31" s="100">
        <f>IF(SER_hh_fech_in!M31=0,0,SER_hh_fech_in!M31/SER_summary!M$27)</f>
        <v>28.365867319210455</v>
      </c>
      <c r="N31" s="100">
        <f>IF(SER_hh_fech_in!N31=0,0,SER_hh_fech_in!N31/SER_summary!N$27)</f>
        <v>30.501094003856419</v>
      </c>
      <c r="O31" s="100">
        <f>IF(SER_hh_fech_in!O31=0,0,SER_hh_fech_in!O31/SER_summary!O$27)</f>
        <v>30.738105965413137</v>
      </c>
      <c r="P31" s="100">
        <f>IF(SER_hh_fech_in!P31=0,0,SER_hh_fech_in!P31/SER_summary!P$27)</f>
        <v>30.319940527166807</v>
      </c>
      <c r="Q31" s="100">
        <f>IF(SER_hh_fech_in!Q31=0,0,SER_hh_fech_in!Q31/SER_summary!Q$27)</f>
        <v>30.576592175540362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21.443533970844765</v>
      </c>
      <c r="D33" s="18">
        <f>IF(SER_hh_fech_in!D33=0,0,SER_hh_fech_in!D33/SER_summary!D$27)</f>
        <v>22.051754980425105</v>
      </c>
      <c r="E33" s="18">
        <f>IF(SER_hh_fech_in!E33=0,0,SER_hh_fech_in!E33/SER_summary!E$27)</f>
        <v>22.000383253821958</v>
      </c>
      <c r="F33" s="18">
        <f>IF(SER_hh_fech_in!F33=0,0,SER_hh_fech_in!F33/SER_summary!F$27)</f>
        <v>21.780356124403614</v>
      </c>
      <c r="G33" s="18">
        <f>IF(SER_hh_fech_in!G33=0,0,SER_hh_fech_in!G33/SER_summary!G$27)</f>
        <v>20.997699976315396</v>
      </c>
      <c r="H33" s="18">
        <f>IF(SER_hh_fech_in!H33=0,0,SER_hh_fech_in!H33/SER_summary!H$27)</f>
        <v>21.634493904858555</v>
      </c>
      <c r="I33" s="18">
        <f>IF(SER_hh_fech_in!I33=0,0,SER_hh_fech_in!I33/SER_summary!I$27)</f>
        <v>21.053551559164259</v>
      </c>
      <c r="J33" s="18">
        <f>IF(SER_hh_fech_in!J33=0,0,SER_hh_fech_in!J33/SER_summary!J$27)</f>
        <v>21.256292108228866</v>
      </c>
      <c r="K33" s="18">
        <f>IF(SER_hh_fech_in!K33=0,0,SER_hh_fech_in!K33/SER_summary!K$27)</f>
        <v>0</v>
      </c>
      <c r="L33" s="18">
        <f>IF(SER_hh_fech_in!L33=0,0,SER_hh_fech_in!L33/SER_summary!L$27)</f>
        <v>21.455653318389661</v>
      </c>
      <c r="M33" s="18">
        <f>IF(SER_hh_fech_in!M33=0,0,SER_hh_fech_in!M33/SER_summary!M$27)</f>
        <v>20.879249314709742</v>
      </c>
      <c r="N33" s="18">
        <f>IF(SER_hh_fech_in!N33=0,0,SER_hh_fech_in!N33/SER_summary!N$27)</f>
        <v>22.242298174576639</v>
      </c>
      <c r="O33" s="18">
        <f>IF(SER_hh_fech_in!O33=0,0,SER_hh_fech_in!O33/SER_summary!O$27)</f>
        <v>22.509225868384487</v>
      </c>
      <c r="P33" s="18">
        <f>IF(SER_hh_fech_in!P33=0,0,SER_hh_fech_in!P33/SER_summary!P$27)</f>
        <v>22.486389705269634</v>
      </c>
      <c r="Q33" s="18">
        <f>IF(SER_hh_fech_in!Q33=0,0,SER_hh_fech_in!Q33/SER_summary!Q$27)</f>
        <v>23.205803574939612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173.29379810710947</v>
      </c>
      <c r="D3" s="106">
        <f>IF(SER_hh_tesh_in!D3=0,0,SER_hh_tesh_in!D3/SER_summary!D$27)</f>
        <v>162.25308546482086</v>
      </c>
      <c r="E3" s="106">
        <f>IF(SER_hh_tesh_in!E3=0,0,SER_hh_tesh_in!E3/SER_summary!E$27)</f>
        <v>178.01825083827771</v>
      </c>
      <c r="F3" s="106">
        <f>IF(SER_hh_tesh_in!F3=0,0,SER_hh_tesh_in!F3/SER_summary!F$27)</f>
        <v>174.88635897776695</v>
      </c>
      <c r="G3" s="106">
        <f>IF(SER_hh_tesh_in!G3=0,0,SER_hh_tesh_in!G3/SER_summary!G$27)</f>
        <v>173.0388938005062</v>
      </c>
      <c r="H3" s="106">
        <f>IF(SER_hh_tesh_in!H3=0,0,SER_hh_tesh_in!H3/SER_summary!H$27)</f>
        <v>179.83434965051751</v>
      </c>
      <c r="I3" s="106">
        <f>IF(SER_hh_tesh_in!I3=0,0,SER_hh_tesh_in!I3/SER_summary!I$27)</f>
        <v>173.83967362842168</v>
      </c>
      <c r="J3" s="106">
        <f>IF(SER_hh_tesh_in!J3=0,0,SER_hh_tesh_in!J3/SER_summary!J$27)</f>
        <v>190.55912712293522</v>
      </c>
      <c r="K3" s="106">
        <f>IF(SER_hh_tesh_in!K3=0,0,SER_hh_tesh_in!K3/SER_summary!K$27)</f>
        <v>182.73904988659868</v>
      </c>
      <c r="L3" s="106">
        <f>IF(SER_hh_tesh_in!L3=0,0,SER_hh_tesh_in!L3/SER_summary!L$27)</f>
        <v>192.65326366442861</v>
      </c>
      <c r="M3" s="106">
        <f>IF(SER_hh_tesh_in!M3=0,0,SER_hh_tesh_in!M3/SER_summary!M$27)</f>
        <v>158.04722393664503</v>
      </c>
      <c r="N3" s="106">
        <f>IF(SER_hh_tesh_in!N3=0,0,SER_hh_tesh_in!N3/SER_summary!N$27)</f>
        <v>163.20913799740941</v>
      </c>
      <c r="O3" s="106">
        <f>IF(SER_hh_tesh_in!O3=0,0,SER_hh_tesh_in!O3/SER_summary!O$27)</f>
        <v>160.33431403794754</v>
      </c>
      <c r="P3" s="106">
        <f>IF(SER_hh_tesh_in!P3=0,0,SER_hh_tesh_in!P3/SER_summary!P$27)</f>
        <v>143.14392062064726</v>
      </c>
      <c r="Q3" s="106">
        <f>IF(SER_hh_tesh_in!Q3=0,0,SER_hh_tesh_in!Q3/SER_summary!Q$27)</f>
        <v>176.82954664482713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107.88428194764079</v>
      </c>
      <c r="D4" s="101">
        <f>IF(SER_hh_tesh_in!D4=0,0,SER_hh_tesh_in!D4/SER_summary!D$27)</f>
        <v>96.210374444644671</v>
      </c>
      <c r="E4" s="101">
        <f>IF(SER_hh_tesh_in!E4=0,0,SER_hh_tesh_in!E4/SER_summary!E$27)</f>
        <v>121.53651386692842</v>
      </c>
      <c r="F4" s="101">
        <f>IF(SER_hh_tesh_in!F4=0,0,SER_hh_tesh_in!F4/SER_summary!F$27)</f>
        <v>109.05429009626212</v>
      </c>
      <c r="G4" s="101">
        <f>IF(SER_hh_tesh_in!G4=0,0,SER_hh_tesh_in!G4/SER_summary!G$27)</f>
        <v>107.15705527587335</v>
      </c>
      <c r="H4" s="101">
        <f>IF(SER_hh_tesh_in!H4=0,0,SER_hh_tesh_in!H4/SER_summary!H$27)</f>
        <v>113.25137356194993</v>
      </c>
      <c r="I4" s="101">
        <f>IF(SER_hh_tesh_in!I4=0,0,SER_hh_tesh_in!I4/SER_summary!I$27)</f>
        <v>107.23502205766661</v>
      </c>
      <c r="J4" s="101">
        <f>IF(SER_hh_tesh_in!J4=0,0,SER_hh_tesh_in!J4/SER_summary!J$27)</f>
        <v>123.77159758263235</v>
      </c>
      <c r="K4" s="101">
        <f>IF(SER_hh_tesh_in!K4=0,0,SER_hh_tesh_in!K4/SER_summary!K$27)</f>
        <v>114.38511760013533</v>
      </c>
      <c r="L4" s="101">
        <f>IF(SER_hh_tesh_in!L4=0,0,SER_hh_tesh_in!L4/SER_summary!L$27)</f>
        <v>131.94847312186374</v>
      </c>
      <c r="M4" s="101">
        <f>IF(SER_hh_tesh_in!M4=0,0,SER_hh_tesh_in!M4/SER_summary!M$27)</f>
        <v>114.66894843638875</v>
      </c>
      <c r="N4" s="101">
        <f>IF(SER_hh_tesh_in!N4=0,0,SER_hh_tesh_in!N4/SER_summary!N$27)</f>
        <v>129.94059738031746</v>
      </c>
      <c r="O4" s="101">
        <f>IF(SER_hh_tesh_in!O4=0,0,SER_hh_tesh_in!O4/SER_summary!O$27)</f>
        <v>122.3940197545068</v>
      </c>
      <c r="P4" s="101">
        <f>IF(SER_hh_tesh_in!P4=0,0,SER_hh_tesh_in!P4/SER_summary!P$27)</f>
        <v>91.786529885750198</v>
      </c>
      <c r="Q4" s="101">
        <f>IF(SER_hh_tesh_in!Q4=0,0,SER_hh_tesh_in!Q4/SER_summary!Q$27)</f>
        <v>106.18008412539511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0</v>
      </c>
      <c r="D5" s="100">
        <f>IF(SER_hh_tesh_in!D5=0,0,SER_hh_tesh_in!D5/SER_summary!D$27)</f>
        <v>0</v>
      </c>
      <c r="E5" s="100">
        <f>IF(SER_hh_tesh_in!E5=0,0,SER_hh_tesh_in!E5/SER_summary!E$27)</f>
        <v>0</v>
      </c>
      <c r="F5" s="100">
        <f>IF(SER_hh_tesh_in!F5=0,0,SER_hh_tesh_in!F5/SER_summary!F$27)</f>
        <v>0</v>
      </c>
      <c r="G5" s="100">
        <f>IF(SER_hh_tesh_in!G5=0,0,SER_hh_tesh_in!G5/SER_summary!G$27)</f>
        <v>0</v>
      </c>
      <c r="H5" s="100">
        <f>IF(SER_hh_tesh_in!H5=0,0,SER_hh_tesh_in!H5/SER_summary!H$27)</f>
        <v>0</v>
      </c>
      <c r="I5" s="100">
        <f>IF(SER_hh_tesh_in!I5=0,0,SER_hh_tesh_in!I5/SER_summary!I$27)</f>
        <v>0</v>
      </c>
      <c r="J5" s="100">
        <f>IF(SER_hh_tesh_in!J5=0,0,SER_hh_tesh_in!J5/SER_summary!J$27)</f>
        <v>0</v>
      </c>
      <c r="K5" s="100">
        <f>IF(SER_hh_tesh_in!K5=0,0,SER_hh_tesh_in!K5/SER_summary!K$27)</f>
        <v>0</v>
      </c>
      <c r="L5" s="100">
        <f>IF(SER_hh_tesh_in!L5=0,0,SER_hh_tesh_in!L5/SER_summary!L$27)</f>
        <v>0</v>
      </c>
      <c r="M5" s="100">
        <f>IF(SER_hh_tesh_in!M5=0,0,SER_hh_tesh_in!M5/SER_summary!M$27)</f>
        <v>0</v>
      </c>
      <c r="N5" s="100">
        <f>IF(SER_hh_tesh_in!N5=0,0,SER_hh_tesh_in!N5/SER_summary!N$27)</f>
        <v>0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105.33128636569923</v>
      </c>
      <c r="D7" s="100">
        <f>IF(SER_hh_tesh_in!D7=0,0,SER_hh_tesh_in!D7/SER_summary!D$27)</f>
        <v>92.538945387442439</v>
      </c>
      <c r="E7" s="100">
        <f>IF(SER_hh_tesh_in!E7=0,0,SER_hh_tesh_in!E7/SER_summary!E$27)</f>
        <v>0</v>
      </c>
      <c r="F7" s="100">
        <f>IF(SER_hh_tesh_in!F7=0,0,SER_hh_tesh_in!F7/SER_summary!F$27)</f>
        <v>111.62797954426878</v>
      </c>
      <c r="G7" s="100">
        <f>IF(SER_hh_tesh_in!G7=0,0,SER_hh_tesh_in!G7/SER_summary!G$27)</f>
        <v>103.63940919102164</v>
      </c>
      <c r="H7" s="100">
        <f>IF(SER_hh_tesh_in!H7=0,0,SER_hh_tesh_in!H7/SER_summary!H$27)</f>
        <v>0</v>
      </c>
      <c r="I7" s="100">
        <f>IF(SER_hh_tesh_in!I7=0,0,SER_hh_tesh_in!I7/SER_summary!I$27)</f>
        <v>104.58941589712354</v>
      </c>
      <c r="J7" s="100">
        <f>IF(SER_hh_tesh_in!J7=0,0,SER_hh_tesh_in!J7/SER_summary!J$27)</f>
        <v>0</v>
      </c>
      <c r="K7" s="100">
        <f>IF(SER_hh_tesh_in!K7=0,0,SER_hh_tesh_in!K7/SER_summary!K$27)</f>
        <v>101.7898669111639</v>
      </c>
      <c r="L7" s="100">
        <f>IF(SER_hh_tesh_in!L7=0,0,SER_hh_tesh_in!L7/SER_summary!L$27)</f>
        <v>129.15963436866517</v>
      </c>
      <c r="M7" s="100">
        <f>IF(SER_hh_tesh_in!M7=0,0,SER_hh_tesh_in!M7/SER_summary!M$27)</f>
        <v>130.35640698227934</v>
      </c>
      <c r="N7" s="100">
        <f>IF(SER_hh_tesh_in!N7=0,0,SER_hh_tesh_in!N7/SER_summary!N$27)</f>
        <v>88.586996971798499</v>
      </c>
      <c r="O7" s="100">
        <f>IF(SER_hh_tesh_in!O7=0,0,SER_hh_tesh_in!O7/SER_summary!O$27)</f>
        <v>112.19879862787484</v>
      </c>
      <c r="P7" s="100">
        <f>IF(SER_hh_tesh_in!P7=0,0,SER_hh_tesh_in!P7/SER_summary!P$27)</f>
        <v>86.395478768771866</v>
      </c>
      <c r="Q7" s="100">
        <f>IF(SER_hh_tesh_in!Q7=0,0,SER_hh_tesh_in!Q7/SER_summary!Q$27)</f>
        <v>101.70500329829042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106.28794431010749</v>
      </c>
      <c r="D8" s="100">
        <f>IF(SER_hh_tesh_in!D8=0,0,SER_hh_tesh_in!D8/SER_summary!D$27)</f>
        <v>93.35006833744437</v>
      </c>
      <c r="E8" s="100">
        <f>IF(SER_hh_tesh_in!E8=0,0,SER_hh_tesh_in!E8/SER_summary!E$27)</f>
        <v>119.22998795186571</v>
      </c>
      <c r="F8" s="100">
        <f>IF(SER_hh_tesh_in!F8=0,0,SER_hh_tesh_in!F8/SER_summary!F$27)</f>
        <v>106.68307810639212</v>
      </c>
      <c r="G8" s="100">
        <f>IF(SER_hh_tesh_in!G8=0,0,SER_hh_tesh_in!G8/SER_summary!G$27)</f>
        <v>105.0173325489685</v>
      </c>
      <c r="H8" s="100">
        <f>IF(SER_hh_tesh_in!H8=0,0,SER_hh_tesh_in!H8/SER_summary!H$27)</f>
        <v>103.96419752163308</v>
      </c>
      <c r="I8" s="100">
        <f>IF(SER_hh_tesh_in!I8=0,0,SER_hh_tesh_in!I8/SER_summary!I$27)</f>
        <v>104.2951326103382</v>
      </c>
      <c r="J8" s="100">
        <f>IF(SER_hh_tesh_in!J8=0,0,SER_hh_tesh_in!J8/SER_summary!J$27)</f>
        <v>112.33517475780242</v>
      </c>
      <c r="K8" s="100">
        <f>IF(SER_hh_tesh_in!K8=0,0,SER_hh_tesh_in!K8/SER_summary!K$27)</f>
        <v>102.32817225287552</v>
      </c>
      <c r="L8" s="100">
        <f>IF(SER_hh_tesh_in!L8=0,0,SER_hh_tesh_in!L8/SER_summary!L$27)</f>
        <v>127.78162773276249</v>
      </c>
      <c r="M8" s="100">
        <f>IF(SER_hh_tesh_in!M8=0,0,SER_hh_tesh_in!M8/SER_summary!M$27)</f>
        <v>99.860506616519388</v>
      </c>
      <c r="N8" s="100">
        <f>IF(SER_hh_tesh_in!N8=0,0,SER_hh_tesh_in!N8/SER_summary!N$27)</f>
        <v>110.63269525359938</v>
      </c>
      <c r="O8" s="100">
        <f>IF(SER_hh_tesh_in!O8=0,0,SER_hh_tesh_in!O8/SER_summary!O$27)</f>
        <v>115.32632850614013</v>
      </c>
      <c r="P8" s="100">
        <f>IF(SER_hh_tesh_in!P8=0,0,SER_hh_tesh_in!P8/SER_summary!P$27)</f>
        <v>87.716089912208474</v>
      </c>
      <c r="Q8" s="100">
        <f>IF(SER_hh_tesh_in!Q8=0,0,SER_hh_tesh_in!Q8/SER_summary!Q$27)</f>
        <v>102.66055017047627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0</v>
      </c>
      <c r="D9" s="100">
        <f>IF(SER_hh_tesh_in!D9=0,0,SER_hh_tesh_in!D9/SER_summary!D$27)</f>
        <v>95.223919901446592</v>
      </c>
      <c r="E9" s="100">
        <f>IF(SER_hh_tesh_in!E9=0,0,SER_hh_tesh_in!E9/SER_summary!E$27)</f>
        <v>0</v>
      </c>
      <c r="F9" s="100">
        <f>IF(SER_hh_tesh_in!F9=0,0,SER_hh_tesh_in!F9/SER_summary!F$27)</f>
        <v>106.41635516960663</v>
      </c>
      <c r="G9" s="100">
        <f>IF(SER_hh_tesh_in!G9=0,0,SER_hh_tesh_in!G9/SER_summary!G$27)</f>
        <v>0</v>
      </c>
      <c r="H9" s="100">
        <f>IF(SER_hh_tesh_in!H9=0,0,SER_hh_tesh_in!H9/SER_summary!H$27)</f>
        <v>111.75182317646322</v>
      </c>
      <c r="I9" s="100">
        <f>IF(SER_hh_tesh_in!I9=0,0,SER_hh_tesh_in!I9/SER_summary!I$27)</f>
        <v>0</v>
      </c>
      <c r="J9" s="100">
        <f>IF(SER_hh_tesh_in!J9=0,0,SER_hh_tesh_in!J9/SER_summary!J$27)</f>
        <v>121.78279029541729</v>
      </c>
      <c r="K9" s="100">
        <f>IF(SER_hh_tesh_in!K9=0,0,SER_hh_tesh_in!K9/SER_summary!K$27)</f>
        <v>113.89170295008735</v>
      </c>
      <c r="L9" s="100">
        <f>IF(SER_hh_tesh_in!L9=0,0,SER_hh_tesh_in!L9/SER_summary!L$27)</f>
        <v>0</v>
      </c>
      <c r="M9" s="100">
        <f>IF(SER_hh_tesh_in!M9=0,0,SER_hh_tesh_in!M9/SER_summary!M$27)</f>
        <v>0</v>
      </c>
      <c r="N9" s="100">
        <f>IF(SER_hh_tesh_in!N9=0,0,SER_hh_tesh_in!N9/SER_summary!N$27)</f>
        <v>132.9456937173376</v>
      </c>
      <c r="O9" s="100">
        <f>IF(SER_hh_tesh_in!O9=0,0,SER_hh_tesh_in!O9/SER_summary!O$27)</f>
        <v>126.50007769620564</v>
      </c>
      <c r="P9" s="100">
        <f>IF(SER_hh_tesh_in!P9=0,0,SER_hh_tesh_in!P9/SER_summary!P$27)</f>
        <v>0</v>
      </c>
      <c r="Q9" s="100">
        <f>IF(SER_hh_tesh_in!Q9=0,0,SER_hh_tesh_in!Q9/SER_summary!Q$27)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107.12148985079362</v>
      </c>
      <c r="D10" s="100">
        <f>IF(SER_hh_tesh_in!D10=0,0,SER_hh_tesh_in!D10/SER_summary!D$27)</f>
        <v>94.14269128215949</v>
      </c>
      <c r="E10" s="100">
        <f>IF(SER_hh_tesh_in!E10=0,0,SER_hh_tesh_in!E10/SER_summary!E$27)</f>
        <v>0</v>
      </c>
      <c r="F10" s="100">
        <f>IF(SER_hh_tesh_in!F10=0,0,SER_hh_tesh_in!F10/SER_summary!F$27)</f>
        <v>0</v>
      </c>
      <c r="G10" s="100">
        <f>IF(SER_hh_tesh_in!G10=0,0,SER_hh_tesh_in!G10/SER_summary!G$27)</f>
        <v>0</v>
      </c>
      <c r="H10" s="100">
        <f>IF(SER_hh_tesh_in!H10=0,0,SER_hh_tesh_in!H10/SER_summary!H$27)</f>
        <v>0</v>
      </c>
      <c r="I10" s="100">
        <f>IF(SER_hh_tesh_in!I10=0,0,SER_hh_tesh_in!I10/SER_summary!I$27)</f>
        <v>105.0604769145376</v>
      </c>
      <c r="J10" s="100">
        <f>IF(SER_hh_tesh_in!J10=0,0,SER_hh_tesh_in!J10/SER_summary!J$27)</f>
        <v>113.04521641980377</v>
      </c>
      <c r="K10" s="100">
        <f>IF(SER_hh_tesh_in!K10=0,0,SER_hh_tesh_in!K10/SER_summary!K$27)</f>
        <v>102.62968831342177</v>
      </c>
      <c r="L10" s="100">
        <f>IF(SER_hh_tesh_in!L10=0,0,SER_hh_tesh_in!L10/SER_summary!L$27)</f>
        <v>83.793190814938328</v>
      </c>
      <c r="M10" s="100">
        <f>IF(SER_hh_tesh_in!M10=0,0,SER_hh_tesh_in!M10/SER_summary!M$27)</f>
        <v>99.425512680439951</v>
      </c>
      <c r="N10" s="100">
        <f>IF(SER_hh_tesh_in!N10=0,0,SER_hh_tesh_in!N10/SER_summary!N$27)</f>
        <v>109.6653389824577</v>
      </c>
      <c r="O10" s="100">
        <f>IF(SER_hh_tesh_in!O10=0,0,SER_hh_tesh_in!O10/SER_summary!O$27)</f>
        <v>116.10364125218094</v>
      </c>
      <c r="P10" s="100">
        <f>IF(SER_hh_tesh_in!P10=0,0,SER_hh_tesh_in!P10/SER_summary!P$27)</f>
        <v>88.81970994765625</v>
      </c>
      <c r="Q10" s="100">
        <f>IF(SER_hh_tesh_in!Q10=0,0,SER_hh_tesh_in!Q10/SER_summary!Q$27)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0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0</v>
      </c>
      <c r="J11" s="100">
        <f>IF(SER_hh_tesh_in!J11=0,0,SER_hh_tesh_in!J11/SER_summary!J$27)</f>
        <v>0</v>
      </c>
      <c r="K11" s="100">
        <f>IF(SER_hh_tesh_in!K11=0,0,SER_hh_tesh_in!K11/SER_summary!K$27)</f>
        <v>0</v>
      </c>
      <c r="L11" s="100">
        <f>IF(SER_hh_tesh_in!L11=0,0,SER_hh_tesh_in!L11/SER_summary!L$27)</f>
        <v>0</v>
      </c>
      <c r="M11" s="100">
        <f>IF(SER_hh_tesh_in!M11=0,0,SER_hh_tesh_in!M11/SER_summary!M$27)</f>
        <v>0</v>
      </c>
      <c r="N11" s="100">
        <f>IF(SER_hh_tesh_in!N11=0,0,SER_hh_tesh_in!N11/SER_summary!N$27)</f>
        <v>0</v>
      </c>
      <c r="O11" s="100">
        <f>IF(SER_hh_tesh_in!O11=0,0,SER_hh_tesh_in!O11/SER_summary!O$27)</f>
        <v>0</v>
      </c>
      <c r="P11" s="100">
        <f>IF(SER_hh_tesh_in!P11=0,0,SER_hh_tesh_in!P11/SER_summary!P$27)</f>
        <v>0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106.49755717520523</v>
      </c>
      <c r="D12" s="100">
        <f>IF(SER_hh_tesh_in!D12=0,0,SER_hh_tesh_in!D12/SER_summary!D$27)</f>
        <v>94.566228570916735</v>
      </c>
      <c r="E12" s="100">
        <f>IF(SER_hh_tesh_in!E12=0,0,SER_hh_tesh_in!E12/SER_summary!E$27)</f>
        <v>120.84830884606437</v>
      </c>
      <c r="F12" s="100">
        <f>IF(SER_hh_tesh_in!F12=0,0,SER_hh_tesh_in!F12/SER_summary!F$27)</f>
        <v>107.8753930466424</v>
      </c>
      <c r="G12" s="100">
        <f>IF(SER_hh_tesh_in!G12=0,0,SER_hh_tesh_in!G12/SER_summary!G$27)</f>
        <v>106.05347694403667</v>
      </c>
      <c r="H12" s="100">
        <f>IF(SER_hh_tesh_in!H12=0,0,SER_hh_tesh_in!H12/SER_summary!H$27)</f>
        <v>104.75147893005074</v>
      </c>
      <c r="I12" s="100">
        <f>IF(SER_hh_tesh_in!I12=0,0,SER_hh_tesh_in!I12/SER_summary!I$27)</f>
        <v>0</v>
      </c>
      <c r="J12" s="100">
        <f>IF(SER_hh_tesh_in!J12=0,0,SER_hh_tesh_in!J12/SER_summary!J$27)</f>
        <v>0</v>
      </c>
      <c r="K12" s="100">
        <f>IF(SER_hh_tesh_in!K12=0,0,SER_hh_tesh_in!K12/SER_summary!K$27)</f>
        <v>0</v>
      </c>
      <c r="L12" s="100">
        <f>IF(SER_hh_tesh_in!L12=0,0,SER_hh_tesh_in!L12/SER_summary!L$27)</f>
        <v>0</v>
      </c>
      <c r="M12" s="100">
        <f>IF(SER_hh_tesh_in!M12=0,0,SER_hh_tesh_in!M12/SER_summary!M$27)</f>
        <v>109.87371981964783</v>
      </c>
      <c r="N12" s="100">
        <f>IF(SER_hh_tesh_in!N12=0,0,SER_hh_tesh_in!N12/SER_summary!N$27)</f>
        <v>0</v>
      </c>
      <c r="O12" s="100">
        <f>IF(SER_hh_tesh_in!O12=0,0,SER_hh_tesh_in!O12/SER_summary!O$27)</f>
        <v>115.89487547745617</v>
      </c>
      <c r="P12" s="100">
        <f>IF(SER_hh_tesh_in!P12=0,0,SER_hh_tesh_in!P12/SER_summary!P$27)</f>
        <v>0</v>
      </c>
      <c r="Q12" s="100">
        <f>IF(SER_hh_tesh_in!Q12=0,0,SER_hh_tesh_in!Q12/SER_summary!Q$27)</f>
        <v>103.66509299273166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109.43854514725068</v>
      </c>
      <c r="D13" s="100">
        <f>IF(SER_hh_tesh_in!D13=0,0,SER_hh_tesh_in!D13/SER_summary!D$27)</f>
        <v>96.05501346978393</v>
      </c>
      <c r="E13" s="100">
        <f>IF(SER_hh_tesh_in!E13=0,0,SER_hh_tesh_in!E13/SER_summary!E$27)</f>
        <v>122.58788450558554</v>
      </c>
      <c r="F13" s="100">
        <f>IF(SER_hh_tesh_in!F13=0,0,SER_hh_tesh_in!F13/SER_summary!F$27)</f>
        <v>109.31377142219645</v>
      </c>
      <c r="G13" s="100">
        <f>IF(SER_hh_tesh_in!G13=0,0,SER_hh_tesh_in!G13/SER_summary!G$27)</f>
        <v>107.85476282990622</v>
      </c>
      <c r="H13" s="100">
        <f>IF(SER_hh_tesh_in!H13=0,0,SER_hh_tesh_in!H13/SER_summary!H$27)</f>
        <v>106.49227339565417</v>
      </c>
      <c r="I13" s="100">
        <f>IF(SER_hh_tesh_in!I13=0,0,SER_hh_tesh_in!I13/SER_summary!I$27)</f>
        <v>106.88753757018232</v>
      </c>
      <c r="J13" s="100">
        <f>IF(SER_hh_tesh_in!J13=0,0,SER_hh_tesh_in!J13/SER_summary!J$27)</f>
        <v>114.72954531065432</v>
      </c>
      <c r="K13" s="100">
        <f>IF(SER_hh_tesh_in!K13=0,0,SER_hh_tesh_in!K13/SER_summary!K$27)</f>
        <v>103.82705676975024</v>
      </c>
      <c r="L13" s="100">
        <f>IF(SER_hh_tesh_in!L13=0,0,SER_hh_tesh_in!L13/SER_summary!L$27)</f>
        <v>135.25053984020869</v>
      </c>
      <c r="M13" s="100">
        <f>IF(SER_hh_tesh_in!M13=0,0,SER_hh_tesh_in!M13/SER_summary!M$27)</f>
        <v>111.06231741563076</v>
      </c>
      <c r="N13" s="100">
        <f>IF(SER_hh_tesh_in!N13=0,0,SER_hh_tesh_in!N13/SER_summary!N$27)</f>
        <v>129.14328682853693</v>
      </c>
      <c r="O13" s="100">
        <f>IF(SER_hh_tesh_in!O13=0,0,SER_hh_tesh_in!O13/SER_summary!O$27)</f>
        <v>134.27143404284368</v>
      </c>
      <c r="P13" s="100">
        <f>IF(SER_hh_tesh_in!P13=0,0,SER_hh_tesh_in!P13/SER_summary!P$27)</f>
        <v>102.10812222572734</v>
      </c>
      <c r="Q13" s="100">
        <f>IF(SER_hh_tesh_in!Q13=0,0,SER_hh_tesh_in!Q13/SER_summary!Q$27)</f>
        <v>119.149675278274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108.12248982356655</v>
      </c>
      <c r="D14" s="22">
        <f>IF(SER_hh_tesh_in!D14=0,0,SER_hh_tesh_in!D14/SER_summary!D$27)</f>
        <v>0</v>
      </c>
      <c r="E14" s="22">
        <f>IF(SER_hh_tesh_in!E14=0,0,SER_hh_tesh_in!E14/SER_summary!E$27)</f>
        <v>121.65075620807835</v>
      </c>
      <c r="F14" s="22">
        <f>IF(SER_hh_tesh_in!F14=0,0,SER_hh_tesh_in!F14/SER_summary!F$27)</f>
        <v>0</v>
      </c>
      <c r="G14" s="22">
        <f>IF(SER_hh_tesh_in!G14=0,0,SER_hh_tesh_in!G14/SER_summary!G$27)</f>
        <v>107.4367449290985</v>
      </c>
      <c r="H14" s="22">
        <f>IF(SER_hh_tesh_in!H14=0,0,SER_hh_tesh_in!H14/SER_summary!H$27)</f>
        <v>0</v>
      </c>
      <c r="I14" s="22">
        <f>IF(SER_hh_tesh_in!I14=0,0,SER_hh_tesh_in!I14/SER_summary!I$27)</f>
        <v>107.33268509282867</v>
      </c>
      <c r="J14" s="22">
        <f>IF(SER_hh_tesh_in!J14=0,0,SER_hh_tesh_in!J14/SER_summary!J$27)</f>
        <v>0</v>
      </c>
      <c r="K14" s="22">
        <f>IF(SER_hh_tesh_in!K14=0,0,SER_hh_tesh_in!K14/SER_summary!K$27)</f>
        <v>0</v>
      </c>
      <c r="L14" s="22">
        <f>IF(SER_hh_tesh_in!L14=0,0,SER_hh_tesh_in!L14/SER_summary!L$27)</f>
        <v>0</v>
      </c>
      <c r="M14" s="22">
        <f>IF(SER_hh_tesh_in!M14=0,0,SER_hh_tesh_in!M14/SER_summary!M$27)</f>
        <v>0</v>
      </c>
      <c r="N14" s="22">
        <f>IF(SER_hh_tesh_in!N14=0,0,SER_hh_tesh_in!N14/SER_summary!N$27)</f>
        <v>0</v>
      </c>
      <c r="O14" s="22">
        <f>IF(SER_hh_tesh_in!O14=0,0,SER_hh_tesh_in!O14/SER_summary!O$27)</f>
        <v>0</v>
      </c>
      <c r="P14" s="22">
        <f>IF(SER_hh_tesh_in!P14=0,0,SER_hh_tesh_in!P14/SER_summary!P$27)</f>
        <v>88.318357050887144</v>
      </c>
      <c r="Q14" s="22">
        <f>IF(SER_hh_tesh_in!Q14=0,0,SER_hh_tesh_in!Q14/SER_summary!Q$27)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1.8999718642467238</v>
      </c>
      <c r="D15" s="104">
        <f>IF(SER_hh_tesh_in!D15=0,0,SER_hh_tesh_in!D15/SER_summary!D$27)</f>
        <v>1.4984102700466362</v>
      </c>
      <c r="E15" s="104">
        <f>IF(SER_hh_tesh_in!E15=0,0,SER_hh_tesh_in!E15/SER_summary!E$27)</f>
        <v>0.61466607538988494</v>
      </c>
      <c r="F15" s="104">
        <f>IF(SER_hh_tesh_in!F15=0,0,SER_hh_tesh_in!F15/SER_summary!F$27)</f>
        <v>1.4876889618666989</v>
      </c>
      <c r="G15" s="104">
        <f>IF(SER_hh_tesh_in!G15=0,0,SER_hh_tesh_in!G15/SER_summary!G$27)</f>
        <v>1.3626845450654554</v>
      </c>
      <c r="H15" s="104">
        <f>IF(SER_hh_tesh_in!H15=0,0,SER_hh_tesh_in!H15/SER_summary!H$27)</f>
        <v>2.0938396509300796</v>
      </c>
      <c r="I15" s="104">
        <f>IF(SER_hh_tesh_in!I15=0,0,SER_hh_tesh_in!I15/SER_summary!I$27)</f>
        <v>2.0196115582964405</v>
      </c>
      <c r="J15" s="104">
        <f>IF(SER_hh_tesh_in!J15=0,0,SER_hh_tesh_in!J15/SER_summary!J$27)</f>
        <v>2.3498274275060722</v>
      </c>
      <c r="K15" s="104">
        <f>IF(SER_hh_tesh_in!K15=0,0,SER_hh_tesh_in!K15/SER_summary!K$27)</f>
        <v>2.1825151171773838</v>
      </c>
      <c r="L15" s="104">
        <f>IF(SER_hh_tesh_in!L15=0,0,SER_hh_tesh_in!L15/SER_summary!L$27)</f>
        <v>2.5290185435480215</v>
      </c>
      <c r="M15" s="104">
        <f>IF(SER_hh_tesh_in!M15=0,0,SER_hh_tesh_in!M15/SER_summary!M$27)</f>
        <v>0.97051364796663586</v>
      </c>
      <c r="N15" s="104">
        <f>IF(SER_hh_tesh_in!N15=0,0,SER_hh_tesh_in!N15/SER_summary!N$27)</f>
        <v>2.3927295635934303</v>
      </c>
      <c r="O15" s="104">
        <f>IF(SER_hh_tesh_in!O15=0,0,SER_hh_tesh_in!O15/SER_summary!O$27)</f>
        <v>1.2375556264776228</v>
      </c>
      <c r="P15" s="104">
        <f>IF(SER_hh_tesh_in!P15=0,0,SER_hh_tesh_in!P15/SER_summary!P$27)</f>
        <v>1.5804341890593891</v>
      </c>
      <c r="Q15" s="104">
        <f>IF(SER_hh_tesh_in!Q15=0,0,SER_hh_tesh_in!Q15/SER_summary!Q$27)</f>
        <v>1.9897177558346488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35.156657324919756</v>
      </c>
      <c r="D16" s="101">
        <f>IF(SER_hh_tesh_in!D16=0,0,SER_hh_tesh_in!D16/SER_summary!D$27)</f>
        <v>35.082631794444353</v>
      </c>
      <c r="E16" s="101">
        <f>IF(SER_hh_tesh_in!E16=0,0,SER_hh_tesh_in!E16/SER_summary!E$27)</f>
        <v>35.610356655652893</v>
      </c>
      <c r="F16" s="101">
        <f>IF(SER_hh_tesh_in!F16=0,0,SER_hh_tesh_in!F16/SER_summary!F$27)</f>
        <v>35.346111789038474</v>
      </c>
      <c r="G16" s="101">
        <f>IF(SER_hh_tesh_in!G16=0,0,SER_hh_tesh_in!G16/SER_summary!G$27)</f>
        <v>36.05272112332419</v>
      </c>
      <c r="H16" s="101">
        <f>IF(SER_hh_tesh_in!H16=0,0,SER_hh_tesh_in!H16/SER_summary!H$27)</f>
        <v>36.104350074960351</v>
      </c>
      <c r="I16" s="101">
        <f>IF(SER_hh_tesh_in!I16=0,0,SER_hh_tesh_in!I16/SER_summary!I$27)</f>
        <v>36.505725654242902</v>
      </c>
      <c r="J16" s="101">
        <f>IF(SER_hh_tesh_in!J16=0,0,SER_hh_tesh_in!J16/SER_summary!J$27)</f>
        <v>36.746284305325808</v>
      </c>
      <c r="K16" s="101">
        <f>IF(SER_hh_tesh_in!K16=0,0,SER_hh_tesh_in!K16/SER_summary!K$27)</f>
        <v>36.74484740825082</v>
      </c>
      <c r="L16" s="101">
        <f>IF(SER_hh_tesh_in!L16=0,0,SER_hh_tesh_in!L16/SER_summary!L$27)</f>
        <v>36.894709265289372</v>
      </c>
      <c r="M16" s="101">
        <f>IF(SER_hh_tesh_in!M16=0,0,SER_hh_tesh_in!M16/SER_summary!M$27)</f>
        <v>36.72847046219615</v>
      </c>
      <c r="N16" s="101">
        <f>IF(SER_hh_tesh_in!N16=0,0,SER_hh_tesh_in!N16/SER_summary!N$27)</f>
        <v>34.362996321891508</v>
      </c>
      <c r="O16" s="101">
        <f>IF(SER_hh_tesh_in!O16=0,0,SER_hh_tesh_in!O16/SER_summary!O$27)</f>
        <v>36.159965074054078</v>
      </c>
      <c r="P16" s="101">
        <f>IF(SER_hh_tesh_in!P16=0,0,SER_hh_tesh_in!P16/SER_summary!P$27)</f>
        <v>38.972157872999091</v>
      </c>
      <c r="Q16" s="101">
        <f>IF(SER_hh_tesh_in!Q16=0,0,SER_hh_tesh_in!Q16/SER_summary!Q$27)</f>
        <v>40.165310662904083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5.2368038144292868</v>
      </c>
      <c r="D17" s="103">
        <f>IF(SER_hh_tesh_in!D17=0,0,SER_hh_tesh_in!D17/SER_summary!D$27)</f>
        <v>6.7882112871104123</v>
      </c>
      <c r="E17" s="103">
        <f>IF(SER_hh_tesh_in!E17=0,0,SER_hh_tesh_in!E17/SER_summary!E$27)</f>
        <v>0</v>
      </c>
      <c r="F17" s="103">
        <f>IF(SER_hh_tesh_in!F17=0,0,SER_hh_tesh_in!F17/SER_summary!F$27)</f>
        <v>9.1806666386294644</v>
      </c>
      <c r="G17" s="103">
        <f>IF(SER_hh_tesh_in!G17=0,0,SER_hh_tesh_in!G17/SER_summary!G$27)</f>
        <v>10.655725268297134</v>
      </c>
      <c r="H17" s="103">
        <f>IF(SER_hh_tesh_in!H17=0,0,SER_hh_tesh_in!H17/SER_summary!H$27)</f>
        <v>12.926599198500035</v>
      </c>
      <c r="I17" s="103">
        <f>IF(SER_hh_tesh_in!I17=0,0,SER_hh_tesh_in!I17/SER_summary!I$27)</f>
        <v>15.251586586420194</v>
      </c>
      <c r="J17" s="103">
        <f>IF(SER_hh_tesh_in!J17=0,0,SER_hh_tesh_in!J17/SER_summary!J$27)</f>
        <v>17.074418636613693</v>
      </c>
      <c r="K17" s="103">
        <f>IF(SER_hh_tesh_in!K17=0,0,SER_hh_tesh_in!K17/SER_summary!K$27)</f>
        <v>19.670664554174905</v>
      </c>
      <c r="L17" s="103">
        <f>IF(SER_hh_tesh_in!L17=0,0,SER_hh_tesh_in!L17/SER_summary!L$27)</f>
        <v>0</v>
      </c>
      <c r="M17" s="103">
        <f>IF(SER_hh_tesh_in!M17=0,0,SER_hh_tesh_in!M17/SER_summary!M$27)</f>
        <v>21.844666617480321</v>
      </c>
      <c r="N17" s="103">
        <f>IF(SER_hh_tesh_in!N17=0,0,SER_hh_tesh_in!N17/SER_summary!N$27)</f>
        <v>23.695806732380284</v>
      </c>
      <c r="O17" s="103">
        <f>IF(SER_hh_tesh_in!O17=0,0,SER_hh_tesh_in!O17/SER_summary!O$27)</f>
        <v>24.890934637971394</v>
      </c>
      <c r="P17" s="103">
        <f>IF(SER_hh_tesh_in!P17=0,0,SER_hh_tesh_in!P17/SER_summary!P$27)</f>
        <v>28.786981053185421</v>
      </c>
      <c r="Q17" s="103">
        <f>IF(SER_hh_tesh_in!Q17=0,0,SER_hh_tesh_in!Q17/SER_summary!Q$27)</f>
        <v>31.671273863019167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35.393993080454436</v>
      </c>
      <c r="D18" s="103">
        <f>IF(SER_hh_tesh_in!D18=0,0,SER_hh_tesh_in!D18/SER_summary!D$27)</f>
        <v>35.545138292450225</v>
      </c>
      <c r="E18" s="103">
        <f>IF(SER_hh_tesh_in!E18=0,0,SER_hh_tesh_in!E18/SER_summary!E$27)</f>
        <v>35.610356655652893</v>
      </c>
      <c r="F18" s="103">
        <f>IF(SER_hh_tesh_in!F18=0,0,SER_hh_tesh_in!F18/SER_summary!F$27)</f>
        <v>35.949122448510792</v>
      </c>
      <c r="G18" s="103">
        <f>IF(SER_hh_tesh_in!G18=0,0,SER_hh_tesh_in!G18/SER_summary!G$27)</f>
        <v>36.116049772280363</v>
      </c>
      <c r="H18" s="103">
        <f>IF(SER_hh_tesh_in!H18=0,0,SER_hh_tesh_in!H18/SER_summary!H$27)</f>
        <v>36.423176621716337</v>
      </c>
      <c r="I18" s="103">
        <f>IF(SER_hh_tesh_in!I18=0,0,SER_hh_tesh_in!I18/SER_summary!I$27)</f>
        <v>36.615214413900453</v>
      </c>
      <c r="J18" s="103">
        <f>IF(SER_hh_tesh_in!J18=0,0,SER_hh_tesh_in!J18/SER_summary!J$27)</f>
        <v>36.76675655861483</v>
      </c>
      <c r="K18" s="103">
        <f>IF(SER_hh_tesh_in!K18=0,0,SER_hh_tesh_in!K18/SER_summary!K$27)</f>
        <v>37.080038385437305</v>
      </c>
      <c r="L18" s="103">
        <f>IF(SER_hh_tesh_in!L18=0,0,SER_hh_tesh_in!L18/SER_summary!L$27)</f>
        <v>36.894709265289372</v>
      </c>
      <c r="M18" s="103">
        <f>IF(SER_hh_tesh_in!M18=0,0,SER_hh_tesh_in!M18/SER_summary!M$27)</f>
        <v>37.007658962501864</v>
      </c>
      <c r="N18" s="103">
        <f>IF(SER_hh_tesh_in!N18=0,0,SER_hh_tesh_in!N18/SER_summary!N$27)</f>
        <v>37.994170352604826</v>
      </c>
      <c r="O18" s="103">
        <f>IF(SER_hh_tesh_in!O18=0,0,SER_hh_tesh_in!O18/SER_summary!O$27)</f>
        <v>38.415499195712634</v>
      </c>
      <c r="P18" s="103">
        <f>IF(SER_hh_tesh_in!P18=0,0,SER_hh_tesh_in!P18/SER_summary!P$27)</f>
        <v>40.2127185670521</v>
      </c>
      <c r="Q18" s="103">
        <f>IF(SER_hh_tesh_in!Q18=0,0,SER_hh_tesh_in!Q18/SER_summary!Q$27)</f>
        <v>41.486466701157113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16.163653972049666</v>
      </c>
      <c r="D19" s="101">
        <f>IF(SER_hh_tesh_in!D19=0,0,SER_hh_tesh_in!D19/SER_summary!D$27)</f>
        <v>16.404497468465539</v>
      </c>
      <c r="E19" s="101">
        <f>IF(SER_hh_tesh_in!E19=0,0,SER_hh_tesh_in!E19/SER_summary!E$27)</f>
        <v>16.242827177195149</v>
      </c>
      <c r="F19" s="101">
        <f>IF(SER_hh_tesh_in!F19=0,0,SER_hh_tesh_in!F19/SER_summary!F$27)</f>
        <v>15.881264890404886</v>
      </c>
      <c r="G19" s="101">
        <f>IF(SER_hh_tesh_in!G19=0,0,SER_hh_tesh_in!G19/SER_summary!G$27)</f>
        <v>15.733450087694397</v>
      </c>
      <c r="H19" s="101">
        <f>IF(SER_hh_tesh_in!H19=0,0,SER_hh_tesh_in!H19/SER_summary!H$27)</f>
        <v>15.849161728389584</v>
      </c>
      <c r="I19" s="101">
        <f>IF(SER_hh_tesh_in!I19=0,0,SER_hh_tesh_in!I19/SER_summary!I$27)</f>
        <v>15.789107220337385</v>
      </c>
      <c r="J19" s="101">
        <f>IF(SER_hh_tesh_in!J19=0,0,SER_hh_tesh_in!J19/SER_summary!J$27)</f>
        <v>15.601381763906268</v>
      </c>
      <c r="K19" s="101">
        <f>IF(SER_hh_tesh_in!K19=0,0,SER_hh_tesh_in!K19/SER_summary!K$27)</f>
        <v>16.12108923018917</v>
      </c>
      <c r="L19" s="101">
        <f>IF(SER_hh_tesh_in!L19=0,0,SER_hh_tesh_in!L19/SER_summary!L$27)</f>
        <v>15.469377290535597</v>
      </c>
      <c r="M19" s="101">
        <f>IF(SER_hh_tesh_in!M19=0,0,SER_hh_tesh_in!M19/SER_summary!M$27)</f>
        <v>15.345605856693586</v>
      </c>
      <c r="N19" s="101">
        <f>IF(SER_hh_tesh_in!N19=0,0,SER_hh_tesh_in!N19/SER_summary!N$27)</f>
        <v>15.103210641115634</v>
      </c>
      <c r="O19" s="101">
        <f>IF(SER_hh_tesh_in!O19=0,0,SER_hh_tesh_in!O19/SER_summary!O$27)</f>
        <v>15.493420462438079</v>
      </c>
      <c r="P19" s="101">
        <f>IF(SER_hh_tesh_in!P19=0,0,SER_hh_tesh_in!P19/SER_summary!P$27)</f>
        <v>15.923368436448429</v>
      </c>
      <c r="Q19" s="101">
        <f>IF(SER_hh_tesh_in!Q19=0,0,SER_hh_tesh_in!Q19/SER_summary!Q$27)</f>
        <v>16.117072281488852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0</v>
      </c>
      <c r="D21" s="100">
        <f>IF(SER_hh_tesh_in!D21=0,0,SER_hh_tesh_in!D21/SER_summary!D$27)</f>
        <v>0</v>
      </c>
      <c r="E21" s="100">
        <f>IF(SER_hh_tesh_in!E21=0,0,SER_hh_tesh_in!E21/SER_summary!E$27)</f>
        <v>0</v>
      </c>
      <c r="F21" s="100">
        <f>IF(SER_hh_tesh_in!F21=0,0,SER_hh_tesh_in!F21/SER_summary!F$27)</f>
        <v>0</v>
      </c>
      <c r="G21" s="100">
        <f>IF(SER_hh_tesh_in!G21=0,0,SER_hh_tesh_in!G21/SER_summary!G$27)</f>
        <v>0</v>
      </c>
      <c r="H21" s="100">
        <f>IF(SER_hh_tesh_in!H21=0,0,SER_hh_tesh_in!H21/SER_summary!H$27)</f>
        <v>0</v>
      </c>
      <c r="I21" s="100">
        <f>IF(SER_hh_tesh_in!I21=0,0,SER_hh_tesh_in!I21/SER_summary!I$27)</f>
        <v>0</v>
      </c>
      <c r="J21" s="100">
        <f>IF(SER_hh_tesh_in!J21=0,0,SER_hh_tesh_in!J21/SER_summary!J$27)</f>
        <v>0</v>
      </c>
      <c r="K21" s="100">
        <f>IF(SER_hh_tesh_in!K21=0,0,SER_hh_tesh_in!K21/SER_summary!K$27)</f>
        <v>0</v>
      </c>
      <c r="L21" s="100">
        <f>IF(SER_hh_tesh_in!L21=0,0,SER_hh_tesh_in!L21/SER_summary!L$27)</f>
        <v>0</v>
      </c>
      <c r="M21" s="100">
        <f>IF(SER_hh_tesh_in!M21=0,0,SER_hh_tesh_in!M21/SER_summary!M$27)</f>
        <v>0</v>
      </c>
      <c r="N21" s="100">
        <f>IF(SER_hh_tesh_in!N21=0,0,SER_hh_tesh_in!N21/SER_summary!N$27)</f>
        <v>0</v>
      </c>
      <c r="O21" s="100">
        <f>IF(SER_hh_tesh_in!O21=0,0,SER_hh_tesh_in!O21/SER_summary!O$27)</f>
        <v>0</v>
      </c>
      <c r="P21" s="100">
        <f>IF(SER_hh_tesh_in!P21=0,0,SER_hh_tesh_in!P21/SER_summary!P$27)</f>
        <v>0</v>
      </c>
      <c r="Q21" s="100">
        <f>IF(SER_hh_tesh_in!Q21=0,0,SER_hh_tesh_in!Q21/SER_summary!Q$27)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16.184626426479269</v>
      </c>
      <c r="D22" s="100">
        <f>IF(SER_hh_tesh_in!D22=0,0,SER_hh_tesh_in!D22/SER_summary!D$27)</f>
        <v>16.326158756837614</v>
      </c>
      <c r="E22" s="100">
        <f>IF(SER_hh_tesh_in!E22=0,0,SER_hh_tesh_in!E22/SER_summary!E$27)</f>
        <v>16.140356224668572</v>
      </c>
      <c r="F22" s="100">
        <f>IF(SER_hh_tesh_in!F22=0,0,SER_hh_tesh_in!F22/SER_summary!F$27)</f>
        <v>15.976859345234105</v>
      </c>
      <c r="G22" s="100">
        <f>IF(SER_hh_tesh_in!G22=0,0,SER_hh_tesh_in!G22/SER_summary!G$27)</f>
        <v>15.832896357655665</v>
      </c>
      <c r="H22" s="100">
        <f>IF(SER_hh_tesh_in!H22=0,0,SER_hh_tesh_in!H22/SER_summary!H$27)</f>
        <v>0</v>
      </c>
      <c r="I22" s="100">
        <f>IF(SER_hh_tesh_in!I22=0,0,SER_hh_tesh_in!I22/SER_summary!I$27)</f>
        <v>0</v>
      </c>
      <c r="J22" s="100">
        <f>IF(SER_hh_tesh_in!J22=0,0,SER_hh_tesh_in!J22/SER_summary!J$27)</f>
        <v>0</v>
      </c>
      <c r="K22" s="100">
        <f>IF(SER_hh_tesh_in!K22=0,0,SER_hh_tesh_in!K22/SER_summary!K$27)</f>
        <v>16.528189212829421</v>
      </c>
      <c r="L22" s="100">
        <f>IF(SER_hh_tesh_in!L22=0,0,SER_hh_tesh_in!L22/SER_summary!L$27)</f>
        <v>15.808402353652138</v>
      </c>
      <c r="M22" s="100">
        <f>IF(SER_hh_tesh_in!M22=0,0,SER_hh_tesh_in!M22/SER_summary!M$27)</f>
        <v>15.975265376054999</v>
      </c>
      <c r="N22" s="100">
        <f>IF(SER_hh_tesh_in!N22=0,0,SER_hh_tesh_in!N22/SER_summary!N$27)</f>
        <v>15.688951330207516</v>
      </c>
      <c r="O22" s="100">
        <f>IF(SER_hh_tesh_in!O22=0,0,SER_hh_tesh_in!O22/SER_summary!O$27)</f>
        <v>15.778005947450939</v>
      </c>
      <c r="P22" s="100">
        <f>IF(SER_hh_tesh_in!P22=0,0,SER_hh_tesh_in!P22/SER_summary!P$27)</f>
        <v>16.035658647945745</v>
      </c>
      <c r="Q22" s="100">
        <f>IF(SER_hh_tesh_in!Q22=0,0,SER_hh_tesh_in!Q22/SER_summary!Q$27)</f>
        <v>16.051900567476469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16.176606661229737</v>
      </c>
      <c r="D23" s="100">
        <f>IF(SER_hh_tesh_in!D23=0,0,SER_hh_tesh_in!D23/SER_summary!D$27)</f>
        <v>16.279692741936593</v>
      </c>
      <c r="E23" s="100">
        <f>IF(SER_hh_tesh_in!E23=0,0,SER_hh_tesh_in!E23/SER_summary!E$27)</f>
        <v>16.115033760737528</v>
      </c>
      <c r="F23" s="100">
        <f>IF(SER_hh_tesh_in!F23=0,0,SER_hh_tesh_in!F23/SER_summary!F$27)</f>
        <v>15.934872695817919</v>
      </c>
      <c r="G23" s="100">
        <f>IF(SER_hh_tesh_in!G23=0,0,SER_hh_tesh_in!G23/SER_summary!G$27)</f>
        <v>15.799172058044832</v>
      </c>
      <c r="H23" s="100">
        <f>IF(SER_hh_tesh_in!H23=0,0,SER_hh_tesh_in!H23/SER_summary!H$27)</f>
        <v>15.845404353100211</v>
      </c>
      <c r="I23" s="100">
        <f>IF(SER_hh_tesh_in!I23=0,0,SER_hh_tesh_in!I23/SER_summary!I$27)</f>
        <v>15.738216845831607</v>
      </c>
      <c r="J23" s="100">
        <f>IF(SER_hh_tesh_in!J23=0,0,SER_hh_tesh_in!J23/SER_summary!J$27)</f>
        <v>15.619049508407066</v>
      </c>
      <c r="K23" s="100">
        <f>IF(SER_hh_tesh_in!K23=0,0,SER_hh_tesh_in!K23/SER_summary!K$27)</f>
        <v>16.029129934375579</v>
      </c>
      <c r="L23" s="100">
        <f>IF(SER_hh_tesh_in!L23=0,0,SER_hh_tesh_in!L23/SER_summary!L$27)</f>
        <v>14.973181731190518</v>
      </c>
      <c r="M23" s="100">
        <f>IF(SER_hh_tesh_in!M23=0,0,SER_hh_tesh_in!M23/SER_summary!M$27)</f>
        <v>15.123861840080007</v>
      </c>
      <c r="N23" s="100">
        <f>IF(SER_hh_tesh_in!N23=0,0,SER_hh_tesh_in!N23/SER_summary!N$27)</f>
        <v>14.881879041516708</v>
      </c>
      <c r="O23" s="100">
        <f>IF(SER_hh_tesh_in!O23=0,0,SER_hh_tesh_in!O23/SER_summary!O$27)</f>
        <v>15.010130015100074</v>
      </c>
      <c r="P23" s="100">
        <f>IF(SER_hh_tesh_in!P23=0,0,SER_hh_tesh_in!P23/SER_summary!P$27)</f>
        <v>15.304796110710299</v>
      </c>
      <c r="Q23" s="100">
        <f>IF(SER_hh_tesh_in!Q23=0,0,SER_hh_tesh_in!Q23/SER_summary!Q$27)</f>
        <v>15.387128038894135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0</v>
      </c>
      <c r="O24" s="100">
        <f>IF(SER_hh_tesh_in!O24=0,0,SER_hh_tesh_in!O24/SER_summary!O$27)</f>
        <v>0</v>
      </c>
      <c r="P24" s="100">
        <f>IF(SER_hh_tesh_in!P24=0,0,SER_hh_tesh_in!P24/SER_summary!P$27)</f>
        <v>0</v>
      </c>
      <c r="Q24" s="100">
        <f>IF(SER_hh_tesh_in!Q24=0,0,SER_hh_tesh_in!Q24/SER_summary!Q$27)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16.201285828751804</v>
      </c>
      <c r="D25" s="100">
        <f>IF(SER_hh_tesh_in!D25=0,0,SER_hh_tesh_in!D25/SER_summary!D$27)</f>
        <v>16.455500794514638</v>
      </c>
      <c r="E25" s="100">
        <f>IF(SER_hh_tesh_in!E25=0,0,SER_hh_tesh_in!E25/SER_summary!E$27)</f>
        <v>16.297848841480501</v>
      </c>
      <c r="F25" s="100">
        <f>IF(SER_hh_tesh_in!F25=0,0,SER_hh_tesh_in!F25/SER_summary!F$27)</f>
        <v>16.079661088573356</v>
      </c>
      <c r="G25" s="100">
        <f>IF(SER_hh_tesh_in!G25=0,0,SER_hh_tesh_in!G25/SER_summary!G$27)</f>
        <v>15.886570593478208</v>
      </c>
      <c r="H25" s="100">
        <f>IF(SER_hh_tesh_in!H25=0,0,SER_hh_tesh_in!H25/SER_summary!H$27)</f>
        <v>15.892289274848235</v>
      </c>
      <c r="I25" s="100">
        <f>IF(SER_hh_tesh_in!I25=0,0,SER_hh_tesh_in!I25/SER_summary!I$27)</f>
        <v>15.734417963912655</v>
      </c>
      <c r="J25" s="100">
        <f>IF(SER_hh_tesh_in!J25=0,0,SER_hh_tesh_in!J25/SER_summary!J$27)</f>
        <v>15.454799936718109</v>
      </c>
      <c r="K25" s="100">
        <f>IF(SER_hh_tesh_in!K25=0,0,SER_hh_tesh_in!K25/SER_summary!K$27)</f>
        <v>15.818195159547653</v>
      </c>
      <c r="L25" s="100">
        <f>IF(SER_hh_tesh_in!L25=0,0,SER_hh_tesh_in!L25/SER_summary!L$27)</f>
        <v>14.683996334730743</v>
      </c>
      <c r="M25" s="100">
        <f>IF(SER_hh_tesh_in!M25=0,0,SER_hh_tesh_in!M25/SER_summary!M$27)</f>
        <v>14.801396926416173</v>
      </c>
      <c r="N25" s="100">
        <f>IF(SER_hh_tesh_in!N25=0,0,SER_hh_tesh_in!N25/SER_summary!N$27)</f>
        <v>14.551017972352922</v>
      </c>
      <c r="O25" s="100">
        <f>IF(SER_hh_tesh_in!O25=0,0,SER_hh_tesh_in!O25/SER_summary!O$27)</f>
        <v>14.652817785052148</v>
      </c>
      <c r="P25" s="100">
        <f>IF(SER_hh_tesh_in!P25=0,0,SER_hh_tesh_in!P25/SER_summary!P$27)</f>
        <v>0</v>
      </c>
      <c r="Q25" s="100">
        <f>IF(SER_hh_tesh_in!Q25=0,0,SER_hh_tesh_in!Q25/SER_summary!Q$27)</f>
        <v>14.988532895446712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16.127522879559901</v>
      </c>
      <c r="D26" s="22">
        <f>IF(SER_hh_tesh_in!D26=0,0,SER_hh_tesh_in!D26/SER_summary!D$27)</f>
        <v>0</v>
      </c>
      <c r="E26" s="22">
        <f>IF(SER_hh_tesh_in!E26=0,0,SER_hh_tesh_in!E26/SER_summary!E$27)</f>
        <v>0</v>
      </c>
      <c r="F26" s="22">
        <f>IF(SER_hh_tesh_in!F26=0,0,SER_hh_tesh_in!F26/SER_summary!F$27)</f>
        <v>15.733205519559133</v>
      </c>
      <c r="G26" s="22">
        <f>IF(SER_hh_tesh_in!G26=0,0,SER_hh_tesh_in!G26/SER_summary!G$27)</f>
        <v>15.6344832616084</v>
      </c>
      <c r="H26" s="22">
        <f>IF(SER_hh_tesh_in!H26=0,0,SER_hh_tesh_in!H26/SER_summary!H$27)</f>
        <v>15.846484545051016</v>
      </c>
      <c r="I26" s="22">
        <f>IF(SER_hh_tesh_in!I26=0,0,SER_hh_tesh_in!I26/SER_summary!I$27)</f>
        <v>15.809281269747748</v>
      </c>
      <c r="J26" s="22">
        <f>IF(SER_hh_tesh_in!J26=0,0,SER_hh_tesh_in!J26/SER_summary!J$27)</f>
        <v>15.595952859912083</v>
      </c>
      <c r="K26" s="22">
        <f>IF(SER_hh_tesh_in!K26=0,0,SER_hh_tesh_in!K26/SER_summary!K$27)</f>
        <v>16.073438528567962</v>
      </c>
      <c r="L26" s="22">
        <f>IF(SER_hh_tesh_in!L26=0,0,SER_hh_tesh_in!L26/SER_summary!L$27)</f>
        <v>0</v>
      </c>
      <c r="M26" s="22">
        <f>IF(SER_hh_tesh_in!M26=0,0,SER_hh_tesh_in!M26/SER_summary!M$27)</f>
        <v>15.306582136727361</v>
      </c>
      <c r="N26" s="22">
        <f>IF(SER_hh_tesh_in!N26=0,0,SER_hh_tesh_in!N26/SER_summary!N$27)</f>
        <v>15.149772755859679</v>
      </c>
      <c r="O26" s="22">
        <f>IF(SER_hh_tesh_in!O26=0,0,SER_hh_tesh_in!O26/SER_summary!O$27)</f>
        <v>15.631516244951154</v>
      </c>
      <c r="P26" s="22">
        <f>IF(SER_hh_tesh_in!P26=0,0,SER_hh_tesh_in!P26/SER_summary!P$27)</f>
        <v>16.068581032660443</v>
      </c>
      <c r="Q26" s="22">
        <f>IF(SER_hh_tesh_in!Q26=0,0,SER_hh_tesh_in!Q26/SER_summary!Q$27)</f>
        <v>16.397182238595342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0</v>
      </c>
      <c r="G27" s="116">
        <f>IF(SER_hh_tesh_in!G27=0,0,SER_hh_tesh_in!G27/SER_summary!G$27)</f>
        <v>0</v>
      </c>
      <c r="H27" s="116">
        <f>IF(SER_hh_tesh_in!H27=0,0,SER_hh_tesh_in!H27/SER_summary!H$27)</f>
        <v>0</v>
      </c>
      <c r="I27" s="116">
        <f>IF(SER_hh_tesh_in!I27=0,0,SER_hh_tesh_in!I27/SER_summary!I$27)</f>
        <v>0</v>
      </c>
      <c r="J27" s="116">
        <f>IF(SER_hh_tesh_in!J27=0,0,SER_hh_tesh_in!J27/SER_summary!J$27)</f>
        <v>0</v>
      </c>
      <c r="K27" s="116">
        <f>IF(SER_hh_tesh_in!K27=0,0,SER_hh_tesh_in!K27/SER_summary!K$27)</f>
        <v>0</v>
      </c>
      <c r="L27" s="116">
        <f>IF(SER_hh_tesh_in!L27=0,0,SER_hh_tesh_in!L27/SER_summary!L$27)</f>
        <v>0</v>
      </c>
      <c r="M27" s="116">
        <f>IF(SER_hh_tesh_in!M27=0,0,SER_hh_tesh_in!M27/SER_summary!M$27)</f>
        <v>0</v>
      </c>
      <c r="N27" s="116">
        <f>IF(SER_hh_tesh_in!N27=0,0,SER_hh_tesh_in!N27/SER_summary!N$27)</f>
        <v>0</v>
      </c>
      <c r="O27" s="116">
        <f>IF(SER_hh_tesh_in!O27=0,0,SER_hh_tesh_in!O27/SER_summary!O$27)</f>
        <v>0</v>
      </c>
      <c r="P27" s="116">
        <f>IF(SER_hh_tesh_in!P27=0,0,SER_hh_tesh_in!P27/SER_summary!P$27)</f>
        <v>0</v>
      </c>
      <c r="Q27" s="116">
        <f>IF(SER_hh_tesh_in!Q27=0,0,SER_hh_tesh_in!Q27/SER_summary!Q$27)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0</v>
      </c>
      <c r="G28" s="117">
        <f>IF(SER_hh_tesh_in!G28=0,0,SER_hh_tesh_in!G28/SER_summary!G$27)</f>
        <v>0</v>
      </c>
      <c r="H28" s="117">
        <f>IF(SER_hh_tesh_in!H28=0,0,SER_hh_tesh_in!H28/SER_summary!H$27)</f>
        <v>0</v>
      </c>
      <c r="I28" s="117">
        <f>IF(SER_hh_tesh_in!I28=0,0,SER_hh_tesh_in!I28/SER_summary!I$27)</f>
        <v>0</v>
      </c>
      <c r="J28" s="117">
        <f>IF(SER_hh_tesh_in!J28=0,0,SER_hh_tesh_in!J28/SER_summary!J$27)</f>
        <v>0</v>
      </c>
      <c r="K28" s="117">
        <f>IF(SER_hh_tesh_in!K28=0,0,SER_hh_tesh_in!K28/SER_summary!K$27)</f>
        <v>0</v>
      </c>
      <c r="L28" s="117">
        <f>IF(SER_hh_tesh_in!L28=0,0,SER_hh_tesh_in!L28/SER_summary!L$27)</f>
        <v>0</v>
      </c>
      <c r="M28" s="117">
        <f>IF(SER_hh_tesh_in!M28=0,0,SER_hh_tesh_in!M28/SER_summary!M$27)</f>
        <v>0</v>
      </c>
      <c r="N28" s="117">
        <f>IF(SER_hh_tesh_in!N28=0,0,SER_hh_tesh_in!N28/SER_summary!N$27)</f>
        <v>0</v>
      </c>
      <c r="O28" s="117">
        <f>IF(SER_hh_tesh_in!O28=0,0,SER_hh_tesh_in!O28/SER_summary!O$27)</f>
        <v>0</v>
      </c>
      <c r="P28" s="117">
        <f>IF(SER_hh_tesh_in!P28=0,0,SER_hh_tesh_in!P28/SER_summary!P$27)</f>
        <v>0</v>
      </c>
      <c r="Q28" s="117">
        <f>IF(SER_hh_tesh_in!Q28=0,0,SER_hh_tesh_in!Q28/SER_summary!Q$27)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14.089204862499237</v>
      </c>
      <c r="D29" s="101">
        <f>IF(SER_hh_tesh_in!D29=0,0,SER_hh_tesh_in!D29/SER_summary!D$27)</f>
        <v>14.555581757266314</v>
      </c>
      <c r="E29" s="101">
        <f>IF(SER_hh_tesh_in!E29=0,0,SER_hh_tesh_in!E29/SER_summary!E$27)</f>
        <v>14.623614270846153</v>
      </c>
      <c r="F29" s="101">
        <f>IF(SER_hh_tesh_in!F29=0,0,SER_hh_tesh_in!F29/SER_summary!F$27)</f>
        <v>14.604692202061484</v>
      </c>
      <c r="G29" s="101">
        <f>IF(SER_hh_tesh_in!G29=0,0,SER_hh_tesh_in!G29/SER_summary!G$27)</f>
        <v>14.095667313614245</v>
      </c>
      <c r="H29" s="101">
        <f>IF(SER_hh_tesh_in!H29=0,0,SER_hh_tesh_in!H29/SER_summary!H$27)</f>
        <v>14.629464285217624</v>
      </c>
      <c r="I29" s="101">
        <f>IF(SER_hh_tesh_in!I29=0,0,SER_hh_tesh_in!I29/SER_summary!I$27)</f>
        <v>14.309818696174785</v>
      </c>
      <c r="J29" s="101">
        <f>IF(SER_hh_tesh_in!J29=0,0,SER_hh_tesh_in!J29/SER_summary!J$27)</f>
        <v>14.439863471070799</v>
      </c>
      <c r="K29" s="101">
        <f>IF(SER_hh_tesh_in!K29=0,0,SER_hh_tesh_in!K29/SER_summary!K$27)</f>
        <v>15.487995648023372</v>
      </c>
      <c r="L29" s="101">
        <f>IF(SER_hh_tesh_in!L29=0,0,SER_hh_tesh_in!L29/SER_summary!L$27)</f>
        <v>15.366967561607142</v>
      </c>
      <c r="M29" s="101">
        <f>IF(SER_hh_tesh_in!M29=0,0,SER_hh_tesh_in!M29/SER_summary!M$27)</f>
        <v>14.582715936503194</v>
      </c>
      <c r="N29" s="101">
        <f>IF(SER_hh_tesh_in!N29=0,0,SER_hh_tesh_in!N29/SER_summary!N$27)</f>
        <v>15.744765828755749</v>
      </c>
      <c r="O29" s="101">
        <f>IF(SER_hh_tesh_in!O29=0,0,SER_hh_tesh_in!O29/SER_summary!O$27)</f>
        <v>16.125763643143923</v>
      </c>
      <c r="P29" s="101">
        <f>IF(SER_hh_tesh_in!P29=0,0,SER_hh_tesh_in!P29/SER_summary!P$27)</f>
        <v>15.640162554385231</v>
      </c>
      <c r="Q29" s="101">
        <f>IF(SER_hh_tesh_in!Q29=0,0,SER_hh_tesh_in!Q29/SER_summary!Q$27)</f>
        <v>15.971374090894745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0</v>
      </c>
      <c r="D30" s="100">
        <f>IF(SER_hh_tesh_in!D30=0,0,SER_hh_tesh_in!D30/SER_summary!D$27)</f>
        <v>0</v>
      </c>
      <c r="E30" s="100">
        <f>IF(SER_hh_tesh_in!E30=0,0,SER_hh_tesh_in!E30/SER_summary!E$27)</f>
        <v>0</v>
      </c>
      <c r="F30" s="100">
        <f>IF(SER_hh_tesh_in!F30=0,0,SER_hh_tesh_in!F30/SER_summary!F$27)</f>
        <v>0</v>
      </c>
      <c r="G30" s="100">
        <f>IF(SER_hh_tesh_in!G30=0,0,SER_hh_tesh_in!G30/SER_summary!G$27)</f>
        <v>0</v>
      </c>
      <c r="H30" s="100">
        <f>IF(SER_hh_tesh_in!H30=0,0,SER_hh_tesh_in!H30/SER_summary!H$27)</f>
        <v>0</v>
      </c>
      <c r="I30" s="100">
        <f>IF(SER_hh_tesh_in!I30=0,0,SER_hh_tesh_in!I30/SER_summary!I$27)</f>
        <v>0</v>
      </c>
      <c r="J30" s="100">
        <f>IF(SER_hh_tesh_in!J30=0,0,SER_hh_tesh_in!J30/SER_summary!J$27)</f>
        <v>0</v>
      </c>
      <c r="K30" s="100">
        <f>IF(SER_hh_tesh_in!K30=0,0,SER_hh_tesh_in!K30/SER_summary!K$27)</f>
        <v>15.567357390943412</v>
      </c>
      <c r="L30" s="100">
        <f>IF(SER_hh_tesh_in!L30=0,0,SER_hh_tesh_in!L30/SER_summary!L$27)</f>
        <v>15.762955319784941</v>
      </c>
      <c r="M30" s="100">
        <f>IF(SER_hh_tesh_in!M30=0,0,SER_hh_tesh_in!M30/SER_summary!M$27)</f>
        <v>15.349401584644685</v>
      </c>
      <c r="N30" s="100">
        <f>IF(SER_hh_tesh_in!N30=0,0,SER_hh_tesh_in!N30/SER_summary!N$27)</f>
        <v>16.384840633955729</v>
      </c>
      <c r="O30" s="100">
        <f>IF(SER_hh_tesh_in!O30=0,0,SER_hh_tesh_in!O30/SER_summary!O$27)</f>
        <v>16.343134806748971</v>
      </c>
      <c r="P30" s="100">
        <f>IF(SER_hh_tesh_in!P30=0,0,SER_hh_tesh_in!P30/SER_summary!P$27)</f>
        <v>0</v>
      </c>
      <c r="Q30" s="100">
        <f>IF(SER_hh_tesh_in!Q30=0,0,SER_hh_tesh_in!Q30/SER_summary!Q$27)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14.149929446770097</v>
      </c>
      <c r="D31" s="100">
        <f>IF(SER_hh_tesh_in!D31=0,0,SER_hh_tesh_in!D31/SER_summary!D$27)</f>
        <v>14.70915529215829</v>
      </c>
      <c r="E31" s="100">
        <f>IF(SER_hh_tesh_in!E31=0,0,SER_hh_tesh_in!E31/SER_summary!E$27)</f>
        <v>14.836656750521472</v>
      </c>
      <c r="F31" s="100">
        <f>IF(SER_hh_tesh_in!F31=0,0,SER_hh_tesh_in!F31/SER_summary!F$27)</f>
        <v>14.845336929575659</v>
      </c>
      <c r="G31" s="100">
        <f>IF(SER_hh_tesh_in!G31=0,0,SER_hh_tesh_in!G31/SER_summary!G$27)</f>
        <v>14.408554157744369</v>
      </c>
      <c r="H31" s="100">
        <f>IF(SER_hh_tesh_in!H31=0,0,SER_hh_tesh_in!H31/SER_summary!H$27)</f>
        <v>14.963179473410495</v>
      </c>
      <c r="I31" s="100">
        <f>IF(SER_hh_tesh_in!I31=0,0,SER_hh_tesh_in!I31/SER_summary!I$27)</f>
        <v>14.669900880332174</v>
      </c>
      <c r="J31" s="100">
        <f>IF(SER_hh_tesh_in!J31=0,0,SER_hh_tesh_in!J31/SER_summary!J$27)</f>
        <v>14.874159951904785</v>
      </c>
      <c r="K31" s="100">
        <f>IF(SER_hh_tesh_in!K31=0,0,SER_hh_tesh_in!K31/SER_summary!K$27)</f>
        <v>15.01060729079796</v>
      </c>
      <c r="L31" s="100">
        <f>IF(SER_hh_tesh_in!L31=0,0,SER_hh_tesh_in!L31/SER_summary!L$27)</f>
        <v>15.311211325797847</v>
      </c>
      <c r="M31" s="100">
        <f>IF(SER_hh_tesh_in!M31=0,0,SER_hh_tesh_in!M31/SER_summary!M$27)</f>
        <v>15.069188509243526</v>
      </c>
      <c r="N31" s="100">
        <f>IF(SER_hh_tesh_in!N31=0,0,SER_hh_tesh_in!N31/SER_summary!N$27)</f>
        <v>16.210161096095021</v>
      </c>
      <c r="O31" s="100">
        <f>IF(SER_hh_tesh_in!O31=0,0,SER_hh_tesh_in!O31/SER_summary!O$27)</f>
        <v>16.345814271004912</v>
      </c>
      <c r="P31" s="100">
        <f>IF(SER_hh_tesh_in!P31=0,0,SER_hh_tesh_in!P31/SER_summary!P$27)</f>
        <v>16.127476552005167</v>
      </c>
      <c r="Q31" s="100">
        <f>IF(SER_hh_tesh_in!Q31=0,0,SER_hh_tesh_in!Q31/SER_summary!Q$27)</f>
        <v>16.265664744155288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13.983432135452061</v>
      </c>
      <c r="D33" s="18">
        <f>IF(SER_hh_tesh_in!D33=0,0,SER_hh_tesh_in!D33/SER_summary!D$27)</f>
        <v>14.458796730950404</v>
      </c>
      <c r="E33" s="18">
        <f>IF(SER_hh_tesh_in!E33=0,0,SER_hh_tesh_in!E33/SER_summary!E$27)</f>
        <v>14.495118122409885</v>
      </c>
      <c r="F33" s="18">
        <f>IF(SER_hh_tesh_in!F33=0,0,SER_hh_tesh_in!F33/SER_summary!F$27)</f>
        <v>14.428811909986607</v>
      </c>
      <c r="G33" s="18">
        <f>IF(SER_hh_tesh_in!G33=0,0,SER_hh_tesh_in!G33/SER_summary!G$27)</f>
        <v>13.990108119864646</v>
      </c>
      <c r="H33" s="18">
        <f>IF(SER_hh_tesh_in!H33=0,0,SER_hh_tesh_in!H33/SER_summary!H$27)</f>
        <v>14.495702405312402</v>
      </c>
      <c r="I33" s="18">
        <f>IF(SER_hh_tesh_in!I33=0,0,SER_hh_tesh_in!I33/SER_summary!I$27)</f>
        <v>14.191761320306441</v>
      </c>
      <c r="J33" s="18">
        <f>IF(SER_hh_tesh_in!J33=0,0,SER_hh_tesh_in!J33/SER_summary!J$27)</f>
        <v>14.39258720831214</v>
      </c>
      <c r="K33" s="18">
        <f>IF(SER_hh_tesh_in!K33=0,0,SER_hh_tesh_in!K33/SER_summary!K$27)</f>
        <v>0</v>
      </c>
      <c r="L33" s="18">
        <f>IF(SER_hh_tesh_in!L33=0,0,SER_hh_tesh_in!L33/SER_summary!L$27)</f>
        <v>14.661797624382288</v>
      </c>
      <c r="M33" s="18">
        <f>IF(SER_hh_tesh_in!M33=0,0,SER_hh_tesh_in!M33/SER_summary!M$27)</f>
        <v>14.301639858016188</v>
      </c>
      <c r="N33" s="18">
        <f>IF(SER_hh_tesh_in!N33=0,0,SER_hh_tesh_in!N33/SER_summary!N$27)</f>
        <v>15.254362039090342</v>
      </c>
      <c r="O33" s="18">
        <f>IF(SER_hh_tesh_in!O33=0,0,SER_hh_tesh_in!O33/SER_summary!O$27)</f>
        <v>15.447317900169729</v>
      </c>
      <c r="P33" s="18">
        <f>IF(SER_hh_tesh_in!P33=0,0,SER_hh_tesh_in!P33/SER_summary!P$27)</f>
        <v>15.436594338148927</v>
      </c>
      <c r="Q33" s="18">
        <f>IF(SER_hh_tesh_in!Q33=0,0,SER_hh_tesh_in!Q33/SER_summary!Q$27)</f>
        <v>15.932351714302824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19.940760102178494</v>
      </c>
      <c r="D3" s="106">
        <f>IF(SER_hh_emih_in!D3=0,0,SER_hh_emih_in!D3/SER_summary!D$27)</f>
        <v>23.802976792367836</v>
      </c>
      <c r="E3" s="106">
        <f>IF(SER_hh_emih_in!E3=0,0,SER_hh_emih_in!E3/SER_summary!E$27)</f>
        <v>4.091839823836354</v>
      </c>
      <c r="F3" s="106">
        <f>IF(SER_hh_emih_in!F3=0,0,SER_hh_emih_in!F3/SER_summary!F$27)</f>
        <v>22.225284575628532</v>
      </c>
      <c r="G3" s="106">
        <f>IF(SER_hh_emih_in!G3=0,0,SER_hh_emih_in!G3/SER_summary!G$27)</f>
        <v>8.8331944039459636</v>
      </c>
      <c r="H3" s="106">
        <f>IF(SER_hh_emih_in!H3=0,0,SER_hh_emih_in!H3/SER_summary!H$27)</f>
        <v>29.085794186380962</v>
      </c>
      <c r="I3" s="106">
        <f>IF(SER_hh_emih_in!I3=0,0,SER_hh_emih_in!I3/SER_summary!I$27)</f>
        <v>4.4777826788287793</v>
      </c>
      <c r="J3" s="106">
        <f>IF(SER_hh_emih_in!J3=0,0,SER_hh_emih_in!J3/SER_summary!J$27)</f>
        <v>34.303534686551743</v>
      </c>
      <c r="K3" s="106">
        <f>IF(SER_hh_emih_in!K3=0,0,SER_hh_emih_in!K3/SER_summary!K$27)</f>
        <v>34.780946640642796</v>
      </c>
      <c r="L3" s="106">
        <f>IF(SER_hh_emih_in!L3=0,0,SER_hh_emih_in!L3/SER_summary!L$27)</f>
        <v>58.714887791040027</v>
      </c>
      <c r="M3" s="106">
        <f>IF(SER_hh_emih_in!M3=0,0,SER_hh_emih_in!M3/SER_summary!M$27)</f>
        <v>14.002870191910885</v>
      </c>
      <c r="N3" s="106">
        <f>IF(SER_hh_emih_in!N3=0,0,SER_hh_emih_in!N3/SER_summary!N$27)</f>
        <v>30.620907679915014</v>
      </c>
      <c r="O3" s="106">
        <f>IF(SER_hh_emih_in!O3=0,0,SER_hh_emih_in!O3/SER_summary!O$27)</f>
        <v>17.576420105262649</v>
      </c>
      <c r="P3" s="106">
        <f>IF(SER_hh_emih_in!P3=0,0,SER_hh_emih_in!P3/SER_summary!P$27)</f>
        <v>18.932690408843921</v>
      </c>
      <c r="Q3" s="106">
        <f>IF(SER_hh_emih_in!Q3=0,0,SER_hh_emih_in!Q3/SER_summary!Q$27)</f>
        <v>35.659842911961711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13.841062703293254</v>
      </c>
      <c r="D4" s="101">
        <f>IF(SER_hh_emih_in!D4=0,0,SER_hh_emih_in!D4/SER_summary!D$27)</f>
        <v>19.489276941753907</v>
      </c>
      <c r="E4" s="101">
        <f>IF(SER_hh_emih_in!E4=0,0,SER_hh_emih_in!E4/SER_summary!E$27)</f>
        <v>7.9570343081198591E-2</v>
      </c>
      <c r="F4" s="101">
        <f>IF(SER_hh_emih_in!F4=0,0,SER_hh_emih_in!F4/SER_summary!F$27)</f>
        <v>17.997331662183061</v>
      </c>
      <c r="G4" s="101">
        <f>IF(SER_hh_emih_in!G4=0,0,SER_hh_emih_in!G4/SER_summary!G$27)</f>
        <v>5.5764861301457502</v>
      </c>
      <c r="H4" s="101">
        <f>IF(SER_hh_emih_in!H4=0,0,SER_hh_emih_in!H4/SER_summary!H$27)</f>
        <v>26.895257384074213</v>
      </c>
      <c r="I4" s="101">
        <f>IF(SER_hh_emih_in!I4=0,0,SER_hh_emih_in!I4/SER_summary!I$27)</f>
        <v>2.1252120649537711</v>
      </c>
      <c r="J4" s="101">
        <f>IF(SER_hh_emih_in!J4=0,0,SER_hh_emih_in!J4/SER_summary!J$27)</f>
        <v>30.487957083244712</v>
      </c>
      <c r="K4" s="101">
        <f>IF(SER_hh_emih_in!K4=0,0,SER_hh_emih_in!K4/SER_summary!K$27)</f>
        <v>25.642380312017274</v>
      </c>
      <c r="L4" s="101">
        <f>IF(SER_hh_emih_in!L4=0,0,SER_hh_emih_in!L4/SER_summary!L$27)</f>
        <v>47.904496993329083</v>
      </c>
      <c r="M4" s="101">
        <f>IF(SER_hh_emih_in!M4=0,0,SER_hh_emih_in!M4/SER_summary!M$27)</f>
        <v>9.9714235525868418</v>
      </c>
      <c r="N4" s="101">
        <f>IF(SER_hh_emih_in!N4=0,0,SER_hh_emih_in!N4/SER_summary!N$27)</f>
        <v>25.3728865905533</v>
      </c>
      <c r="O4" s="101">
        <f>IF(SER_hh_emih_in!O4=0,0,SER_hh_emih_in!O4/SER_summary!O$27)</f>
        <v>10.893724494352634</v>
      </c>
      <c r="P4" s="101">
        <f>IF(SER_hh_emih_in!P4=0,0,SER_hh_emih_in!P4/SER_summary!P$27)</f>
        <v>15.150102962630067</v>
      </c>
      <c r="Q4" s="101">
        <f>IF(SER_hh_emih_in!Q4=0,0,SER_hh_emih_in!Q4/SER_summary!Q$27)</f>
        <v>32.678506723381936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0</v>
      </c>
      <c r="D5" s="100">
        <f>IF(SER_hh_emih_in!D5=0,0,SER_hh_emih_in!D5/SER_summary!D$27)</f>
        <v>0</v>
      </c>
      <c r="E5" s="100">
        <f>IF(SER_hh_emih_in!E5=0,0,SER_hh_emih_in!E5/SER_summary!E$27)</f>
        <v>0</v>
      </c>
      <c r="F5" s="100">
        <f>IF(SER_hh_emih_in!F5=0,0,SER_hh_emih_in!F5/SER_summary!F$27)</f>
        <v>0</v>
      </c>
      <c r="G5" s="100">
        <f>IF(SER_hh_emih_in!G5=0,0,SER_hh_emih_in!G5/SER_summary!G$27)</f>
        <v>0</v>
      </c>
      <c r="H5" s="100">
        <f>IF(SER_hh_emih_in!H5=0,0,SER_hh_emih_in!H5/SER_summary!H$27)</f>
        <v>0</v>
      </c>
      <c r="I5" s="100">
        <f>IF(SER_hh_emih_in!I5=0,0,SER_hh_emih_in!I5/SER_summary!I$27)</f>
        <v>0</v>
      </c>
      <c r="J5" s="100">
        <f>IF(SER_hh_emih_in!J5=0,0,SER_hh_emih_in!J5/SER_summary!J$27)</f>
        <v>0</v>
      </c>
      <c r="K5" s="100">
        <f>IF(SER_hh_emih_in!K5=0,0,SER_hh_emih_in!K5/SER_summary!K$27)</f>
        <v>0</v>
      </c>
      <c r="L5" s="100">
        <f>IF(SER_hh_emih_in!L5=0,0,SER_hh_emih_in!L5/SER_summary!L$27)</f>
        <v>0</v>
      </c>
      <c r="M5" s="100">
        <f>IF(SER_hh_emih_in!M5=0,0,SER_hh_emih_in!M5/SER_summary!M$27)</f>
        <v>0</v>
      </c>
      <c r="N5" s="100">
        <f>IF(SER_hh_emih_in!N5=0,0,SER_hh_emih_in!N5/SER_summary!N$27)</f>
        <v>0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44.677415345902439</v>
      </c>
      <c r="D7" s="100">
        <f>IF(SER_hh_emih_in!D7=0,0,SER_hh_emih_in!D7/SER_summary!D$27)</f>
        <v>39.014493908225489</v>
      </c>
      <c r="E7" s="100">
        <f>IF(SER_hh_emih_in!E7=0,0,SER_hh_emih_in!E7/SER_summary!E$27)</f>
        <v>0</v>
      </c>
      <c r="F7" s="100">
        <f>IF(SER_hh_emih_in!F7=0,0,SER_hh_emih_in!F7/SER_summary!F$27)</f>
        <v>46.52495593975673</v>
      </c>
      <c r="G7" s="100">
        <f>IF(SER_hh_emih_in!G7=0,0,SER_hh_emih_in!G7/SER_summary!G$27)</f>
        <v>42.931276271110747</v>
      </c>
      <c r="H7" s="100">
        <f>IF(SER_hh_emih_in!H7=0,0,SER_hh_emih_in!H7/SER_summary!H$27)</f>
        <v>0</v>
      </c>
      <c r="I7" s="100">
        <f>IF(SER_hh_emih_in!I7=0,0,SER_hh_emih_in!I7/SER_summary!I$27)</f>
        <v>42.689767098188092</v>
      </c>
      <c r="J7" s="100">
        <f>IF(SER_hh_emih_in!J7=0,0,SER_hh_emih_in!J7/SER_summary!J$27)</f>
        <v>0</v>
      </c>
      <c r="K7" s="100">
        <f>IF(SER_hh_emih_in!K7=0,0,SER_hh_emih_in!K7/SER_summary!K$27)</f>
        <v>41.179120944014052</v>
      </c>
      <c r="L7" s="100">
        <f>IF(SER_hh_emih_in!L7=0,0,SER_hh_emih_in!L7/SER_summary!L$27)</f>
        <v>51.970871762973822</v>
      </c>
      <c r="M7" s="100">
        <f>IF(SER_hh_emih_in!M7=0,0,SER_hh_emih_in!M7/SER_summary!M$27)</f>
        <v>52.213476311824053</v>
      </c>
      <c r="N7" s="100">
        <f>IF(SER_hh_emih_in!N7=0,0,SER_hh_emih_in!N7/SER_summary!N$27)</f>
        <v>35.337830166895408</v>
      </c>
      <c r="O7" s="100">
        <f>IF(SER_hh_emih_in!O7=0,0,SER_hh_emih_in!O7/SER_summary!O$27)</f>
        <v>44.59134387718899</v>
      </c>
      <c r="P7" s="100">
        <f>IF(SER_hh_emih_in!P7=0,0,SER_hh_emih_in!P7/SER_summary!P$27)</f>
        <v>34.220448262849594</v>
      </c>
      <c r="Q7" s="100">
        <f>IF(SER_hh_emih_in!Q7=0,0,SER_hh_emih_in!Q7/SER_summary!Q$27)</f>
        <v>40.161312543226266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21.035386329384426</v>
      </c>
      <c r="D8" s="100">
        <f>IF(SER_hh_emih_in!D8=0,0,SER_hh_emih_in!D8/SER_summary!D$27)</f>
        <v>18.381789534029398</v>
      </c>
      <c r="E8" s="100">
        <f>IF(SER_hh_emih_in!E8=0,0,SER_hh_emih_in!E8/SER_summary!E$27)</f>
        <v>23.351338788696332</v>
      </c>
      <c r="F8" s="100">
        <f>IF(SER_hh_emih_in!F8=0,0,SER_hh_emih_in!F8/SER_summary!F$27)</f>
        <v>20.772583269504729</v>
      </c>
      <c r="G8" s="100">
        <f>IF(SER_hh_emih_in!G8=0,0,SER_hh_emih_in!G8/SER_summary!G$27)</f>
        <v>20.324878368481262</v>
      </c>
      <c r="H8" s="100">
        <f>IF(SER_hh_emih_in!H8=0,0,SER_hh_emih_in!H8/SER_summary!H$27)</f>
        <v>20.033108647378764</v>
      </c>
      <c r="I8" s="100">
        <f>IF(SER_hh_emih_in!I8=0,0,SER_hh_emih_in!I8/SER_summary!I$27)</f>
        <v>19.949180655459539</v>
      </c>
      <c r="J8" s="100">
        <f>IF(SER_hh_emih_in!J8=0,0,SER_hh_emih_in!J8/SER_summary!J$27)</f>
        <v>21.397331217831901</v>
      </c>
      <c r="K8" s="100">
        <f>IF(SER_hh_emih_in!K8=0,0,SER_hh_emih_in!K8/SER_summary!K$27)</f>
        <v>19.390558614028215</v>
      </c>
      <c r="L8" s="100">
        <f>IF(SER_hh_emih_in!L8=0,0,SER_hh_emih_in!L8/SER_summary!L$27)</f>
        <v>24.121877141595093</v>
      </c>
      <c r="M8" s="100">
        <f>IF(SER_hh_emih_in!M8=0,0,SER_hh_emih_in!M8/SER_summary!M$27)</f>
        <v>18.637819582371097</v>
      </c>
      <c r="N8" s="100">
        <f>IF(SER_hh_emih_in!N8=0,0,SER_hh_emih_in!N8/SER_summary!N$27)</f>
        <v>20.541346444506445</v>
      </c>
      <c r="O8" s="100">
        <f>IF(SER_hh_emih_in!O8=0,0,SER_hh_emih_in!O8/SER_summary!O$27)</f>
        <v>21.147050814715435</v>
      </c>
      <c r="P8" s="100">
        <f>IF(SER_hh_emih_in!P8=0,0,SER_hh_emih_in!P8/SER_summary!P$27)</f>
        <v>15.820430395420226</v>
      </c>
      <c r="Q8" s="100">
        <f>IF(SER_hh_emih_in!Q8=0,0,SER_hh_emih_in!Q8/SER_summary!Q$27)</f>
        <v>18.173398344934284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0</v>
      </c>
      <c r="D9" s="100">
        <f>IF(SER_hh_emih_in!D9=0,0,SER_hh_emih_in!D9/SER_summary!D$27)</f>
        <v>25.629696801535861</v>
      </c>
      <c r="E9" s="100">
        <f>IF(SER_hh_emih_in!E9=0,0,SER_hh_emih_in!E9/SER_summary!E$27)</f>
        <v>0</v>
      </c>
      <c r="F9" s="100">
        <f>IF(SER_hh_emih_in!F9=0,0,SER_hh_emih_in!F9/SER_summary!F$27)</f>
        <v>28.264418890922606</v>
      </c>
      <c r="G9" s="100">
        <f>IF(SER_hh_emih_in!G9=0,0,SER_hh_emih_in!G9/SER_summary!G$27)</f>
        <v>0</v>
      </c>
      <c r="H9" s="100">
        <f>IF(SER_hh_emih_in!H9=0,0,SER_hh_emih_in!H9/SER_summary!H$27)</f>
        <v>29.330480409153502</v>
      </c>
      <c r="I9" s="100">
        <f>IF(SER_hh_emih_in!I9=0,0,SER_hh_emih_in!I9/SER_summary!I$27)</f>
        <v>0</v>
      </c>
      <c r="J9" s="100">
        <f>IF(SER_hh_emih_in!J9=0,0,SER_hh_emih_in!J9/SER_summary!J$27)</f>
        <v>31.672059209132513</v>
      </c>
      <c r="K9" s="100">
        <f>IF(SER_hh_emih_in!K9=0,0,SER_hh_emih_in!K9/SER_summary!K$27)</f>
        <v>29.469619129656596</v>
      </c>
      <c r="L9" s="100">
        <f>IF(SER_hh_emih_in!L9=0,0,SER_hh_emih_in!L9/SER_summary!L$27)</f>
        <v>0</v>
      </c>
      <c r="M9" s="100">
        <f>IF(SER_hh_emih_in!M9=0,0,SER_hh_emih_in!M9/SER_summary!M$27)</f>
        <v>0</v>
      </c>
      <c r="N9" s="100">
        <f>IF(SER_hh_emih_in!N9=0,0,SER_hh_emih_in!N9/SER_summary!N$27)</f>
        <v>33.873992638010101</v>
      </c>
      <c r="O9" s="100">
        <f>IF(SER_hh_emih_in!O9=0,0,SER_hh_emih_in!O9/SER_summary!O$27)</f>
        <v>32.014661821706</v>
      </c>
      <c r="P9" s="100">
        <f>IF(SER_hh_emih_in!P9=0,0,SER_hh_emih_in!P9/SER_summary!P$27)</f>
        <v>0</v>
      </c>
      <c r="Q9" s="100">
        <f>IF(SER_hh_emih_in!Q9=0,0,SER_hh_emih_in!Q9/SER_summary!Q$27)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0</v>
      </c>
      <c r="O10" s="100">
        <f>IF(SER_hh_emih_in!O10=0,0,SER_hh_emih_in!O10/SER_summary!O$27)</f>
        <v>0</v>
      </c>
      <c r="P10" s="100">
        <f>IF(SER_hh_emih_in!P10=0,0,SER_hh_emih_in!P10/SER_summary!P$27)</f>
        <v>0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4.2667039521350741E-3</v>
      </c>
      <c r="D16" s="101">
        <f>IF(SER_hh_emih_in!D16=0,0,SER_hh_emih_in!D16/SER_summary!D$27)</f>
        <v>1.1192464264441126E-2</v>
      </c>
      <c r="E16" s="101">
        <f>IF(SER_hh_emih_in!E16=0,0,SER_hh_emih_in!E16/SER_summary!E$27)</f>
        <v>0</v>
      </c>
      <c r="F16" s="101">
        <f>IF(SER_hh_emih_in!F16=0,0,SER_hh_emih_in!F16/SER_summary!F$27)</f>
        <v>2.0740816572970593E-2</v>
      </c>
      <c r="G16" s="101">
        <f>IF(SER_hh_emih_in!G16=0,0,SER_hh_emih_in!G16/SER_summary!G$27)</f>
        <v>2.6229345732769736E-3</v>
      </c>
      <c r="H16" s="101">
        <f>IF(SER_hh_emih_in!H16=0,0,SER_hh_emih_in!H16/SER_summary!H$27)</f>
        <v>1.7118368724188992E-2</v>
      </c>
      <c r="I16" s="101">
        <f>IF(SER_hh_emih_in!I16=0,0,SER_hh_emih_in!I16/SER_summary!I$27)</f>
        <v>7.483288665082943E-3</v>
      </c>
      <c r="J16" s="101">
        <f>IF(SER_hh_emih_in!J16=0,0,SER_hh_emih_in!J16/SER_summary!J$27)</f>
        <v>1.6645285399236149E-3</v>
      </c>
      <c r="K16" s="101">
        <f>IF(SER_hh_emih_in!K16=0,0,SER_hh_emih_in!K16/SER_summary!K$27)</f>
        <v>3.459953834174128E-2</v>
      </c>
      <c r="L16" s="101">
        <f>IF(SER_hh_emih_in!L16=0,0,SER_hh_emih_in!L16/SER_summary!L$27)</f>
        <v>0</v>
      </c>
      <c r="M16" s="101">
        <f>IF(SER_hh_emih_in!M16=0,0,SER_hh_emih_in!M16/SER_summary!M$27)</f>
        <v>3.4156422880591161E-2</v>
      </c>
      <c r="N16" s="101">
        <f>IF(SER_hh_emih_in!N16=0,0,SER_hh_emih_in!N16/SER_summary!N$27)</f>
        <v>0.48608056434476155</v>
      </c>
      <c r="O16" s="101">
        <f>IF(SER_hh_emih_in!O16=0,0,SER_hh_emih_in!O16/SER_summary!O$27)</f>
        <v>0.31262363827142781</v>
      </c>
      <c r="P16" s="101">
        <f>IF(SER_hh_emih_in!P16=0,0,SER_hh_emih_in!P16/SER_summary!P$27)</f>
        <v>0.21492083903443848</v>
      </c>
      <c r="Q16" s="101">
        <f>IF(SER_hh_emih_in!Q16=0,0,SER_hh_emih_in!Q16/SER_summary!Q$27)</f>
        <v>0.26076447654616941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0.54215092174696244</v>
      </c>
      <c r="D17" s="103">
        <f>IF(SER_hh_emih_in!D17=0,0,SER_hh_emih_in!D17/SER_summary!D$27)</f>
        <v>0.69590563429949404</v>
      </c>
      <c r="E17" s="103">
        <f>IF(SER_hh_emih_in!E17=0,0,SER_hh_emih_in!E17/SER_summary!E$27)</f>
        <v>0</v>
      </c>
      <c r="F17" s="103">
        <f>IF(SER_hh_emih_in!F17=0,0,SER_hh_emih_in!F17/SER_summary!F$27)</f>
        <v>0.92071279864316846</v>
      </c>
      <c r="G17" s="103">
        <f>IF(SER_hh_emih_in!G17=0,0,SER_hh_emih_in!G17/SER_summary!G$27)</f>
        <v>1.0545111334139243</v>
      </c>
      <c r="H17" s="103">
        <f>IF(SER_hh_emih_in!H17=0,0,SER_hh_emih_in!H17/SER_summary!H$27)</f>
        <v>1.2615733544764141</v>
      </c>
      <c r="I17" s="103">
        <f>IF(SER_hh_emih_in!I17=0,0,SER_hh_emih_in!I17/SER_summary!I$27)</f>
        <v>1.4601516581835599</v>
      </c>
      <c r="J17" s="103">
        <f>IF(SER_hh_emih_in!J17=0,0,SER_hh_emih_in!J17/SER_summary!J$27)</f>
        <v>1.6011163024516395</v>
      </c>
      <c r="K17" s="103">
        <f>IF(SER_hh_emih_in!K17=0,0,SER_hh_emih_in!K17/SER_summary!K$27)</f>
        <v>1.7970540330067828</v>
      </c>
      <c r="L17" s="103">
        <f>IF(SER_hh_emih_in!L17=0,0,SER_hh_emih_in!L17/SER_summary!L$27)</f>
        <v>0</v>
      </c>
      <c r="M17" s="103">
        <f>IF(SER_hh_emih_in!M17=0,0,SER_hh_emih_in!M17/SER_summary!M$27)</f>
        <v>1.8550677341817534</v>
      </c>
      <c r="N17" s="103">
        <f>IF(SER_hh_emih_in!N17=0,0,SER_hh_emih_in!N17/SER_summary!N$27)</f>
        <v>1.9140246650089772</v>
      </c>
      <c r="O17" s="103">
        <f>IF(SER_hh_emih_in!O17=0,0,SER_hh_emih_in!O17/SER_summary!O$27)</f>
        <v>1.874544276443415</v>
      </c>
      <c r="P17" s="103">
        <f>IF(SER_hh_emih_in!P17=0,0,SER_hh_emih_in!P17/SER_summary!P$27)</f>
        <v>1.9794509892496746</v>
      </c>
      <c r="Q17" s="103">
        <f>IF(SER_hh_emih_in!Q17=0,0,SER_hh_emih_in!Q17/SER_summary!Q$27)</f>
        <v>1.9372833704193833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2.5214929633162302</v>
      </c>
      <c r="D19" s="101">
        <f>IF(SER_hh_emih_in!D19=0,0,SER_hh_emih_in!D19/SER_summary!D$27)</f>
        <v>2.0539476719542371</v>
      </c>
      <c r="E19" s="101">
        <f>IF(SER_hh_emih_in!E19=0,0,SER_hh_emih_in!E19/SER_summary!E$27)</f>
        <v>1.8173333049146911</v>
      </c>
      <c r="F19" s="101">
        <f>IF(SER_hh_emih_in!F19=0,0,SER_hh_emih_in!F19/SER_summary!F$27)</f>
        <v>1.7572661627108126</v>
      </c>
      <c r="G19" s="101">
        <f>IF(SER_hh_emih_in!G19=0,0,SER_hh_emih_in!G19/SER_summary!G$27)</f>
        <v>1.8422705444499929</v>
      </c>
      <c r="H19" s="101">
        <f>IF(SER_hh_emih_in!H19=0,0,SER_hh_emih_in!H19/SER_summary!H$27)</f>
        <v>0.51779057542194973</v>
      </c>
      <c r="I19" s="101">
        <f>IF(SER_hh_emih_in!I19=0,0,SER_hh_emih_in!I19/SER_summary!I$27)</f>
        <v>0.9547223858344932</v>
      </c>
      <c r="J19" s="101">
        <f>IF(SER_hh_emih_in!J19=0,0,SER_hh_emih_in!J19/SER_summary!J$27)</f>
        <v>3.255668932843184</v>
      </c>
      <c r="K19" s="101">
        <f>IF(SER_hh_emih_in!K19=0,0,SER_hh_emih_in!K19/SER_summary!K$27)</f>
        <v>2.0193069751937935</v>
      </c>
      <c r="L19" s="101">
        <f>IF(SER_hh_emih_in!L19=0,0,SER_hh_emih_in!L19/SER_summary!L$27)</f>
        <v>5.8621994304632929</v>
      </c>
      <c r="M19" s="101">
        <f>IF(SER_hh_emih_in!M19=0,0,SER_hh_emih_in!M19/SER_summary!M$27)</f>
        <v>1.968118485780963</v>
      </c>
      <c r="N19" s="101">
        <f>IF(SER_hh_emih_in!N19=0,0,SER_hh_emih_in!N19/SER_summary!N$27)</f>
        <v>1.9313988315109119</v>
      </c>
      <c r="O19" s="101">
        <f>IF(SER_hh_emih_in!O19=0,0,SER_hh_emih_in!O19/SER_summary!O$27)</f>
        <v>1.9681205738598957</v>
      </c>
      <c r="P19" s="101">
        <f>IF(SER_hh_emih_in!P19=0,0,SER_hh_emih_in!P19/SER_summary!P$27)</f>
        <v>1.8858875775252628</v>
      </c>
      <c r="Q19" s="101">
        <f>IF(SER_hh_emih_in!Q19=0,0,SER_hh_emih_in!Q19/SER_summary!Q$27)</f>
        <v>2.0145329248632078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0</v>
      </c>
      <c r="D21" s="100">
        <f>IF(SER_hh_emih_in!D21=0,0,SER_hh_emih_in!D21/SER_summary!D$27)</f>
        <v>0</v>
      </c>
      <c r="E21" s="100">
        <f>IF(SER_hh_emih_in!E21=0,0,SER_hh_emih_in!E21/SER_summary!E$27)</f>
        <v>0</v>
      </c>
      <c r="F21" s="100">
        <f>IF(SER_hh_emih_in!F21=0,0,SER_hh_emih_in!F21/SER_summary!F$27)</f>
        <v>0</v>
      </c>
      <c r="G21" s="100">
        <f>IF(SER_hh_emih_in!G21=0,0,SER_hh_emih_in!G21/SER_summary!G$27)</f>
        <v>0</v>
      </c>
      <c r="H21" s="100">
        <f>IF(SER_hh_emih_in!H21=0,0,SER_hh_emih_in!H21/SER_summary!H$27)</f>
        <v>0</v>
      </c>
      <c r="I21" s="100">
        <f>IF(SER_hh_emih_in!I21=0,0,SER_hh_emih_in!I21/SER_summary!I$27)</f>
        <v>0</v>
      </c>
      <c r="J21" s="100">
        <f>IF(SER_hh_emih_in!J21=0,0,SER_hh_emih_in!J21/SER_summary!J$27)</f>
        <v>0</v>
      </c>
      <c r="K21" s="100">
        <f>IF(SER_hh_emih_in!K21=0,0,SER_hh_emih_in!K21/SER_summary!K$27)</f>
        <v>0</v>
      </c>
      <c r="L21" s="100">
        <f>IF(SER_hh_emih_in!L21=0,0,SER_hh_emih_in!L21/SER_summary!L$27)</f>
        <v>0</v>
      </c>
      <c r="M21" s="100">
        <f>IF(SER_hh_emih_in!M21=0,0,SER_hh_emih_in!M21/SER_summary!M$27)</f>
        <v>0</v>
      </c>
      <c r="N21" s="100">
        <f>IF(SER_hh_emih_in!N21=0,0,SER_hh_emih_in!N21/SER_summary!N$27)</f>
        <v>0</v>
      </c>
      <c r="O21" s="100">
        <f>IF(SER_hh_emih_in!O21=0,0,SER_hh_emih_in!O21/SER_summary!O$27)</f>
        <v>0</v>
      </c>
      <c r="P21" s="100">
        <f>IF(SER_hh_emih_in!P21=0,0,SER_hh_emih_in!P21/SER_summary!P$27)</f>
        <v>0</v>
      </c>
      <c r="Q21" s="100">
        <f>IF(SER_hh_emih_in!Q21=0,0,SER_hh_emih_in!Q21/SER_summary!Q$27)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7.3558916902653388</v>
      </c>
      <c r="D22" s="100">
        <f>IF(SER_hh_emih_in!D22=0,0,SER_hh_emih_in!D22/SER_summary!D$27)</f>
        <v>7.3772258184564157</v>
      </c>
      <c r="E22" s="100">
        <f>IF(SER_hh_emih_in!E22=0,0,SER_hh_emih_in!E22/SER_summary!E$27)</f>
        <v>7.2561226953104931</v>
      </c>
      <c r="F22" s="100">
        <f>IF(SER_hh_emih_in!F22=0,0,SER_hh_emih_in!F22/SER_summary!F$27)</f>
        <v>7.1423221567817956</v>
      </c>
      <c r="G22" s="100">
        <f>IF(SER_hh_emih_in!G22=0,0,SER_hh_emih_in!G22/SER_summary!G$27)</f>
        <v>7.0369020405346259</v>
      </c>
      <c r="H22" s="100">
        <f>IF(SER_hh_emih_in!H22=0,0,SER_hh_emih_in!H22/SER_summary!H$27)</f>
        <v>0</v>
      </c>
      <c r="I22" s="100">
        <f>IF(SER_hh_emih_in!I22=0,0,SER_hh_emih_in!I22/SER_summary!I$27)</f>
        <v>0</v>
      </c>
      <c r="J22" s="100">
        <f>IF(SER_hh_emih_in!J22=0,0,SER_hh_emih_in!J22/SER_summary!J$27)</f>
        <v>0</v>
      </c>
      <c r="K22" s="100">
        <f>IF(SER_hh_emih_in!K22=0,0,SER_hh_emih_in!K22/SER_summary!K$27)</f>
        <v>7.1993062607021967</v>
      </c>
      <c r="L22" s="100">
        <f>IF(SER_hh_emih_in!L22=0,0,SER_hh_emih_in!L22/SER_summary!L$27)</f>
        <v>6.8575433455581152</v>
      </c>
      <c r="M22" s="100">
        <f>IF(SER_hh_emih_in!M22=0,0,SER_hh_emih_in!M22/SER_summary!M$27)</f>
        <v>6.9142090527695501</v>
      </c>
      <c r="N22" s="100">
        <f>IF(SER_hh_emih_in!N22=0,0,SER_hh_emih_in!N22/SER_summary!N$27)</f>
        <v>6.7821998322141015</v>
      </c>
      <c r="O22" s="100">
        <f>IF(SER_hh_emih_in!O22=0,0,SER_hh_emih_in!O22/SER_summary!O$27)</f>
        <v>6.8169009812944719</v>
      </c>
      <c r="P22" s="100">
        <f>IF(SER_hh_emih_in!P22=0,0,SER_hh_emih_in!P22/SER_summary!P$27)</f>
        <v>6.9265170607321167</v>
      </c>
      <c r="Q22" s="100">
        <f>IF(SER_hh_emih_in!Q22=0,0,SER_hh_emih_in!Q22/SER_summary!Q$27)</f>
        <v>6.9327473651041123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5.3676612147248512</v>
      </c>
      <c r="D23" s="100">
        <f>IF(SER_hh_emih_in!D23=0,0,SER_hh_emih_in!D23/SER_summary!D$27)</f>
        <v>5.3742507083422213</v>
      </c>
      <c r="E23" s="100">
        <f>IF(SER_hh_emih_in!E23=0,0,SER_hh_emih_in!E23/SER_summary!E$27)</f>
        <v>5.2908760917785189</v>
      </c>
      <c r="F23" s="100">
        <f>IF(SER_hh_emih_in!F23=0,0,SER_hh_emih_in!F23/SER_summary!F$27)</f>
        <v>5.2011684722058584</v>
      </c>
      <c r="G23" s="100">
        <f>IF(SER_hh_emih_in!G23=0,0,SER_hh_emih_in!G23/SER_summary!G$27)</f>
        <v>5.1253315195325282</v>
      </c>
      <c r="H23" s="100">
        <f>IF(SER_hh_emih_in!H23=0,0,SER_hh_emih_in!H23/SER_summary!H$27)</f>
        <v>5.1177560988533468</v>
      </c>
      <c r="I23" s="100">
        <f>IF(SER_hh_emih_in!I23=0,0,SER_hh_emih_in!I23/SER_summary!I$27)</f>
        <v>5.0455533110022222</v>
      </c>
      <c r="J23" s="100">
        <f>IF(SER_hh_emih_in!J23=0,0,SER_hh_emih_in!J23/SER_summary!J$27)</f>
        <v>4.9859112605734683</v>
      </c>
      <c r="K23" s="100">
        <f>IF(SER_hh_emih_in!K23=0,0,SER_hh_emih_in!K23/SER_summary!K$27)</f>
        <v>5.0909714258447734</v>
      </c>
      <c r="L23" s="100">
        <f>IF(SER_hh_emih_in!L23=0,0,SER_hh_emih_in!L23/SER_summary!L$27)</f>
        <v>4.7375720809745525</v>
      </c>
      <c r="M23" s="100">
        <f>IF(SER_hh_emih_in!M23=0,0,SER_hh_emih_in!M23/SER_summary!M$27)</f>
        <v>4.7510119047085633</v>
      </c>
      <c r="N23" s="100">
        <f>IF(SER_hh_emih_in!N23=0,0,SER_hh_emih_in!N23/SER_summary!N$27)</f>
        <v>4.685842581896841</v>
      </c>
      <c r="O23" s="100">
        <f>IF(SER_hh_emih_in!O23=0,0,SER_hh_emih_in!O23/SER_summary!O$27)</f>
        <v>4.7172607065352148</v>
      </c>
      <c r="P23" s="100">
        <f>IF(SER_hh_emih_in!P23=0,0,SER_hh_emih_in!P23/SER_summary!P$27)</f>
        <v>4.7994207303160881</v>
      </c>
      <c r="Q23" s="100">
        <f>IF(SER_hh_emih_in!Q23=0,0,SER_hh_emih_in!Q23/SER_summary!Q$27)</f>
        <v>4.8264944086981059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3.5739377316168714</v>
      </c>
      <c r="D29" s="101">
        <f>IF(SER_hh_emih_in!D29=0,0,SER_hh_emih_in!D29/SER_summary!D$27)</f>
        <v>2.248559714395252</v>
      </c>
      <c r="E29" s="101">
        <f>IF(SER_hh_emih_in!E29=0,0,SER_hh_emih_in!E29/SER_summary!E$27)</f>
        <v>2.1949361758404642</v>
      </c>
      <c r="F29" s="101">
        <f>IF(SER_hh_emih_in!F29=0,0,SER_hh_emih_in!F29/SER_summary!F$27)</f>
        <v>2.4499459341616885</v>
      </c>
      <c r="G29" s="101">
        <f>IF(SER_hh_emih_in!G29=0,0,SER_hh_emih_in!G29/SER_summary!G$27)</f>
        <v>1.4118147947769433</v>
      </c>
      <c r="H29" s="101">
        <f>IF(SER_hh_emih_in!H29=0,0,SER_hh_emih_in!H29/SER_summary!H$27)</f>
        <v>1.6556278581606083</v>
      </c>
      <c r="I29" s="101">
        <f>IF(SER_hh_emih_in!I29=0,0,SER_hh_emih_in!I29/SER_summary!I$27)</f>
        <v>1.3903649393754327</v>
      </c>
      <c r="J29" s="101">
        <f>IF(SER_hh_emih_in!J29=0,0,SER_hh_emih_in!J29/SER_summary!J$27)</f>
        <v>0.5582441419239289</v>
      </c>
      <c r="K29" s="101">
        <f>IF(SER_hh_emih_in!K29=0,0,SER_hh_emih_in!K29/SER_summary!K$27)</f>
        <v>7.0846598150899824</v>
      </c>
      <c r="L29" s="101">
        <f>IF(SER_hh_emih_in!L29=0,0,SER_hh_emih_in!L29/SER_summary!L$27)</f>
        <v>4.9481913672476523</v>
      </c>
      <c r="M29" s="101">
        <f>IF(SER_hh_emih_in!M29=0,0,SER_hh_emih_in!M29/SER_summary!M$27)</f>
        <v>2.0508200828077228</v>
      </c>
      <c r="N29" s="101">
        <f>IF(SER_hh_emih_in!N29=0,0,SER_hh_emih_in!N29/SER_summary!N$27)</f>
        <v>3.2823822522444148</v>
      </c>
      <c r="O29" s="101">
        <f>IF(SER_hh_emih_in!O29=0,0,SER_hh_emih_in!O29/SER_summary!O$27)</f>
        <v>4.6599254139747188</v>
      </c>
      <c r="P29" s="101">
        <f>IF(SER_hh_emih_in!P29=0,0,SER_hh_emih_in!P29/SER_summary!P$27)</f>
        <v>1.7875421218225498</v>
      </c>
      <c r="Q29" s="101">
        <f>IF(SER_hh_emih_in!Q29=0,0,SER_hh_emih_in!Q29/SER_summary!Q$27)</f>
        <v>0.71645431770528556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0</v>
      </c>
      <c r="D30" s="100">
        <f>IF(SER_hh_emih_in!D30=0,0,SER_hh_emih_in!D30/SER_summary!D$27)</f>
        <v>0</v>
      </c>
      <c r="E30" s="100">
        <f>IF(SER_hh_emih_in!E30=0,0,SER_hh_emih_in!E30/SER_summary!E$27)</f>
        <v>0</v>
      </c>
      <c r="F30" s="100">
        <f>IF(SER_hh_emih_in!F30=0,0,SER_hh_emih_in!F30/SER_summary!F$27)</f>
        <v>0</v>
      </c>
      <c r="G30" s="100">
        <f>IF(SER_hh_emih_in!G30=0,0,SER_hh_emih_in!G30/SER_summary!G$27)</f>
        <v>0</v>
      </c>
      <c r="H30" s="100">
        <f>IF(SER_hh_emih_in!H30=0,0,SER_hh_emih_in!H30/SER_summary!H$27)</f>
        <v>0</v>
      </c>
      <c r="I30" s="100">
        <f>IF(SER_hh_emih_in!I30=0,0,SER_hh_emih_in!I30/SER_summary!I$27)</f>
        <v>0</v>
      </c>
      <c r="J30" s="100">
        <f>IF(SER_hh_emih_in!J30=0,0,SER_hh_emih_in!J30/SER_summary!J$27)</f>
        <v>0</v>
      </c>
      <c r="K30" s="100">
        <f>IF(SER_hh_emih_in!K30=0,0,SER_hh_emih_in!K30/SER_summary!K$27)</f>
        <v>7.3130908616975319</v>
      </c>
      <c r="L30" s="100">
        <f>IF(SER_hh_emih_in!L30=0,0,SER_hh_emih_in!L30/SER_summary!L$27)</f>
        <v>7.3676017316912477</v>
      </c>
      <c r="M30" s="100">
        <f>IF(SER_hh_emih_in!M30=0,0,SER_hh_emih_in!M30/SER_summary!M$27)</f>
        <v>7.1561888054122686</v>
      </c>
      <c r="N30" s="100">
        <f>IF(SER_hh_emih_in!N30=0,0,SER_hh_emih_in!N30/SER_summary!N$27)</f>
        <v>7.6292351121144319</v>
      </c>
      <c r="O30" s="100">
        <f>IF(SER_hh_emih_in!O30=0,0,SER_hh_emih_in!O30/SER_summary!O$27)</f>
        <v>7.6050077190932983</v>
      </c>
      <c r="P30" s="100">
        <f>IF(SER_hh_emih_in!P30=0,0,SER_hh_emih_in!P30/SER_summary!P$27)</f>
        <v>0</v>
      </c>
      <c r="Q30" s="100">
        <f>IF(SER_hh_emih_in!Q30=0,0,SER_hh_emih_in!Q30/SER_summary!Q$27)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5.6257509827356396</v>
      </c>
      <c r="D31" s="100">
        <f>IF(SER_hh_emih_in!D31=0,0,SER_hh_emih_in!D31/SER_summary!D$27)</f>
        <v>5.816459387514441</v>
      </c>
      <c r="E31" s="100">
        <f>IF(SER_hh_emih_in!E31=0,0,SER_hh_emih_in!E31/SER_summary!E$27)</f>
        <v>5.8340697321436501</v>
      </c>
      <c r="F31" s="100">
        <f>IF(SER_hh_emih_in!F31=0,0,SER_hh_emih_in!F31/SER_summary!F$27)</f>
        <v>5.802035954002057</v>
      </c>
      <c r="G31" s="100">
        <f>IF(SER_hh_emih_in!G31=0,0,SER_hh_emih_in!G31/SER_summary!G$27)</f>
        <v>5.5965594858157184</v>
      </c>
      <c r="H31" s="100">
        <f>IF(SER_hh_emih_in!H31=0,0,SER_hh_emih_in!H31/SER_summary!H$27)</f>
        <v>5.7861631246722185</v>
      </c>
      <c r="I31" s="100">
        <f>IF(SER_hh_emih_in!I31=0,0,SER_hh_emih_in!I31/SER_summary!I$27)</f>
        <v>5.6310626549038831</v>
      </c>
      <c r="J31" s="100">
        <f>IF(SER_hh_emih_in!J31=0,0,SER_hh_emih_in!J31/SER_summary!J$27)</f>
        <v>5.6864723929896162</v>
      </c>
      <c r="K31" s="100">
        <f>IF(SER_hh_emih_in!K31=0,0,SER_hh_emih_in!K31/SER_summary!K$27)</f>
        <v>5.7105679911600546</v>
      </c>
      <c r="L31" s="100">
        <f>IF(SER_hh_emih_in!L31=0,0,SER_hh_emih_in!L31/SER_summary!L$27)</f>
        <v>5.8048820352315129</v>
      </c>
      <c r="M31" s="100">
        <f>IF(SER_hh_emih_in!M31=0,0,SER_hh_emih_in!M31/SER_summary!M$27)</f>
        <v>5.674981942533579</v>
      </c>
      <c r="N31" s="100">
        <f>IF(SER_hh_emih_in!N31=0,0,SER_hh_emih_in!N31/SER_summary!N$27)</f>
        <v>6.1235050225650189</v>
      </c>
      <c r="O31" s="100">
        <f>IF(SER_hh_emih_in!O31=0,0,SER_hh_emih_in!O31/SER_summary!O$27)</f>
        <v>6.1625916145655015</v>
      </c>
      <c r="P31" s="100">
        <f>IF(SER_hh_emih_in!P31=0,0,SER_hh_emih_in!P31/SER_summary!P$27)</f>
        <v>6.0666693520193533</v>
      </c>
      <c r="Q31" s="100">
        <f>IF(SER_hh_emih_in!Q31=0,0,SER_hh_emih_in!Q31/SER_summary!Q$27)</f>
        <v>6.1196569825189941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78.140139100389092</v>
      </c>
      <c r="C3" s="129">
        <f t="shared" ref="C3" si="1">SUM(C4:C9)</f>
        <v>79.138661360225058</v>
      </c>
      <c r="D3" s="129">
        <f t="shared" ref="D3:Q3" si="2">SUM(D4:D9)</f>
        <v>79.839584071357763</v>
      </c>
      <c r="E3" s="129">
        <f t="shared" si="2"/>
        <v>79.906780651933715</v>
      </c>
      <c r="F3" s="129">
        <f t="shared" si="2"/>
        <v>80.481675728205886</v>
      </c>
      <c r="G3" s="129">
        <f t="shared" si="2"/>
        <v>81.663349215890122</v>
      </c>
      <c r="H3" s="129">
        <f t="shared" si="2"/>
        <v>82.739190575456206</v>
      </c>
      <c r="I3" s="129">
        <f t="shared" si="2"/>
        <v>83.810412697386724</v>
      </c>
      <c r="J3" s="129">
        <f t="shared" si="2"/>
        <v>84.86373777620507</v>
      </c>
      <c r="K3" s="129">
        <f t="shared" si="2"/>
        <v>85.789326789117354</v>
      </c>
      <c r="L3" s="129">
        <f t="shared" si="2"/>
        <v>86.354178569176426</v>
      </c>
      <c r="M3" s="129">
        <f t="shared" si="2"/>
        <v>87.537537512811497</v>
      </c>
      <c r="N3" s="129">
        <f t="shared" si="2"/>
        <v>88.482692312568119</v>
      </c>
      <c r="O3" s="129">
        <f t="shared" si="2"/>
        <v>89.52666729179208</v>
      </c>
      <c r="P3" s="129">
        <f t="shared" si="2"/>
        <v>90.398204675851915</v>
      </c>
      <c r="Q3" s="129">
        <f t="shared" si="2"/>
        <v>90.915069919911602</v>
      </c>
    </row>
    <row r="4" spans="1:17" ht="12" customHeight="1" x14ac:dyDescent="0.25">
      <c r="A4" s="88" t="s">
        <v>9</v>
      </c>
      <c r="B4" s="128">
        <v>14.938793435769119</v>
      </c>
      <c r="C4" s="128">
        <v>15.089868187628289</v>
      </c>
      <c r="D4" s="128">
        <v>15.255736410851917</v>
      </c>
      <c r="E4" s="128">
        <v>15.314961290087947</v>
      </c>
      <c r="F4" s="128">
        <v>15.547029220114373</v>
      </c>
      <c r="G4" s="128">
        <v>15.811960709351284</v>
      </c>
      <c r="H4" s="128">
        <v>16.058919378736935</v>
      </c>
      <c r="I4" s="128">
        <v>16.318966353140329</v>
      </c>
      <c r="J4" s="128">
        <v>16.567275709745687</v>
      </c>
      <c r="K4" s="128">
        <v>16.795247770856093</v>
      </c>
      <c r="L4" s="128">
        <v>16.887488149456416</v>
      </c>
      <c r="M4" s="128">
        <v>17.198097796021699</v>
      </c>
      <c r="N4" s="128">
        <v>17.55870027449782</v>
      </c>
      <c r="O4" s="128">
        <v>17.993569901135398</v>
      </c>
      <c r="P4" s="128">
        <v>18.384982155179859</v>
      </c>
      <c r="Q4" s="128">
        <v>18.76913153902068</v>
      </c>
    </row>
    <row r="5" spans="1:17" ht="12" customHeight="1" x14ac:dyDescent="0.25">
      <c r="A5" s="88" t="s">
        <v>8</v>
      </c>
      <c r="B5" s="128">
        <v>5.1784352364120227</v>
      </c>
      <c r="C5" s="128">
        <v>5.2162116542326871</v>
      </c>
      <c r="D5" s="128">
        <v>5.2393602982322092</v>
      </c>
      <c r="E5" s="128">
        <v>5.2628021899630175</v>
      </c>
      <c r="F5" s="128">
        <v>5.2638590004639862</v>
      </c>
      <c r="G5" s="128">
        <v>5.3679512895531261</v>
      </c>
      <c r="H5" s="128">
        <v>5.4228694564765325</v>
      </c>
      <c r="I5" s="128">
        <v>5.4585564538756106</v>
      </c>
      <c r="J5" s="128">
        <v>5.5140328837050712</v>
      </c>
      <c r="K5" s="128">
        <v>5.547288459445074</v>
      </c>
      <c r="L5" s="128">
        <v>5.597749824630573</v>
      </c>
      <c r="M5" s="128">
        <v>5.6260708893282425</v>
      </c>
      <c r="N5" s="128">
        <v>5.657662598035893</v>
      </c>
      <c r="O5" s="128">
        <v>5.6464745601803372</v>
      </c>
      <c r="P5" s="128">
        <v>5.664160099725021</v>
      </c>
      <c r="Q5" s="128">
        <v>5.6238202227839178</v>
      </c>
    </row>
    <row r="6" spans="1:17" ht="12" customHeight="1" x14ac:dyDescent="0.25">
      <c r="A6" s="88" t="s">
        <v>7</v>
      </c>
      <c r="B6" s="128">
        <v>33.549730548302968</v>
      </c>
      <c r="C6" s="128">
        <v>33.685311574929862</v>
      </c>
      <c r="D6" s="128">
        <v>33.530107625770569</v>
      </c>
      <c r="E6" s="128">
        <v>32.891756641948163</v>
      </c>
      <c r="F6" s="128">
        <v>32.279093976059592</v>
      </c>
      <c r="G6" s="128">
        <v>32.103691981439084</v>
      </c>
      <c r="H6" s="128">
        <v>31.869560833326613</v>
      </c>
      <c r="I6" s="128">
        <v>31.676281399102074</v>
      </c>
      <c r="J6" s="128">
        <v>31.507320418734004</v>
      </c>
      <c r="K6" s="128">
        <v>31.366323869694657</v>
      </c>
      <c r="L6" s="128">
        <v>31.228748239625748</v>
      </c>
      <c r="M6" s="128">
        <v>31.446776139107314</v>
      </c>
      <c r="N6" s="128">
        <v>31.538029270342811</v>
      </c>
      <c r="O6" s="128">
        <v>31.616542859170771</v>
      </c>
      <c r="P6" s="128">
        <v>31.717261454246884</v>
      </c>
      <c r="Q6" s="128">
        <v>31.655642049364644</v>
      </c>
    </row>
    <row r="7" spans="1:17" ht="12" customHeight="1" x14ac:dyDescent="0.25">
      <c r="A7" s="88" t="s">
        <v>39</v>
      </c>
      <c r="B7" s="128">
        <v>6.1234636332176393</v>
      </c>
      <c r="C7" s="128">
        <v>6.2289006115803431</v>
      </c>
      <c r="D7" s="128">
        <v>6.3324380021605853</v>
      </c>
      <c r="E7" s="128">
        <v>6.4131167551065573</v>
      </c>
      <c r="F7" s="128">
        <v>6.5191535798311673</v>
      </c>
      <c r="G7" s="128">
        <v>6.6296923018604197</v>
      </c>
      <c r="H7" s="128">
        <v>6.7696892888935576</v>
      </c>
      <c r="I7" s="128">
        <v>6.9115494175694447</v>
      </c>
      <c r="J7" s="128">
        <v>7.0421430574058324</v>
      </c>
      <c r="K7" s="128">
        <v>7.2019340093085829</v>
      </c>
      <c r="L7" s="128">
        <v>7.3322526697051797</v>
      </c>
      <c r="M7" s="128">
        <v>7.4686836531833602</v>
      </c>
      <c r="N7" s="128">
        <v>7.6521344330492935</v>
      </c>
      <c r="O7" s="128">
        <v>7.8232574551447724</v>
      </c>
      <c r="P7" s="128">
        <v>8.0007451734670862</v>
      </c>
      <c r="Q7" s="128">
        <v>8.1872303539023665</v>
      </c>
    </row>
    <row r="8" spans="1:17" ht="12" customHeight="1" x14ac:dyDescent="0.25">
      <c r="A8" s="51" t="s">
        <v>6</v>
      </c>
      <c r="B8" s="50">
        <v>13.365297228611691</v>
      </c>
      <c r="C8" s="50">
        <v>13.669671971405528</v>
      </c>
      <c r="D8" s="50">
        <v>13.973731050252267</v>
      </c>
      <c r="E8" s="50">
        <v>14.213851649391927</v>
      </c>
      <c r="F8" s="50">
        <v>14.522358502945778</v>
      </c>
      <c r="G8" s="50">
        <v>14.898654709503688</v>
      </c>
      <c r="H8" s="50">
        <v>15.240127628033999</v>
      </c>
      <c r="I8" s="50">
        <v>15.622079050611807</v>
      </c>
      <c r="J8" s="50">
        <v>16.015024463656427</v>
      </c>
      <c r="K8" s="50">
        <v>16.37246051339309</v>
      </c>
      <c r="L8" s="50">
        <v>16.580143508429558</v>
      </c>
      <c r="M8" s="50">
        <v>16.93181701016405</v>
      </c>
      <c r="N8" s="50">
        <v>17.211906385640066</v>
      </c>
      <c r="O8" s="50">
        <v>17.60781661184097</v>
      </c>
      <c r="P8" s="50">
        <v>18.021713259695833</v>
      </c>
      <c r="Q8" s="50">
        <v>18.307342741235527</v>
      </c>
    </row>
    <row r="9" spans="1:17" ht="12" customHeight="1" x14ac:dyDescent="0.25">
      <c r="A9" s="49" t="s">
        <v>5</v>
      </c>
      <c r="B9" s="48">
        <v>4.9844190180756627</v>
      </c>
      <c r="C9" s="48">
        <v>5.248697360448352</v>
      </c>
      <c r="D9" s="48">
        <v>5.5082106840902094</v>
      </c>
      <c r="E9" s="48">
        <v>5.81029212543611</v>
      </c>
      <c r="F9" s="48">
        <v>6.3501814487909902</v>
      </c>
      <c r="G9" s="48">
        <v>6.8513982241825166</v>
      </c>
      <c r="H9" s="48">
        <v>7.3780239899885558</v>
      </c>
      <c r="I9" s="48">
        <v>7.8229800230874531</v>
      </c>
      <c r="J9" s="48">
        <v>8.2179412429580534</v>
      </c>
      <c r="K9" s="48">
        <v>8.5060721664198606</v>
      </c>
      <c r="L9" s="48">
        <v>8.7277961773289583</v>
      </c>
      <c r="M9" s="48">
        <v>8.8660920250068251</v>
      </c>
      <c r="N9" s="48">
        <v>8.8642593510022341</v>
      </c>
      <c r="O9" s="48">
        <v>8.8390059043198406</v>
      </c>
      <c r="P9" s="48">
        <v>8.6093425335372267</v>
      </c>
      <c r="Q9" s="48">
        <v>8.3719030136044612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418.18988704451181</v>
      </c>
      <c r="C11" s="129">
        <f t="shared" ref="C11" si="4">SUM(C12:C17)</f>
        <v>422.54760213009979</v>
      </c>
      <c r="D11" s="129">
        <f t="shared" ref="D11" si="5">SUM(D12:D17)</f>
        <v>425.75848558634408</v>
      </c>
      <c r="E11" s="129">
        <f t="shared" ref="E11" si="6">SUM(E12:E17)</f>
        <v>426.03666705299162</v>
      </c>
      <c r="F11" s="129">
        <f t="shared" ref="F11" si="7">SUM(F12:F17)</f>
        <v>428.89984528941335</v>
      </c>
      <c r="G11" s="129">
        <f t="shared" ref="G11" si="8">SUM(G12:G17)</f>
        <v>434.99286135925684</v>
      </c>
      <c r="H11" s="129">
        <f t="shared" ref="H11" si="9">SUM(H12:H17)</f>
        <v>440.51825442517014</v>
      </c>
      <c r="I11" s="129">
        <f t="shared" ref="I11" si="10">SUM(I12:I17)</f>
        <v>446.14998446721961</v>
      </c>
      <c r="J11" s="129">
        <f t="shared" ref="J11" si="11">SUM(J12:J17)</f>
        <v>451.88879639797818</v>
      </c>
      <c r="K11" s="129">
        <f t="shared" ref="K11" si="12">SUM(K12:K17)</f>
        <v>456.69102941812235</v>
      </c>
      <c r="L11" s="129">
        <f t="shared" ref="L11" si="13">SUM(L12:L17)</f>
        <v>458.81988905380808</v>
      </c>
      <c r="M11" s="129">
        <f t="shared" ref="M11" si="14">SUM(M12:M17)</f>
        <v>464.34047027036917</v>
      </c>
      <c r="N11" s="129">
        <f t="shared" ref="N11" si="15">SUM(N12:N17)</f>
        <v>468.10790591250924</v>
      </c>
      <c r="O11" s="129">
        <f t="shared" ref="O11" si="16">SUM(O12:O17)</f>
        <v>473.33602662252702</v>
      </c>
      <c r="P11" s="129">
        <f t="shared" ref="P11" si="17">SUM(P12:P17)</f>
        <v>477.7607787894832</v>
      </c>
      <c r="Q11" s="129">
        <f t="shared" ref="Q11" si="18">SUM(Q12:Q17)</f>
        <v>479.72238974008138</v>
      </c>
    </row>
    <row r="12" spans="1:17" ht="12" customHeight="1" x14ac:dyDescent="0.25">
      <c r="A12" s="88" t="s">
        <v>9</v>
      </c>
      <c r="B12" s="128">
        <v>19.829554842000011</v>
      </c>
      <c r="C12" s="128">
        <v>20.030089449437586</v>
      </c>
      <c r="D12" s="128">
        <v>20.250260713141024</v>
      </c>
      <c r="E12" s="128">
        <v>20.328875026664477</v>
      </c>
      <c r="F12" s="128">
        <v>20.636918896828053</v>
      </c>
      <c r="G12" s="128">
        <v>20.988585416469274</v>
      </c>
      <c r="H12" s="128">
        <v>21.316395055135583</v>
      </c>
      <c r="I12" s="128">
        <v>21.661577935038149</v>
      </c>
      <c r="J12" s="128">
        <v>21.9911804578763</v>
      </c>
      <c r="K12" s="128">
        <v>22.293787526356716</v>
      </c>
      <c r="L12" s="128">
        <v>22.416226172688262</v>
      </c>
      <c r="M12" s="128">
        <v>22.828525268160913</v>
      </c>
      <c r="N12" s="128">
        <v>23.307184180866816</v>
      </c>
      <c r="O12" s="128">
        <v>23.884424313920846</v>
      </c>
      <c r="P12" s="128">
        <v>24.403979711133946</v>
      </c>
      <c r="Q12" s="128">
        <v>24.9138944714621</v>
      </c>
    </row>
    <row r="13" spans="1:17" ht="12" customHeight="1" x14ac:dyDescent="0.25">
      <c r="A13" s="88" t="s">
        <v>8</v>
      </c>
      <c r="B13" s="128">
        <v>15.043547412207424</v>
      </c>
      <c r="C13" s="128">
        <v>15.1423300570717</v>
      </c>
      <c r="D13" s="128">
        <v>15.189445901831954</v>
      </c>
      <c r="E13" s="128">
        <v>15.251461970575708</v>
      </c>
      <c r="F13" s="128">
        <v>15.22917705716843</v>
      </c>
      <c r="G13" s="128">
        <v>15.515179736598634</v>
      </c>
      <c r="H13" s="128">
        <v>15.668946336740392</v>
      </c>
      <c r="I13" s="128">
        <v>15.756582807716017</v>
      </c>
      <c r="J13" s="128">
        <v>15.921527128926005</v>
      </c>
      <c r="K13" s="128">
        <v>16.034179151533944</v>
      </c>
      <c r="L13" s="128">
        <v>16.184014286725372</v>
      </c>
      <c r="M13" s="128">
        <v>16.302303678159063</v>
      </c>
      <c r="N13" s="128">
        <v>16.477285142013276</v>
      </c>
      <c r="O13" s="128">
        <v>16.576739005864244</v>
      </c>
      <c r="P13" s="128">
        <v>16.779119659860889</v>
      </c>
      <c r="Q13" s="128">
        <v>16.834488391843873</v>
      </c>
    </row>
    <row r="14" spans="1:17" ht="12" customHeight="1" x14ac:dyDescent="0.25">
      <c r="A14" s="88" t="s">
        <v>7</v>
      </c>
      <c r="B14" s="128">
        <v>159.38959554387881</v>
      </c>
      <c r="C14" s="128">
        <v>158.68492565747266</v>
      </c>
      <c r="D14" s="128">
        <v>157.07894900039577</v>
      </c>
      <c r="E14" s="128">
        <v>153.26792731384444</v>
      </c>
      <c r="F14" s="128">
        <v>149.5122474310653</v>
      </c>
      <c r="G14" s="128">
        <v>147.97564934611799</v>
      </c>
      <c r="H14" s="128">
        <v>146.35155066991629</v>
      </c>
      <c r="I14" s="128">
        <v>144.76902939156798</v>
      </c>
      <c r="J14" s="128">
        <v>143.43421845372194</v>
      </c>
      <c r="K14" s="128">
        <v>142.1847145566615</v>
      </c>
      <c r="L14" s="128">
        <v>140.99358738153231</v>
      </c>
      <c r="M14" s="128">
        <v>141.34302354506858</v>
      </c>
      <c r="N14" s="128">
        <v>141.35650624272211</v>
      </c>
      <c r="O14" s="128">
        <v>141.41118077209435</v>
      </c>
      <c r="P14" s="128">
        <v>141.58176369744899</v>
      </c>
      <c r="Q14" s="128">
        <v>141.08864759628489</v>
      </c>
    </row>
    <row r="15" spans="1:17" ht="12" customHeight="1" x14ac:dyDescent="0.25">
      <c r="A15" s="88" t="s">
        <v>39</v>
      </c>
      <c r="B15" s="128">
        <v>8.1282038244898072</v>
      </c>
      <c r="C15" s="128">
        <v>8.2681594610549336</v>
      </c>
      <c r="D15" s="128">
        <v>8.4055936101738684</v>
      </c>
      <c r="E15" s="128">
        <v>8.5126855090614839</v>
      </c>
      <c r="F15" s="128">
        <v>8.6534373736741657</v>
      </c>
      <c r="G15" s="128">
        <v>8.8001649966289932</v>
      </c>
      <c r="H15" s="128">
        <v>8.985995127022349</v>
      </c>
      <c r="I15" s="128">
        <v>9.1742983667429279</v>
      </c>
      <c r="J15" s="128">
        <v>9.3476466196849195</v>
      </c>
      <c r="K15" s="128">
        <v>9.5597509946222026</v>
      </c>
      <c r="L15" s="128">
        <v>9.732734243529233</v>
      </c>
      <c r="M15" s="128">
        <v>9.9138309084413265</v>
      </c>
      <c r="N15" s="128">
        <v>10.157341022949582</v>
      </c>
      <c r="O15" s="128">
        <v>10.384487436477613</v>
      </c>
      <c r="P15" s="128">
        <v>10.620082262752319</v>
      </c>
      <c r="Q15" s="128">
        <v>10.86762020004031</v>
      </c>
    </row>
    <row r="16" spans="1:17" ht="12" customHeight="1" x14ac:dyDescent="0.25">
      <c r="A16" s="51" t="s">
        <v>6</v>
      </c>
      <c r="B16" s="50">
        <v>182.35258426562115</v>
      </c>
      <c r="C16" s="50">
        <v>185.61871412968847</v>
      </c>
      <c r="D16" s="50">
        <v>188.92377676179788</v>
      </c>
      <c r="E16" s="50">
        <v>191.40263476603675</v>
      </c>
      <c r="F16" s="50">
        <v>194.8336887007699</v>
      </c>
      <c r="G16" s="50">
        <v>199.19378921164335</v>
      </c>
      <c r="H16" s="50">
        <v>203.10279776416002</v>
      </c>
      <c r="I16" s="50">
        <v>207.56287904827261</v>
      </c>
      <c r="J16" s="50">
        <v>212.17650050617482</v>
      </c>
      <c r="K16" s="50">
        <v>216.32642472821232</v>
      </c>
      <c r="L16" s="50">
        <v>218.50938086772948</v>
      </c>
      <c r="M16" s="50">
        <v>222.78146600933462</v>
      </c>
      <c r="N16" s="50">
        <v>226.11585745696286</v>
      </c>
      <c r="O16" s="50">
        <v>230.9745056253245</v>
      </c>
      <c r="P16" s="50">
        <v>236.06875075324396</v>
      </c>
      <c r="Q16" s="50">
        <v>239.4841524013263</v>
      </c>
    </row>
    <row r="17" spans="1:17" ht="12" customHeight="1" x14ac:dyDescent="0.25">
      <c r="A17" s="49" t="s">
        <v>5</v>
      </c>
      <c r="B17" s="48">
        <v>33.446401156314572</v>
      </c>
      <c r="C17" s="48">
        <v>34.803383375374416</v>
      </c>
      <c r="D17" s="48">
        <v>35.910459599003552</v>
      </c>
      <c r="E17" s="48">
        <v>37.273082466808702</v>
      </c>
      <c r="F17" s="48">
        <v>40.034375829907525</v>
      </c>
      <c r="G17" s="48">
        <v>42.519492651798622</v>
      </c>
      <c r="H17" s="48">
        <v>45.092569472195542</v>
      </c>
      <c r="I17" s="48">
        <v>47.225616917881887</v>
      </c>
      <c r="J17" s="48">
        <v>49.017723231594154</v>
      </c>
      <c r="K17" s="48">
        <v>50.292172460735678</v>
      </c>
      <c r="L17" s="48">
        <v>50.983946101603443</v>
      </c>
      <c r="M17" s="48">
        <v>51.171320861204649</v>
      </c>
      <c r="N17" s="48">
        <v>50.693731866994575</v>
      </c>
      <c r="O17" s="48">
        <v>50.104689468845443</v>
      </c>
      <c r="P17" s="48">
        <v>48.307082705043051</v>
      </c>
      <c r="Q17" s="48">
        <v>46.533586679123935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10.048341295708527</v>
      </c>
      <c r="C20" s="140">
        <v>10.234129107880355</v>
      </c>
      <c r="D20" s="140">
        <v>10.43500656624605</v>
      </c>
      <c r="E20" s="140">
        <v>10.559305338387825</v>
      </c>
      <c r="F20" s="140">
        <v>10.818617714675849</v>
      </c>
      <c r="G20" s="140">
        <v>11.10721467715746</v>
      </c>
      <c r="H20" s="140">
        <v>11.38578383819865</v>
      </c>
      <c r="I20" s="140">
        <v>11.679931734386182</v>
      </c>
      <c r="J20" s="140">
        <v>11.970816878716798</v>
      </c>
      <c r="K20" s="140">
        <v>12.251420907437799</v>
      </c>
      <c r="L20" s="140">
        <v>12.431097463063502</v>
      </c>
      <c r="M20" s="140">
        <v>12.790861775164471</v>
      </c>
      <c r="N20" s="140">
        <v>13.202463736573099</v>
      </c>
      <c r="O20" s="140">
        <v>13.688791555733289</v>
      </c>
      <c r="P20" s="140">
        <v>14.157619192002585</v>
      </c>
      <c r="Q20" s="140">
        <v>14.641335872869924</v>
      </c>
    </row>
    <row r="21" spans="1:17" ht="12" customHeight="1" x14ac:dyDescent="0.25">
      <c r="A21" s="88" t="s">
        <v>135</v>
      </c>
      <c r="B21" s="140">
        <v>80.926772814567357</v>
      </c>
      <c r="C21" s="140">
        <v>82.882473616693403</v>
      </c>
      <c r="D21" s="140">
        <v>85.054100946974017</v>
      </c>
      <c r="E21" s="140">
        <v>87.910024426204572</v>
      </c>
      <c r="F21" s="140">
        <v>90.933753844024906</v>
      </c>
      <c r="G21" s="140">
        <v>95.035873269375173</v>
      </c>
      <c r="H21" s="140">
        <v>98.407365934357784</v>
      </c>
      <c r="I21" s="140">
        <v>101.47556216426092</v>
      </c>
      <c r="J21" s="140">
        <v>105.12763136929023</v>
      </c>
      <c r="K21" s="140">
        <v>108.77884917376609</v>
      </c>
      <c r="L21" s="140">
        <v>113.02779148378868</v>
      </c>
      <c r="M21" s="140">
        <v>117.62587487986443</v>
      </c>
      <c r="N21" s="140">
        <v>123.54859085656456</v>
      </c>
      <c r="O21" s="140">
        <v>130.10355176288073</v>
      </c>
      <c r="P21" s="140">
        <v>138.95432474950175</v>
      </c>
      <c r="Q21" s="140">
        <v>148.13037438910689</v>
      </c>
    </row>
    <row r="22" spans="1:17" ht="12" customHeight="1" x14ac:dyDescent="0.25">
      <c r="A22" s="88" t="s">
        <v>183</v>
      </c>
      <c r="B22" s="140">
        <v>3.9968876060740484</v>
      </c>
      <c r="C22" s="140">
        <v>4.0531295097788931</v>
      </c>
      <c r="D22" s="140">
        <v>4.1313687257649123</v>
      </c>
      <c r="E22" s="140">
        <v>4.1804336091794285</v>
      </c>
      <c r="F22" s="140">
        <v>4.262536600193898</v>
      </c>
      <c r="G22" s="140">
        <v>4.3622171312964841</v>
      </c>
      <c r="H22" s="140">
        <v>4.4493432537996602</v>
      </c>
      <c r="I22" s="140">
        <v>4.5423718229843928</v>
      </c>
      <c r="J22" s="140">
        <v>4.6594971673004704</v>
      </c>
      <c r="K22" s="140">
        <v>4.7908228337579697</v>
      </c>
      <c r="L22" s="140">
        <v>4.9381975421745574</v>
      </c>
      <c r="M22" s="140">
        <v>5.1490650539016052</v>
      </c>
      <c r="N22" s="140">
        <v>5.3886565962664053</v>
      </c>
      <c r="O22" s="140">
        <v>5.6678653493267701</v>
      </c>
      <c r="P22" s="140">
        <v>5.9854760285129878</v>
      </c>
      <c r="Q22" s="140">
        <v>6.3135748930284743</v>
      </c>
    </row>
    <row r="23" spans="1:17" ht="12" customHeight="1" x14ac:dyDescent="0.25">
      <c r="A23" s="88" t="s">
        <v>188</v>
      </c>
      <c r="B23" s="140">
        <v>12.483798542010396</v>
      </c>
      <c r="C23" s="140">
        <v>12.837566006617998</v>
      </c>
      <c r="D23" s="140">
        <v>13.234722670931093</v>
      </c>
      <c r="E23" s="140">
        <v>13.60313035174859</v>
      </c>
      <c r="F23" s="140">
        <v>14.055647585169423</v>
      </c>
      <c r="G23" s="140">
        <v>14.548515171890346</v>
      </c>
      <c r="H23" s="140">
        <v>15.146246163255539</v>
      </c>
      <c r="I23" s="140">
        <v>15.772239275775574</v>
      </c>
      <c r="J23" s="140">
        <v>16.418907753133251</v>
      </c>
      <c r="K23" s="140">
        <v>17.195177703842237</v>
      </c>
      <c r="L23" s="140">
        <v>17.959262411385176</v>
      </c>
      <c r="M23" s="140">
        <v>18.666245282794367</v>
      </c>
      <c r="N23" s="140">
        <v>19.556786442106624</v>
      </c>
      <c r="O23" s="140">
        <v>20.499814385387925</v>
      </c>
      <c r="P23" s="140">
        <v>21.616953274202206</v>
      </c>
      <c r="Q23" s="140">
        <v>22.928122711993602</v>
      </c>
    </row>
    <row r="24" spans="1:17" ht="12" customHeight="1" x14ac:dyDescent="0.25">
      <c r="A24" s="51" t="s">
        <v>134</v>
      </c>
      <c r="B24" s="139">
        <v>3.82968273236082</v>
      </c>
      <c r="C24" s="139">
        <v>3.9177732403774743</v>
      </c>
      <c r="D24" s="139">
        <v>4.0090671180459259</v>
      </c>
      <c r="E24" s="139">
        <v>4.0840536835683974</v>
      </c>
      <c r="F24" s="139">
        <v>4.1823139923320154</v>
      </c>
      <c r="G24" s="139">
        <v>4.3032691553863875</v>
      </c>
      <c r="H24" s="139">
        <v>4.4156482123560208</v>
      </c>
      <c r="I24" s="139">
        <v>4.5436800872393199</v>
      </c>
      <c r="J24" s="139">
        <v>4.6782454422809208</v>
      </c>
      <c r="K24" s="139">
        <v>4.8062588666575667</v>
      </c>
      <c r="L24" s="139">
        <v>4.8927786084578226</v>
      </c>
      <c r="M24" s="139">
        <v>5.0355303056148273</v>
      </c>
      <c r="N24" s="139">
        <v>5.162925745291183</v>
      </c>
      <c r="O24" s="139">
        <v>5.3369821318400597</v>
      </c>
      <c r="P24" s="139">
        <v>5.5256403054387153</v>
      </c>
      <c r="Q24" s="139">
        <v>5.6802642185753349</v>
      </c>
    </row>
    <row r="25" spans="1:17" ht="12" customHeight="1" x14ac:dyDescent="0.25">
      <c r="A25" s="49" t="s">
        <v>133</v>
      </c>
      <c r="B25" s="138">
        <v>99.252732165689807</v>
      </c>
      <c r="C25" s="138">
        <v>104.90035152318495</v>
      </c>
      <c r="D25" s="138">
        <v>110.54787174494632</v>
      </c>
      <c r="E25" s="138">
        <v>117.72061179877257</v>
      </c>
      <c r="F25" s="138">
        <v>131.11956951325286</v>
      </c>
      <c r="G25" s="138">
        <v>145.01660881414884</v>
      </c>
      <c r="H25" s="138">
        <v>159.28677833133284</v>
      </c>
      <c r="I25" s="138">
        <v>173.19494549431269</v>
      </c>
      <c r="J25" s="138">
        <v>187.84455137127674</v>
      </c>
      <c r="K25" s="138">
        <v>203.38142939332926</v>
      </c>
      <c r="L25" s="138">
        <v>219.59877441414173</v>
      </c>
      <c r="M25" s="138">
        <v>237.69072875712567</v>
      </c>
      <c r="N25" s="138">
        <v>256.07974804376789</v>
      </c>
      <c r="O25" s="138">
        <v>281.56392057157234</v>
      </c>
      <c r="P25" s="138">
        <v>314.77379869040618</v>
      </c>
      <c r="Q25" s="138">
        <v>363.58122130178214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0.81380914315361064</v>
      </c>
      <c r="D28" s="137">
        <v>0.82889878934747885</v>
      </c>
      <c r="E28" s="137">
        <v>0.7523201031235569</v>
      </c>
      <c r="F28" s="137">
        <v>0.88733370726980709</v>
      </c>
      <c r="G28" s="137">
        <v>0.91661829346339274</v>
      </c>
      <c r="H28" s="137">
        <v>0.90659049202297337</v>
      </c>
      <c r="I28" s="137">
        <v>0.9221692271693156</v>
      </c>
      <c r="J28" s="137">
        <v>0.91890647531239855</v>
      </c>
      <c r="K28" s="137">
        <v>0.90862535970278469</v>
      </c>
      <c r="L28" s="137">
        <v>0.80769788660748443</v>
      </c>
      <c r="M28" s="137">
        <v>0.98778564308275252</v>
      </c>
      <c r="N28" s="137">
        <v>1.0396232923904121</v>
      </c>
      <c r="O28" s="137">
        <v>1.1143491501419704</v>
      </c>
      <c r="P28" s="137">
        <v>1.0968489672510806</v>
      </c>
      <c r="Q28" s="137">
        <v>1.111738011849124</v>
      </c>
    </row>
    <row r="29" spans="1:17" ht="12" customHeight="1" x14ac:dyDescent="0.25">
      <c r="A29" s="88" t="s">
        <v>135</v>
      </c>
      <c r="B29" s="137"/>
      <c r="C29" s="137">
        <v>21.590458113973124</v>
      </c>
      <c r="D29" s="137">
        <v>22.199079788364649</v>
      </c>
      <c r="E29" s="137">
        <v>23.283924986476297</v>
      </c>
      <c r="F29" s="137">
        <v>23.860290955210942</v>
      </c>
      <c r="G29" s="137">
        <v>25.692577539323381</v>
      </c>
      <c r="H29" s="137">
        <v>25.570572453347268</v>
      </c>
      <c r="I29" s="137">
        <v>26.352121216379395</v>
      </c>
      <c r="J29" s="137">
        <v>27.512360160240274</v>
      </c>
      <c r="K29" s="137">
        <v>29.343795343799247</v>
      </c>
      <c r="L29" s="137">
        <v>29.819514763369856</v>
      </c>
      <c r="M29" s="137">
        <v>30.950204612455142</v>
      </c>
      <c r="N29" s="137">
        <v>33.435076136940417</v>
      </c>
      <c r="O29" s="137">
        <v>35.898756250115433</v>
      </c>
      <c r="P29" s="137">
        <v>38.670287749990855</v>
      </c>
      <c r="Q29" s="137">
        <v>40.126254252060271</v>
      </c>
    </row>
    <row r="30" spans="1:17" ht="12" customHeight="1" x14ac:dyDescent="0.25">
      <c r="A30" s="88" t="s">
        <v>183</v>
      </c>
      <c r="B30" s="137"/>
      <c r="C30" s="137">
        <v>1.0332602391902344</v>
      </c>
      <c r="D30" s="137">
        <v>1.0699128265036886</v>
      </c>
      <c r="E30" s="137">
        <v>1.0556135980899508</v>
      </c>
      <c r="F30" s="137">
        <v>1.1037499364100356</v>
      </c>
      <c r="G30" s="137">
        <v>1.1329407702928198</v>
      </c>
      <c r="H30" s="137">
        <v>1.1570389490068655</v>
      </c>
      <c r="I30" s="137">
        <v>1.1486421672746829</v>
      </c>
      <c r="J30" s="137">
        <v>1.2208752807261136</v>
      </c>
      <c r="K30" s="137">
        <v>1.2642664367503185</v>
      </c>
      <c r="L30" s="137">
        <v>1.3044136574234553</v>
      </c>
      <c r="M30" s="137">
        <v>1.3595096790017296</v>
      </c>
      <c r="N30" s="137">
        <v>1.4604668230909139</v>
      </c>
      <c r="O30" s="137">
        <v>1.5434751898106844</v>
      </c>
      <c r="P30" s="137">
        <v>1.6220243366096732</v>
      </c>
      <c r="Q30" s="137">
        <v>1.6876085435172168</v>
      </c>
    </row>
    <row r="31" spans="1:17" ht="12" customHeight="1" x14ac:dyDescent="0.25">
      <c r="A31" s="88" t="s">
        <v>188</v>
      </c>
      <c r="B31" s="137"/>
      <c r="C31" s="137">
        <v>1.4680558822200345</v>
      </c>
      <c r="D31" s="137">
        <v>1.5393022923658428</v>
      </c>
      <c r="E31" s="137">
        <v>1.5391069495715586</v>
      </c>
      <c r="F31" s="137">
        <v>1.6524839838937513</v>
      </c>
      <c r="G31" s="137">
        <v>1.7228335059556614</v>
      </c>
      <c r="H31" s="137">
        <v>1.8584460585808011</v>
      </c>
      <c r="I31" s="137">
        <v>1.9182260564160305</v>
      </c>
      <c r="J31" s="137">
        <v>1.9712072448510758</v>
      </c>
      <c r="K31" s="137">
        <v>2.1339221873897158</v>
      </c>
      <c r="L31" s="137">
        <v>2.1556782501406846</v>
      </c>
      <c r="M31" s="137">
        <v>2.1750387536292286</v>
      </c>
      <c r="N31" s="137">
        <v>2.4298434516780967</v>
      </c>
      <c r="O31" s="137">
        <v>2.482134892852863</v>
      </c>
      <c r="P31" s="137">
        <v>2.7696228727080316</v>
      </c>
      <c r="Q31" s="137">
        <v>3.0340029437470593</v>
      </c>
    </row>
    <row r="32" spans="1:17" ht="12" customHeight="1" x14ac:dyDescent="0.25">
      <c r="A32" s="51" t="s">
        <v>134</v>
      </c>
      <c r="B32" s="136"/>
      <c r="C32" s="136">
        <v>0.34340269017404151</v>
      </c>
      <c r="D32" s="136">
        <v>0.34660605982584031</v>
      </c>
      <c r="E32" s="136">
        <v>0.33029874767985928</v>
      </c>
      <c r="F32" s="136">
        <v>0.35357249092100557</v>
      </c>
      <c r="G32" s="136">
        <v>0.37626734521176003</v>
      </c>
      <c r="H32" s="136">
        <v>0.3676912391270219</v>
      </c>
      <c r="I32" s="136">
        <v>0.3833440570406868</v>
      </c>
      <c r="J32" s="136">
        <v>0.38987753719898899</v>
      </c>
      <c r="K32" s="136">
        <v>0.38332560653403414</v>
      </c>
      <c r="L32" s="136">
        <v>0.34183192395764517</v>
      </c>
      <c r="M32" s="136">
        <v>0.39806387931439102</v>
      </c>
      <c r="N32" s="136">
        <v>0.38270762183374463</v>
      </c>
      <c r="O32" s="136">
        <v>0.42936856870626555</v>
      </c>
      <c r="P32" s="136">
        <v>0.44397035575604271</v>
      </c>
      <c r="Q32" s="136">
        <v>0.40993609529400815</v>
      </c>
    </row>
    <row r="33" spans="1:17" ht="12" customHeight="1" x14ac:dyDescent="0.25">
      <c r="A33" s="49" t="s">
        <v>133</v>
      </c>
      <c r="B33" s="135"/>
      <c r="C33" s="135">
        <v>23.609862524859924</v>
      </c>
      <c r="D33" s="135">
        <v>24.507875547494404</v>
      </c>
      <c r="E33" s="135">
        <v>26.976113145845936</v>
      </c>
      <c r="F33" s="135">
        <v>34.192499461101001</v>
      </c>
      <c r="G33" s="135">
        <v>35.730258134847674</v>
      </c>
      <c r="H33" s="135">
        <v>37.880032042043936</v>
      </c>
      <c r="I33" s="135">
        <v>38.416042710474223</v>
      </c>
      <c r="J33" s="135">
        <v>41.625719022809982</v>
      </c>
      <c r="K33" s="135">
        <v>49.729377483153506</v>
      </c>
      <c r="L33" s="135">
        <v>51.947603155660168</v>
      </c>
      <c r="M33" s="135">
        <v>55.971986385027876</v>
      </c>
      <c r="N33" s="135">
        <v>56.805061997116418</v>
      </c>
      <c r="O33" s="135">
        <v>67.109891550614435</v>
      </c>
      <c r="P33" s="135">
        <v>82.939255601987398</v>
      </c>
      <c r="Q33" s="135">
        <v>100.755025767036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0.62802133098178281</v>
      </c>
      <c r="D36" s="137">
        <f t="shared" ref="D36:D41" si="20">C20+D28-D20</f>
        <v>0.62802133098178281</v>
      </c>
      <c r="E36" s="137">
        <f t="shared" ref="E36:E41" si="21">D20+E28-E20</f>
        <v>0.62802133098178281</v>
      </c>
      <c r="F36" s="137">
        <f t="shared" ref="F36:F41" si="22">E20+F28-F20</f>
        <v>0.62802133098178281</v>
      </c>
      <c r="G36" s="137">
        <f t="shared" ref="G36:G41" si="23">F20+G28-G20</f>
        <v>0.62802133098178103</v>
      </c>
      <c r="H36" s="137">
        <f t="shared" ref="H36:H41" si="24">G20+H28-H20</f>
        <v>0.62802133098178281</v>
      </c>
      <c r="I36" s="137">
        <f t="shared" ref="I36:I41" si="25">H20+I28-I20</f>
        <v>0.62802133098178281</v>
      </c>
      <c r="J36" s="137">
        <f t="shared" ref="J36:J41" si="26">I20+J28-J20</f>
        <v>0.62802133098178281</v>
      </c>
      <c r="K36" s="137">
        <f t="shared" ref="K36:K41" si="27">J20+K28-K20</f>
        <v>0.62802133098178281</v>
      </c>
      <c r="L36" s="137">
        <f t="shared" ref="L36:L41" si="28">K20+L28-L20</f>
        <v>0.62802133098178103</v>
      </c>
      <c r="M36" s="137">
        <f t="shared" ref="M36:M41" si="29">L20+M28-M20</f>
        <v>0.62802133098178281</v>
      </c>
      <c r="N36" s="137">
        <f t="shared" ref="N36:N41" si="30">M20+N28-N20</f>
        <v>0.62802133098178281</v>
      </c>
      <c r="O36" s="137">
        <f t="shared" ref="O36:O41" si="31">N20+O28-O20</f>
        <v>0.62802133098178103</v>
      </c>
      <c r="P36" s="137">
        <f t="shared" ref="P36:P41" si="32">O20+P28-P20</f>
        <v>0.62802133098178459</v>
      </c>
      <c r="Q36" s="137">
        <f t="shared" ref="Q36:Q41" si="33">P20+Q28-Q20</f>
        <v>0.62802133098178459</v>
      </c>
    </row>
    <row r="37" spans="1:17" ht="12" customHeight="1" x14ac:dyDescent="0.25">
      <c r="A37" s="88" t="s">
        <v>135</v>
      </c>
      <c r="B37" s="137"/>
      <c r="C37" s="137">
        <f t="shared" si="19"/>
        <v>19.634757311847082</v>
      </c>
      <c r="D37" s="137">
        <f t="shared" si="20"/>
        <v>20.027452458084042</v>
      </c>
      <c r="E37" s="137">
        <f t="shared" si="21"/>
        <v>20.428001507245739</v>
      </c>
      <c r="F37" s="137">
        <f t="shared" si="22"/>
        <v>20.836561537390608</v>
      </c>
      <c r="G37" s="137">
        <f t="shared" si="23"/>
        <v>21.590458113973114</v>
      </c>
      <c r="H37" s="137">
        <f t="shared" si="24"/>
        <v>22.199079788364656</v>
      </c>
      <c r="I37" s="137">
        <f t="shared" si="25"/>
        <v>23.283924986476265</v>
      </c>
      <c r="J37" s="137">
        <f t="shared" si="26"/>
        <v>23.860290955210971</v>
      </c>
      <c r="K37" s="137">
        <f t="shared" si="27"/>
        <v>25.692577539323381</v>
      </c>
      <c r="L37" s="137">
        <f t="shared" si="28"/>
        <v>25.570572453347282</v>
      </c>
      <c r="M37" s="137">
        <f t="shared" si="29"/>
        <v>26.352121216379402</v>
      </c>
      <c r="N37" s="137">
        <f t="shared" si="30"/>
        <v>27.512360160240277</v>
      </c>
      <c r="O37" s="137">
        <f t="shared" si="31"/>
        <v>29.343795343799258</v>
      </c>
      <c r="P37" s="137">
        <f t="shared" si="32"/>
        <v>29.819514763369824</v>
      </c>
      <c r="Q37" s="137">
        <f t="shared" si="33"/>
        <v>30.950204612455138</v>
      </c>
    </row>
    <row r="38" spans="1:17" ht="12" customHeight="1" x14ac:dyDescent="0.25">
      <c r="A38" s="88" t="s">
        <v>183</v>
      </c>
      <c r="B38" s="137"/>
      <c r="C38" s="137">
        <f t="shared" si="19"/>
        <v>0.97701833548538985</v>
      </c>
      <c r="D38" s="137">
        <f t="shared" si="20"/>
        <v>0.99167361051766978</v>
      </c>
      <c r="E38" s="137">
        <f t="shared" si="21"/>
        <v>1.0065487146754348</v>
      </c>
      <c r="F38" s="137">
        <f t="shared" si="22"/>
        <v>1.0216469453955659</v>
      </c>
      <c r="G38" s="137">
        <f t="shared" si="23"/>
        <v>1.0332602391902341</v>
      </c>
      <c r="H38" s="137">
        <f t="shared" si="24"/>
        <v>1.0699128265036899</v>
      </c>
      <c r="I38" s="137">
        <f t="shared" si="25"/>
        <v>1.0556135980899501</v>
      </c>
      <c r="J38" s="137">
        <f t="shared" si="26"/>
        <v>1.1037499364100363</v>
      </c>
      <c r="K38" s="137">
        <f t="shared" si="27"/>
        <v>1.1329407702928194</v>
      </c>
      <c r="L38" s="137">
        <f t="shared" si="28"/>
        <v>1.1570389490068678</v>
      </c>
      <c r="M38" s="137">
        <f t="shared" si="29"/>
        <v>1.1486421672746818</v>
      </c>
      <c r="N38" s="137">
        <f t="shared" si="30"/>
        <v>1.2208752807261138</v>
      </c>
      <c r="O38" s="137">
        <f t="shared" si="31"/>
        <v>1.2642664367503196</v>
      </c>
      <c r="P38" s="137">
        <f t="shared" si="32"/>
        <v>1.3044136574234555</v>
      </c>
      <c r="Q38" s="137">
        <f t="shared" si="33"/>
        <v>1.3595096790017305</v>
      </c>
    </row>
    <row r="39" spans="1:17" ht="12" customHeight="1" x14ac:dyDescent="0.25">
      <c r="A39" s="88" t="s">
        <v>188</v>
      </c>
      <c r="B39" s="137"/>
      <c r="C39" s="137">
        <f t="shared" si="19"/>
        <v>1.1142884176124319</v>
      </c>
      <c r="D39" s="137">
        <f t="shared" si="20"/>
        <v>1.1421456280527469</v>
      </c>
      <c r="E39" s="137">
        <f t="shared" si="21"/>
        <v>1.1706992687540634</v>
      </c>
      <c r="F39" s="137">
        <f t="shared" si="22"/>
        <v>1.1999667504729175</v>
      </c>
      <c r="G39" s="137">
        <f t="shared" si="23"/>
        <v>1.2299659192347381</v>
      </c>
      <c r="H39" s="137">
        <f t="shared" si="24"/>
        <v>1.2607150672156084</v>
      </c>
      <c r="I39" s="137">
        <f t="shared" si="25"/>
        <v>1.2922329438959945</v>
      </c>
      <c r="J39" s="137">
        <f t="shared" si="26"/>
        <v>1.3245387674933973</v>
      </c>
      <c r="K39" s="137">
        <f t="shared" si="27"/>
        <v>1.3576522366807282</v>
      </c>
      <c r="L39" s="137">
        <f t="shared" si="28"/>
        <v>1.3915935425977466</v>
      </c>
      <c r="M39" s="137">
        <f t="shared" si="29"/>
        <v>1.4680558822200354</v>
      </c>
      <c r="N39" s="137">
        <f t="shared" si="30"/>
        <v>1.5393022923658393</v>
      </c>
      <c r="O39" s="137">
        <f t="shared" si="31"/>
        <v>1.5391069495715612</v>
      </c>
      <c r="P39" s="137">
        <f t="shared" si="32"/>
        <v>1.6524839838937488</v>
      </c>
      <c r="Q39" s="137">
        <f t="shared" si="33"/>
        <v>1.7228335059556628</v>
      </c>
    </row>
    <row r="40" spans="1:17" ht="12" customHeight="1" x14ac:dyDescent="0.25">
      <c r="A40" s="51" t="s">
        <v>134</v>
      </c>
      <c r="B40" s="136"/>
      <c r="C40" s="136">
        <f t="shared" si="19"/>
        <v>0.25531218215738738</v>
      </c>
      <c r="D40" s="136">
        <f t="shared" si="20"/>
        <v>0.25531218215738871</v>
      </c>
      <c r="E40" s="136">
        <f t="shared" si="21"/>
        <v>0.25531218215738782</v>
      </c>
      <c r="F40" s="136">
        <f t="shared" si="22"/>
        <v>0.25531218215738782</v>
      </c>
      <c r="G40" s="136">
        <f t="shared" si="23"/>
        <v>0.25531218215738782</v>
      </c>
      <c r="H40" s="136">
        <f t="shared" si="24"/>
        <v>0.25531218215738871</v>
      </c>
      <c r="I40" s="136">
        <f t="shared" si="25"/>
        <v>0.25531218215738782</v>
      </c>
      <c r="J40" s="136">
        <f t="shared" si="26"/>
        <v>0.25531218215738782</v>
      </c>
      <c r="K40" s="136">
        <f t="shared" si="27"/>
        <v>0.25531218215738782</v>
      </c>
      <c r="L40" s="136">
        <f t="shared" si="28"/>
        <v>0.2553121821573896</v>
      </c>
      <c r="M40" s="136">
        <f t="shared" si="29"/>
        <v>0.25531218215738605</v>
      </c>
      <c r="N40" s="136">
        <f t="shared" si="30"/>
        <v>0.25531218215738871</v>
      </c>
      <c r="O40" s="136">
        <f t="shared" si="31"/>
        <v>0.25531218215738871</v>
      </c>
      <c r="P40" s="136">
        <f t="shared" si="32"/>
        <v>0.25531218215738694</v>
      </c>
      <c r="Q40" s="136">
        <f t="shared" si="33"/>
        <v>0.25531218215738871</v>
      </c>
    </row>
    <row r="41" spans="1:17" ht="12" customHeight="1" x14ac:dyDescent="0.25">
      <c r="A41" s="49" t="s">
        <v>133</v>
      </c>
      <c r="B41" s="135"/>
      <c r="C41" s="135">
        <f t="shared" si="19"/>
        <v>17.962243167364775</v>
      </c>
      <c r="D41" s="135">
        <f t="shared" si="20"/>
        <v>18.860355325733025</v>
      </c>
      <c r="E41" s="135">
        <f t="shared" si="21"/>
        <v>19.803373092019697</v>
      </c>
      <c r="F41" s="135">
        <f t="shared" si="22"/>
        <v>20.793541746620718</v>
      </c>
      <c r="G41" s="135">
        <f t="shared" si="23"/>
        <v>21.83321883395169</v>
      </c>
      <c r="H41" s="135">
        <f t="shared" si="24"/>
        <v>23.609862524859949</v>
      </c>
      <c r="I41" s="135">
        <f t="shared" si="25"/>
        <v>24.507875547494365</v>
      </c>
      <c r="J41" s="135">
        <f t="shared" si="26"/>
        <v>26.976113145845943</v>
      </c>
      <c r="K41" s="135">
        <f t="shared" si="27"/>
        <v>34.192499461100994</v>
      </c>
      <c r="L41" s="135">
        <f t="shared" si="28"/>
        <v>35.730258134847702</v>
      </c>
      <c r="M41" s="135">
        <f t="shared" si="29"/>
        <v>37.880032042043922</v>
      </c>
      <c r="N41" s="135">
        <f t="shared" si="30"/>
        <v>38.416042710474187</v>
      </c>
      <c r="O41" s="135">
        <f t="shared" si="31"/>
        <v>41.625719022810017</v>
      </c>
      <c r="P41" s="135">
        <f t="shared" si="32"/>
        <v>49.729377483153542</v>
      </c>
      <c r="Q41" s="135">
        <f t="shared" si="33"/>
        <v>51.947603155660033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8759.9999999999964</v>
      </c>
      <c r="C44" s="133">
        <v>8759.9999999999964</v>
      </c>
      <c r="D44" s="133">
        <v>8759.9999999999982</v>
      </c>
      <c r="E44" s="133">
        <v>8759.9999999999982</v>
      </c>
      <c r="F44" s="133">
        <v>8759.9999999999964</v>
      </c>
      <c r="G44" s="133">
        <v>8759.9999999999964</v>
      </c>
      <c r="H44" s="133">
        <v>8759.9999999999964</v>
      </c>
      <c r="I44" s="133">
        <v>8759.9999999999964</v>
      </c>
      <c r="J44" s="133">
        <v>8760</v>
      </c>
      <c r="K44" s="133">
        <v>8760</v>
      </c>
      <c r="L44" s="133">
        <v>8759.9999999999927</v>
      </c>
      <c r="M44" s="133">
        <v>8760</v>
      </c>
      <c r="N44" s="133">
        <v>8759.9999999999982</v>
      </c>
      <c r="O44" s="133">
        <v>8759.9999999999964</v>
      </c>
      <c r="P44" s="133">
        <v>8759.9999999999964</v>
      </c>
      <c r="Q44" s="133">
        <v>8759.9999999999982</v>
      </c>
    </row>
    <row r="45" spans="1:17" ht="12" customHeight="1" x14ac:dyDescent="0.25">
      <c r="A45" s="88" t="s">
        <v>8</v>
      </c>
      <c r="B45" s="133">
        <v>4002.6704848373065</v>
      </c>
      <c r="C45" s="133">
        <v>4005.5674164954839</v>
      </c>
      <c r="D45" s="133">
        <v>4010.8635008300794</v>
      </c>
      <c r="E45" s="133">
        <v>4012.426770624244</v>
      </c>
      <c r="F45" s="133">
        <v>4019.105074839365</v>
      </c>
      <c r="G45" s="133">
        <v>4023.0303038887996</v>
      </c>
      <c r="H45" s="133">
        <v>4024.3051595040497</v>
      </c>
      <c r="I45" s="133">
        <v>4028.2583760414168</v>
      </c>
      <c r="J45" s="133">
        <v>4027.0421875515212</v>
      </c>
      <c r="K45" s="133">
        <v>4022.8660020568027</v>
      </c>
      <c r="L45" s="133">
        <v>4021.8769636949296</v>
      </c>
      <c r="M45" s="133">
        <v>4012.8947562989283</v>
      </c>
      <c r="N45" s="133">
        <v>3992.5736447945001</v>
      </c>
      <c r="O45" s="133">
        <v>3960.771832692943</v>
      </c>
      <c r="P45" s="133">
        <v>3925.2552026638732</v>
      </c>
      <c r="Q45" s="133">
        <v>3884.4814812516956</v>
      </c>
    </row>
    <row r="46" spans="1:17" ht="12" customHeight="1" x14ac:dyDescent="0.25">
      <c r="A46" s="88" t="s">
        <v>7</v>
      </c>
      <c r="B46" s="133">
        <v>2447.5446128044427</v>
      </c>
      <c r="C46" s="133">
        <v>2468.3483188655582</v>
      </c>
      <c r="D46" s="133">
        <v>2482.0956269047783</v>
      </c>
      <c r="E46" s="133">
        <v>2495.3836933614866</v>
      </c>
      <c r="F46" s="133">
        <v>2510.4184339163221</v>
      </c>
      <c r="G46" s="133">
        <v>2522.7038747237984</v>
      </c>
      <c r="H46" s="133">
        <v>2532.096770162796</v>
      </c>
      <c r="I46" s="133">
        <v>2544.251729986278</v>
      </c>
      <c r="J46" s="133">
        <v>2554.2314439682787</v>
      </c>
      <c r="K46" s="133">
        <v>2565.1470152503293</v>
      </c>
      <c r="L46" s="133">
        <v>2575.4715960798017</v>
      </c>
      <c r="M46" s="133">
        <v>2587.0409341246645</v>
      </c>
      <c r="N46" s="133">
        <v>2594.3006115027169</v>
      </c>
      <c r="O46" s="133">
        <v>2599.7535505002388</v>
      </c>
      <c r="P46" s="133">
        <v>2604.8931452441138</v>
      </c>
      <c r="Q46" s="133">
        <v>2608.9190541565317</v>
      </c>
    </row>
    <row r="47" spans="1:17" ht="12" customHeight="1" x14ac:dyDescent="0.25">
      <c r="A47" s="88" t="s">
        <v>39</v>
      </c>
      <c r="B47" s="133">
        <v>8759.9999999999982</v>
      </c>
      <c r="C47" s="133">
        <v>8760</v>
      </c>
      <c r="D47" s="133">
        <v>8760.0000000000018</v>
      </c>
      <c r="E47" s="133">
        <v>8759.9999999999982</v>
      </c>
      <c r="F47" s="133">
        <v>8759.9999999999982</v>
      </c>
      <c r="G47" s="133">
        <v>8760.0000000000018</v>
      </c>
      <c r="H47" s="133">
        <v>8760.0000000000018</v>
      </c>
      <c r="I47" s="133">
        <v>8759.9999999999945</v>
      </c>
      <c r="J47" s="133">
        <v>8760.0000000000036</v>
      </c>
      <c r="K47" s="133">
        <v>8760.0000000000018</v>
      </c>
      <c r="L47" s="133">
        <v>8759.9999999999982</v>
      </c>
      <c r="M47" s="133">
        <v>8760.0000000000036</v>
      </c>
      <c r="N47" s="133">
        <v>8759.9999999999982</v>
      </c>
      <c r="O47" s="133">
        <v>8760</v>
      </c>
      <c r="P47" s="133">
        <v>8760</v>
      </c>
      <c r="Q47" s="133">
        <v>8759.9999999999982</v>
      </c>
    </row>
    <row r="48" spans="1:17" ht="12" customHeight="1" x14ac:dyDescent="0.25">
      <c r="A48" s="51" t="s">
        <v>6</v>
      </c>
      <c r="B48" s="132">
        <v>852.25242908791142</v>
      </c>
      <c r="C48" s="132">
        <v>856.32353845019907</v>
      </c>
      <c r="D48" s="132">
        <v>860.05714873698867</v>
      </c>
      <c r="E48" s="132">
        <v>863.50611088713572</v>
      </c>
      <c r="F48" s="132">
        <v>866.71168051706752</v>
      </c>
      <c r="G48" s="132">
        <v>869.7066897837509</v>
      </c>
      <c r="H48" s="132">
        <v>872.51770198785221</v>
      </c>
      <c r="I48" s="132">
        <v>875.16651733093204</v>
      </c>
      <c r="J48" s="132">
        <v>877.671251290432</v>
      </c>
      <c r="K48" s="132">
        <v>880.04712355107881</v>
      </c>
      <c r="L48" s="132">
        <v>882.30704609332577</v>
      </c>
      <c r="M48" s="132">
        <v>883.74314375502411</v>
      </c>
      <c r="N48" s="132">
        <v>885.11459831049103</v>
      </c>
      <c r="O48" s="132">
        <v>886.42706722871094</v>
      </c>
      <c r="P48" s="132">
        <v>887.68549279248805</v>
      </c>
      <c r="Q48" s="132">
        <v>888.89421805966924</v>
      </c>
    </row>
    <row r="49" spans="1:17" ht="12" customHeight="1" x14ac:dyDescent="0.25">
      <c r="A49" s="49" t="s">
        <v>5</v>
      </c>
      <c r="B49" s="131">
        <v>1732.8728554209808</v>
      </c>
      <c r="C49" s="131">
        <v>1753.604355016809</v>
      </c>
      <c r="D49" s="131">
        <v>1783.5739825698765</v>
      </c>
      <c r="E49" s="131">
        <v>1812.6093113560764</v>
      </c>
      <c r="F49" s="131">
        <v>1844.3979115774519</v>
      </c>
      <c r="G49" s="131">
        <v>1873.6681988150344</v>
      </c>
      <c r="H49" s="131">
        <v>1902.5524079011143</v>
      </c>
      <c r="I49" s="131">
        <v>1926.176722001599</v>
      </c>
      <c r="J49" s="131">
        <v>1949.4470573834124</v>
      </c>
      <c r="K49" s="131">
        <v>1966.6642153075168</v>
      </c>
      <c r="L49" s="131">
        <v>1990.5481984410958</v>
      </c>
      <c r="M49" s="131">
        <v>2014.6850145545741</v>
      </c>
      <c r="N49" s="131">
        <v>2033.2451243009968</v>
      </c>
      <c r="O49" s="131">
        <v>2051.2878038338245</v>
      </c>
      <c r="P49" s="131">
        <v>2072.3386407361563</v>
      </c>
      <c r="Q49" s="131">
        <v>2091.9880973668742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1.9734157368310004</v>
      </c>
      <c r="C52" s="130">
        <f t="shared" ref="C52:Q52" si="35">IF(C12=0,0,C12/C20)</f>
        <v>1.9571855346259281</v>
      </c>
      <c r="D52" s="130">
        <f t="shared" si="35"/>
        <v>1.9406083345116638</v>
      </c>
      <c r="E52" s="130">
        <f t="shared" si="35"/>
        <v>1.9252095071784572</v>
      </c>
      <c r="F52" s="130">
        <f t="shared" si="35"/>
        <v>1.9075374914887067</v>
      </c>
      <c r="G52" s="130">
        <f t="shared" si="35"/>
        <v>1.8896353430201853</v>
      </c>
      <c r="H52" s="130">
        <f t="shared" si="35"/>
        <v>1.8721939005745307</v>
      </c>
      <c r="I52" s="130">
        <f t="shared" si="35"/>
        <v>1.8545979914647621</v>
      </c>
      <c r="J52" s="130">
        <f t="shared" si="35"/>
        <v>1.8370659814348131</v>
      </c>
      <c r="K52" s="130">
        <f t="shared" si="35"/>
        <v>1.8196899522750236</v>
      </c>
      <c r="L52" s="130">
        <f t="shared" si="35"/>
        <v>1.8032379071351952</v>
      </c>
      <c r="M52" s="130">
        <f t="shared" si="35"/>
        <v>1.7847527140420039</v>
      </c>
      <c r="N52" s="130">
        <f t="shared" si="35"/>
        <v>1.7653662714711271</v>
      </c>
      <c r="O52" s="130">
        <f t="shared" si="35"/>
        <v>1.744816130531063</v>
      </c>
      <c r="P52" s="130">
        <f t="shared" si="35"/>
        <v>1.723734716986834</v>
      </c>
      <c r="Q52" s="130">
        <f t="shared" si="35"/>
        <v>1.701613478974074</v>
      </c>
    </row>
    <row r="53" spans="1:17" ht="12" customHeight="1" x14ac:dyDescent="0.25">
      <c r="A53" s="88" t="s">
        <v>128</v>
      </c>
      <c r="B53" s="130">
        <f t="shared" ref="B53" si="36">IF(B13=0,0,B13/B21*1000)</f>
        <v>185.89086020614781</v>
      </c>
      <c r="C53" s="130">
        <f t="shared" ref="C53:Q53" si="37">IF(C13=0,0,C13/C21*1000)</f>
        <v>182.69640608339509</v>
      </c>
      <c r="D53" s="130">
        <f t="shared" si="37"/>
        <v>178.58569701773268</v>
      </c>
      <c r="E53" s="130">
        <f t="shared" si="37"/>
        <v>173.48945208607509</v>
      </c>
      <c r="F53" s="130">
        <f t="shared" si="37"/>
        <v>167.47551281442136</v>
      </c>
      <c r="G53" s="130">
        <f t="shared" si="37"/>
        <v>163.25603377812408</v>
      </c>
      <c r="H53" s="130">
        <f t="shared" si="37"/>
        <v>159.22534037942134</v>
      </c>
      <c r="I53" s="130">
        <f t="shared" si="37"/>
        <v>155.27465403158308</v>
      </c>
      <c r="J53" s="130">
        <f t="shared" si="37"/>
        <v>151.44949925673856</v>
      </c>
      <c r="K53" s="130">
        <f t="shared" si="37"/>
        <v>147.40162516263194</v>
      </c>
      <c r="L53" s="130">
        <f t="shared" si="37"/>
        <v>143.18614983330548</v>
      </c>
      <c r="M53" s="130">
        <f t="shared" si="37"/>
        <v>138.59453708471202</v>
      </c>
      <c r="N53" s="130">
        <f t="shared" si="37"/>
        <v>133.36683994350699</v>
      </c>
      <c r="O53" s="130">
        <f t="shared" si="37"/>
        <v>127.411886772131</v>
      </c>
      <c r="P53" s="130">
        <f t="shared" si="37"/>
        <v>120.75277030858339</v>
      </c>
      <c r="Q53" s="130">
        <f t="shared" si="37"/>
        <v>113.64643113385553</v>
      </c>
    </row>
    <row r="54" spans="1:17" ht="12" customHeight="1" x14ac:dyDescent="0.25">
      <c r="A54" s="88" t="s">
        <v>184</v>
      </c>
      <c r="B54" s="130">
        <f t="shared" ref="B54" si="38">IF(B14=0,0,B14/B22)</f>
        <v>39.878428230419921</v>
      </c>
      <c r="C54" s="130">
        <f t="shared" ref="C54:Q54" si="39">IF(C14=0,0,C14/C22)</f>
        <v>39.151210262247275</v>
      </c>
      <c r="D54" s="130">
        <f t="shared" si="39"/>
        <v>38.021043249126357</v>
      </c>
      <c r="E54" s="130">
        <f t="shared" si="39"/>
        <v>36.663165030846926</v>
      </c>
      <c r="F54" s="130">
        <f t="shared" si="39"/>
        <v>35.075885899551963</v>
      </c>
      <c r="G54" s="130">
        <f t="shared" si="39"/>
        <v>33.922119163779108</v>
      </c>
      <c r="H54" s="130">
        <f t="shared" si="39"/>
        <v>32.892843352765524</v>
      </c>
      <c r="I54" s="130">
        <f t="shared" si="39"/>
        <v>31.870801209851859</v>
      </c>
      <c r="J54" s="130">
        <f t="shared" si="39"/>
        <v>30.783196835125899</v>
      </c>
      <c r="K54" s="130">
        <f t="shared" si="39"/>
        <v>29.678558254079785</v>
      </c>
      <c r="L54" s="130">
        <f t="shared" si="39"/>
        <v>28.551629653811936</v>
      </c>
      <c r="M54" s="130">
        <f t="shared" si="39"/>
        <v>27.450230685659839</v>
      </c>
      <c r="N54" s="130">
        <f t="shared" si="39"/>
        <v>26.232235013948124</v>
      </c>
      <c r="O54" s="130">
        <f t="shared" si="39"/>
        <v>24.949636601527803</v>
      </c>
      <c r="P54" s="130">
        <f t="shared" si="39"/>
        <v>23.654219484464814</v>
      </c>
      <c r="Q54" s="130">
        <f t="shared" si="39"/>
        <v>22.346871619765956</v>
      </c>
    </row>
    <row r="55" spans="1:17" ht="12" customHeight="1" x14ac:dyDescent="0.25">
      <c r="A55" s="88" t="s">
        <v>189</v>
      </c>
      <c r="B55" s="130">
        <f t="shared" ref="B55" si="40">IF(B15=0,0,B15/B23*1000)</f>
        <v>651.10020777224406</v>
      </c>
      <c r="C55" s="130">
        <f t="shared" ref="C55:Q55" si="41">IF(C15=0,0,C15/C23*1000)</f>
        <v>644.059742850985</v>
      </c>
      <c r="D55" s="130">
        <f t="shared" si="41"/>
        <v>635.11671677382526</v>
      </c>
      <c r="E55" s="130">
        <f t="shared" si="41"/>
        <v>625.78871840092575</v>
      </c>
      <c r="F55" s="130">
        <f t="shared" si="41"/>
        <v>615.65554495010906</v>
      </c>
      <c r="G55" s="130">
        <f t="shared" si="41"/>
        <v>604.88406498225152</v>
      </c>
      <c r="H55" s="130">
        <f t="shared" si="41"/>
        <v>593.28199411034109</v>
      </c>
      <c r="I55" s="130">
        <f t="shared" si="41"/>
        <v>581.67380080478756</v>
      </c>
      <c r="J55" s="130">
        <f t="shared" si="41"/>
        <v>569.32207429578193</v>
      </c>
      <c r="K55" s="130">
        <f t="shared" si="41"/>
        <v>555.9553474394213</v>
      </c>
      <c r="L55" s="130">
        <f t="shared" si="41"/>
        <v>541.93396257516793</v>
      </c>
      <c r="M55" s="130">
        <f t="shared" si="41"/>
        <v>531.11007373182929</v>
      </c>
      <c r="N55" s="130">
        <f t="shared" si="41"/>
        <v>519.37679296228237</v>
      </c>
      <c r="O55" s="130">
        <f t="shared" si="41"/>
        <v>506.56494938215536</v>
      </c>
      <c r="P55" s="130">
        <f t="shared" si="41"/>
        <v>491.28487849517558</v>
      </c>
      <c r="Q55" s="130">
        <f t="shared" si="41"/>
        <v>473.9864809932958</v>
      </c>
    </row>
    <row r="56" spans="1:17" ht="12" customHeight="1" x14ac:dyDescent="0.25">
      <c r="A56" s="51" t="s">
        <v>127</v>
      </c>
      <c r="B56" s="68">
        <f t="shared" ref="B56" si="42">IF(B16=0,0,B16/B24)</f>
        <v>47.615585156634978</v>
      </c>
      <c r="C56" s="68">
        <f t="shared" ref="C56:Q56" si="43">IF(C16=0,0,C16/C24)</f>
        <v>47.378626260616414</v>
      </c>
      <c r="D56" s="68">
        <f t="shared" si="43"/>
        <v>47.12412419123627</v>
      </c>
      <c r="E56" s="68">
        <f t="shared" si="43"/>
        <v>46.8658469246175</v>
      </c>
      <c r="F56" s="68">
        <f t="shared" si="43"/>
        <v>46.585141397318338</v>
      </c>
      <c r="G56" s="68">
        <f t="shared" si="43"/>
        <v>46.288944990185698</v>
      </c>
      <c r="H56" s="68">
        <f t="shared" si="43"/>
        <v>45.99614552532303</v>
      </c>
      <c r="I56" s="68">
        <f t="shared" si="43"/>
        <v>45.681666636522614</v>
      </c>
      <c r="J56" s="68">
        <f t="shared" si="43"/>
        <v>45.353862494808794</v>
      </c>
      <c r="K56" s="68">
        <f t="shared" si="43"/>
        <v>45.009316129210688</v>
      </c>
      <c r="L56" s="68">
        <f t="shared" si="43"/>
        <v>44.659568387175085</v>
      </c>
      <c r="M56" s="68">
        <f t="shared" si="43"/>
        <v>44.241907502954348</v>
      </c>
      <c r="N56" s="68">
        <f t="shared" si="43"/>
        <v>43.796070021574593</v>
      </c>
      <c r="O56" s="68">
        <f t="shared" si="43"/>
        <v>43.278111097158607</v>
      </c>
      <c r="P56" s="68">
        <f t="shared" si="43"/>
        <v>42.722424498186911</v>
      </c>
      <c r="Q56" s="68">
        <f t="shared" si="43"/>
        <v>42.160741681377495</v>
      </c>
    </row>
    <row r="57" spans="1:17" ht="12" customHeight="1" x14ac:dyDescent="0.25">
      <c r="A57" s="49" t="s">
        <v>126</v>
      </c>
      <c r="B57" s="57">
        <f t="shared" ref="B57" si="44">IF(B17=0,0,B17/B25*1000)</f>
        <v>336.98217093389491</v>
      </c>
      <c r="C57" s="57">
        <f t="shared" ref="C57:Q57" si="45">IF(C17=0,0,C17/C25*1000)</f>
        <v>331.77566013858603</v>
      </c>
      <c r="D57" s="57">
        <f t="shared" si="45"/>
        <v>324.84080455076867</v>
      </c>
      <c r="E57" s="57">
        <f t="shared" si="45"/>
        <v>316.62324802152733</v>
      </c>
      <c r="F57" s="57">
        <f t="shared" si="45"/>
        <v>305.32723664762392</v>
      </c>
      <c r="G57" s="57">
        <f t="shared" si="45"/>
        <v>293.20429569754305</v>
      </c>
      <c r="H57" s="57">
        <f t="shared" si="45"/>
        <v>283.09047332477513</v>
      </c>
      <c r="I57" s="57">
        <f t="shared" si="45"/>
        <v>272.67318213644211</v>
      </c>
      <c r="J57" s="57">
        <f t="shared" si="45"/>
        <v>260.94833666327702</v>
      </c>
      <c r="K57" s="57">
        <f t="shared" si="45"/>
        <v>247.28006195429572</v>
      </c>
      <c r="L57" s="57">
        <f t="shared" si="45"/>
        <v>232.16862770578459</v>
      </c>
      <c r="M57" s="57">
        <f t="shared" si="45"/>
        <v>215.28530426397876</v>
      </c>
      <c r="N57" s="57">
        <f t="shared" si="45"/>
        <v>197.96072221349675</v>
      </c>
      <c r="O57" s="57">
        <f t="shared" si="45"/>
        <v>177.95138442146052</v>
      </c>
      <c r="P57" s="57">
        <f t="shared" si="45"/>
        <v>153.46602196885891</v>
      </c>
      <c r="Q57" s="57">
        <f t="shared" si="45"/>
        <v>127.98677146336942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1.7693113885189926</v>
      </c>
      <c r="D60" s="128">
        <v>1.760792101623651</v>
      </c>
      <c r="E60" s="128">
        <v>1.7518626521827823</v>
      </c>
      <c r="F60" s="128">
        <v>1.743865960586197</v>
      </c>
      <c r="G60" s="128">
        <v>1.7357429025932463</v>
      </c>
      <c r="H60" s="128">
        <v>1.7286270152628087</v>
      </c>
      <c r="I60" s="128">
        <v>1.7182638618200474</v>
      </c>
      <c r="J60" s="128">
        <v>1.707409559748468</v>
      </c>
      <c r="K60" s="128">
        <v>1.6970187213460617</v>
      </c>
      <c r="L60" s="128">
        <v>1.6860088982977737</v>
      </c>
      <c r="M60" s="128">
        <v>1.6720695270920192</v>
      </c>
      <c r="N60" s="128">
        <v>1.6525275096334917</v>
      </c>
      <c r="O60" s="128">
        <v>1.6301778580327189</v>
      </c>
      <c r="P60" s="128">
        <v>1.6035959620277198</v>
      </c>
      <c r="Q60" s="128">
        <v>1.5734479880234165</v>
      </c>
    </row>
    <row r="61" spans="1:17" ht="12" customHeight="1" x14ac:dyDescent="0.25">
      <c r="A61" s="88" t="s">
        <v>128</v>
      </c>
      <c r="B61" s="128"/>
      <c r="C61" s="128">
        <v>173.62783835866657</v>
      </c>
      <c r="D61" s="128">
        <v>169.82849045424103</v>
      </c>
      <c r="E61" s="128">
        <v>165.75361943743385</v>
      </c>
      <c r="F61" s="128">
        <v>161.39960077375147</v>
      </c>
      <c r="G61" s="128">
        <v>157.03785440590491</v>
      </c>
      <c r="H61" s="128">
        <v>153.44994005245016</v>
      </c>
      <c r="I61" s="128">
        <v>149.78040210821661</v>
      </c>
      <c r="J61" s="128">
        <v>145.97023782533688</v>
      </c>
      <c r="K61" s="128">
        <v>141.33683884273069</v>
      </c>
      <c r="L61" s="128">
        <v>136.60979991091043</v>
      </c>
      <c r="M61" s="128">
        <v>131.35036600021311</v>
      </c>
      <c r="N61" s="128">
        <v>125.34642369037277</v>
      </c>
      <c r="O61" s="128">
        <v>118.29972904361948</v>
      </c>
      <c r="P61" s="128">
        <v>110.57633258139002</v>
      </c>
      <c r="Q61" s="128">
        <v>102.69309987734205</v>
      </c>
    </row>
    <row r="62" spans="1:17" ht="12" customHeight="1" x14ac:dyDescent="0.25">
      <c r="A62" s="88" t="s">
        <v>184</v>
      </c>
      <c r="B62" s="128"/>
      <c r="C62" s="128">
        <v>37.025798762018042</v>
      </c>
      <c r="D62" s="128">
        <v>35.461214510285686</v>
      </c>
      <c r="E62" s="128">
        <v>34.414637190907818</v>
      </c>
      <c r="F62" s="128">
        <v>33.509396726493279</v>
      </c>
      <c r="G62" s="128">
        <v>32.411833489418953</v>
      </c>
      <c r="H62" s="128">
        <v>31.387283550759918</v>
      </c>
      <c r="I62" s="128">
        <v>30.249662343622671</v>
      </c>
      <c r="J62" s="128">
        <v>29.201331316132578</v>
      </c>
      <c r="K62" s="128">
        <v>28.056731296466179</v>
      </c>
      <c r="L62" s="128">
        <v>26.927947431954721</v>
      </c>
      <c r="M62" s="128">
        <v>25.814802512485564</v>
      </c>
      <c r="N62" s="128">
        <v>24.420045496365958</v>
      </c>
      <c r="O62" s="128">
        <v>23.016799017530147</v>
      </c>
      <c r="P62" s="128">
        <v>21.760317971400983</v>
      </c>
      <c r="Q62" s="128">
        <v>20.50378205834512</v>
      </c>
    </row>
    <row r="63" spans="1:17" ht="12" customHeight="1" x14ac:dyDescent="0.25">
      <c r="A63" s="88" t="s">
        <v>189</v>
      </c>
      <c r="B63" s="128"/>
      <c r="C63" s="128">
        <v>589.53413645398825</v>
      </c>
      <c r="D63" s="128">
        <v>572.39270624098651</v>
      </c>
      <c r="E63" s="128">
        <v>564.83042731643684</v>
      </c>
      <c r="F63" s="128">
        <v>557.97845797739774</v>
      </c>
      <c r="G63" s="128">
        <v>550.00015105680927</v>
      </c>
      <c r="H63" s="128">
        <v>541.67941434242584</v>
      </c>
      <c r="I63" s="128">
        <v>536.78573207644592</v>
      </c>
      <c r="J63" s="128">
        <v>525.44232594761672</v>
      </c>
      <c r="K63" s="128">
        <v>513.64198507318042</v>
      </c>
      <c r="L63" s="128">
        <v>500.56175756123042</v>
      </c>
      <c r="M63" s="128">
        <v>481.17106877135177</v>
      </c>
      <c r="N63" s="128">
        <v>462.82632676677855</v>
      </c>
      <c r="O63" s="128">
        <v>441.74909780184669</v>
      </c>
      <c r="P63" s="128">
        <v>417.97939454052283</v>
      </c>
      <c r="Q63" s="128">
        <v>393.90094471476272</v>
      </c>
    </row>
    <row r="64" spans="1:17" ht="12" customHeight="1" x14ac:dyDescent="0.25">
      <c r="A64" s="51" t="s">
        <v>127</v>
      </c>
      <c r="B64" s="50"/>
      <c r="C64" s="50">
        <v>44.912195671187362</v>
      </c>
      <c r="D64" s="50">
        <v>44.609438135386398</v>
      </c>
      <c r="E64" s="50">
        <v>44.310482731426717</v>
      </c>
      <c r="F64" s="50">
        <v>44.086837313531568</v>
      </c>
      <c r="G64" s="50">
        <v>43.896818770226581</v>
      </c>
      <c r="H64" s="50">
        <v>43.693854500591058</v>
      </c>
      <c r="I64" s="50">
        <v>43.347274934773473</v>
      </c>
      <c r="J64" s="50">
        <v>43.0146874565486</v>
      </c>
      <c r="K64" s="50">
        <v>42.540239668625176</v>
      </c>
      <c r="L64" s="50">
        <v>41.949841678144296</v>
      </c>
      <c r="M64" s="50">
        <v>41.272079548998555</v>
      </c>
      <c r="N64" s="50">
        <v>40.477977220425842</v>
      </c>
      <c r="O64" s="50">
        <v>39.629093416577966</v>
      </c>
      <c r="P64" s="50">
        <v>38.856387268433252</v>
      </c>
      <c r="Q64" s="50">
        <v>37.986995480247593</v>
      </c>
    </row>
    <row r="65" spans="1:17" ht="12" customHeight="1" x14ac:dyDescent="0.25">
      <c r="A65" s="49" t="s">
        <v>126</v>
      </c>
      <c r="B65" s="48"/>
      <c r="C65" s="48">
        <v>313.84926145328802</v>
      </c>
      <c r="D65" s="48">
        <v>304.50128944947517</v>
      </c>
      <c r="E65" s="48">
        <v>297.89341706573003</v>
      </c>
      <c r="F65" s="48">
        <v>285.68681307994365</v>
      </c>
      <c r="G65" s="48">
        <v>275.46742779984402</v>
      </c>
      <c r="H65" s="48">
        <v>263.54293274508029</v>
      </c>
      <c r="I65" s="48">
        <v>249.78437326001219</v>
      </c>
      <c r="J65" s="48">
        <v>236.10674046241627</v>
      </c>
      <c r="K65" s="48">
        <v>222.05778536363249</v>
      </c>
      <c r="L65" s="48">
        <v>202.78694884791619</v>
      </c>
      <c r="M65" s="48">
        <v>181.70499482504661</v>
      </c>
      <c r="N65" s="48">
        <v>160.51629620294145</v>
      </c>
      <c r="O65" s="48">
        <v>137.67076993058211</v>
      </c>
      <c r="P65" s="48">
        <v>111.46939528834152</v>
      </c>
      <c r="Q65" s="48">
        <v>86.951493002802536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286.15214969127601</v>
      </c>
      <c r="C68" s="125">
        <f>1000000*C20/SER_summary!C$8</f>
        <v>289.32233271380227</v>
      </c>
      <c r="D68" s="125">
        <f>1000000*D20/SER_summary!D$8</f>
        <v>292.42750404304553</v>
      </c>
      <c r="E68" s="125">
        <f>1000000*E20/SER_summary!E$8</f>
        <v>294.96859101405795</v>
      </c>
      <c r="F68" s="125">
        <f>1000000*F20/SER_summary!F$8</f>
        <v>299.55843545617495</v>
      </c>
      <c r="G68" s="125">
        <f>1000000*G20/SER_summary!G$8</f>
        <v>304.20918613292463</v>
      </c>
      <c r="H68" s="125">
        <f>1000000*H20/SER_summary!H$8</f>
        <v>309.55720931236903</v>
      </c>
      <c r="I68" s="125">
        <f>1000000*I20/SER_summary!I$8</f>
        <v>314.95489466856651</v>
      </c>
      <c r="J68" s="125">
        <f>1000000*J20/SER_summary!J$8</f>
        <v>320.73400364421394</v>
      </c>
      <c r="K68" s="125">
        <f>1000000*K20/SER_summary!K$8</f>
        <v>326.35197271224428</v>
      </c>
      <c r="L68" s="125">
        <f>1000000*L20/SER_summary!L$8</f>
        <v>329.75646193626898</v>
      </c>
      <c r="M68" s="125">
        <f>1000000*M20/SER_summary!M$8</f>
        <v>333.79427147838641</v>
      </c>
      <c r="N68" s="125">
        <f>1000000*N20/SER_summary!N$8</f>
        <v>338.94380964989506</v>
      </c>
      <c r="O68" s="125">
        <f>1000000*O20/SER_summary!O$8</f>
        <v>344.06144946177022</v>
      </c>
      <c r="P68" s="125">
        <f>1000000*P20/SER_summary!P$8</f>
        <v>347.5438456806217</v>
      </c>
      <c r="Q68" s="125">
        <f>1000000*Q20/SER_summary!Q$8</f>
        <v>352.36572153763774</v>
      </c>
    </row>
    <row r="69" spans="1:17" ht="12" customHeight="1" x14ac:dyDescent="0.25">
      <c r="A69" s="88" t="s">
        <v>123</v>
      </c>
      <c r="B69" s="125">
        <f>1000*B21/SER_summary!B$3</f>
        <v>0.18663923619595793</v>
      </c>
      <c r="C69" s="125">
        <f>1000*C21/SER_summary!C$3</f>
        <v>0.1887983453683221</v>
      </c>
      <c r="D69" s="125">
        <f>1000*D21/SER_summary!D$3</f>
        <v>0.19154172040755327</v>
      </c>
      <c r="E69" s="125">
        <f>1000*E21/SER_summary!E$3</f>
        <v>0.19609641852822793</v>
      </c>
      <c r="F69" s="125">
        <f>1000*F21/SER_summary!F$3</f>
        <v>0.1998719752154583</v>
      </c>
      <c r="G69" s="125">
        <f>1000*G21/SER_summary!G$3</f>
        <v>0.20604876801026639</v>
      </c>
      <c r="H69" s="125">
        <f>1000*H21/SER_summary!H$3</f>
        <v>0.20978533986168377</v>
      </c>
      <c r="I69" s="125">
        <f>1000*I21/SER_summary!I$3</f>
        <v>0.21310023617667201</v>
      </c>
      <c r="J69" s="125">
        <f>1000*J21/SER_summary!J$3</f>
        <v>0.21729609066841857</v>
      </c>
      <c r="K69" s="125">
        <f>1000*K21/SER_summary!K$3</f>
        <v>0.22042319994684112</v>
      </c>
      <c r="L69" s="125">
        <f>1000*L21/SER_summary!L$3</f>
        <v>0.22512536495956445</v>
      </c>
      <c r="M69" s="125">
        <f>1000*M21/SER_summary!M$3</f>
        <v>0.22980985245362695</v>
      </c>
      <c r="N69" s="125">
        <f>1000*N21/SER_summary!N$3</f>
        <v>0.23539656028747966</v>
      </c>
      <c r="O69" s="125">
        <f>1000*O21/SER_summary!O$3</f>
        <v>0.2422609005358656</v>
      </c>
      <c r="P69" s="125">
        <f>1000*P21/SER_summary!P$3</f>
        <v>0.25279130539496025</v>
      </c>
      <c r="Q69" s="125">
        <f>1000*Q21/SER_summary!Q$3</f>
        <v>0.26312864261473662</v>
      </c>
    </row>
    <row r="70" spans="1:17" ht="12" customHeight="1" x14ac:dyDescent="0.25">
      <c r="A70" s="88" t="s">
        <v>185</v>
      </c>
      <c r="B70" s="125">
        <f>1000000*B22/SER_summary!B$8</f>
        <v>113.8215698386926</v>
      </c>
      <c r="C70" s="125">
        <f>1000000*C22/SER_summary!C$8</f>
        <v>114.58335850555392</v>
      </c>
      <c r="D70" s="125">
        <f>1000000*D22/SER_summary!D$8</f>
        <v>115.77624193020021</v>
      </c>
      <c r="E70" s="125">
        <f>1000000*E22/SER_summary!E$8</f>
        <v>116.77819439926678</v>
      </c>
      <c r="F70" s="125">
        <f>1000000*F22/SER_summary!F$8</f>
        <v>118.02605736744303</v>
      </c>
      <c r="G70" s="125">
        <f>1000000*G22/SER_summary!G$8</f>
        <v>119.47428422139896</v>
      </c>
      <c r="H70" s="125">
        <f>1000000*H22/SER_summary!H$8</f>
        <v>120.96894693347225</v>
      </c>
      <c r="I70" s="125">
        <f>1000000*I22/SER_summary!I$8</f>
        <v>122.4872089655838</v>
      </c>
      <c r="J70" s="125">
        <f>1000000*J22/SER_summary!J$8</f>
        <v>124.84187140930945</v>
      </c>
      <c r="K70" s="125">
        <f>1000000*K22/SER_summary!K$8</f>
        <v>127.6174000162369</v>
      </c>
      <c r="L70" s="125">
        <f>1000000*L22/SER_summary!L$8</f>
        <v>130.99427099564872</v>
      </c>
      <c r="M70" s="125">
        <f>1000000*M22/SER_summary!M$8</f>
        <v>134.37158876965543</v>
      </c>
      <c r="N70" s="125">
        <f>1000000*N22/SER_summary!N$8</f>
        <v>138.34173924477335</v>
      </c>
      <c r="O70" s="125">
        <f>1000000*O22/SER_summary!O$8</f>
        <v>142.45917614449695</v>
      </c>
      <c r="P70" s="125">
        <f>1000000*P22/SER_summary!P$8</f>
        <v>146.93256888514554</v>
      </c>
      <c r="Q70" s="125">
        <f>1000000*Q22/SER_summary!Q$8</f>
        <v>151.94565523124086</v>
      </c>
    </row>
    <row r="71" spans="1:17" ht="12" customHeight="1" x14ac:dyDescent="0.25">
      <c r="A71" s="88" t="s">
        <v>190</v>
      </c>
      <c r="B71" s="125">
        <f>1000*B23/SER_summary!B$3</f>
        <v>2.8791048297994455E-2</v>
      </c>
      <c r="C71" s="125">
        <f>1000*C23/SER_summary!C$3</f>
        <v>2.9242747167694753E-2</v>
      </c>
      <c r="D71" s="125">
        <f>1000*D23/SER_summary!D$3</f>
        <v>2.9804577572190277E-2</v>
      </c>
      <c r="E71" s="125">
        <f>1000*E23/SER_summary!E$3</f>
        <v>3.0343810733322752E-2</v>
      </c>
      <c r="F71" s="125">
        <f>1000*F23/SER_summary!F$3</f>
        <v>3.0894249132164198E-2</v>
      </c>
      <c r="G71" s="125">
        <f>1000*G23/SER_summary!G$3</f>
        <v>3.154286401988237E-2</v>
      </c>
      <c r="H71" s="125">
        <f>1000*H23/SER_summary!H$3</f>
        <v>3.2288847169294199E-2</v>
      </c>
      <c r="I71" s="125">
        <f>1000*I23/SER_summary!I$3</f>
        <v>3.3121944269321871E-2</v>
      </c>
      <c r="J71" s="125">
        <f>1000*J23/SER_summary!J$3</f>
        <v>3.3937456987578003E-2</v>
      </c>
      <c r="K71" s="125">
        <f>1000*K23/SER_summary!K$3</f>
        <v>3.484331854881912E-2</v>
      </c>
      <c r="L71" s="125">
        <f>1000*L23/SER_summary!L$3</f>
        <v>3.5770720206875536E-2</v>
      </c>
      <c r="M71" s="125">
        <f>1000*M23/SER_summary!M$3</f>
        <v>3.6468906851348792E-2</v>
      </c>
      <c r="N71" s="125">
        <f>1000*N23/SER_summary!N$3</f>
        <v>3.7261455001889335E-2</v>
      </c>
      <c r="O71" s="125">
        <f>1000*O23/SER_summary!O$3</f>
        <v>3.8171928640914211E-2</v>
      </c>
      <c r="P71" s="125">
        <f>1000*P23/SER_summary!P$3</f>
        <v>3.9326432240944197E-2</v>
      </c>
      <c r="Q71" s="125">
        <f>1000*Q23/SER_summary!Q$3</f>
        <v>4.0727945445297162E-2</v>
      </c>
    </row>
    <row r="72" spans="1:17" ht="12" customHeight="1" x14ac:dyDescent="0.25">
      <c r="A72" s="51" t="s">
        <v>122</v>
      </c>
      <c r="B72" s="124">
        <f>1000000*B24/SER_summary!B$8</f>
        <v>109.0599845537329</v>
      </c>
      <c r="C72" s="124">
        <f>1000000*C24/SER_summary!C$8</f>
        <v>110.75679044120326</v>
      </c>
      <c r="D72" s="124">
        <f>1000000*D24/SER_summary!D$8</f>
        <v>112.34889824252097</v>
      </c>
      <c r="E72" s="124">
        <f>1000000*E24/SER_summary!E$8</f>
        <v>114.08587232423662</v>
      </c>
      <c r="F72" s="124">
        <f>1000000*F24/SER_summary!F$8</f>
        <v>115.80476075329976</v>
      </c>
      <c r="G72" s="124">
        <f>1000000*G24/SER_summary!G$8</f>
        <v>117.85979163284094</v>
      </c>
      <c r="H72" s="124">
        <f>1000000*H24/SER_summary!H$8</f>
        <v>120.05284461279022</v>
      </c>
      <c r="I72" s="124">
        <f>1000000*I24/SER_summary!I$8</f>
        <v>122.52248693124146</v>
      </c>
      <c r="J72" s="124">
        <f>1000000*J24/SER_summary!J$8</f>
        <v>125.3441937952273</v>
      </c>
      <c r="K72" s="124">
        <f>1000000*K24/SER_summary!K$8</f>
        <v>128.0285833251522</v>
      </c>
      <c r="L72" s="124">
        <f>1000000*L24/SER_summary!L$8</f>
        <v>129.78945485356229</v>
      </c>
      <c r="M72" s="124">
        <f>1000000*M24/SER_summary!M$8</f>
        <v>131.40875098295908</v>
      </c>
      <c r="N72" s="124">
        <f>1000000*N24/SER_summary!N$8</f>
        <v>132.54660311627117</v>
      </c>
      <c r="O72" s="124">
        <f>1000000*O24/SER_summary!O$8</f>
        <v>134.14257939104795</v>
      </c>
      <c r="P72" s="124">
        <f>1000000*P24/SER_summary!P$8</f>
        <v>135.64443679095572</v>
      </c>
      <c r="Q72" s="124">
        <f>1000000*Q24/SER_summary!Q$8</f>
        <v>136.70408337612938</v>
      </c>
    </row>
    <row r="73" spans="1:17" ht="12" customHeight="1" x14ac:dyDescent="0.25">
      <c r="A73" s="49" t="s">
        <v>121</v>
      </c>
      <c r="B73" s="123">
        <f>1000*B25/SER_summary!B$3</f>
        <v>0.2289039025961481</v>
      </c>
      <c r="C73" s="123">
        <f>1000*C25/SER_summary!C$3</f>
        <v>0.23895296474529601</v>
      </c>
      <c r="D73" s="123">
        <f>1000*D25/SER_summary!D$3</f>
        <v>0.24895365779742443</v>
      </c>
      <c r="E73" s="123">
        <f>1000*E25/SER_summary!E$3</f>
        <v>0.26259337898454732</v>
      </c>
      <c r="F73" s="123">
        <f>1000*F25/SER_summary!F$3</f>
        <v>0.28820021433368392</v>
      </c>
      <c r="G73" s="123">
        <f>1000*G25/SER_summary!G$3</f>
        <v>0.31441278497528097</v>
      </c>
      <c r="H73" s="123">
        <f>1000*H25/SER_summary!H$3</f>
        <v>0.33956839115073323</v>
      </c>
      <c r="I73" s="123">
        <f>1000*I25/SER_summary!I$3</f>
        <v>0.36371204063595325</v>
      </c>
      <c r="J73" s="123">
        <f>1000*J25/SER_summary!J$3</f>
        <v>0.38826982149875616</v>
      </c>
      <c r="K73" s="123">
        <f>1000*K25/SER_summary!K$3</f>
        <v>0.41212042430259221</v>
      </c>
      <c r="L73" s="123">
        <f>1000*L25/SER_summary!L$3</f>
        <v>0.43739025230575607</v>
      </c>
      <c r="M73" s="123">
        <f>1000*M25/SER_summary!M$3</f>
        <v>0.46438482486153032</v>
      </c>
      <c r="N73" s="123">
        <f>1000*N25/SER_summary!N$3</f>
        <v>0.48790756277237229</v>
      </c>
      <c r="O73" s="123">
        <f>1000*O25/SER_summary!O$3</f>
        <v>0.524289521937089</v>
      </c>
      <c r="P73" s="123">
        <f>1000*P25/SER_summary!P$3</f>
        <v>0.5726491753209253</v>
      </c>
      <c r="Q73" s="123">
        <f>1000*Q25/SER_summary!Q$3</f>
        <v>0.64584075775063521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14.938793435769119</v>
      </c>
      <c r="C3" s="154">
        <v>15.089868187628289</v>
      </c>
      <c r="D3" s="154">
        <v>15.255736410851917</v>
      </c>
      <c r="E3" s="154">
        <v>15.314961290087947</v>
      </c>
      <c r="F3" s="154">
        <v>15.547029220114373</v>
      </c>
      <c r="G3" s="154">
        <v>15.811960709351284</v>
      </c>
      <c r="H3" s="154">
        <v>16.058919378736935</v>
      </c>
      <c r="I3" s="154">
        <v>16.318966353140329</v>
      </c>
      <c r="J3" s="154">
        <v>16.567275709745687</v>
      </c>
      <c r="K3" s="154">
        <v>16.795247770856093</v>
      </c>
      <c r="L3" s="154">
        <v>16.887488149456416</v>
      </c>
      <c r="M3" s="154">
        <v>17.198097796021699</v>
      </c>
      <c r="N3" s="154">
        <v>17.55870027449782</v>
      </c>
      <c r="O3" s="154">
        <v>17.993569901135398</v>
      </c>
      <c r="P3" s="154">
        <v>18.384982155179859</v>
      </c>
      <c r="Q3" s="154">
        <v>18.76913153902068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19.829554842000011</v>
      </c>
      <c r="C5" s="143">
        <v>20.030089449437586</v>
      </c>
      <c r="D5" s="143">
        <v>20.250260713141024</v>
      </c>
      <c r="E5" s="143">
        <v>20.328875026664477</v>
      </c>
      <c r="F5" s="143">
        <v>20.636918896828053</v>
      </c>
      <c r="G5" s="143">
        <v>20.988585416469274</v>
      </c>
      <c r="H5" s="143">
        <v>21.316395055135583</v>
      </c>
      <c r="I5" s="143">
        <v>21.661577935038149</v>
      </c>
      <c r="J5" s="143">
        <v>21.9911804578763</v>
      </c>
      <c r="K5" s="143">
        <v>22.293787526356716</v>
      </c>
      <c r="L5" s="143">
        <v>22.416226172688262</v>
      </c>
      <c r="M5" s="143">
        <v>22.828525268160913</v>
      </c>
      <c r="N5" s="143">
        <v>23.307184180866816</v>
      </c>
      <c r="O5" s="143">
        <v>23.884424313920846</v>
      </c>
      <c r="P5" s="143">
        <v>24.403979711133946</v>
      </c>
      <c r="Q5" s="143">
        <v>24.9138944714621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286.15214969127601</v>
      </c>
      <c r="C6" s="152">
        <f>1000000*C8/SER_summary!C$8</f>
        <v>289.32233271380227</v>
      </c>
      <c r="D6" s="152">
        <f>1000000*D8/SER_summary!D$8</f>
        <v>292.42750404304553</v>
      </c>
      <c r="E6" s="152">
        <f>1000000*E8/SER_summary!E$8</f>
        <v>294.96859101405795</v>
      </c>
      <c r="F6" s="152">
        <f>1000000*F8/SER_summary!F$8</f>
        <v>299.55843545617495</v>
      </c>
      <c r="G6" s="152">
        <f>1000000*G8/SER_summary!G$8</f>
        <v>304.20918613292463</v>
      </c>
      <c r="H6" s="152">
        <f>1000000*H8/SER_summary!H$8</f>
        <v>309.55720931236903</v>
      </c>
      <c r="I6" s="152">
        <f>1000000*I8/SER_summary!I$8</f>
        <v>314.95489466856651</v>
      </c>
      <c r="J6" s="152">
        <f>1000000*J8/SER_summary!J$8</f>
        <v>320.73400364421394</v>
      </c>
      <c r="K6" s="152">
        <f>1000000*K8/SER_summary!K$8</f>
        <v>326.35197271224428</v>
      </c>
      <c r="L6" s="152">
        <f>1000000*L8/SER_summary!L$8</f>
        <v>329.75646193626898</v>
      </c>
      <c r="M6" s="152">
        <f>1000000*M8/SER_summary!M$8</f>
        <v>333.79427147838641</v>
      </c>
      <c r="N6" s="152">
        <f>1000000*N8/SER_summary!N$8</f>
        <v>338.94380964989506</v>
      </c>
      <c r="O6" s="152">
        <f>1000000*O8/SER_summary!O$8</f>
        <v>344.06144946177022</v>
      </c>
      <c r="P6" s="152">
        <f>1000000*P8/SER_summary!P$8</f>
        <v>347.5438456806217</v>
      </c>
      <c r="Q6" s="152">
        <f>1000000*Q8/SER_summary!Q$8</f>
        <v>352.36572153763774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10.048341295708527</v>
      </c>
      <c r="C8" s="62">
        <v>10.234129107880355</v>
      </c>
      <c r="D8" s="62">
        <v>10.43500656624605</v>
      </c>
      <c r="E8" s="62">
        <v>10.559305338387825</v>
      </c>
      <c r="F8" s="62">
        <v>10.818617714675849</v>
      </c>
      <c r="G8" s="62">
        <v>11.10721467715746</v>
      </c>
      <c r="H8" s="62">
        <v>11.38578383819865</v>
      </c>
      <c r="I8" s="62">
        <v>11.679931734386182</v>
      </c>
      <c r="J8" s="62">
        <v>11.970816878716798</v>
      </c>
      <c r="K8" s="62">
        <v>12.251420907437799</v>
      </c>
      <c r="L8" s="62">
        <v>12.431097463063502</v>
      </c>
      <c r="M8" s="62">
        <v>12.790861775164471</v>
      </c>
      <c r="N8" s="62">
        <v>13.202463736573099</v>
      </c>
      <c r="O8" s="62">
        <v>13.688791555733289</v>
      </c>
      <c r="P8" s="62">
        <v>14.157619192002585</v>
      </c>
      <c r="Q8" s="62">
        <v>14.641335872869924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0.81380914315361064</v>
      </c>
      <c r="D9" s="150">
        <v>0.82889878934747885</v>
      </c>
      <c r="E9" s="150">
        <v>0.7523201031235569</v>
      </c>
      <c r="F9" s="150">
        <v>0.88733370726980709</v>
      </c>
      <c r="G9" s="150">
        <v>0.91661829346339274</v>
      </c>
      <c r="H9" s="150">
        <v>0.90659049202297337</v>
      </c>
      <c r="I9" s="150">
        <v>0.9221692271693156</v>
      </c>
      <c r="J9" s="150">
        <v>0.91890647531239855</v>
      </c>
      <c r="K9" s="150">
        <v>0.90862535970278469</v>
      </c>
      <c r="L9" s="150">
        <v>0.80769788660748443</v>
      </c>
      <c r="M9" s="150">
        <v>0.98778564308275252</v>
      </c>
      <c r="N9" s="150">
        <v>1.0396232923904121</v>
      </c>
      <c r="O9" s="150">
        <v>1.1143491501419704</v>
      </c>
      <c r="P9" s="150">
        <v>1.0968489672510806</v>
      </c>
      <c r="Q9" s="150">
        <v>1.111738011849124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0.62802133098178281</v>
      </c>
      <c r="D10" s="149">
        <f t="shared" ref="D10:Q10" si="0">C8+D9-D8</f>
        <v>0.62802133098178281</v>
      </c>
      <c r="E10" s="149">
        <f t="shared" si="0"/>
        <v>0.62802133098178281</v>
      </c>
      <c r="F10" s="149">
        <f t="shared" si="0"/>
        <v>0.62802133098178281</v>
      </c>
      <c r="G10" s="149">
        <f t="shared" si="0"/>
        <v>0.62802133098178103</v>
      </c>
      <c r="H10" s="149">
        <f t="shared" si="0"/>
        <v>0.62802133098178281</v>
      </c>
      <c r="I10" s="149">
        <f t="shared" si="0"/>
        <v>0.62802133098178281</v>
      </c>
      <c r="J10" s="149">
        <f t="shared" si="0"/>
        <v>0.62802133098178281</v>
      </c>
      <c r="K10" s="149">
        <f t="shared" si="0"/>
        <v>0.62802133098178281</v>
      </c>
      <c r="L10" s="149">
        <f t="shared" si="0"/>
        <v>0.62802133098178103</v>
      </c>
      <c r="M10" s="149">
        <f t="shared" si="0"/>
        <v>0.62802133098178281</v>
      </c>
      <c r="N10" s="149">
        <f t="shared" si="0"/>
        <v>0.62802133098178281</v>
      </c>
      <c r="O10" s="149">
        <f t="shared" si="0"/>
        <v>0.62802133098178103</v>
      </c>
      <c r="P10" s="149">
        <f t="shared" si="0"/>
        <v>0.62802133098178459</v>
      </c>
      <c r="Q10" s="149">
        <f t="shared" si="0"/>
        <v>0.62802133098178459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8759.9999999999964</v>
      </c>
      <c r="C12" s="146">
        <v>8759.9999999999964</v>
      </c>
      <c r="D12" s="146">
        <v>8759.9999999999982</v>
      </c>
      <c r="E12" s="146">
        <v>8759.9999999999982</v>
      </c>
      <c r="F12" s="146">
        <v>8759.9999999999964</v>
      </c>
      <c r="G12" s="146">
        <v>8759.9999999999964</v>
      </c>
      <c r="H12" s="146">
        <v>8759.9999999999964</v>
      </c>
      <c r="I12" s="146">
        <v>8759.9999999999964</v>
      </c>
      <c r="J12" s="146">
        <v>8760</v>
      </c>
      <c r="K12" s="146">
        <v>8760</v>
      </c>
      <c r="L12" s="146">
        <v>8759.9999999999927</v>
      </c>
      <c r="M12" s="146">
        <v>8760</v>
      </c>
      <c r="N12" s="146">
        <v>8759.9999999999982</v>
      </c>
      <c r="O12" s="146">
        <v>8759.9999999999964</v>
      </c>
      <c r="P12" s="146">
        <v>8759.9999999999964</v>
      </c>
      <c r="Q12" s="146">
        <v>8759.9999999999982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1.9734157368310004</v>
      </c>
      <c r="C14" s="143">
        <f>IF(C5=0,0,C5/C8)</f>
        <v>1.9571855346259281</v>
      </c>
      <c r="D14" s="143">
        <f t="shared" ref="D14:Q14" si="1">IF(D5=0,0,D5/D8)</f>
        <v>1.9406083345116638</v>
      </c>
      <c r="E14" s="143">
        <f t="shared" si="1"/>
        <v>1.9252095071784572</v>
      </c>
      <c r="F14" s="143">
        <f t="shared" si="1"/>
        <v>1.9075374914887067</v>
      </c>
      <c r="G14" s="143">
        <f t="shared" si="1"/>
        <v>1.8896353430201853</v>
      </c>
      <c r="H14" s="143">
        <f t="shared" si="1"/>
        <v>1.8721939005745307</v>
      </c>
      <c r="I14" s="143">
        <f t="shared" si="1"/>
        <v>1.8545979914647621</v>
      </c>
      <c r="J14" s="143">
        <f t="shared" si="1"/>
        <v>1.8370659814348131</v>
      </c>
      <c r="K14" s="143">
        <f t="shared" si="1"/>
        <v>1.8196899522750236</v>
      </c>
      <c r="L14" s="143">
        <f t="shared" si="1"/>
        <v>1.8032379071351952</v>
      </c>
      <c r="M14" s="143">
        <f t="shared" si="1"/>
        <v>1.7847527140420039</v>
      </c>
      <c r="N14" s="143">
        <f t="shared" si="1"/>
        <v>1.7653662714711271</v>
      </c>
      <c r="O14" s="143">
        <f t="shared" si="1"/>
        <v>1.744816130531063</v>
      </c>
      <c r="P14" s="143">
        <f t="shared" si="1"/>
        <v>1.723734716986834</v>
      </c>
      <c r="Q14" s="143">
        <f t="shared" si="1"/>
        <v>1.701613478974074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1.7693113885189926</v>
      </c>
      <c r="D15" s="141">
        <v>1.760792101623651</v>
      </c>
      <c r="E15" s="141">
        <v>1.7518626521827823</v>
      </c>
      <c r="F15" s="141">
        <v>1.743865960586197</v>
      </c>
      <c r="G15" s="141">
        <v>1.7357429025932463</v>
      </c>
      <c r="H15" s="141">
        <v>1.7286270152628087</v>
      </c>
      <c r="I15" s="141">
        <v>1.7182638618200474</v>
      </c>
      <c r="J15" s="141">
        <v>1.707409559748468</v>
      </c>
      <c r="K15" s="141">
        <v>1.6970187213460617</v>
      </c>
      <c r="L15" s="141">
        <v>1.6860088982977737</v>
      </c>
      <c r="M15" s="141">
        <v>1.6720695270920192</v>
      </c>
      <c r="N15" s="141">
        <v>1.6525275096334917</v>
      </c>
      <c r="O15" s="141">
        <v>1.6301778580327189</v>
      </c>
      <c r="P15" s="141">
        <v>1.6035959620277198</v>
      </c>
      <c r="Q15" s="141">
        <v>1.5734479880234165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5.1784352364120227</v>
      </c>
      <c r="C3" s="154">
        <v>5.2162116542326871</v>
      </c>
      <c r="D3" s="154">
        <v>5.2393602982322092</v>
      </c>
      <c r="E3" s="154">
        <v>5.2628021899630175</v>
      </c>
      <c r="F3" s="154">
        <v>5.2638590004639862</v>
      </c>
      <c r="G3" s="154">
        <v>5.3679512895531261</v>
      </c>
      <c r="H3" s="154">
        <v>5.4228694564765325</v>
      </c>
      <c r="I3" s="154">
        <v>5.4585564538756106</v>
      </c>
      <c r="J3" s="154">
        <v>5.5140328837050712</v>
      </c>
      <c r="K3" s="154">
        <v>5.547288459445074</v>
      </c>
      <c r="L3" s="154">
        <v>5.597749824630573</v>
      </c>
      <c r="M3" s="154">
        <v>5.6260708893282425</v>
      </c>
      <c r="N3" s="154">
        <v>5.657662598035893</v>
      </c>
      <c r="O3" s="154">
        <v>5.6464745601803372</v>
      </c>
      <c r="P3" s="154">
        <v>5.664160099725021</v>
      </c>
      <c r="Q3" s="154">
        <v>5.6238202227839178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15.043547412207424</v>
      </c>
      <c r="C5" s="143">
        <v>15.1423300570717</v>
      </c>
      <c r="D5" s="143">
        <v>15.189445901831954</v>
      </c>
      <c r="E5" s="143">
        <v>15.251461970575708</v>
      </c>
      <c r="F5" s="143">
        <v>15.22917705716843</v>
      </c>
      <c r="G5" s="143">
        <v>15.515179736598634</v>
      </c>
      <c r="H5" s="143">
        <v>15.668946336740392</v>
      </c>
      <c r="I5" s="143">
        <v>15.756582807716017</v>
      </c>
      <c r="J5" s="143">
        <v>15.921527128926005</v>
      </c>
      <c r="K5" s="143">
        <v>16.034179151533944</v>
      </c>
      <c r="L5" s="143">
        <v>16.184014286725372</v>
      </c>
      <c r="M5" s="143">
        <v>16.302303678159063</v>
      </c>
      <c r="N5" s="143">
        <v>16.477285142013276</v>
      </c>
      <c r="O5" s="143">
        <v>16.576739005864244</v>
      </c>
      <c r="P5" s="143">
        <v>16.779119659860889</v>
      </c>
      <c r="Q5" s="143">
        <v>16.834488391843873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0.18663923619595793</v>
      </c>
      <c r="C6" s="152">
        <f>1000*C8/SER_summary!C$3</f>
        <v>0.1887983453683221</v>
      </c>
      <c r="D6" s="152">
        <f>1000*D8/SER_summary!D$3</f>
        <v>0.19154172040755327</v>
      </c>
      <c r="E6" s="152">
        <f>1000*E8/SER_summary!E$3</f>
        <v>0.19609641852822793</v>
      </c>
      <c r="F6" s="152">
        <f>1000*F8/SER_summary!F$3</f>
        <v>0.1998719752154583</v>
      </c>
      <c r="G6" s="152">
        <f>1000*G8/SER_summary!G$3</f>
        <v>0.20604876801026639</v>
      </c>
      <c r="H6" s="152">
        <f>1000*H8/SER_summary!H$3</f>
        <v>0.20978533986168377</v>
      </c>
      <c r="I6" s="152">
        <f>1000*I8/SER_summary!I$3</f>
        <v>0.21310023617667201</v>
      </c>
      <c r="J6" s="152">
        <f>1000*J8/SER_summary!J$3</f>
        <v>0.21729609066841857</v>
      </c>
      <c r="K6" s="152">
        <f>1000*K8/SER_summary!K$3</f>
        <v>0.22042319994684112</v>
      </c>
      <c r="L6" s="152">
        <f>1000*L8/SER_summary!L$3</f>
        <v>0.22512536495956445</v>
      </c>
      <c r="M6" s="152">
        <f>1000*M8/SER_summary!M$3</f>
        <v>0.22980985245362695</v>
      </c>
      <c r="N6" s="152">
        <f>1000*N8/SER_summary!N$3</f>
        <v>0.23539656028747966</v>
      </c>
      <c r="O6" s="152">
        <f>1000*O8/SER_summary!O$3</f>
        <v>0.2422609005358656</v>
      </c>
      <c r="P6" s="152">
        <f>1000*P8/SER_summary!P$3</f>
        <v>0.25279130539496025</v>
      </c>
      <c r="Q6" s="152">
        <f>1000*Q8/SER_summary!Q$3</f>
        <v>0.26312864261473662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80.926772814567357</v>
      </c>
      <c r="C8" s="62">
        <v>82.882473616693403</v>
      </c>
      <c r="D8" s="62">
        <v>85.054100946974017</v>
      </c>
      <c r="E8" s="62">
        <v>87.910024426204572</v>
      </c>
      <c r="F8" s="62">
        <v>90.933753844024906</v>
      </c>
      <c r="G8" s="62">
        <v>95.035873269375173</v>
      </c>
      <c r="H8" s="62">
        <v>98.407365934357784</v>
      </c>
      <c r="I8" s="62">
        <v>101.47556216426092</v>
      </c>
      <c r="J8" s="62">
        <v>105.12763136929023</v>
      </c>
      <c r="K8" s="62">
        <v>108.77884917376609</v>
      </c>
      <c r="L8" s="62">
        <v>113.02779148378868</v>
      </c>
      <c r="M8" s="62">
        <v>117.62587487986443</v>
      </c>
      <c r="N8" s="62">
        <v>123.54859085656456</v>
      </c>
      <c r="O8" s="62">
        <v>130.10355176288073</v>
      </c>
      <c r="P8" s="62">
        <v>138.95432474950175</v>
      </c>
      <c r="Q8" s="62">
        <v>148.13037438910689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21.590458113973124</v>
      </c>
      <c r="D9" s="150">
        <v>22.199079788364649</v>
      </c>
      <c r="E9" s="150">
        <v>23.283924986476297</v>
      </c>
      <c r="F9" s="150">
        <v>23.860290955210942</v>
      </c>
      <c r="G9" s="150">
        <v>25.692577539323381</v>
      </c>
      <c r="H9" s="150">
        <v>25.570572453347268</v>
      </c>
      <c r="I9" s="150">
        <v>26.352121216379395</v>
      </c>
      <c r="J9" s="150">
        <v>27.512360160240274</v>
      </c>
      <c r="K9" s="150">
        <v>29.343795343799247</v>
      </c>
      <c r="L9" s="150">
        <v>29.819514763369856</v>
      </c>
      <c r="M9" s="150">
        <v>30.950204612455142</v>
      </c>
      <c r="N9" s="150">
        <v>33.435076136940417</v>
      </c>
      <c r="O9" s="150">
        <v>35.898756250115433</v>
      </c>
      <c r="P9" s="150">
        <v>38.670287749990855</v>
      </c>
      <c r="Q9" s="150">
        <v>40.126254252060271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19.634757311847082</v>
      </c>
      <c r="D10" s="149">
        <f t="shared" ref="D10:Q10" si="0">C8+D9-D8</f>
        <v>20.027452458084042</v>
      </c>
      <c r="E10" s="149">
        <f t="shared" si="0"/>
        <v>20.428001507245739</v>
      </c>
      <c r="F10" s="149">
        <f t="shared" si="0"/>
        <v>20.836561537390608</v>
      </c>
      <c r="G10" s="149">
        <f t="shared" si="0"/>
        <v>21.590458113973114</v>
      </c>
      <c r="H10" s="149">
        <f t="shared" si="0"/>
        <v>22.199079788364656</v>
      </c>
      <c r="I10" s="149">
        <f t="shared" si="0"/>
        <v>23.283924986476265</v>
      </c>
      <c r="J10" s="149">
        <f t="shared" si="0"/>
        <v>23.860290955210971</v>
      </c>
      <c r="K10" s="149">
        <f t="shared" si="0"/>
        <v>25.692577539323381</v>
      </c>
      <c r="L10" s="149">
        <f t="shared" si="0"/>
        <v>25.570572453347282</v>
      </c>
      <c r="M10" s="149">
        <f t="shared" si="0"/>
        <v>26.352121216379402</v>
      </c>
      <c r="N10" s="149">
        <f t="shared" si="0"/>
        <v>27.512360160240277</v>
      </c>
      <c r="O10" s="149">
        <f t="shared" si="0"/>
        <v>29.343795343799258</v>
      </c>
      <c r="P10" s="149">
        <f t="shared" si="0"/>
        <v>29.819514763369824</v>
      </c>
      <c r="Q10" s="149">
        <f t="shared" si="0"/>
        <v>30.950204612455138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4002.6704848373065</v>
      </c>
      <c r="C12" s="146">
        <v>4005.5674164954839</v>
      </c>
      <c r="D12" s="146">
        <v>4010.8635008300794</v>
      </c>
      <c r="E12" s="146">
        <v>4012.426770624244</v>
      </c>
      <c r="F12" s="146">
        <v>4019.105074839365</v>
      </c>
      <c r="G12" s="146">
        <v>4023.0303038887996</v>
      </c>
      <c r="H12" s="146">
        <v>4024.3051595040497</v>
      </c>
      <c r="I12" s="146">
        <v>4028.2583760414168</v>
      </c>
      <c r="J12" s="146">
        <v>4027.0421875515212</v>
      </c>
      <c r="K12" s="146">
        <v>4022.8660020568027</v>
      </c>
      <c r="L12" s="146">
        <v>4021.8769636949296</v>
      </c>
      <c r="M12" s="146">
        <v>4012.8947562989283</v>
      </c>
      <c r="N12" s="146">
        <v>3992.5736447945001</v>
      </c>
      <c r="O12" s="146">
        <v>3960.771832692943</v>
      </c>
      <c r="P12" s="146">
        <v>3925.2552026638732</v>
      </c>
      <c r="Q12" s="146">
        <v>3884.4814812516956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185.89086020614781</v>
      </c>
      <c r="C14" s="143">
        <f>IF(C5=0,0,C5/C8*1000)</f>
        <v>182.69640608339509</v>
      </c>
      <c r="D14" s="143">
        <f t="shared" ref="D14:Q14" si="1">IF(D5=0,0,D5/D8*1000)</f>
        <v>178.58569701773268</v>
      </c>
      <c r="E14" s="143">
        <f t="shared" si="1"/>
        <v>173.48945208607509</v>
      </c>
      <c r="F14" s="143">
        <f t="shared" si="1"/>
        <v>167.47551281442136</v>
      </c>
      <c r="G14" s="143">
        <f t="shared" si="1"/>
        <v>163.25603377812408</v>
      </c>
      <c r="H14" s="143">
        <f t="shared" si="1"/>
        <v>159.22534037942134</v>
      </c>
      <c r="I14" s="143">
        <f t="shared" si="1"/>
        <v>155.27465403158308</v>
      </c>
      <c r="J14" s="143">
        <f t="shared" si="1"/>
        <v>151.44949925673856</v>
      </c>
      <c r="K14" s="143">
        <f t="shared" si="1"/>
        <v>147.40162516263194</v>
      </c>
      <c r="L14" s="143">
        <f t="shared" si="1"/>
        <v>143.18614983330548</v>
      </c>
      <c r="M14" s="143">
        <f t="shared" si="1"/>
        <v>138.59453708471202</v>
      </c>
      <c r="N14" s="143">
        <f t="shared" si="1"/>
        <v>133.36683994350699</v>
      </c>
      <c r="O14" s="143">
        <f t="shared" si="1"/>
        <v>127.411886772131</v>
      </c>
      <c r="P14" s="143">
        <f t="shared" si="1"/>
        <v>120.75277030858339</v>
      </c>
      <c r="Q14" s="143">
        <f t="shared" si="1"/>
        <v>113.64643113385553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173.62783835866657</v>
      </c>
      <c r="D15" s="141">
        <v>169.82849045424103</v>
      </c>
      <c r="E15" s="141">
        <v>165.75361943743385</v>
      </c>
      <c r="F15" s="141">
        <v>161.39960077375147</v>
      </c>
      <c r="G15" s="141">
        <v>157.03785440590491</v>
      </c>
      <c r="H15" s="141">
        <v>153.44994005245016</v>
      </c>
      <c r="I15" s="141">
        <v>149.78040210821661</v>
      </c>
      <c r="J15" s="141">
        <v>145.97023782533688</v>
      </c>
      <c r="K15" s="141">
        <v>141.33683884273069</v>
      </c>
      <c r="L15" s="141">
        <v>136.60979991091043</v>
      </c>
      <c r="M15" s="141">
        <v>131.35036600021311</v>
      </c>
      <c r="N15" s="141">
        <v>125.34642369037277</v>
      </c>
      <c r="O15" s="141">
        <v>118.29972904361948</v>
      </c>
      <c r="P15" s="141">
        <v>110.57633258139002</v>
      </c>
      <c r="Q15" s="141">
        <v>102.69309987734205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33.549730548302968</v>
      </c>
      <c r="C3" s="154">
        <v>33.685311574929862</v>
      </c>
      <c r="D3" s="154">
        <v>33.530107625770569</v>
      </c>
      <c r="E3" s="154">
        <v>32.891756641948163</v>
      </c>
      <c r="F3" s="154">
        <v>32.279093976059592</v>
      </c>
      <c r="G3" s="154">
        <v>32.103691981439084</v>
      </c>
      <c r="H3" s="154">
        <v>31.869560833326613</v>
      </c>
      <c r="I3" s="154">
        <v>31.676281399102074</v>
      </c>
      <c r="J3" s="154">
        <v>31.507320418734004</v>
      </c>
      <c r="K3" s="154">
        <v>31.366323869694657</v>
      </c>
      <c r="L3" s="154">
        <v>31.228748239625748</v>
      </c>
      <c r="M3" s="154">
        <v>31.446776139107314</v>
      </c>
      <c r="N3" s="154">
        <v>31.538029270342811</v>
      </c>
      <c r="O3" s="154">
        <v>31.616542859170771</v>
      </c>
      <c r="P3" s="154">
        <v>31.717261454246884</v>
      </c>
      <c r="Q3" s="154">
        <v>31.655642049364644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159.38959554387881</v>
      </c>
      <c r="C5" s="143">
        <v>158.68492565747266</v>
      </c>
      <c r="D5" s="143">
        <v>157.07894900039577</v>
      </c>
      <c r="E5" s="143">
        <v>153.26792731384444</v>
      </c>
      <c r="F5" s="143">
        <v>149.5122474310653</v>
      </c>
      <c r="G5" s="143">
        <v>147.97564934611799</v>
      </c>
      <c r="H5" s="143">
        <v>146.35155066991629</v>
      </c>
      <c r="I5" s="143">
        <v>144.76902939156798</v>
      </c>
      <c r="J5" s="143">
        <v>143.43421845372194</v>
      </c>
      <c r="K5" s="143">
        <v>142.1847145566615</v>
      </c>
      <c r="L5" s="143">
        <v>140.99358738153231</v>
      </c>
      <c r="M5" s="143">
        <v>141.34302354506858</v>
      </c>
      <c r="N5" s="143">
        <v>141.35650624272211</v>
      </c>
      <c r="O5" s="143">
        <v>141.41118077209435</v>
      </c>
      <c r="P5" s="143">
        <v>141.58176369744899</v>
      </c>
      <c r="Q5" s="143">
        <v>141.08864759628489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113.8215698386926</v>
      </c>
      <c r="C6" s="152">
        <f>1000000*C8/SER_summary!C$8</f>
        <v>114.58335850555392</v>
      </c>
      <c r="D6" s="152">
        <f>1000000*D8/SER_summary!D$8</f>
        <v>115.77624193020021</v>
      </c>
      <c r="E6" s="152">
        <f>1000000*E8/SER_summary!E$8</f>
        <v>116.77819439926678</v>
      </c>
      <c r="F6" s="152">
        <f>1000000*F8/SER_summary!F$8</f>
        <v>118.02605736744303</v>
      </c>
      <c r="G6" s="152">
        <f>1000000*G8/SER_summary!G$8</f>
        <v>119.47428422139896</v>
      </c>
      <c r="H6" s="152">
        <f>1000000*H8/SER_summary!H$8</f>
        <v>120.96894693347225</v>
      </c>
      <c r="I6" s="152">
        <f>1000000*I8/SER_summary!I$8</f>
        <v>122.4872089655838</v>
      </c>
      <c r="J6" s="152">
        <f>1000000*J8/SER_summary!J$8</f>
        <v>124.84187140930945</v>
      </c>
      <c r="K6" s="152">
        <f>1000000*K8/SER_summary!K$8</f>
        <v>127.6174000162369</v>
      </c>
      <c r="L6" s="152">
        <f>1000000*L8/SER_summary!L$8</f>
        <v>130.99427099564872</v>
      </c>
      <c r="M6" s="152">
        <f>1000000*M8/SER_summary!M$8</f>
        <v>134.37158876965543</v>
      </c>
      <c r="N6" s="152">
        <f>1000000*N8/SER_summary!N$8</f>
        <v>138.34173924477335</v>
      </c>
      <c r="O6" s="152">
        <f>1000000*O8/SER_summary!O$8</f>
        <v>142.45917614449695</v>
      </c>
      <c r="P6" s="152">
        <f>1000000*P8/SER_summary!P$8</f>
        <v>146.93256888514554</v>
      </c>
      <c r="Q6" s="152">
        <f>1000000*Q8/SER_summary!Q$8</f>
        <v>151.94565523124086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3.9968876060740484</v>
      </c>
      <c r="C8" s="62">
        <v>4.0531295097788931</v>
      </c>
      <c r="D8" s="62">
        <v>4.1313687257649123</v>
      </c>
      <c r="E8" s="62">
        <v>4.1804336091794285</v>
      </c>
      <c r="F8" s="62">
        <v>4.262536600193898</v>
      </c>
      <c r="G8" s="62">
        <v>4.3622171312964841</v>
      </c>
      <c r="H8" s="62">
        <v>4.4493432537996602</v>
      </c>
      <c r="I8" s="62">
        <v>4.5423718229843928</v>
      </c>
      <c r="J8" s="62">
        <v>4.6594971673004704</v>
      </c>
      <c r="K8" s="62">
        <v>4.7908228337579697</v>
      </c>
      <c r="L8" s="62">
        <v>4.9381975421745574</v>
      </c>
      <c r="M8" s="62">
        <v>5.1490650539016052</v>
      </c>
      <c r="N8" s="62">
        <v>5.3886565962664053</v>
      </c>
      <c r="O8" s="62">
        <v>5.6678653493267701</v>
      </c>
      <c r="P8" s="62">
        <v>5.9854760285129878</v>
      </c>
      <c r="Q8" s="62">
        <v>6.3135748930284743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1.0332602391902344</v>
      </c>
      <c r="D9" s="150">
        <v>1.0699128265036886</v>
      </c>
      <c r="E9" s="150">
        <v>1.0556135980899508</v>
      </c>
      <c r="F9" s="150">
        <v>1.1037499364100356</v>
      </c>
      <c r="G9" s="150">
        <v>1.1329407702928198</v>
      </c>
      <c r="H9" s="150">
        <v>1.1570389490068655</v>
      </c>
      <c r="I9" s="150">
        <v>1.1486421672746829</v>
      </c>
      <c r="J9" s="150">
        <v>1.2208752807261136</v>
      </c>
      <c r="K9" s="150">
        <v>1.2642664367503185</v>
      </c>
      <c r="L9" s="150">
        <v>1.3044136574234553</v>
      </c>
      <c r="M9" s="150">
        <v>1.3595096790017296</v>
      </c>
      <c r="N9" s="150">
        <v>1.4604668230909139</v>
      </c>
      <c r="O9" s="150">
        <v>1.5434751898106844</v>
      </c>
      <c r="P9" s="150">
        <v>1.6220243366096732</v>
      </c>
      <c r="Q9" s="150">
        <v>1.6876085435172168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0.97701833548538985</v>
      </c>
      <c r="D10" s="149">
        <f t="shared" ref="D10:Q10" si="0">C8+D9-D8</f>
        <v>0.99167361051766978</v>
      </c>
      <c r="E10" s="149">
        <f t="shared" si="0"/>
        <v>1.0065487146754348</v>
      </c>
      <c r="F10" s="149">
        <f t="shared" si="0"/>
        <v>1.0216469453955659</v>
      </c>
      <c r="G10" s="149">
        <f t="shared" si="0"/>
        <v>1.0332602391902341</v>
      </c>
      <c r="H10" s="149">
        <f t="shared" si="0"/>
        <v>1.0699128265036899</v>
      </c>
      <c r="I10" s="149">
        <f t="shared" si="0"/>
        <v>1.0556135980899501</v>
      </c>
      <c r="J10" s="149">
        <f t="shared" si="0"/>
        <v>1.1037499364100363</v>
      </c>
      <c r="K10" s="149">
        <f t="shared" si="0"/>
        <v>1.1329407702928194</v>
      </c>
      <c r="L10" s="149">
        <f t="shared" si="0"/>
        <v>1.1570389490068678</v>
      </c>
      <c r="M10" s="149">
        <f t="shared" si="0"/>
        <v>1.1486421672746818</v>
      </c>
      <c r="N10" s="149">
        <f t="shared" si="0"/>
        <v>1.2208752807261138</v>
      </c>
      <c r="O10" s="149">
        <f t="shared" si="0"/>
        <v>1.2642664367503196</v>
      </c>
      <c r="P10" s="149">
        <f t="shared" si="0"/>
        <v>1.3044136574234555</v>
      </c>
      <c r="Q10" s="149">
        <f t="shared" si="0"/>
        <v>1.3595096790017305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2447.5446128044427</v>
      </c>
      <c r="C12" s="146">
        <v>2468.3483188655582</v>
      </c>
      <c r="D12" s="146">
        <v>2482.0956269047783</v>
      </c>
      <c r="E12" s="146">
        <v>2495.3836933614866</v>
      </c>
      <c r="F12" s="146">
        <v>2510.4184339163221</v>
      </c>
      <c r="G12" s="146">
        <v>2522.7038747237984</v>
      </c>
      <c r="H12" s="146">
        <v>2532.096770162796</v>
      </c>
      <c r="I12" s="146">
        <v>2544.251729986278</v>
      </c>
      <c r="J12" s="146">
        <v>2554.2314439682787</v>
      </c>
      <c r="K12" s="146">
        <v>2565.1470152503293</v>
      </c>
      <c r="L12" s="146">
        <v>2575.4715960798017</v>
      </c>
      <c r="M12" s="146">
        <v>2587.0409341246645</v>
      </c>
      <c r="N12" s="146">
        <v>2594.3006115027169</v>
      </c>
      <c r="O12" s="146">
        <v>2599.7535505002388</v>
      </c>
      <c r="P12" s="146">
        <v>2604.8931452441138</v>
      </c>
      <c r="Q12" s="146">
        <v>2608.9190541565317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39.878428230419921</v>
      </c>
      <c r="C14" s="143">
        <f>IF(C5=0,0,C5/C8)</f>
        <v>39.151210262247275</v>
      </c>
      <c r="D14" s="143">
        <f t="shared" ref="D14:Q14" si="1">IF(D5=0,0,D5/D8)</f>
        <v>38.021043249126357</v>
      </c>
      <c r="E14" s="143">
        <f t="shared" si="1"/>
        <v>36.663165030846926</v>
      </c>
      <c r="F14" s="143">
        <f t="shared" si="1"/>
        <v>35.075885899551963</v>
      </c>
      <c r="G14" s="143">
        <f t="shared" si="1"/>
        <v>33.922119163779108</v>
      </c>
      <c r="H14" s="143">
        <f t="shared" si="1"/>
        <v>32.892843352765524</v>
      </c>
      <c r="I14" s="143">
        <f t="shared" si="1"/>
        <v>31.870801209851859</v>
      </c>
      <c r="J14" s="143">
        <f t="shared" si="1"/>
        <v>30.783196835125899</v>
      </c>
      <c r="K14" s="143">
        <f t="shared" si="1"/>
        <v>29.678558254079785</v>
      </c>
      <c r="L14" s="143">
        <f t="shared" si="1"/>
        <v>28.551629653811936</v>
      </c>
      <c r="M14" s="143">
        <f t="shared" si="1"/>
        <v>27.450230685659839</v>
      </c>
      <c r="N14" s="143">
        <f t="shared" si="1"/>
        <v>26.232235013948124</v>
      </c>
      <c r="O14" s="143">
        <f t="shared" si="1"/>
        <v>24.949636601527803</v>
      </c>
      <c r="P14" s="143">
        <f t="shared" si="1"/>
        <v>23.654219484464814</v>
      </c>
      <c r="Q14" s="143">
        <f t="shared" si="1"/>
        <v>22.346871619765956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37.025798762018042</v>
      </c>
      <c r="D15" s="141">
        <v>35.461214510285686</v>
      </c>
      <c r="E15" s="141">
        <v>34.414637190907818</v>
      </c>
      <c r="F15" s="141">
        <v>33.509396726493279</v>
      </c>
      <c r="G15" s="141">
        <v>32.411833489418953</v>
      </c>
      <c r="H15" s="141">
        <v>31.387283550759918</v>
      </c>
      <c r="I15" s="141">
        <v>30.249662343622671</v>
      </c>
      <c r="J15" s="141">
        <v>29.201331316132578</v>
      </c>
      <c r="K15" s="141">
        <v>28.056731296466179</v>
      </c>
      <c r="L15" s="141">
        <v>26.927947431954721</v>
      </c>
      <c r="M15" s="141">
        <v>25.814802512485564</v>
      </c>
      <c r="N15" s="141">
        <v>24.420045496365958</v>
      </c>
      <c r="O15" s="141">
        <v>23.016799017530147</v>
      </c>
      <c r="P15" s="141">
        <v>21.760317971400983</v>
      </c>
      <c r="Q15" s="141">
        <v>20.50378205834512</v>
      </c>
    </row>
    <row r="16" spans="1:17" ht="12.95" customHeight="1" x14ac:dyDescent="0.25">
      <c r="A16" s="142" t="s">
        <v>141</v>
      </c>
      <c r="B16" s="141">
        <v>607.04837247302737</v>
      </c>
      <c r="C16" s="141">
        <v>611.11124536295415</v>
      </c>
      <c r="D16" s="141">
        <v>617.47329029440129</v>
      </c>
      <c r="E16" s="141">
        <v>622.81703679608961</v>
      </c>
      <c r="F16" s="141">
        <v>629.47230595969609</v>
      </c>
      <c r="G16" s="141">
        <v>637.19618251412794</v>
      </c>
      <c r="H16" s="141">
        <v>645.16771697851868</v>
      </c>
      <c r="I16" s="141">
        <v>653.26511448311362</v>
      </c>
      <c r="J16" s="141">
        <v>665.82331418298372</v>
      </c>
      <c r="K16" s="141">
        <v>680.62613341993017</v>
      </c>
      <c r="L16" s="141">
        <v>698.63611197679302</v>
      </c>
      <c r="M16" s="141">
        <v>716.64847343816245</v>
      </c>
      <c r="N16" s="141">
        <v>737.82260930545795</v>
      </c>
      <c r="O16" s="141">
        <v>759.78227277065071</v>
      </c>
      <c r="P16" s="141">
        <v>783.64036738744278</v>
      </c>
      <c r="Q16" s="141">
        <v>810.37682789995108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433600</v>
      </c>
      <c r="C3" s="75">
        <v>439000</v>
      </c>
      <c r="D3" s="75">
        <v>444050</v>
      </c>
      <c r="E3" s="75">
        <v>448300</v>
      </c>
      <c r="F3" s="75">
        <v>454960</v>
      </c>
      <c r="G3" s="75">
        <v>461230</v>
      </c>
      <c r="H3" s="75">
        <v>469086</v>
      </c>
      <c r="I3" s="75">
        <v>476187</v>
      </c>
      <c r="J3" s="75">
        <v>483799</v>
      </c>
      <c r="K3" s="75">
        <v>493500</v>
      </c>
      <c r="L3" s="75">
        <v>502066</v>
      </c>
      <c r="M3" s="75">
        <v>511840</v>
      </c>
      <c r="N3" s="75">
        <v>524853</v>
      </c>
      <c r="O3" s="75">
        <v>537039</v>
      </c>
      <c r="P3" s="75">
        <v>549680</v>
      </c>
      <c r="Q3" s="75">
        <v>562958</v>
      </c>
    </row>
    <row r="4" spans="1:17" ht="12" customHeight="1" x14ac:dyDescent="0.25">
      <c r="A4" s="77" t="s">
        <v>96</v>
      </c>
      <c r="B4" s="74">
        <v>30788.954108858059</v>
      </c>
      <c r="C4" s="74">
        <v>31568.749834001752</v>
      </c>
      <c r="D4" s="74">
        <v>32774.396614773796</v>
      </c>
      <c r="E4" s="74">
        <v>33308.488718170483</v>
      </c>
      <c r="F4" s="74">
        <v>34511.705479028977</v>
      </c>
      <c r="G4" s="74">
        <v>35606.222285456832</v>
      </c>
      <c r="H4" s="74">
        <v>37450.456937136521</v>
      </c>
      <c r="I4" s="74">
        <v>40579.015727835322</v>
      </c>
      <c r="J4" s="74">
        <v>40059.887159982769</v>
      </c>
      <c r="K4" s="74">
        <v>38313.646254274165</v>
      </c>
      <c r="L4" s="74">
        <v>40177.800000000003</v>
      </c>
      <c r="M4" s="74">
        <v>41197.816252123615</v>
      </c>
      <c r="N4" s="74">
        <v>41052.842199307597</v>
      </c>
      <c r="O4" s="74">
        <v>42553.214854402693</v>
      </c>
      <c r="P4" s="74">
        <v>45009.138134380097</v>
      </c>
      <c r="Q4" s="74">
        <v>46297.161847553718</v>
      </c>
    </row>
    <row r="5" spans="1:17" ht="12" customHeight="1" x14ac:dyDescent="0.25">
      <c r="A5" s="77" t="s">
        <v>95</v>
      </c>
      <c r="B5" s="74">
        <v>22623.894398680914</v>
      </c>
      <c r="C5" s="74">
        <v>23423.190991080384</v>
      </c>
      <c r="D5" s="74">
        <v>24393.606828017611</v>
      </c>
      <c r="E5" s="74">
        <v>24712.454985790595</v>
      </c>
      <c r="F5" s="74">
        <v>25585.651958906874</v>
      </c>
      <c r="G5" s="74">
        <v>26730.440208059405</v>
      </c>
      <c r="H5" s="74">
        <v>28699.956955842616</v>
      </c>
      <c r="I5" s="74">
        <v>30601.20728260449</v>
      </c>
      <c r="J5" s="74">
        <v>30792.325344805839</v>
      </c>
      <c r="K5" s="74">
        <v>30135.857304973044</v>
      </c>
      <c r="L5" s="74">
        <v>31719.905702917771</v>
      </c>
      <c r="M5" s="74">
        <v>32410.723108467388</v>
      </c>
      <c r="N5" s="74">
        <v>32282.508302054055</v>
      </c>
      <c r="O5" s="74">
        <v>33407.731445319703</v>
      </c>
      <c r="P5" s="74">
        <v>35076.726722838488</v>
      </c>
      <c r="Q5" s="74">
        <v>36179.352125510813</v>
      </c>
    </row>
    <row r="6" spans="1:17" ht="12" customHeight="1" x14ac:dyDescent="0.25">
      <c r="A6" s="80" t="s">
        <v>94</v>
      </c>
      <c r="B6" s="84">
        <v>195670.00000000003</v>
      </c>
      <c r="C6" s="84">
        <v>208980</v>
      </c>
      <c r="D6" s="84">
        <v>216269.99999999997</v>
      </c>
      <c r="E6" s="84">
        <v>220540</v>
      </c>
      <c r="F6" s="84">
        <v>226740</v>
      </c>
      <c r="G6" s="84">
        <v>233550</v>
      </c>
      <c r="H6" s="84">
        <v>243969.99999999997</v>
      </c>
      <c r="I6" s="84">
        <v>256420.00000000003</v>
      </c>
      <c r="J6" s="84">
        <v>270540</v>
      </c>
      <c r="K6" s="84">
        <v>275530.00000000006</v>
      </c>
      <c r="L6" s="84">
        <v>282130</v>
      </c>
      <c r="M6" s="84">
        <v>291760</v>
      </c>
      <c r="N6" s="84">
        <v>300760</v>
      </c>
      <c r="O6" s="84">
        <v>308410</v>
      </c>
      <c r="P6" s="84">
        <v>317760</v>
      </c>
      <c r="Q6" s="84">
        <v>327030.00000000006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35115.379376144774</v>
      </c>
      <c r="C8" s="75">
        <f t="shared" ref="C8:Q8" si="0">1000*C9/C26</f>
        <v>35372.758859938949</v>
      </c>
      <c r="D8" s="75">
        <f t="shared" si="0"/>
        <v>35684.080402744919</v>
      </c>
      <c r="E8" s="75">
        <f t="shared" si="0"/>
        <v>35798.066845308887</v>
      </c>
      <c r="F8" s="75">
        <f t="shared" si="0"/>
        <v>36115.216379071389</v>
      </c>
      <c r="G8" s="75">
        <f t="shared" si="0"/>
        <v>36511.766190729519</v>
      </c>
      <c r="H8" s="75">
        <f t="shared" si="0"/>
        <v>36780.871178837398</v>
      </c>
      <c r="I8" s="75">
        <f t="shared" si="0"/>
        <v>37084.45854342798</v>
      </c>
      <c r="J8" s="75">
        <f t="shared" si="0"/>
        <v>37323.192248726671</v>
      </c>
      <c r="K8" s="75">
        <f t="shared" si="0"/>
        <v>37540.514327579374</v>
      </c>
      <c r="L8" s="75">
        <f t="shared" si="0"/>
        <v>37697.813077173363</v>
      </c>
      <c r="M8" s="75">
        <f t="shared" si="0"/>
        <v>38319.596434394451</v>
      </c>
      <c r="N8" s="75">
        <f t="shared" si="0"/>
        <v>38951.777140318067</v>
      </c>
      <c r="O8" s="75">
        <f t="shared" si="0"/>
        <v>39785.891668907519</v>
      </c>
      <c r="P8" s="75">
        <f t="shared" si="0"/>
        <v>40736.210316936085</v>
      </c>
      <c r="Q8" s="75">
        <f t="shared" si="0"/>
        <v>41551.532904445754</v>
      </c>
    </row>
    <row r="9" spans="1:17" ht="12" customHeight="1" x14ac:dyDescent="0.25">
      <c r="A9" s="83" t="s">
        <v>92</v>
      </c>
      <c r="B9" s="82">
        <v>15801.920719265147</v>
      </c>
      <c r="C9" s="82">
        <v>15917.741486972527</v>
      </c>
      <c r="D9" s="82">
        <v>16057.836181235212</v>
      </c>
      <c r="E9" s="82">
        <v>16109.130080388999</v>
      </c>
      <c r="F9" s="82">
        <v>16251.847370582127</v>
      </c>
      <c r="G9" s="82">
        <v>16430.294785828282</v>
      </c>
      <c r="H9" s="82">
        <v>16551.392030476829</v>
      </c>
      <c r="I9" s="82">
        <v>16688.006344542591</v>
      </c>
      <c r="J9" s="82">
        <v>16795.436511927001</v>
      </c>
      <c r="K9" s="82">
        <v>16893.231447410719</v>
      </c>
      <c r="L9" s="82">
        <v>16964.015884728014</v>
      </c>
      <c r="M9" s="82">
        <v>17243.818395477501</v>
      </c>
      <c r="N9" s="82">
        <v>17528.299713143129</v>
      </c>
      <c r="O9" s="82">
        <v>17903.651251008381</v>
      </c>
      <c r="P9" s="82">
        <v>18331.29464262124</v>
      </c>
      <c r="Q9" s="82">
        <v>18698.189807000592</v>
      </c>
    </row>
    <row r="10" spans="1:17" ht="12" customHeight="1" x14ac:dyDescent="0.25">
      <c r="A10" s="77" t="s">
        <v>21</v>
      </c>
      <c r="B10" s="81"/>
      <c r="C10" s="81">
        <f>1000*C11/C27</f>
        <v>1020.7572963190609</v>
      </c>
      <c r="D10" s="81">
        <f t="shared" ref="D10:Q10" si="1">1000*D11/D27</f>
        <v>1080.2945615002955</v>
      </c>
      <c r="E10" s="81">
        <f t="shared" si="1"/>
        <v>889.72732088451176</v>
      </c>
      <c r="F10" s="81">
        <f t="shared" si="1"/>
        <v>1095.3683782257397</v>
      </c>
      <c r="G10" s="81">
        <f t="shared" si="1"/>
        <v>1181.6632112031562</v>
      </c>
      <c r="H10" s="81">
        <f t="shared" si="1"/>
        <v>1062.8390357324386</v>
      </c>
      <c r="I10" s="81">
        <f t="shared" si="1"/>
        <v>994.47586847835021</v>
      </c>
      <c r="J10" s="81">
        <f t="shared" si="1"/>
        <v>718.83063015581979</v>
      </c>
      <c r="K10" s="81">
        <f t="shared" si="1"/>
        <v>1369.3447590302912</v>
      </c>
      <c r="L10" s="81">
        <f t="shared" si="1"/>
        <v>1516.8751480196313</v>
      </c>
      <c r="M10" s="81">
        <f t="shared" si="1"/>
        <v>1919.5619023770246</v>
      </c>
      <c r="N10" s="81">
        <f t="shared" si="1"/>
        <v>1465.2154110191477</v>
      </c>
      <c r="O10" s="81">
        <f t="shared" si="1"/>
        <v>1572.1966403354943</v>
      </c>
      <c r="P10" s="81">
        <f t="shared" si="1"/>
        <v>1380.4467277874312</v>
      </c>
      <c r="Q10" s="81">
        <f t="shared" si="1"/>
        <v>940.02281179088754</v>
      </c>
    </row>
    <row r="11" spans="1:17" ht="12" customHeight="1" x14ac:dyDescent="0.25">
      <c r="A11" s="80" t="s">
        <v>91</v>
      </c>
      <c r="B11" s="79"/>
      <c r="C11" s="79">
        <v>459.34078334357741</v>
      </c>
      <c r="D11" s="79">
        <v>486.1325526751329</v>
      </c>
      <c r="E11" s="79">
        <v>400.3772943980303</v>
      </c>
      <c r="F11" s="79">
        <v>492.91577020158286</v>
      </c>
      <c r="G11" s="79">
        <v>531.74844504142027</v>
      </c>
      <c r="H11" s="79">
        <v>478.27756607959742</v>
      </c>
      <c r="I11" s="79">
        <v>447.51414081525763</v>
      </c>
      <c r="J11" s="79">
        <v>323.47378357011894</v>
      </c>
      <c r="K11" s="79">
        <v>616.20514156363106</v>
      </c>
      <c r="L11" s="79">
        <v>682.593816608834</v>
      </c>
      <c r="M11" s="79">
        <v>863.80285606966106</v>
      </c>
      <c r="N11" s="79">
        <v>659.34693495861654</v>
      </c>
      <c r="O11" s="79">
        <v>707.48848815097244</v>
      </c>
      <c r="P11" s="79">
        <v>621.2010275043441</v>
      </c>
      <c r="Q11" s="79">
        <v>423.0102653058994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2718.08</v>
      </c>
      <c r="C13" s="234">
        <v>2969.23</v>
      </c>
      <c r="D13" s="234">
        <v>2760.84</v>
      </c>
      <c r="E13" s="234">
        <v>2873.05</v>
      </c>
      <c r="F13" s="234">
        <v>3083.57</v>
      </c>
      <c r="G13" s="234">
        <v>2956.29</v>
      </c>
      <c r="H13" s="234">
        <v>2833.71</v>
      </c>
      <c r="I13" s="234">
        <v>2639.86</v>
      </c>
      <c r="J13" s="234">
        <v>2920.15</v>
      </c>
      <c r="K13" s="234">
        <v>2880.73</v>
      </c>
      <c r="L13" s="234">
        <v>3360.4</v>
      </c>
      <c r="M13" s="234">
        <v>2568.21</v>
      </c>
      <c r="N13" s="234">
        <v>2935.05</v>
      </c>
      <c r="O13" s="234">
        <v>3209.67</v>
      </c>
      <c r="P13" s="234">
        <v>2499.5300000000002</v>
      </c>
      <c r="Q13" s="234">
        <v>2848.52</v>
      </c>
    </row>
    <row r="14" spans="1:17" ht="12" customHeight="1" x14ac:dyDescent="0.25">
      <c r="A14" s="77" t="s">
        <v>89</v>
      </c>
      <c r="B14" s="235">
        <v>3049.5450000000001</v>
      </c>
      <c r="C14" s="235">
        <v>3049.5450000000001</v>
      </c>
      <c r="D14" s="235">
        <v>3049.5450000000001</v>
      </c>
      <c r="E14" s="235">
        <v>3049.5450000000001</v>
      </c>
      <c r="F14" s="235">
        <v>3049.5450000000001</v>
      </c>
      <c r="G14" s="235">
        <v>3049.5450000000001</v>
      </c>
      <c r="H14" s="235">
        <v>3049.5450000000001</v>
      </c>
      <c r="I14" s="235">
        <v>3049.5450000000001</v>
      </c>
      <c r="J14" s="235">
        <v>3049.5450000000001</v>
      </c>
      <c r="K14" s="235">
        <v>3049.5450000000001</v>
      </c>
      <c r="L14" s="235">
        <v>3049.5450000000001</v>
      </c>
      <c r="M14" s="235">
        <v>3049.5450000000001</v>
      </c>
      <c r="N14" s="235">
        <v>3049.5450000000001</v>
      </c>
      <c r="O14" s="235">
        <v>3049.5450000000001</v>
      </c>
      <c r="P14" s="235">
        <v>3049.5450000000001</v>
      </c>
      <c r="Q14" s="235">
        <v>3049.5450000000001</v>
      </c>
    </row>
    <row r="15" spans="1:17" ht="12" customHeight="1" x14ac:dyDescent="0.25">
      <c r="A15" s="76" t="s">
        <v>88</v>
      </c>
      <c r="B15" s="236">
        <f>IF(B13=0,0,B13/B14)</f>
        <v>0.89130673592289988</v>
      </c>
      <c r="C15" s="236">
        <f t="shared" ref="C15:Q15" si="2">IF(C13=0,0,C13/C14)</f>
        <v>0.97366328419485526</v>
      </c>
      <c r="D15" s="236">
        <f t="shared" si="2"/>
        <v>0.90532849982538377</v>
      </c>
      <c r="E15" s="236">
        <f t="shared" si="2"/>
        <v>0.94212415294740692</v>
      </c>
      <c r="F15" s="236">
        <f t="shared" si="2"/>
        <v>1.011157402169832</v>
      </c>
      <c r="G15" s="236">
        <f t="shared" si="2"/>
        <v>0.96942002823372009</v>
      </c>
      <c r="H15" s="236">
        <f t="shared" si="2"/>
        <v>0.92922386782290467</v>
      </c>
      <c r="I15" s="236">
        <f t="shared" si="2"/>
        <v>0.86565700784871191</v>
      </c>
      <c r="J15" s="236">
        <f t="shared" si="2"/>
        <v>0.95756907997750484</v>
      </c>
      <c r="K15" s="236">
        <f t="shared" si="2"/>
        <v>0.94464256143129544</v>
      </c>
      <c r="L15" s="236">
        <f t="shared" si="2"/>
        <v>1.1019348788097896</v>
      </c>
      <c r="M15" s="236">
        <f t="shared" si="2"/>
        <v>0.84216169953222531</v>
      </c>
      <c r="N15" s="236">
        <f t="shared" si="2"/>
        <v>0.96245505477046578</v>
      </c>
      <c r="O15" s="236">
        <f t="shared" si="2"/>
        <v>1.0525078331357629</v>
      </c>
      <c r="P15" s="236">
        <f t="shared" si="2"/>
        <v>0.81964030699661761</v>
      </c>
      <c r="Q15" s="236">
        <f t="shared" si="2"/>
        <v>0.93408033001644508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71007.735490908803</v>
      </c>
      <c r="C19" s="75">
        <f t="shared" si="3"/>
        <v>71910.591876997161</v>
      </c>
      <c r="D19" s="75">
        <f t="shared" si="3"/>
        <v>73807.896891732453</v>
      </c>
      <c r="E19" s="75">
        <f t="shared" si="3"/>
        <v>74299.551010864336</v>
      </c>
      <c r="F19" s="75">
        <f t="shared" si="3"/>
        <v>75856.570861238302</v>
      </c>
      <c r="G19" s="75">
        <f t="shared" si="3"/>
        <v>77198.409221986498</v>
      </c>
      <c r="H19" s="75">
        <f t="shared" si="3"/>
        <v>79837.0809129595</v>
      </c>
      <c r="I19" s="75">
        <f t="shared" si="3"/>
        <v>85216.555109306471</v>
      </c>
      <c r="J19" s="75">
        <f t="shared" si="3"/>
        <v>82802.748992831243</v>
      </c>
      <c r="K19" s="75">
        <f t="shared" si="3"/>
        <v>77636.567891133061</v>
      </c>
      <c r="L19" s="75">
        <f t="shared" si="3"/>
        <v>80024.936960479303</v>
      </c>
      <c r="M19" s="75">
        <f t="shared" si="3"/>
        <v>80489.637879266214</v>
      </c>
      <c r="N19" s="75">
        <f t="shared" si="3"/>
        <v>78217.790884890812</v>
      </c>
      <c r="O19" s="75">
        <f t="shared" si="3"/>
        <v>79236.731139456708</v>
      </c>
      <c r="P19" s="75">
        <f t="shared" si="3"/>
        <v>81882.437298755816</v>
      </c>
      <c r="Q19" s="75">
        <f t="shared" si="3"/>
        <v>82239.10460026098</v>
      </c>
    </row>
    <row r="20" spans="1:17" ht="12" customHeight="1" x14ac:dyDescent="0.25">
      <c r="A20" s="69" t="s">
        <v>85</v>
      </c>
      <c r="B20" s="74">
        <f t="shared" ref="B20:Q20" si="4">B5*1000000/B6</f>
        <v>115622.70352471461</v>
      </c>
      <c r="C20" s="74">
        <f t="shared" si="4"/>
        <v>112083.40985300211</v>
      </c>
      <c r="D20" s="74">
        <f t="shared" si="4"/>
        <v>112792.37447643046</v>
      </c>
      <c r="E20" s="74">
        <f t="shared" si="4"/>
        <v>112054.29847551735</v>
      </c>
      <c r="F20" s="74">
        <f t="shared" si="4"/>
        <v>112841.36878762845</v>
      </c>
      <c r="G20" s="74">
        <f t="shared" si="4"/>
        <v>114452.75190776882</v>
      </c>
      <c r="H20" s="74">
        <f t="shared" si="4"/>
        <v>117637.23800402763</v>
      </c>
      <c r="I20" s="74">
        <f t="shared" si="4"/>
        <v>119340.17347556542</v>
      </c>
      <c r="J20" s="74">
        <f t="shared" si="4"/>
        <v>113818.01339841</v>
      </c>
      <c r="K20" s="74">
        <f t="shared" si="4"/>
        <v>109374.14185378376</v>
      </c>
      <c r="L20" s="74">
        <f t="shared" si="4"/>
        <v>112430.1056354084</v>
      </c>
      <c r="M20" s="74">
        <f t="shared" si="4"/>
        <v>111086.93141097954</v>
      </c>
      <c r="N20" s="74">
        <f t="shared" si="4"/>
        <v>107336.44202039517</v>
      </c>
      <c r="O20" s="74">
        <f t="shared" si="4"/>
        <v>108322.46504756558</v>
      </c>
      <c r="P20" s="74">
        <f t="shared" si="4"/>
        <v>110387.4833926186</v>
      </c>
      <c r="Q20" s="74">
        <f t="shared" si="4"/>
        <v>110630.07101951138</v>
      </c>
    </row>
    <row r="21" spans="1:17" ht="12" customHeight="1" x14ac:dyDescent="0.25">
      <c r="A21" s="69" t="s">
        <v>84</v>
      </c>
      <c r="B21" s="74">
        <f t="shared" ref="B21:Q21" si="5">B5*1000000/B3</f>
        <v>52176.878225740111</v>
      </c>
      <c r="C21" s="74">
        <f t="shared" si="5"/>
        <v>53355.788134579459</v>
      </c>
      <c r="D21" s="74">
        <f t="shared" si="5"/>
        <v>54934.369616073891</v>
      </c>
      <c r="E21" s="74">
        <f t="shared" si="5"/>
        <v>55124.815939751497</v>
      </c>
      <c r="F21" s="74">
        <f t="shared" si="5"/>
        <v>56237.146032413562</v>
      </c>
      <c r="G21" s="74">
        <f t="shared" si="5"/>
        <v>57954.68683316221</v>
      </c>
      <c r="H21" s="74">
        <f t="shared" si="5"/>
        <v>61182.719066104335</v>
      </c>
      <c r="I21" s="74">
        <f t="shared" si="5"/>
        <v>64263.004413401643</v>
      </c>
      <c r="J21" s="74">
        <f t="shared" si="5"/>
        <v>63646.938800629679</v>
      </c>
      <c r="K21" s="74">
        <f t="shared" si="5"/>
        <v>61065.566980695126</v>
      </c>
      <c r="L21" s="74">
        <f t="shared" si="5"/>
        <v>63178.756782808974</v>
      </c>
      <c r="M21" s="74">
        <f t="shared" si="5"/>
        <v>63321.98169050365</v>
      </c>
      <c r="N21" s="74">
        <f t="shared" si="5"/>
        <v>61507.714163878372</v>
      </c>
      <c r="O21" s="74">
        <f t="shared" si="5"/>
        <v>62207.272554357696</v>
      </c>
      <c r="P21" s="74">
        <f t="shared" si="5"/>
        <v>63812.994329134199</v>
      </c>
      <c r="Q21" s="74">
        <f t="shared" si="5"/>
        <v>64266.520993592436</v>
      </c>
    </row>
    <row r="22" spans="1:17" ht="12" customHeight="1" x14ac:dyDescent="0.25">
      <c r="A22" s="67" t="s">
        <v>83</v>
      </c>
      <c r="B22" s="73">
        <v>3.5753028535230071</v>
      </c>
      <c r="C22" s="73">
        <v>3.5598634310294339</v>
      </c>
      <c r="D22" s="73">
        <v>3.5918208509522178</v>
      </c>
      <c r="E22" s="73">
        <v>3.5474385318934938</v>
      </c>
      <c r="F22" s="73">
        <v>3.5364925200119735</v>
      </c>
      <c r="G22" s="73">
        <v>3.5675908004034174</v>
      </c>
      <c r="H22" s="73">
        <v>3.6681558345969818</v>
      </c>
      <c r="I22" s="73">
        <v>3.7391639366956388</v>
      </c>
      <c r="J22" s="73">
        <v>3.6649580875477241</v>
      </c>
      <c r="K22" s="73">
        <v>3.6064371668786057</v>
      </c>
      <c r="L22" s="73">
        <v>3.6808311275802112</v>
      </c>
      <c r="M22" s="73">
        <v>3.6308357708170744</v>
      </c>
      <c r="N22" s="73">
        <v>3.5325225717405528</v>
      </c>
      <c r="O22" s="73">
        <v>3.5610351858805047</v>
      </c>
      <c r="P22" s="73">
        <v>3.5931248215024505</v>
      </c>
      <c r="Q22" s="73">
        <v>3.5476293417775806</v>
      </c>
    </row>
    <row r="23" spans="1:17" ht="12" customHeight="1" x14ac:dyDescent="0.25">
      <c r="A23" s="72" t="s">
        <v>82</v>
      </c>
      <c r="B23" s="71">
        <f t="shared" ref="B23:Q23" si="6">B6/B8</f>
        <v>5.5722023647828269</v>
      </c>
      <c r="C23" s="71">
        <f t="shared" si="6"/>
        <v>5.9079361275571332</v>
      </c>
      <c r="D23" s="71">
        <f t="shared" si="6"/>
        <v>6.0606858172913398</v>
      </c>
      <c r="E23" s="71">
        <f t="shared" si="6"/>
        <v>6.1606678637983601</v>
      </c>
      <c r="F23" s="71">
        <f t="shared" si="6"/>
        <v>6.2782401085486734</v>
      </c>
      <c r="G23" s="71">
        <f t="shared" si="6"/>
        <v>6.3965681303935185</v>
      </c>
      <c r="H23" s="71">
        <f t="shared" si="6"/>
        <v>6.6330674663403011</v>
      </c>
      <c r="I23" s="71">
        <f t="shared" si="6"/>
        <v>6.9144868247090043</v>
      </c>
      <c r="J23" s="71">
        <f t="shared" si="6"/>
        <v>7.2485761184918429</v>
      </c>
      <c r="K23" s="71">
        <f t="shared" si="6"/>
        <v>7.3395371623233254</v>
      </c>
      <c r="L23" s="71">
        <f t="shared" si="6"/>
        <v>7.4839885120772243</v>
      </c>
      <c r="M23" s="71">
        <f t="shared" si="6"/>
        <v>7.6138588906986895</v>
      </c>
      <c r="N23" s="71">
        <f t="shared" si="6"/>
        <v>7.7213421846339951</v>
      </c>
      <c r="O23" s="71">
        <f t="shared" si="6"/>
        <v>7.7517428179452095</v>
      </c>
      <c r="P23" s="71">
        <f t="shared" si="6"/>
        <v>7.800431054527702</v>
      </c>
      <c r="Q23" s="71">
        <f t="shared" si="6"/>
        <v>7.8704677575206832</v>
      </c>
    </row>
    <row r="24" spans="1:17" ht="12" customHeight="1" x14ac:dyDescent="0.25">
      <c r="A24" s="69" t="s">
        <v>81</v>
      </c>
      <c r="B24" s="70">
        <f t="shared" ref="B24:Q24" si="7">B9*1000/B3</f>
        <v>36.443544094246185</v>
      </c>
      <c r="C24" s="70">
        <f t="shared" si="7"/>
        <v>36.259092225449947</v>
      </c>
      <c r="D24" s="70">
        <f t="shared" si="7"/>
        <v>36.162225382806469</v>
      </c>
      <c r="E24" s="70">
        <f t="shared" si="7"/>
        <v>35.933816819962075</v>
      </c>
      <c r="F24" s="70">
        <f t="shared" si="7"/>
        <v>35.721486219848181</v>
      </c>
      <c r="G24" s="70">
        <f t="shared" si="7"/>
        <v>35.622779927212633</v>
      </c>
      <c r="H24" s="70">
        <f t="shared" si="7"/>
        <v>35.284344513536595</v>
      </c>
      <c r="I24" s="70">
        <f t="shared" si="7"/>
        <v>35.045069152544258</v>
      </c>
      <c r="J24" s="70">
        <f t="shared" si="7"/>
        <v>34.715732177881726</v>
      </c>
      <c r="K24" s="70">
        <f t="shared" si="7"/>
        <v>34.231472031227391</v>
      </c>
      <c r="L24" s="70">
        <f t="shared" si="7"/>
        <v>33.78841802617189</v>
      </c>
      <c r="M24" s="70">
        <f t="shared" si="7"/>
        <v>33.689860885193617</v>
      </c>
      <c r="N24" s="70">
        <f t="shared" si="7"/>
        <v>33.396588593650279</v>
      </c>
      <c r="O24" s="70">
        <f t="shared" si="7"/>
        <v>33.337711508863194</v>
      </c>
      <c r="P24" s="70">
        <f t="shared" si="7"/>
        <v>33.349029694770124</v>
      </c>
      <c r="Q24" s="70">
        <f t="shared" si="7"/>
        <v>33.214182597992377</v>
      </c>
    </row>
    <row r="25" spans="1:17" ht="12" customHeight="1" x14ac:dyDescent="0.25">
      <c r="A25" s="69" t="s">
        <v>80</v>
      </c>
      <c r="B25" s="70">
        <f t="shared" ref="B25:Q25" si="8">B9*1000/B6</f>
        <v>80.758014612690474</v>
      </c>
      <c r="C25" s="70">
        <f t="shared" si="8"/>
        <v>76.168731395217378</v>
      </c>
      <c r="D25" s="70">
        <f t="shared" si="8"/>
        <v>74.249022893768043</v>
      </c>
      <c r="E25" s="70">
        <f t="shared" si="8"/>
        <v>73.044028658696831</v>
      </c>
      <c r="F25" s="70">
        <f t="shared" si="8"/>
        <v>71.676137296384084</v>
      </c>
      <c r="G25" s="70">
        <f t="shared" si="8"/>
        <v>70.350223874237997</v>
      </c>
      <c r="H25" s="70">
        <f t="shared" si="8"/>
        <v>67.841915114468293</v>
      </c>
      <c r="I25" s="70">
        <f t="shared" si="8"/>
        <v>65.080751675152442</v>
      </c>
      <c r="J25" s="70">
        <f t="shared" si="8"/>
        <v>62.08115809834775</v>
      </c>
      <c r="K25" s="70">
        <f t="shared" si="8"/>
        <v>61.311768037639148</v>
      </c>
      <c r="L25" s="70">
        <f t="shared" si="8"/>
        <v>60.128365947357651</v>
      </c>
      <c r="M25" s="70">
        <f t="shared" si="8"/>
        <v>59.102750190147724</v>
      </c>
      <c r="N25" s="70">
        <f t="shared" si="8"/>
        <v>58.280022985580295</v>
      </c>
      <c r="O25" s="70">
        <f t="shared" si="8"/>
        <v>58.05146153175442</v>
      </c>
      <c r="P25" s="70">
        <f t="shared" si="8"/>
        <v>57.689119595358889</v>
      </c>
      <c r="Q25" s="70">
        <f t="shared" si="8"/>
        <v>57.175763101246332</v>
      </c>
    </row>
    <row r="26" spans="1:17" ht="12" customHeight="1" x14ac:dyDescent="0.25">
      <c r="A26" s="69" t="s">
        <v>79</v>
      </c>
      <c r="B26" s="68">
        <v>449.99999999999994</v>
      </c>
      <c r="C26" s="68">
        <v>450</v>
      </c>
      <c r="D26" s="68">
        <v>450</v>
      </c>
      <c r="E26" s="68">
        <v>450</v>
      </c>
      <c r="F26" s="68">
        <v>450.00000000000006</v>
      </c>
      <c r="G26" s="68">
        <v>450</v>
      </c>
      <c r="H26" s="68">
        <v>450</v>
      </c>
      <c r="I26" s="68">
        <v>450</v>
      </c>
      <c r="J26" s="68">
        <v>450</v>
      </c>
      <c r="K26" s="68">
        <v>450</v>
      </c>
      <c r="L26" s="68">
        <v>450</v>
      </c>
      <c r="M26" s="68">
        <v>449.99999999999994</v>
      </c>
      <c r="N26" s="68">
        <v>449.99999999999994</v>
      </c>
      <c r="O26" s="68">
        <v>449.99999999999989</v>
      </c>
      <c r="P26" s="68">
        <v>450.00000000000006</v>
      </c>
      <c r="Q26" s="68">
        <v>450.00000000000006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</v>
      </c>
      <c r="D27" s="65">
        <v>449.99999999999994</v>
      </c>
      <c r="E27" s="65">
        <v>450.00000000000006</v>
      </c>
      <c r="F27" s="65">
        <v>450</v>
      </c>
      <c r="G27" s="65">
        <v>450</v>
      </c>
      <c r="H27" s="65">
        <v>450.00000000000006</v>
      </c>
      <c r="I27" s="65">
        <v>450</v>
      </c>
      <c r="J27" s="65">
        <v>450.00000000000006</v>
      </c>
      <c r="K27" s="65">
        <v>450</v>
      </c>
      <c r="L27" s="65">
        <v>449.99999999999994</v>
      </c>
      <c r="M27" s="65">
        <v>450</v>
      </c>
      <c r="N27" s="65">
        <v>450</v>
      </c>
      <c r="O27" s="65">
        <v>450</v>
      </c>
      <c r="P27" s="65">
        <v>450.00000000000006</v>
      </c>
      <c r="Q27" s="65">
        <v>450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364.46237026921278</v>
      </c>
      <c r="C39" s="55">
        <f t="shared" ref="C39:Q39" si="10">SUM(C40:C41,C44:C45,C51:C52)</f>
        <v>369.19936000000001</v>
      </c>
      <c r="D39" s="55">
        <f t="shared" si="10"/>
        <v>348.84174999999993</v>
      </c>
      <c r="E39" s="55">
        <f t="shared" si="10"/>
        <v>394.04032889578002</v>
      </c>
      <c r="F39" s="55">
        <f t="shared" si="10"/>
        <v>370.90944136498024</v>
      </c>
      <c r="G39" s="55">
        <f t="shared" si="10"/>
        <v>367.59088673150859</v>
      </c>
      <c r="H39" s="55">
        <f t="shared" si="10"/>
        <v>368.34316911390965</v>
      </c>
      <c r="I39" s="55">
        <f t="shared" si="10"/>
        <v>368.67997227367925</v>
      </c>
      <c r="J39" s="55">
        <f t="shared" si="10"/>
        <v>386.93118991474586</v>
      </c>
      <c r="K39" s="55">
        <f t="shared" si="10"/>
        <v>372.73683600650861</v>
      </c>
      <c r="L39" s="55">
        <f t="shared" si="10"/>
        <v>426.01457672258863</v>
      </c>
      <c r="M39" s="55">
        <f t="shared" si="10"/>
        <v>371.21050262882522</v>
      </c>
      <c r="N39" s="55">
        <f t="shared" si="10"/>
        <v>396.86500456408805</v>
      </c>
      <c r="O39" s="55">
        <f t="shared" si="10"/>
        <v>412.69154585193962</v>
      </c>
      <c r="P39" s="55">
        <f t="shared" si="10"/>
        <v>361.39467862470207</v>
      </c>
      <c r="Q39" s="55">
        <f t="shared" si="10"/>
        <v>398.70818972929862</v>
      </c>
    </row>
    <row r="40" spans="1:17" ht="12" customHeight="1" x14ac:dyDescent="0.25">
      <c r="A40" s="54" t="s">
        <v>38</v>
      </c>
      <c r="B40" s="53">
        <v>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</row>
    <row r="41" spans="1:17" ht="12" customHeight="1" x14ac:dyDescent="0.25">
      <c r="A41" s="51" t="s">
        <v>37</v>
      </c>
      <c r="B41" s="50">
        <f>SUM(B42:B43)</f>
        <v>61.904207130992774</v>
      </c>
      <c r="C41" s="50">
        <f t="shared" ref="C41:Q41" si="11">SUM(C42:C43)</f>
        <v>77.10787000000002</v>
      </c>
      <c r="D41" s="50">
        <f t="shared" si="11"/>
        <v>71.031149999999982</v>
      </c>
      <c r="E41" s="50">
        <f t="shared" si="11"/>
        <v>63.895759999999981</v>
      </c>
      <c r="F41" s="50">
        <f t="shared" si="11"/>
        <v>62.91973999999999</v>
      </c>
      <c r="G41" s="50">
        <f t="shared" si="11"/>
        <v>57.846452939721914</v>
      </c>
      <c r="H41" s="50">
        <f t="shared" si="11"/>
        <v>34.492489999999982</v>
      </c>
      <c r="I41" s="50">
        <f t="shared" si="11"/>
        <v>32.47757</v>
      </c>
      <c r="J41" s="50">
        <f t="shared" si="11"/>
        <v>25.386879999999994</v>
      </c>
      <c r="K41" s="50">
        <f t="shared" si="11"/>
        <v>28.805999999999987</v>
      </c>
      <c r="L41" s="50">
        <f t="shared" si="11"/>
        <v>59.44741565484378</v>
      </c>
      <c r="M41" s="50">
        <f t="shared" si="11"/>
        <v>64.515398479138668</v>
      </c>
      <c r="N41" s="50">
        <f t="shared" si="11"/>
        <v>50.471708865360711</v>
      </c>
      <c r="O41" s="50">
        <f t="shared" si="11"/>
        <v>61.645596942374567</v>
      </c>
      <c r="P41" s="50">
        <f t="shared" si="11"/>
        <v>53.35287127701406</v>
      </c>
      <c r="Q41" s="50">
        <f t="shared" si="11"/>
        <v>77.700306858195844</v>
      </c>
    </row>
    <row r="42" spans="1:17" ht="12" customHeight="1" x14ac:dyDescent="0.25">
      <c r="A42" s="52" t="s">
        <v>66</v>
      </c>
      <c r="B42" s="50">
        <v>0</v>
      </c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5.5061699999999973</v>
      </c>
      <c r="L42" s="50">
        <v>7.6908002915213087</v>
      </c>
      <c r="M42" s="50">
        <v>7.6907675364657742</v>
      </c>
      <c r="N42" s="50">
        <v>9.8881630524323718</v>
      </c>
      <c r="O42" s="50">
        <v>9.8881352006745669</v>
      </c>
      <c r="P42" s="50">
        <v>7.6908191605192702</v>
      </c>
      <c r="Q42" s="50">
        <v>7.690874687635147</v>
      </c>
    </row>
    <row r="43" spans="1:17" ht="12" customHeight="1" x14ac:dyDescent="0.25">
      <c r="A43" s="52" t="s">
        <v>65</v>
      </c>
      <c r="B43" s="50">
        <v>61.904207130992774</v>
      </c>
      <c r="C43" s="50">
        <v>77.10787000000002</v>
      </c>
      <c r="D43" s="50">
        <v>71.031149999999982</v>
      </c>
      <c r="E43" s="50">
        <v>63.895759999999981</v>
      </c>
      <c r="F43" s="50">
        <v>62.91973999999999</v>
      </c>
      <c r="G43" s="50">
        <v>57.846452939721914</v>
      </c>
      <c r="H43" s="50">
        <v>34.492489999999982</v>
      </c>
      <c r="I43" s="50">
        <v>32.47757</v>
      </c>
      <c r="J43" s="50">
        <v>25.386879999999994</v>
      </c>
      <c r="K43" s="50">
        <v>23.299829999999989</v>
      </c>
      <c r="L43" s="50">
        <v>51.756615363322474</v>
      </c>
      <c r="M43" s="50">
        <v>56.824630942672897</v>
      </c>
      <c r="N43" s="50">
        <v>40.583545812928342</v>
      </c>
      <c r="O43" s="50">
        <v>51.757461741699998</v>
      </c>
      <c r="P43" s="50">
        <v>45.662052116494792</v>
      </c>
      <c r="Q43" s="50">
        <v>70.0094321705607</v>
      </c>
    </row>
    <row r="44" spans="1:17" ht="12" customHeight="1" x14ac:dyDescent="0.25">
      <c r="A44" s="51" t="s">
        <v>41</v>
      </c>
      <c r="B44" s="50">
        <v>148.51154348061738</v>
      </c>
      <c r="C44" s="50">
        <v>107.52331000000001</v>
      </c>
      <c r="D44" s="50">
        <v>117.31302999999997</v>
      </c>
      <c r="E44" s="50">
        <v>125.50511000000002</v>
      </c>
      <c r="F44" s="50">
        <v>111.02551</v>
      </c>
      <c r="G44" s="50">
        <v>97.691137457082405</v>
      </c>
      <c r="H44" s="50">
        <v>118.93492000000003</v>
      </c>
      <c r="I44" s="50">
        <v>103.18022999999998</v>
      </c>
      <c r="J44" s="50">
        <v>124.68836000000003</v>
      </c>
      <c r="K44" s="50">
        <v>125.98483000000006</v>
      </c>
      <c r="L44" s="50">
        <v>136.37774247749383</v>
      </c>
      <c r="M44" s="50">
        <v>81.661412056940875</v>
      </c>
      <c r="N44" s="50">
        <v>120.56871277458198</v>
      </c>
      <c r="O44" s="50">
        <v>117.38809419725352</v>
      </c>
      <c r="P44" s="50">
        <v>95.183785054253221</v>
      </c>
      <c r="Q44" s="50">
        <v>97.958763776134731</v>
      </c>
    </row>
    <row r="45" spans="1:17" ht="12" customHeight="1" x14ac:dyDescent="0.25">
      <c r="A45" s="51" t="s">
        <v>64</v>
      </c>
      <c r="B45" s="50">
        <f>SUM(B46:B50)</f>
        <v>0.38214964759352105</v>
      </c>
      <c r="C45" s="50">
        <f t="shared" ref="C45:Q45" si="12">SUM(C46:C50)</f>
        <v>0.60002000000000011</v>
      </c>
      <c r="D45" s="50">
        <f t="shared" si="12"/>
        <v>0.60076999999999992</v>
      </c>
      <c r="E45" s="50">
        <f t="shared" si="12"/>
        <v>0.70000000000000007</v>
      </c>
      <c r="F45" s="50">
        <f t="shared" si="12"/>
        <v>0.67611999999999994</v>
      </c>
      <c r="G45" s="50">
        <f t="shared" si="12"/>
        <v>0.64487788260763712</v>
      </c>
      <c r="H45" s="50">
        <f t="shared" si="12"/>
        <v>0.61167000000000027</v>
      </c>
      <c r="I45" s="50">
        <f t="shared" si="12"/>
        <v>0.70023999999999953</v>
      </c>
      <c r="J45" s="50">
        <f t="shared" si="12"/>
        <v>0.80206000000000022</v>
      </c>
      <c r="K45" s="50">
        <f t="shared" si="12"/>
        <v>0.88907000000000003</v>
      </c>
      <c r="L45" s="50">
        <f t="shared" si="12"/>
        <v>0.76430669802001805</v>
      </c>
      <c r="M45" s="50">
        <f t="shared" si="12"/>
        <v>0.90826462541318642</v>
      </c>
      <c r="N45" s="50">
        <f t="shared" si="12"/>
        <v>0.90760909307173698</v>
      </c>
      <c r="O45" s="50">
        <f t="shared" si="12"/>
        <v>1.2897678417884799</v>
      </c>
      <c r="P45" s="50">
        <f t="shared" si="12"/>
        <v>1.4808445590904695</v>
      </c>
      <c r="Q45" s="50">
        <f t="shared" si="12"/>
        <v>1.1465213937868368</v>
      </c>
    </row>
    <row r="46" spans="1:17" ht="12" customHeight="1" x14ac:dyDescent="0.25">
      <c r="A46" s="52" t="s">
        <v>34</v>
      </c>
      <c r="B46" s="50">
        <v>2.3883212057006331E-2</v>
      </c>
      <c r="C46" s="50">
        <v>0.10000000000000002</v>
      </c>
      <c r="D46" s="50">
        <v>0.10068999999999999</v>
      </c>
      <c r="E46" s="50">
        <v>0.10001999999999998</v>
      </c>
      <c r="F46" s="50">
        <v>9.9999999999999978E-2</v>
      </c>
      <c r="G46" s="50">
        <v>9.5532320364397183E-2</v>
      </c>
      <c r="H46" s="50">
        <v>8.580999999999997E-2</v>
      </c>
      <c r="I46" s="50">
        <v>9.9749999999999978E-2</v>
      </c>
      <c r="J46" s="50">
        <v>0.11392999999999992</v>
      </c>
      <c r="K46" s="50">
        <v>0.11236999999999994</v>
      </c>
      <c r="L46" s="50">
        <v>9.5534423597465182E-2</v>
      </c>
      <c r="M46" s="50">
        <v>0.11942294831375004</v>
      </c>
      <c r="N46" s="50">
        <v>0.16719114872374249</v>
      </c>
      <c r="O46" s="50">
        <v>0.40603802426673996</v>
      </c>
      <c r="P46" s="50">
        <v>0.57323015190598969</v>
      </c>
      <c r="Q46" s="50">
        <v>0.23886147808720046</v>
      </c>
    </row>
    <row r="47" spans="1:17" ht="12" customHeight="1" x14ac:dyDescent="0.25">
      <c r="A47" s="52" t="s">
        <v>63</v>
      </c>
      <c r="B47" s="50">
        <v>0.35826643553651472</v>
      </c>
      <c r="C47" s="50">
        <v>0.50002000000000013</v>
      </c>
      <c r="D47" s="50">
        <v>0.50007999999999997</v>
      </c>
      <c r="E47" s="50">
        <v>0.59998000000000007</v>
      </c>
      <c r="F47" s="50">
        <v>0.57611999999999997</v>
      </c>
      <c r="G47" s="50">
        <v>0.54934556224323994</v>
      </c>
      <c r="H47" s="50">
        <v>0.52586000000000033</v>
      </c>
      <c r="I47" s="50">
        <v>0.60048999999999952</v>
      </c>
      <c r="J47" s="50">
        <v>0.68813000000000024</v>
      </c>
      <c r="K47" s="50">
        <v>0.77670000000000006</v>
      </c>
      <c r="L47" s="50">
        <v>0.66877227442255283</v>
      </c>
      <c r="M47" s="50">
        <v>0.78884167709943642</v>
      </c>
      <c r="N47" s="50">
        <v>0.74041794434799446</v>
      </c>
      <c r="O47" s="50">
        <v>0.88372981752173996</v>
      </c>
      <c r="P47" s="50">
        <v>0.90761440718447983</v>
      </c>
      <c r="Q47" s="50">
        <v>0.90765991569963644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</row>
    <row r="50" spans="1:17" ht="12" customHeight="1" x14ac:dyDescent="0.25">
      <c r="A50" s="52" t="s">
        <v>61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</row>
    <row r="51" spans="1:17" ht="12" customHeight="1" x14ac:dyDescent="0.25">
      <c r="A51" s="51" t="s">
        <v>42</v>
      </c>
      <c r="B51" s="50">
        <v>12.03783351432611</v>
      </c>
      <c r="C51" s="50">
        <v>14.799999999999995</v>
      </c>
      <c r="D51" s="50">
        <v>25.799999999999997</v>
      </c>
      <c r="E51" s="50">
        <v>58.486349999999973</v>
      </c>
      <c r="F51" s="50">
        <v>60.384700000000002</v>
      </c>
      <c r="G51" s="50">
        <v>60.977058319508515</v>
      </c>
      <c r="H51" s="50">
        <v>61.599999999999959</v>
      </c>
      <c r="I51" s="50">
        <v>49.597930000000005</v>
      </c>
      <c r="J51" s="50">
        <v>57.498979999999989</v>
      </c>
      <c r="K51" s="50">
        <v>48.416229999999977</v>
      </c>
      <c r="L51" s="50">
        <v>58.087322059806986</v>
      </c>
      <c r="M51" s="50">
        <v>62.625394212119105</v>
      </c>
      <c r="N51" s="50">
        <v>57.967898997517388</v>
      </c>
      <c r="O51" s="50">
        <v>61.049011177987985</v>
      </c>
      <c r="P51" s="50">
        <v>42.22809193145585</v>
      </c>
      <c r="Q51" s="50">
        <v>50.516078221089693</v>
      </c>
    </row>
    <row r="52" spans="1:17" ht="12" customHeight="1" x14ac:dyDescent="0.25">
      <c r="A52" s="49" t="s">
        <v>30</v>
      </c>
      <c r="B52" s="48">
        <v>141.62663649568304</v>
      </c>
      <c r="C52" s="48">
        <v>169.16816</v>
      </c>
      <c r="D52" s="48">
        <v>134.0968</v>
      </c>
      <c r="E52" s="48">
        <v>145.45310889578005</v>
      </c>
      <c r="F52" s="48">
        <v>135.90337136498027</v>
      </c>
      <c r="G52" s="48">
        <v>150.43136013258808</v>
      </c>
      <c r="H52" s="48">
        <v>152.70408911390967</v>
      </c>
      <c r="I52" s="48">
        <v>182.72400227367928</v>
      </c>
      <c r="J52" s="48">
        <v>178.55490991474582</v>
      </c>
      <c r="K52" s="48">
        <v>168.64070600650859</v>
      </c>
      <c r="L52" s="48">
        <v>171.33778983242402</v>
      </c>
      <c r="M52" s="48">
        <v>161.50003325521337</v>
      </c>
      <c r="N52" s="48">
        <v>166.94907483355627</v>
      </c>
      <c r="O52" s="48">
        <v>171.31907569253508</v>
      </c>
      <c r="P52" s="48">
        <v>169.14908580288846</v>
      </c>
      <c r="Q52" s="48">
        <v>171.38651948009149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364.46237026921284</v>
      </c>
      <c r="C54" s="26">
        <f t="shared" ref="C54:Q54" si="14">SUM(C55,C60)</f>
        <v>369.19935999999996</v>
      </c>
      <c r="D54" s="26">
        <f t="shared" si="14"/>
        <v>348.84174999999988</v>
      </c>
      <c r="E54" s="26">
        <f t="shared" si="14"/>
        <v>394.04032889577996</v>
      </c>
      <c r="F54" s="26">
        <f t="shared" si="14"/>
        <v>370.90944136498024</v>
      </c>
      <c r="G54" s="26">
        <f t="shared" si="14"/>
        <v>367.59088673150859</v>
      </c>
      <c r="H54" s="26">
        <f t="shared" si="14"/>
        <v>368.34316911390954</v>
      </c>
      <c r="I54" s="26">
        <f t="shared" si="14"/>
        <v>368.67997227367925</v>
      </c>
      <c r="J54" s="26">
        <f t="shared" si="14"/>
        <v>386.93118991474591</v>
      </c>
      <c r="K54" s="26">
        <f t="shared" si="14"/>
        <v>372.7368360065085</v>
      </c>
      <c r="L54" s="26">
        <f t="shared" si="14"/>
        <v>426.01457672258874</v>
      </c>
      <c r="M54" s="26">
        <f t="shared" si="14"/>
        <v>371.21050262882522</v>
      </c>
      <c r="N54" s="26">
        <f t="shared" si="14"/>
        <v>396.86500456408811</v>
      </c>
      <c r="O54" s="26">
        <f t="shared" si="14"/>
        <v>412.69154585193962</v>
      </c>
      <c r="P54" s="26">
        <f t="shared" si="14"/>
        <v>361.39467862470212</v>
      </c>
      <c r="Q54" s="26">
        <f t="shared" si="14"/>
        <v>398.70818972929857</v>
      </c>
    </row>
    <row r="55" spans="1:17" ht="12" customHeight="1" x14ac:dyDescent="0.25">
      <c r="A55" s="25" t="s">
        <v>48</v>
      </c>
      <c r="B55" s="24">
        <f t="shared" ref="B55" si="15">SUM(B56:B59)</f>
        <v>286.32223116882375</v>
      </c>
      <c r="C55" s="24">
        <f t="shared" ref="C55:Q55" si="16">SUM(C56:C59)</f>
        <v>290.0606986397749</v>
      </c>
      <c r="D55" s="24">
        <f t="shared" si="16"/>
        <v>269.00216592864211</v>
      </c>
      <c r="E55" s="24">
        <f t="shared" si="16"/>
        <v>314.13354824384623</v>
      </c>
      <c r="F55" s="24">
        <f t="shared" si="16"/>
        <v>290.42776563677438</v>
      </c>
      <c r="G55" s="24">
        <f t="shared" si="16"/>
        <v>285.9275375156185</v>
      </c>
      <c r="H55" s="24">
        <f t="shared" si="16"/>
        <v>285.60397853845336</v>
      </c>
      <c r="I55" s="24">
        <f t="shared" si="16"/>
        <v>284.86955957629254</v>
      </c>
      <c r="J55" s="24">
        <f t="shared" si="16"/>
        <v>302.06745213854083</v>
      </c>
      <c r="K55" s="24">
        <f t="shared" si="16"/>
        <v>286.94750921739114</v>
      </c>
      <c r="L55" s="24">
        <f t="shared" si="16"/>
        <v>339.6603981534123</v>
      </c>
      <c r="M55" s="24">
        <f t="shared" si="16"/>
        <v>283.67296511601376</v>
      </c>
      <c r="N55" s="24">
        <f t="shared" si="16"/>
        <v>308.38231225151998</v>
      </c>
      <c r="O55" s="24">
        <f t="shared" si="16"/>
        <v>323.16487856014754</v>
      </c>
      <c r="P55" s="24">
        <f t="shared" si="16"/>
        <v>270.99647394885017</v>
      </c>
      <c r="Q55" s="24">
        <f t="shared" si="16"/>
        <v>307.79311980938695</v>
      </c>
    </row>
    <row r="56" spans="1:17" ht="12" customHeight="1" x14ac:dyDescent="0.25">
      <c r="A56" s="23" t="s">
        <v>44</v>
      </c>
      <c r="B56" s="22">
        <v>213.72972375190611</v>
      </c>
      <c r="C56" s="22">
        <v>218.44042301726657</v>
      </c>
      <c r="D56" s="22">
        <v>194.78156690296996</v>
      </c>
      <c r="E56" s="22">
        <v>239.84073955729266</v>
      </c>
      <c r="F56" s="22">
        <v>215.41286198586525</v>
      </c>
      <c r="G56" s="22">
        <v>211.1705824356039</v>
      </c>
      <c r="H56" s="22">
        <v>208.64584574020756</v>
      </c>
      <c r="I56" s="22">
        <v>207.59397406412361</v>
      </c>
      <c r="J56" s="22">
        <v>223.93581888932326</v>
      </c>
      <c r="K56" s="22">
        <v>204.81333941561783</v>
      </c>
      <c r="L56" s="22">
        <v>257.56702724940692</v>
      </c>
      <c r="M56" s="22">
        <v>201.23381204189658</v>
      </c>
      <c r="N56" s="22">
        <v>222.86394968428209</v>
      </c>
      <c r="O56" s="22">
        <v>235.73621407030643</v>
      </c>
      <c r="P56" s="22">
        <v>182.15880372071194</v>
      </c>
      <c r="Q56" s="22">
        <v>216.77510777950411</v>
      </c>
    </row>
    <row r="57" spans="1:17" ht="12" customHeight="1" x14ac:dyDescent="0.25">
      <c r="A57" s="23" t="s">
        <v>43</v>
      </c>
      <c r="B57" s="30">
        <v>2.6957484892442434</v>
      </c>
      <c r="C57" s="30">
        <v>3.3867760047426145</v>
      </c>
      <c r="D57" s="30">
        <v>4.2661348196511746</v>
      </c>
      <c r="E57" s="30">
        <v>4.6778731630023795</v>
      </c>
      <c r="F57" s="30">
        <v>5.6017239094317537</v>
      </c>
      <c r="G57" s="30">
        <v>6.4856479660232393</v>
      </c>
      <c r="H57" s="30">
        <v>7.7410431770417301</v>
      </c>
      <c r="I57" s="30">
        <v>9.0689619846510201</v>
      </c>
      <c r="J57" s="30">
        <v>10.095428779490797</v>
      </c>
      <c r="K57" s="30">
        <v>11.373454845329761</v>
      </c>
      <c r="L57" s="30">
        <v>12.01634126569096</v>
      </c>
      <c r="M57" s="30">
        <v>12.162894839124725</v>
      </c>
      <c r="N57" s="30">
        <v>12.095725621106013</v>
      </c>
      <c r="O57" s="30">
        <v>12.076913863348631</v>
      </c>
      <c r="P57" s="30">
        <v>12.305410331735752</v>
      </c>
      <c r="Q57" s="30">
        <v>12.282027167015963</v>
      </c>
    </row>
    <row r="58" spans="1:17" ht="12" customHeight="1" x14ac:dyDescent="0.25">
      <c r="A58" s="23" t="s">
        <v>47</v>
      </c>
      <c r="B58" s="22">
        <v>34.055780540383317</v>
      </c>
      <c r="C58" s="22">
        <v>33.691079410156263</v>
      </c>
      <c r="D58" s="22">
        <v>34.024453651525278</v>
      </c>
      <c r="E58" s="22">
        <v>33.583424980521663</v>
      </c>
      <c r="F58" s="22">
        <v>33.330645817717148</v>
      </c>
      <c r="G58" s="22">
        <v>33.22647884961259</v>
      </c>
      <c r="H58" s="22">
        <v>32.940435420533198</v>
      </c>
      <c r="I58" s="22">
        <v>32.7491605011963</v>
      </c>
      <c r="J58" s="22">
        <v>32.362862261172104</v>
      </c>
      <c r="K58" s="22">
        <v>33.278730923321916</v>
      </c>
      <c r="L58" s="22">
        <v>31.650606722916947</v>
      </c>
      <c r="M58" s="22">
        <v>32.37588494636644</v>
      </c>
      <c r="N58" s="22">
        <v>32.251769996000149</v>
      </c>
      <c r="O58" s="22">
        <v>33.322732446180026</v>
      </c>
      <c r="P58" s="22">
        <v>34.785339906854752</v>
      </c>
      <c r="Q58" s="22">
        <v>35.765259516039684</v>
      </c>
    </row>
    <row r="59" spans="1:17" ht="12" customHeight="1" x14ac:dyDescent="0.25">
      <c r="A59" s="21" t="s">
        <v>46</v>
      </c>
      <c r="B59" s="20">
        <v>35.840978387290079</v>
      </c>
      <c r="C59" s="20">
        <v>34.542420207609453</v>
      </c>
      <c r="D59" s="20">
        <v>35.930010554495695</v>
      </c>
      <c r="E59" s="20">
        <v>36.031510543029555</v>
      </c>
      <c r="F59" s="20">
        <v>36.082533923760259</v>
      </c>
      <c r="G59" s="20">
        <v>35.044828264378758</v>
      </c>
      <c r="H59" s="20">
        <v>36.276654200670919</v>
      </c>
      <c r="I59" s="20">
        <v>35.45746302632157</v>
      </c>
      <c r="J59" s="20">
        <v>35.673342208554658</v>
      </c>
      <c r="K59" s="20">
        <v>37.481984033121677</v>
      </c>
      <c r="L59" s="20">
        <v>38.426422915397431</v>
      </c>
      <c r="M59" s="20">
        <v>37.900373288625978</v>
      </c>
      <c r="N59" s="20">
        <v>41.17086695013171</v>
      </c>
      <c r="O59" s="20">
        <v>42.029018180312441</v>
      </c>
      <c r="P59" s="20">
        <v>41.746919989547735</v>
      </c>
      <c r="Q59" s="20">
        <v>42.970725346827201</v>
      </c>
    </row>
    <row r="60" spans="1:17" ht="12" customHeight="1" x14ac:dyDescent="0.25">
      <c r="A60" s="19" t="s">
        <v>45</v>
      </c>
      <c r="B60" s="18">
        <v>78.140139100389106</v>
      </c>
      <c r="C60" s="18">
        <v>79.138661360225072</v>
      </c>
      <c r="D60" s="18">
        <v>79.839584071357777</v>
      </c>
      <c r="E60" s="18">
        <v>79.90678065193373</v>
      </c>
      <c r="F60" s="18">
        <v>80.481675728205872</v>
      </c>
      <c r="G60" s="18">
        <v>81.663349215890122</v>
      </c>
      <c r="H60" s="18">
        <v>82.739190575456192</v>
      </c>
      <c r="I60" s="18">
        <v>83.81041269738671</v>
      </c>
      <c r="J60" s="18">
        <v>84.86373777620507</v>
      </c>
      <c r="K60" s="18">
        <v>85.789326789117368</v>
      </c>
      <c r="L60" s="18">
        <v>86.35417856917644</v>
      </c>
      <c r="M60" s="18">
        <v>87.537537512811497</v>
      </c>
      <c r="N60" s="18">
        <v>88.482692312568119</v>
      </c>
      <c r="O60" s="18">
        <v>89.52666729179208</v>
      </c>
      <c r="P60" s="18">
        <v>90.398204675851929</v>
      </c>
      <c r="Q60" s="18">
        <v>90.915069919911602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0.78560162728824301</v>
      </c>
      <c r="C63" s="41">
        <f t="shared" ref="C63:Q63" si="20">IF(C55=0,0,C55/C$54)</f>
        <v>0.78564789126334056</v>
      </c>
      <c r="D63" s="41">
        <f t="shared" si="20"/>
        <v>0.77112950479305364</v>
      </c>
      <c r="E63" s="41">
        <f t="shared" si="20"/>
        <v>0.79721166897851126</v>
      </c>
      <c r="F63" s="41">
        <f t="shared" si="20"/>
        <v>0.78301529496788747</v>
      </c>
      <c r="G63" s="41">
        <f t="shared" si="20"/>
        <v>0.77784174699755904</v>
      </c>
      <c r="H63" s="41">
        <f t="shared" si="20"/>
        <v>0.77537471164595095</v>
      </c>
      <c r="I63" s="41">
        <f t="shared" si="20"/>
        <v>0.77267435445293897</v>
      </c>
      <c r="J63" s="41">
        <f t="shared" si="20"/>
        <v>0.78067485902363298</v>
      </c>
      <c r="K63" s="41">
        <f t="shared" si="20"/>
        <v>0.76983941885577589</v>
      </c>
      <c r="L63" s="41">
        <f t="shared" si="20"/>
        <v>0.79729759663738364</v>
      </c>
      <c r="M63" s="41">
        <f t="shared" si="20"/>
        <v>0.76418356460043213</v>
      </c>
      <c r="N63" s="41">
        <f t="shared" si="20"/>
        <v>0.77704586875893356</v>
      </c>
      <c r="O63" s="41">
        <f t="shared" si="20"/>
        <v>0.78306638894921454</v>
      </c>
      <c r="P63" s="41">
        <f t="shared" si="20"/>
        <v>0.74986293373254709</v>
      </c>
      <c r="Q63" s="41">
        <f t="shared" si="20"/>
        <v>0.77197591556461864</v>
      </c>
    </row>
    <row r="64" spans="1:17" ht="12" customHeight="1" x14ac:dyDescent="0.25">
      <c r="A64" s="23" t="s">
        <v>44</v>
      </c>
      <c r="B64" s="45">
        <f t="shared" ref="B64" si="21">IF(B56=0,0,B56/B$54)</f>
        <v>0.58642466599235765</v>
      </c>
      <c r="C64" s="45">
        <f t="shared" ref="C64:Q64" si="22">IF(C56=0,0,C56/C$54)</f>
        <v>0.59165980953289465</v>
      </c>
      <c r="D64" s="45">
        <f t="shared" si="22"/>
        <v>0.55836655705049643</v>
      </c>
      <c r="E64" s="45">
        <f t="shared" si="22"/>
        <v>0.6086705394582298</v>
      </c>
      <c r="F64" s="45">
        <f t="shared" si="22"/>
        <v>0.58076942229652195</v>
      </c>
      <c r="G64" s="45">
        <f t="shared" si="22"/>
        <v>0.57447175666747319</v>
      </c>
      <c r="H64" s="45">
        <f t="shared" si="22"/>
        <v>0.56644418367287319</v>
      </c>
      <c r="I64" s="45">
        <f t="shared" si="22"/>
        <v>0.56307364021938799</v>
      </c>
      <c r="J64" s="45">
        <f t="shared" si="22"/>
        <v>0.57874843053790503</v>
      </c>
      <c r="K64" s="45">
        <f t="shared" si="22"/>
        <v>0.54948510485301627</v>
      </c>
      <c r="L64" s="45">
        <f t="shared" si="22"/>
        <v>0.60459674697264842</v>
      </c>
      <c r="M64" s="45">
        <f t="shared" si="22"/>
        <v>0.54210161247272426</v>
      </c>
      <c r="N64" s="45">
        <f t="shared" si="22"/>
        <v>0.56156110294752049</v>
      </c>
      <c r="O64" s="45">
        <f t="shared" si="22"/>
        <v>0.57121648465966146</v>
      </c>
      <c r="P64" s="45">
        <f t="shared" si="22"/>
        <v>0.50404395663467572</v>
      </c>
      <c r="Q64" s="45">
        <f t="shared" si="22"/>
        <v>0.54369364202597081</v>
      </c>
    </row>
    <row r="65" spans="1:17" ht="12" customHeight="1" x14ac:dyDescent="0.25">
      <c r="A65" s="23" t="s">
        <v>43</v>
      </c>
      <c r="B65" s="44">
        <f t="shared" ref="B65" si="23">IF(B57=0,0,B57/B$54)</f>
        <v>7.3965070447547399E-3</v>
      </c>
      <c r="C65" s="44">
        <f t="shared" ref="C65:Q65" si="24">IF(C57=0,0,C57/C$54)</f>
        <v>9.1732986881196514E-3</v>
      </c>
      <c r="D65" s="44">
        <f t="shared" si="24"/>
        <v>1.2229427296621393E-2</v>
      </c>
      <c r="E65" s="44">
        <f t="shared" si="24"/>
        <v>1.1871559381018672E-2</v>
      </c>
      <c r="F65" s="44">
        <f t="shared" si="24"/>
        <v>1.5102672740863387E-2</v>
      </c>
      <c r="G65" s="44">
        <f t="shared" si="24"/>
        <v>1.7643658208426723E-2</v>
      </c>
      <c r="H65" s="44">
        <f t="shared" si="24"/>
        <v>2.1015845619354556E-2</v>
      </c>
      <c r="I65" s="44">
        <f t="shared" si="24"/>
        <v>2.4598466601594864E-2</v>
      </c>
      <c r="J65" s="44">
        <f t="shared" si="24"/>
        <v>2.6091018358367964E-2</v>
      </c>
      <c r="K65" s="44">
        <f t="shared" si="24"/>
        <v>3.0513364246970119E-2</v>
      </c>
      <c r="L65" s="44">
        <f t="shared" si="24"/>
        <v>2.8206408705859224E-2</v>
      </c>
      <c r="M65" s="44">
        <f t="shared" si="24"/>
        <v>3.2765492228775783E-2</v>
      </c>
      <c r="N65" s="44">
        <f t="shared" si="24"/>
        <v>3.0478186491630362E-2</v>
      </c>
      <c r="O65" s="44">
        <f t="shared" si="24"/>
        <v>2.9263778201265692E-2</v>
      </c>
      <c r="P65" s="44">
        <f t="shared" si="24"/>
        <v>3.4049782853926756E-2</v>
      </c>
      <c r="Q65" s="44">
        <f t="shared" si="24"/>
        <v>3.0804552009214559E-2</v>
      </c>
    </row>
    <row r="66" spans="1:17" ht="12" customHeight="1" x14ac:dyDescent="0.25">
      <c r="A66" s="23" t="s">
        <v>47</v>
      </c>
      <c r="B66" s="44">
        <f t="shared" ref="B66" si="25">IF(B58=0,0,B58/B$54)</f>
        <v>9.3441143224821152E-2</v>
      </c>
      <c r="C66" s="44">
        <f t="shared" ref="C66:Q66" si="26">IF(C58=0,0,C58/C$54)</f>
        <v>9.1254436113205259E-2</v>
      </c>
      <c r="D66" s="44">
        <f t="shared" si="26"/>
        <v>9.7535497547312749E-2</v>
      </c>
      <c r="E66" s="44">
        <f t="shared" si="26"/>
        <v>8.522839546559248E-2</v>
      </c>
      <c r="F66" s="44">
        <f t="shared" si="26"/>
        <v>8.9861950386211156E-2</v>
      </c>
      <c r="G66" s="44">
        <f t="shared" si="26"/>
        <v>9.038983296090658E-2</v>
      </c>
      <c r="H66" s="44">
        <f t="shared" si="26"/>
        <v>8.9428658334495731E-2</v>
      </c>
      <c r="I66" s="44">
        <f t="shared" si="26"/>
        <v>8.8828151687300974E-2</v>
      </c>
      <c r="J66" s="44">
        <f t="shared" si="26"/>
        <v>8.3639838567427821E-2</v>
      </c>
      <c r="K66" s="44">
        <f t="shared" si="26"/>
        <v>8.928210927545896E-2</v>
      </c>
      <c r="L66" s="44">
        <f t="shared" si="26"/>
        <v>7.4294656690883892E-2</v>
      </c>
      <c r="M66" s="44">
        <f t="shared" si="26"/>
        <v>8.7217049940904304E-2</v>
      </c>
      <c r="N66" s="44">
        <f t="shared" si="26"/>
        <v>8.1266349073597755E-2</v>
      </c>
      <c r="O66" s="44">
        <f t="shared" si="26"/>
        <v>8.0744887510090027E-2</v>
      </c>
      <c r="P66" s="44">
        <f t="shared" si="26"/>
        <v>9.6253049544701014E-2</v>
      </c>
      <c r="Q66" s="44">
        <f t="shared" si="26"/>
        <v>8.9702846435941966E-2</v>
      </c>
    </row>
    <row r="67" spans="1:17" ht="12" customHeight="1" x14ac:dyDescent="0.25">
      <c r="A67" s="23" t="s">
        <v>46</v>
      </c>
      <c r="B67" s="43">
        <f t="shared" ref="B67" si="27">IF(B59=0,0,B59/B$54)</f>
        <v>9.8339311026309453E-2</v>
      </c>
      <c r="C67" s="43">
        <f t="shared" ref="C67:Q67" si="28">IF(C59=0,0,C59/C$54)</f>
        <v>9.3560346929121047E-2</v>
      </c>
      <c r="D67" s="43">
        <f t="shared" si="28"/>
        <v>0.10299802289862296</v>
      </c>
      <c r="E67" s="43">
        <f t="shared" si="28"/>
        <v>9.1441174673670411E-2</v>
      </c>
      <c r="F67" s="43">
        <f t="shared" si="28"/>
        <v>9.7281249544291126E-2</v>
      </c>
      <c r="G67" s="43">
        <f t="shared" si="28"/>
        <v>9.5336499160752555E-2</v>
      </c>
      <c r="H67" s="43">
        <f t="shared" si="28"/>
        <v>9.8486024019227625E-2</v>
      </c>
      <c r="I67" s="43">
        <f t="shared" si="28"/>
        <v>9.6174095944654994E-2</v>
      </c>
      <c r="J67" s="43">
        <f t="shared" si="28"/>
        <v>9.219557155993216E-2</v>
      </c>
      <c r="K67" s="43">
        <f t="shared" si="28"/>
        <v>0.10055884048033072</v>
      </c>
      <c r="L67" s="43">
        <f t="shared" si="28"/>
        <v>9.0199784267991995E-2</v>
      </c>
      <c r="M67" s="43">
        <f t="shared" si="28"/>
        <v>0.10209940995802778</v>
      </c>
      <c r="N67" s="43">
        <f t="shared" si="28"/>
        <v>0.10374023024618487</v>
      </c>
      <c r="O67" s="43">
        <f t="shared" si="28"/>
        <v>0.10184123857819732</v>
      </c>
      <c r="P67" s="43">
        <f t="shared" si="28"/>
        <v>0.11551614469924362</v>
      </c>
      <c r="Q67" s="43">
        <f t="shared" si="28"/>
        <v>0.10777487509349135</v>
      </c>
    </row>
    <row r="68" spans="1:17" ht="12" customHeight="1" x14ac:dyDescent="0.25">
      <c r="A68" s="42" t="s">
        <v>45</v>
      </c>
      <c r="B68" s="41">
        <f t="shared" ref="B68" si="29">IF(B60=0,0,B60/B$54)</f>
        <v>0.21439837271175707</v>
      </c>
      <c r="C68" s="41">
        <f t="shared" ref="C68:Q68" si="30">IF(C60=0,0,C60/C$54)</f>
        <v>0.21435210873665947</v>
      </c>
      <c r="D68" s="41">
        <f t="shared" si="30"/>
        <v>0.22887049520694644</v>
      </c>
      <c r="E68" s="41">
        <f t="shared" si="30"/>
        <v>0.20278833102148877</v>
      </c>
      <c r="F68" s="41">
        <f t="shared" si="30"/>
        <v>0.21698470503211251</v>
      </c>
      <c r="G68" s="41">
        <f t="shared" si="30"/>
        <v>0.22215825300244102</v>
      </c>
      <c r="H68" s="41">
        <f t="shared" si="30"/>
        <v>0.22462528835404907</v>
      </c>
      <c r="I68" s="41">
        <f t="shared" si="30"/>
        <v>0.22732564554706106</v>
      </c>
      <c r="J68" s="41">
        <f t="shared" si="30"/>
        <v>0.21932514097636696</v>
      </c>
      <c r="K68" s="41">
        <f t="shared" si="30"/>
        <v>0.23016058114422414</v>
      </c>
      <c r="L68" s="41">
        <f t="shared" si="30"/>
        <v>0.20270240336261633</v>
      </c>
      <c r="M68" s="41">
        <f t="shared" si="30"/>
        <v>0.2358164353995679</v>
      </c>
      <c r="N68" s="41">
        <f t="shared" si="30"/>
        <v>0.22295413124106642</v>
      </c>
      <c r="O68" s="41">
        <f t="shared" si="30"/>
        <v>0.21693361105078551</v>
      </c>
      <c r="P68" s="41">
        <f t="shared" si="30"/>
        <v>0.2501370662674528</v>
      </c>
      <c r="Q68" s="41">
        <f t="shared" si="30"/>
        <v>0.2280240844353813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540.87591706953401</v>
      </c>
      <c r="C72" s="55">
        <f t="shared" ref="C72:Q72" si="31">SUM(C73:C74,C77:C78,C84:C85)</f>
        <v>491.77109692274411</v>
      </c>
      <c r="D72" s="55">
        <f t="shared" si="31"/>
        <v>495.91260998186397</v>
      </c>
      <c r="E72" s="55">
        <f t="shared" si="31"/>
        <v>493.0171568057159</v>
      </c>
      <c r="F72" s="55">
        <f t="shared" si="31"/>
        <v>455.97952482246001</v>
      </c>
      <c r="G72" s="55">
        <f t="shared" si="31"/>
        <v>408.92035877878902</v>
      </c>
      <c r="H72" s="55">
        <f t="shared" si="31"/>
        <v>386.36387106922814</v>
      </c>
      <c r="I72" s="55">
        <f t="shared" si="31"/>
        <v>343.10821143312</v>
      </c>
      <c r="J72" s="55">
        <f t="shared" si="31"/>
        <v>371.62810537387207</v>
      </c>
      <c r="K72" s="55">
        <f t="shared" si="31"/>
        <v>382.74493395452407</v>
      </c>
      <c r="L72" s="55">
        <f t="shared" si="31"/>
        <v>501.21212961321896</v>
      </c>
      <c r="M72" s="55">
        <f t="shared" si="31"/>
        <v>388.41771752378708</v>
      </c>
      <c r="N72" s="55">
        <f t="shared" si="31"/>
        <v>435.22157034218196</v>
      </c>
      <c r="O72" s="55">
        <f t="shared" si="31"/>
        <v>462.41704323326439</v>
      </c>
      <c r="P72" s="55">
        <f t="shared" si="31"/>
        <v>385.54813888079741</v>
      </c>
      <c r="Q72" s="55">
        <f t="shared" si="31"/>
        <v>467.60191077880842</v>
      </c>
    </row>
    <row r="73" spans="1:17" ht="12" customHeight="1" x14ac:dyDescent="0.25">
      <c r="A73" s="54" t="s">
        <v>38</v>
      </c>
      <c r="B73" s="53">
        <v>0</v>
      </c>
      <c r="C73" s="53">
        <v>0</v>
      </c>
      <c r="D73" s="53">
        <v>0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</row>
    <row r="74" spans="1:17" ht="12" customHeight="1" x14ac:dyDescent="0.25">
      <c r="A74" s="51" t="s">
        <v>37</v>
      </c>
      <c r="B74" s="50">
        <f>SUM(B75:B76)</f>
        <v>192.05277600228607</v>
      </c>
      <c r="C74" s="50">
        <f t="shared" ref="C74:Q74" si="32">SUM(C75:C76)</f>
        <v>239.22090551595602</v>
      </c>
      <c r="D74" s="50">
        <f t="shared" si="32"/>
        <v>220.36837514561998</v>
      </c>
      <c r="E74" s="50">
        <f t="shared" si="32"/>
        <v>198.23140706428794</v>
      </c>
      <c r="F74" s="50">
        <f t="shared" si="32"/>
        <v>195.20338426711197</v>
      </c>
      <c r="G74" s="50">
        <f t="shared" si="32"/>
        <v>179.46392311350851</v>
      </c>
      <c r="H74" s="50">
        <f t="shared" si="32"/>
        <v>107.01014943481196</v>
      </c>
      <c r="I74" s="50">
        <f t="shared" si="32"/>
        <v>100.75902374631603</v>
      </c>
      <c r="J74" s="50">
        <f t="shared" si="32"/>
        <v>78.760733785343987</v>
      </c>
      <c r="K74" s="50">
        <f t="shared" si="32"/>
        <v>86.832420371639969</v>
      </c>
      <c r="L74" s="50">
        <f t="shared" si="32"/>
        <v>180.88879724634216</v>
      </c>
      <c r="M74" s="50">
        <f t="shared" si="32"/>
        <v>196.61181752378698</v>
      </c>
      <c r="N74" s="50">
        <f t="shared" si="32"/>
        <v>152.03040473455013</v>
      </c>
      <c r="O74" s="50">
        <f t="shared" si="32"/>
        <v>186.69649800084511</v>
      </c>
      <c r="P74" s="50">
        <f t="shared" si="32"/>
        <v>161.98095950104965</v>
      </c>
      <c r="Q74" s="50">
        <f t="shared" si="32"/>
        <v>237.51687580699479</v>
      </c>
    </row>
    <row r="75" spans="1:17" ht="12" customHeight="1" x14ac:dyDescent="0.25">
      <c r="A75" s="52" t="s">
        <v>66</v>
      </c>
      <c r="B75" s="50">
        <v>0</v>
      </c>
      <c r="C75" s="50">
        <v>0</v>
      </c>
      <c r="D75" s="50">
        <v>0</v>
      </c>
      <c r="E75" s="50">
        <v>0</v>
      </c>
      <c r="F75" s="50">
        <v>0</v>
      </c>
      <c r="G75" s="50">
        <v>0</v>
      </c>
      <c r="H75" s="50">
        <v>0</v>
      </c>
      <c r="I75" s="50">
        <v>0</v>
      </c>
      <c r="J75" s="50">
        <v>0</v>
      </c>
      <c r="K75" s="50">
        <v>14.546589742835996</v>
      </c>
      <c r="L75" s="50">
        <v>20.318100718801634</v>
      </c>
      <c r="M75" s="50">
        <v>20.318014184176867</v>
      </c>
      <c r="N75" s="50">
        <v>26.123249233859962</v>
      </c>
      <c r="O75" s="50">
        <v>26.123175653114281</v>
      </c>
      <c r="P75" s="50">
        <v>20.318150568256378</v>
      </c>
      <c r="Q75" s="50">
        <v>20.318297263722428</v>
      </c>
    </row>
    <row r="76" spans="1:17" ht="12" customHeight="1" x14ac:dyDescent="0.25">
      <c r="A76" s="52" t="s">
        <v>65</v>
      </c>
      <c r="B76" s="50">
        <v>192.05277600228607</v>
      </c>
      <c r="C76" s="50">
        <v>239.22090551595602</v>
      </c>
      <c r="D76" s="50">
        <v>220.36837514561998</v>
      </c>
      <c r="E76" s="50">
        <v>198.23140706428794</v>
      </c>
      <c r="F76" s="50">
        <v>195.20338426711197</v>
      </c>
      <c r="G76" s="50">
        <v>179.46392311350851</v>
      </c>
      <c r="H76" s="50">
        <v>107.01014943481196</v>
      </c>
      <c r="I76" s="50">
        <v>100.75902374631603</v>
      </c>
      <c r="J76" s="50">
        <v>78.760733785343987</v>
      </c>
      <c r="K76" s="50">
        <v>72.285830628803978</v>
      </c>
      <c r="L76" s="50">
        <v>160.57069652754052</v>
      </c>
      <c r="M76" s="50">
        <v>176.29380333961012</v>
      </c>
      <c r="N76" s="50">
        <v>125.90715550069018</v>
      </c>
      <c r="O76" s="50">
        <v>160.57332234773082</v>
      </c>
      <c r="P76" s="50">
        <v>141.66280893279327</v>
      </c>
      <c r="Q76" s="50">
        <v>217.19857854327236</v>
      </c>
    </row>
    <row r="77" spans="1:17" ht="12" customHeight="1" x14ac:dyDescent="0.25">
      <c r="A77" s="51" t="s">
        <v>41</v>
      </c>
      <c r="B77" s="50">
        <v>348.82314106724795</v>
      </c>
      <c r="C77" s="50">
        <v>252.55019140678809</v>
      </c>
      <c r="D77" s="50">
        <v>275.54423483624396</v>
      </c>
      <c r="E77" s="50">
        <v>294.78574974142799</v>
      </c>
      <c r="F77" s="50">
        <v>260.77614055534804</v>
      </c>
      <c r="G77" s="50">
        <v>229.45643566528051</v>
      </c>
      <c r="H77" s="50">
        <v>279.35372163441616</v>
      </c>
      <c r="I77" s="50">
        <v>242.34918768680399</v>
      </c>
      <c r="J77" s="50">
        <v>292.8673715885281</v>
      </c>
      <c r="K77" s="50">
        <v>295.91251358288412</v>
      </c>
      <c r="L77" s="50">
        <v>320.3233323668768</v>
      </c>
      <c r="M77" s="50">
        <v>191.80590000000009</v>
      </c>
      <c r="N77" s="50">
        <v>283.19116560763183</v>
      </c>
      <c r="O77" s="50">
        <v>275.72054523241928</v>
      </c>
      <c r="P77" s="50">
        <v>223.56717937974778</v>
      </c>
      <c r="Q77" s="50">
        <v>230.08503497181363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0</v>
      </c>
      <c r="F78" s="50">
        <f t="shared" si="33"/>
        <v>0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0</v>
      </c>
      <c r="O78" s="50">
        <f t="shared" si="33"/>
        <v>0</v>
      </c>
      <c r="P78" s="50">
        <f t="shared" si="33"/>
        <v>0</v>
      </c>
      <c r="Q78" s="50">
        <f t="shared" si="33"/>
        <v>0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540.87591706953401</v>
      </c>
      <c r="C87" s="26">
        <f t="shared" si="34"/>
        <v>491.77109692274416</v>
      </c>
      <c r="D87" s="26">
        <f t="shared" si="34"/>
        <v>495.9126099818638</v>
      </c>
      <c r="E87" s="26">
        <f t="shared" si="34"/>
        <v>493.01715680571596</v>
      </c>
      <c r="F87" s="26">
        <f t="shared" si="34"/>
        <v>455.97952482246001</v>
      </c>
      <c r="G87" s="26">
        <f t="shared" si="34"/>
        <v>408.92035877878902</v>
      </c>
      <c r="H87" s="26">
        <f t="shared" si="34"/>
        <v>386.36387106922797</v>
      </c>
      <c r="I87" s="26">
        <f t="shared" si="34"/>
        <v>343.10821143312</v>
      </c>
      <c r="J87" s="26">
        <f t="shared" si="34"/>
        <v>371.62810537387202</v>
      </c>
      <c r="K87" s="26">
        <f t="shared" si="34"/>
        <v>382.74493395452413</v>
      </c>
      <c r="L87" s="26">
        <f t="shared" si="34"/>
        <v>501.21212961321891</v>
      </c>
      <c r="M87" s="26">
        <f t="shared" si="34"/>
        <v>388.41771752378713</v>
      </c>
      <c r="N87" s="26">
        <f t="shared" si="34"/>
        <v>435.22157034218202</v>
      </c>
      <c r="O87" s="26">
        <f t="shared" si="34"/>
        <v>462.41704323326439</v>
      </c>
      <c r="P87" s="26">
        <f t="shared" si="34"/>
        <v>385.5481388807973</v>
      </c>
      <c r="Q87" s="26">
        <f t="shared" si="34"/>
        <v>467.60191077880842</v>
      </c>
    </row>
    <row r="88" spans="1:17" ht="12" customHeight="1" x14ac:dyDescent="0.25">
      <c r="A88" s="25" t="s">
        <v>48</v>
      </c>
      <c r="B88" s="24">
        <f t="shared" ref="B88:Q88" si="35">SUM(B89:B92)</f>
        <v>540.87591706953401</v>
      </c>
      <c r="C88" s="24">
        <f t="shared" si="35"/>
        <v>491.77109692274416</v>
      </c>
      <c r="D88" s="24">
        <f t="shared" si="35"/>
        <v>495.9126099818638</v>
      </c>
      <c r="E88" s="24">
        <f t="shared" si="35"/>
        <v>493.01715680571596</v>
      </c>
      <c r="F88" s="24">
        <f t="shared" si="35"/>
        <v>455.97952482246001</v>
      </c>
      <c r="G88" s="24">
        <f t="shared" si="35"/>
        <v>408.92035877878902</v>
      </c>
      <c r="H88" s="24">
        <f t="shared" si="35"/>
        <v>386.36387106922797</v>
      </c>
      <c r="I88" s="24">
        <f t="shared" si="35"/>
        <v>343.10821143312</v>
      </c>
      <c r="J88" s="24">
        <f t="shared" si="35"/>
        <v>371.62810537387202</v>
      </c>
      <c r="K88" s="24">
        <f t="shared" si="35"/>
        <v>382.74493395452413</v>
      </c>
      <c r="L88" s="24">
        <f t="shared" si="35"/>
        <v>501.21212961321891</v>
      </c>
      <c r="M88" s="24">
        <f t="shared" si="35"/>
        <v>388.41771752378713</v>
      </c>
      <c r="N88" s="24">
        <f t="shared" si="35"/>
        <v>435.22157034218202</v>
      </c>
      <c r="O88" s="24">
        <f t="shared" si="35"/>
        <v>462.41704323326439</v>
      </c>
      <c r="P88" s="24">
        <f t="shared" si="35"/>
        <v>385.5481388807973</v>
      </c>
      <c r="Q88" s="24">
        <f t="shared" si="35"/>
        <v>467.60191077880842</v>
      </c>
    </row>
    <row r="89" spans="1:17" ht="12" customHeight="1" x14ac:dyDescent="0.25">
      <c r="A89" s="23" t="s">
        <v>44</v>
      </c>
      <c r="B89" s="22">
        <v>467.88014273446993</v>
      </c>
      <c r="C89" s="22">
        <v>418.13449389961272</v>
      </c>
      <c r="D89" s="22">
        <v>419.67697120474935</v>
      </c>
      <c r="E89" s="22">
        <v>415.41094684540019</v>
      </c>
      <c r="F89" s="22">
        <v>378.50846396281406</v>
      </c>
      <c r="G89" s="22">
        <v>333.89364640595784</v>
      </c>
      <c r="H89" s="22">
        <v>316.71125669531398</v>
      </c>
      <c r="I89" s="22">
        <v>276.67437338146755</v>
      </c>
      <c r="J89" s="22">
        <v>306.97380036866736</v>
      </c>
      <c r="K89" s="22">
        <v>303.62746407561991</v>
      </c>
      <c r="L89" s="22">
        <v>410.93305716694118</v>
      </c>
      <c r="M89" s="22">
        <v>298.42995779930658</v>
      </c>
      <c r="N89" s="22">
        <v>339.4988521209475</v>
      </c>
      <c r="O89" s="22">
        <v>366.16190461728888</v>
      </c>
      <c r="P89" s="22">
        <v>294.35270794431398</v>
      </c>
      <c r="Q89" s="22">
        <v>377.27702893497019</v>
      </c>
    </row>
    <row r="90" spans="1:17" ht="12" customHeight="1" x14ac:dyDescent="0.25">
      <c r="A90" s="23" t="s">
        <v>43</v>
      </c>
      <c r="B90" s="22">
        <v>1.7417985112731741E-2</v>
      </c>
      <c r="C90" s="22">
        <v>2.3897154469390829E-2</v>
      </c>
      <c r="D90" s="22">
        <v>3.7085582827600903E-2</v>
      </c>
      <c r="E90" s="22">
        <v>3.7265841853739684E-2</v>
      </c>
      <c r="F90" s="22">
        <v>5.7721738379061305E-2</v>
      </c>
      <c r="G90" s="22">
        <v>6.7734639380799516E-2</v>
      </c>
      <c r="H90" s="22">
        <v>9.5392836827807165E-2</v>
      </c>
      <c r="I90" s="22">
        <v>0.11780893662523258</v>
      </c>
      <c r="J90" s="22">
        <v>0.13161174265174685</v>
      </c>
      <c r="K90" s="22">
        <v>0.17970579420112126</v>
      </c>
      <c r="L90" s="22">
        <v>0.17716036641950339</v>
      </c>
      <c r="M90" s="22">
        <v>0.19186206710973547</v>
      </c>
      <c r="N90" s="22">
        <v>0.22019029804565257</v>
      </c>
      <c r="O90" s="22">
        <v>0.26894280716837193</v>
      </c>
      <c r="P90" s="22">
        <v>0.35553234100123399</v>
      </c>
      <c r="Q90" s="22">
        <v>0.48805838994733236</v>
      </c>
    </row>
    <row r="91" spans="1:17" ht="12" customHeight="1" x14ac:dyDescent="0.25">
      <c r="A91" s="23" t="s">
        <v>47</v>
      </c>
      <c r="B91" s="22">
        <v>35.760136111820444</v>
      </c>
      <c r="C91" s="22">
        <v>35.796098768749737</v>
      </c>
      <c r="D91" s="22">
        <v>36.709471106675842</v>
      </c>
      <c r="E91" s="22">
        <v>37.896587236490916</v>
      </c>
      <c r="F91" s="22">
        <v>37.294983370356654</v>
      </c>
      <c r="G91" s="22">
        <v>36.953444460541071</v>
      </c>
      <c r="H91" s="22">
        <v>30.821745093526168</v>
      </c>
      <c r="I91" s="22">
        <v>29.452510810560018</v>
      </c>
      <c r="J91" s="22">
        <v>29.463382133407322</v>
      </c>
      <c r="K91" s="22">
        <v>30.313900972375052</v>
      </c>
      <c r="L91" s="22">
        <v>36.917685416209331</v>
      </c>
      <c r="M91" s="22">
        <v>37.6517056951485</v>
      </c>
      <c r="N91" s="22">
        <v>37.575697207464707</v>
      </c>
      <c r="O91" s="22">
        <v>38.524941436729371</v>
      </c>
      <c r="P91" s="22">
        <v>40.032228711520553</v>
      </c>
      <c r="Q91" s="22">
        <v>40.906722845403735</v>
      </c>
    </row>
    <row r="92" spans="1:17" ht="12" customHeight="1" x14ac:dyDescent="0.25">
      <c r="A92" s="21" t="s">
        <v>46</v>
      </c>
      <c r="B92" s="20">
        <v>37.218220238130968</v>
      </c>
      <c r="C92" s="20">
        <v>37.816607099912268</v>
      </c>
      <c r="D92" s="20">
        <v>39.489082087610988</v>
      </c>
      <c r="E92" s="20">
        <v>39.672356881971083</v>
      </c>
      <c r="F92" s="20">
        <v>40.118355750910204</v>
      </c>
      <c r="G92" s="20">
        <v>38.005533272909389</v>
      </c>
      <c r="H92" s="20">
        <v>38.735476443560067</v>
      </c>
      <c r="I92" s="20">
        <v>36.863518304467242</v>
      </c>
      <c r="J92" s="20">
        <v>35.059311129145584</v>
      </c>
      <c r="K92" s="20">
        <v>48.62386311232801</v>
      </c>
      <c r="L92" s="20">
        <v>53.18422666364885</v>
      </c>
      <c r="M92" s="20">
        <v>52.14419196222228</v>
      </c>
      <c r="N92" s="20">
        <v>57.926830715724108</v>
      </c>
      <c r="O92" s="20">
        <v>57.461254372077811</v>
      </c>
      <c r="P92" s="20">
        <v>50.807669883961573</v>
      </c>
      <c r="Q92" s="20">
        <v>48.930100608487123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0.86504155198745913</v>
      </c>
      <c r="C97" s="45">
        <f t="shared" si="38"/>
        <v>0.85026244225430858</v>
      </c>
      <c r="D97" s="45">
        <f t="shared" si="38"/>
        <v>0.84627203010646879</v>
      </c>
      <c r="E97" s="45">
        <f t="shared" si="38"/>
        <v>0.84258923064030777</v>
      </c>
      <c r="F97" s="45">
        <f t="shared" si="38"/>
        <v>0.83009969386276705</v>
      </c>
      <c r="G97" s="45">
        <f t="shared" si="38"/>
        <v>0.81652487883730462</v>
      </c>
      <c r="H97" s="45">
        <f t="shared" si="38"/>
        <v>0.8197227546634821</v>
      </c>
      <c r="I97" s="45">
        <f t="shared" si="38"/>
        <v>0.80637642633451811</v>
      </c>
      <c r="J97" s="45">
        <f t="shared" si="38"/>
        <v>0.8260241782839326</v>
      </c>
      <c r="K97" s="45">
        <f t="shared" si="38"/>
        <v>0.79328930872719383</v>
      </c>
      <c r="L97" s="45">
        <f t="shared" si="38"/>
        <v>0.81987851627624153</v>
      </c>
      <c r="M97" s="45">
        <f t="shared" si="38"/>
        <v>0.76832220657140959</v>
      </c>
      <c r="N97" s="45">
        <f t="shared" si="38"/>
        <v>0.78005980230719052</v>
      </c>
      <c r="O97" s="45">
        <f t="shared" si="38"/>
        <v>0.79184344516596894</v>
      </c>
      <c r="P97" s="45">
        <f t="shared" si="38"/>
        <v>0.76346551379754202</v>
      </c>
      <c r="Q97" s="45">
        <f t="shared" si="38"/>
        <v>0.8068338050770606</v>
      </c>
    </row>
    <row r="98" spans="1:17" ht="12" customHeight="1" x14ac:dyDescent="0.25">
      <c r="A98" s="23" t="s">
        <v>43</v>
      </c>
      <c r="B98" s="44">
        <f t="shared" ref="B98:Q98" si="39">IF(B90=0,0,B90/B$87)</f>
        <v>3.220329203618899E-5</v>
      </c>
      <c r="C98" s="44">
        <f t="shared" si="39"/>
        <v>4.8594060567868235E-5</v>
      </c>
      <c r="D98" s="44">
        <f t="shared" si="39"/>
        <v>7.4782496111476529E-5</v>
      </c>
      <c r="E98" s="44">
        <f t="shared" si="39"/>
        <v>7.5587312407517478E-5</v>
      </c>
      <c r="F98" s="44">
        <f t="shared" si="39"/>
        <v>1.2658844364017401E-4</v>
      </c>
      <c r="G98" s="44">
        <f t="shared" si="39"/>
        <v>1.6564261946527706E-4</v>
      </c>
      <c r="H98" s="44">
        <f t="shared" si="39"/>
        <v>2.4689895709921299E-4</v>
      </c>
      <c r="I98" s="44">
        <f t="shared" si="39"/>
        <v>3.4335796317190841E-4</v>
      </c>
      <c r="J98" s="44">
        <f t="shared" si="39"/>
        <v>3.5414905586686035E-4</v>
      </c>
      <c r="K98" s="44">
        <f t="shared" si="39"/>
        <v>4.6951841359309281E-4</v>
      </c>
      <c r="L98" s="44">
        <f t="shared" si="39"/>
        <v>3.5346384485191237E-4</v>
      </c>
      <c r="M98" s="44">
        <f t="shared" si="39"/>
        <v>4.9395807259483635E-4</v>
      </c>
      <c r="N98" s="44">
        <f t="shared" si="39"/>
        <v>5.0592689574768433E-4</v>
      </c>
      <c r="O98" s="44">
        <f t="shared" si="39"/>
        <v>5.8160228110948938E-4</v>
      </c>
      <c r="P98" s="44">
        <f t="shared" si="39"/>
        <v>9.2214772980957508E-4</v>
      </c>
      <c r="Q98" s="44">
        <f t="shared" si="39"/>
        <v>1.0437476381019335E-3</v>
      </c>
    </row>
    <row r="99" spans="1:17" ht="12" customHeight="1" x14ac:dyDescent="0.25">
      <c r="A99" s="23" t="s">
        <v>47</v>
      </c>
      <c r="B99" s="44">
        <f t="shared" ref="B99:Q99" si="40">IF(B91=0,0,B91/B$87)</f>
        <v>6.6115230838098463E-2</v>
      </c>
      <c r="C99" s="44">
        <f t="shared" si="40"/>
        <v>7.2790163945672476E-2</v>
      </c>
      <c r="D99" s="44">
        <f t="shared" si="40"/>
        <v>7.4024072725269799E-2</v>
      </c>
      <c r="E99" s="44">
        <f t="shared" si="40"/>
        <v>7.6866670283900249E-2</v>
      </c>
      <c r="F99" s="44">
        <f t="shared" si="40"/>
        <v>8.1790916784866191E-2</v>
      </c>
      <c r="G99" s="44">
        <f t="shared" si="40"/>
        <v>9.0368316634808432E-2</v>
      </c>
      <c r="H99" s="44">
        <f t="shared" si="40"/>
        <v>7.9773880016860019E-2</v>
      </c>
      <c r="I99" s="44">
        <f t="shared" si="40"/>
        <v>8.5840297110758648E-2</v>
      </c>
      <c r="J99" s="44">
        <f t="shared" si="40"/>
        <v>7.9281899585517193E-2</v>
      </c>
      <c r="K99" s="44">
        <f t="shared" si="40"/>
        <v>7.9201312109272226E-2</v>
      </c>
      <c r="L99" s="44">
        <f t="shared" si="40"/>
        <v>7.3656807636914914E-2</v>
      </c>
      <c r="M99" s="44">
        <f t="shared" si="40"/>
        <v>9.6936117989629728E-2</v>
      </c>
      <c r="N99" s="44">
        <f t="shared" si="40"/>
        <v>8.6336936788132437E-2</v>
      </c>
      <c r="O99" s="44">
        <f t="shared" si="40"/>
        <v>8.3312114033166421E-2</v>
      </c>
      <c r="P99" s="44">
        <f t="shared" si="40"/>
        <v>0.10383198535915539</v>
      </c>
      <c r="Q99" s="44">
        <f t="shared" si="40"/>
        <v>8.7481941160745175E-2</v>
      </c>
    </row>
    <row r="100" spans="1:17" ht="12" customHeight="1" x14ac:dyDescent="0.25">
      <c r="A100" s="23" t="s">
        <v>46</v>
      </c>
      <c r="B100" s="43">
        <f t="shared" ref="B100:Q100" si="41">IF(B92=0,0,B92/B$87)</f>
        <v>6.8811013882406347E-2</v>
      </c>
      <c r="C100" s="43">
        <f t="shared" si="41"/>
        <v>7.6898799739451032E-2</v>
      </c>
      <c r="D100" s="43">
        <f t="shared" si="41"/>
        <v>7.962911467214992E-2</v>
      </c>
      <c r="E100" s="43">
        <f t="shared" si="41"/>
        <v>8.046851176338439E-2</v>
      </c>
      <c r="F100" s="43">
        <f t="shared" si="41"/>
        <v>8.7982800908726483E-2</v>
      </c>
      <c r="G100" s="43">
        <f t="shared" si="41"/>
        <v>9.294116190842186E-2</v>
      </c>
      <c r="H100" s="43">
        <f t="shared" si="41"/>
        <v>0.10025646636255882</v>
      </c>
      <c r="I100" s="43">
        <f t="shared" si="41"/>
        <v>0.10743991859155147</v>
      </c>
      <c r="J100" s="43">
        <f t="shared" si="41"/>
        <v>9.4339773074683317E-2</v>
      </c>
      <c r="K100" s="43">
        <f t="shared" si="41"/>
        <v>0.12703986074994073</v>
      </c>
      <c r="L100" s="43">
        <f t="shared" si="41"/>
        <v>0.10611121224199155</v>
      </c>
      <c r="M100" s="43">
        <f t="shared" si="41"/>
        <v>0.13424771736636579</v>
      </c>
      <c r="N100" s="43">
        <f t="shared" si="41"/>
        <v>0.13309733400892929</v>
      </c>
      <c r="O100" s="43">
        <f t="shared" si="41"/>
        <v>0.12426283851975524</v>
      </c>
      <c r="P100" s="43">
        <f t="shared" si="41"/>
        <v>0.13178035311349318</v>
      </c>
      <c r="Q100" s="43">
        <f t="shared" si="41"/>
        <v>0.10464050612409222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120685.99608788778</v>
      </c>
      <c r="C105" s="26">
        <f t="shared" ref="C105:Q105" si="43">SUM(C106,C111)</f>
        <v>121365.02643042352</v>
      </c>
      <c r="D105" s="26">
        <f t="shared" si="43"/>
        <v>113672.52211136225</v>
      </c>
      <c r="E105" s="26">
        <f t="shared" si="43"/>
        <v>127991.94742232957</v>
      </c>
      <c r="F105" s="26">
        <f t="shared" si="43"/>
        <v>119420.5909143452</v>
      </c>
      <c r="G105" s="26">
        <f t="shared" si="43"/>
        <v>117066.71800221365</v>
      </c>
      <c r="H105" s="26">
        <f t="shared" si="43"/>
        <v>116448.03314066245</v>
      </c>
      <c r="I105" s="26">
        <f t="shared" si="43"/>
        <v>115600.35093317268</v>
      </c>
      <c r="J105" s="26">
        <f t="shared" si="43"/>
        <v>120547.02750896395</v>
      </c>
      <c r="K105" s="26">
        <f t="shared" si="43"/>
        <v>115452.58059252333</v>
      </c>
      <c r="L105" s="26">
        <f t="shared" si="43"/>
        <v>131404.3830268454</v>
      </c>
      <c r="M105" s="26">
        <f t="shared" si="43"/>
        <v>112642.13600861855</v>
      </c>
      <c r="N105" s="26">
        <f t="shared" si="43"/>
        <v>118472.37004803555</v>
      </c>
      <c r="O105" s="26">
        <f t="shared" si="43"/>
        <v>120614.08464059392</v>
      </c>
      <c r="P105" s="26">
        <f t="shared" si="43"/>
        <v>103157.94405625663</v>
      </c>
      <c r="Q105" s="26">
        <f t="shared" si="43"/>
        <v>111575.70893232479</v>
      </c>
    </row>
    <row r="106" spans="1:17" ht="12" customHeight="1" x14ac:dyDescent="0.25">
      <c r="A106" s="25" t="s">
        <v>48</v>
      </c>
      <c r="B106" s="24">
        <f>SUM(B107:B110)</f>
        <v>94811.114917547151</v>
      </c>
      <c r="C106" s="24">
        <f t="shared" ref="C106:Q106" si="44">SUM(C107:C110)</f>
        <v>95350.177088181823</v>
      </c>
      <c r="D106" s="24">
        <f t="shared" si="44"/>
        <v>87656.235684312211</v>
      </c>
      <c r="E106" s="24">
        <f t="shared" si="44"/>
        <v>102036.67402036522</v>
      </c>
      <c r="F106" s="24">
        <f t="shared" si="44"/>
        <v>93508.149220035426</v>
      </c>
      <c r="G106" s="24">
        <f t="shared" si="44"/>
        <v>91059.380446112453</v>
      </c>
      <c r="H106" s="24">
        <f t="shared" si="44"/>
        <v>90290.860118179291</v>
      </c>
      <c r="I106" s="24">
        <f t="shared" si="44"/>
        <v>89321.426531822392</v>
      </c>
      <c r="J106" s="24">
        <f t="shared" si="44"/>
        <v>94108.033706278438</v>
      </c>
      <c r="K106" s="24">
        <f t="shared" si="44"/>
        <v>88879.94754874779</v>
      </c>
      <c r="L106" s="24">
        <f t="shared" si="44"/>
        <v>104768.39877492205</v>
      </c>
      <c r="M106" s="24">
        <f t="shared" si="44"/>
        <v>86079.269019272804</v>
      </c>
      <c r="N106" s="24">
        <f t="shared" si="44"/>
        <v>92058.465707905634</v>
      </c>
      <c r="O106" s="24">
        <f t="shared" si="44"/>
        <v>94448.835715924797</v>
      </c>
      <c r="P106" s="24">
        <f t="shared" si="44"/>
        <v>77354.31856784258</v>
      </c>
      <c r="Q106" s="24">
        <f t="shared" si="44"/>
        <v>86133.760057802836</v>
      </c>
    </row>
    <row r="107" spans="1:17" ht="12" customHeight="1" x14ac:dyDescent="0.25">
      <c r="A107" s="23" t="s">
        <v>44</v>
      </c>
      <c r="B107" s="22">
        <v>70773.244945794562</v>
      </c>
      <c r="C107" s="22">
        <v>71806.808421779104</v>
      </c>
      <c r="D107" s="22">
        <v>63470.934802567775</v>
      </c>
      <c r="E107" s="22">
        <v>77904.92768385871</v>
      </c>
      <c r="F107" s="22">
        <v>69355.827595633527</v>
      </c>
      <c r="G107" s="22">
        <v>67251.523138027391</v>
      </c>
      <c r="H107" s="22">
        <v>65961.311072674216</v>
      </c>
      <c r="I107" s="22">
        <v>65091.510410580275</v>
      </c>
      <c r="J107" s="22">
        <v>69766.402976822545</v>
      </c>
      <c r="K107" s="22">
        <v>63439.473352433983</v>
      </c>
      <c r="L107" s="22">
        <v>79446.662515978649</v>
      </c>
      <c r="M107" s="22">
        <v>61063.483562644018</v>
      </c>
      <c r="N107" s="22">
        <v>66529.474792981637</v>
      </c>
      <c r="O107" s="22">
        <v>68896.753428842931</v>
      </c>
      <c r="P107" s="22">
        <v>51996.138280414132</v>
      </c>
      <c r="Q107" s="22">
        <v>60663.003551045316</v>
      </c>
    </row>
    <row r="108" spans="1:17" ht="12" customHeight="1" x14ac:dyDescent="0.25">
      <c r="A108" s="23" t="s">
        <v>43</v>
      </c>
      <c r="B108" s="22">
        <v>892.65482026730501</v>
      </c>
      <c r="C108" s="22">
        <v>1113.3176377378109</v>
      </c>
      <c r="D108" s="22">
        <v>1390.1498447844926</v>
      </c>
      <c r="E108" s="22">
        <v>1519.4640041164052</v>
      </c>
      <c r="F108" s="22">
        <v>1803.5701030998787</v>
      </c>
      <c r="G108" s="22">
        <v>2065.4851600133334</v>
      </c>
      <c r="H108" s="22">
        <v>2447.2538871616443</v>
      </c>
      <c r="I108" s="22">
        <v>2843.5913715622942</v>
      </c>
      <c r="J108" s="22">
        <v>3145.1947077830664</v>
      </c>
      <c r="K108" s="22">
        <v>3522.8466448723375</v>
      </c>
      <c r="L108" s="22">
        <v>3706.4457333964733</v>
      </c>
      <c r="M108" s="22">
        <v>3690.7750320230948</v>
      </c>
      <c r="N108" s="22">
        <v>3610.8229884294706</v>
      </c>
      <c r="O108" s="22">
        <v>3529.6238208710279</v>
      </c>
      <c r="P108" s="22">
        <v>3512.5055947730625</v>
      </c>
      <c r="Q108" s="22">
        <v>3437.0397287707847</v>
      </c>
    </row>
    <row r="109" spans="1:17" ht="12" customHeight="1" x14ac:dyDescent="0.25">
      <c r="A109" s="23" t="s">
        <v>47</v>
      </c>
      <c r="B109" s="22">
        <v>11277.037445678528</v>
      </c>
      <c r="C109" s="22">
        <v>11075.097050772551</v>
      </c>
      <c r="D109" s="22">
        <v>11087.106001589627</v>
      </c>
      <c r="E109" s="22">
        <v>10908.548311321623</v>
      </c>
      <c r="F109" s="22">
        <v>10731.367215836903</v>
      </c>
      <c r="G109" s="22">
        <v>10581.641085501647</v>
      </c>
      <c r="H109" s="22">
        <v>10413.791369460336</v>
      </c>
      <c r="I109" s="22">
        <v>10268.56550779709</v>
      </c>
      <c r="J109" s="22">
        <v>10082.533920633025</v>
      </c>
      <c r="K109" s="22">
        <v>10307.8499165954</v>
      </c>
      <c r="L109" s="22">
        <v>9762.6435246568926</v>
      </c>
      <c r="M109" s="22">
        <v>9824.3148017138174</v>
      </c>
      <c r="N109" s="22">
        <v>9627.8169799001043</v>
      </c>
      <c r="O109" s="22">
        <v>9738.9706964372344</v>
      </c>
      <c r="P109" s="22">
        <v>9929.2667001763639</v>
      </c>
      <c r="Q109" s="22">
        <v>10008.658684337692</v>
      </c>
    </row>
    <row r="110" spans="1:17" ht="12" customHeight="1" x14ac:dyDescent="0.25">
      <c r="A110" s="21" t="s">
        <v>46</v>
      </c>
      <c r="B110" s="20">
        <v>11868.177705806762</v>
      </c>
      <c r="C110" s="20">
        <v>11354.95397789237</v>
      </c>
      <c r="D110" s="20">
        <v>11708.045035370315</v>
      </c>
      <c r="E110" s="20">
        <v>11703.734021068476</v>
      </c>
      <c r="F110" s="20">
        <v>11617.384305465119</v>
      </c>
      <c r="G110" s="20">
        <v>11160.731062570099</v>
      </c>
      <c r="H110" s="20">
        <v>11468.503788883096</v>
      </c>
      <c r="I110" s="20">
        <v>11117.759241882739</v>
      </c>
      <c r="J110" s="20">
        <v>11113.902101039797</v>
      </c>
      <c r="K110" s="20">
        <v>11609.777634846077</v>
      </c>
      <c r="L110" s="20">
        <v>11852.647000890049</v>
      </c>
      <c r="M110" s="20">
        <v>11500.695622891866</v>
      </c>
      <c r="N110" s="20">
        <v>12290.350946594424</v>
      </c>
      <c r="O110" s="20">
        <v>12283.487769773612</v>
      </c>
      <c r="P110" s="20">
        <v>11916.40799247902</v>
      </c>
      <c r="Q110" s="20">
        <v>12025.058093649051</v>
      </c>
    </row>
    <row r="111" spans="1:17" ht="12" customHeight="1" x14ac:dyDescent="0.25">
      <c r="A111" s="19" t="s">
        <v>45</v>
      </c>
      <c r="B111" s="18">
        <v>25874.881170340621</v>
      </c>
      <c r="C111" s="18">
        <v>26014.84934224169</v>
      </c>
      <c r="D111" s="18">
        <v>26016.286427050043</v>
      </c>
      <c r="E111" s="18">
        <v>25955.27340196435</v>
      </c>
      <c r="F111" s="18">
        <v>25912.441694309768</v>
      </c>
      <c r="G111" s="18">
        <v>26007.337556101196</v>
      </c>
      <c r="H111" s="18">
        <v>26157.173022483159</v>
      </c>
      <c r="I111" s="18">
        <v>26278.924401350287</v>
      </c>
      <c r="J111" s="18">
        <v>26438.993802685509</v>
      </c>
      <c r="K111" s="18">
        <v>26572.633043775542</v>
      </c>
      <c r="L111" s="18">
        <v>26635.984251923357</v>
      </c>
      <c r="M111" s="18">
        <v>26562.866989345737</v>
      </c>
      <c r="N111" s="18">
        <v>26413.904340129906</v>
      </c>
      <c r="O111" s="18">
        <v>26165.248924669126</v>
      </c>
      <c r="P111" s="18">
        <v>25803.625488414054</v>
      </c>
      <c r="Q111" s="18">
        <v>25441.948874521957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62016.466278280968</v>
      </c>
      <c r="C113" s="31">
        <f t="shared" ref="C113:Q113" si="46">SUM(C114:C117)</f>
        <v>63800.841638316349</v>
      </c>
      <c r="D113" s="31">
        <f t="shared" si="46"/>
        <v>59560.133311050682</v>
      </c>
      <c r="E113" s="31">
        <f t="shared" si="46"/>
        <v>71684.013084847611</v>
      </c>
      <c r="F113" s="31">
        <f t="shared" si="46"/>
        <v>66529.661805994343</v>
      </c>
      <c r="G113" s="31">
        <f t="shared" si="46"/>
        <v>66192.109589759435</v>
      </c>
      <c r="H113" s="31">
        <f t="shared" si="46"/>
        <v>67744.603321719347</v>
      </c>
      <c r="I113" s="31">
        <f t="shared" si="46"/>
        <v>68932.334713596021</v>
      </c>
      <c r="J113" s="31">
        <f t="shared" si="46"/>
        <v>74090.976786691943</v>
      </c>
      <c r="K113" s="31">
        <f t="shared" si="46"/>
        <v>70429.36059734592</v>
      </c>
      <c r="L113" s="31">
        <f t="shared" si="46"/>
        <v>82709.791671544517</v>
      </c>
      <c r="M113" s="31">
        <f t="shared" si="46"/>
        <v>68772.423774543262</v>
      </c>
      <c r="N113" s="31">
        <f t="shared" si="46"/>
        <v>74737.948134869453</v>
      </c>
      <c r="O113" s="31">
        <f t="shared" si="46"/>
        <v>77104.504633070232</v>
      </c>
      <c r="P113" s="31">
        <f t="shared" si="46"/>
        <v>64523.122496941629</v>
      </c>
      <c r="Q113" s="31">
        <f t="shared" si="46"/>
        <v>72416.567980191525</v>
      </c>
    </row>
    <row r="114" spans="1:17" ht="12" customHeight="1" x14ac:dyDescent="0.25">
      <c r="A114" s="23" t="s">
        <v>44</v>
      </c>
      <c r="B114" s="22">
        <v>46530.578682630825</v>
      </c>
      <c r="C114" s="22">
        <v>48261.364149346475</v>
      </c>
      <c r="D114" s="22">
        <v>43182.132976281617</v>
      </c>
      <c r="E114" s="22">
        <v>55077.15490186165</v>
      </c>
      <c r="F114" s="22">
        <v>49421.333106709943</v>
      </c>
      <c r="G114" s="22">
        <v>48781.091417801254</v>
      </c>
      <c r="H114" s="22">
        <v>49233.224545652789</v>
      </c>
      <c r="I114" s="22">
        <v>49733.168749378208</v>
      </c>
      <c r="J114" s="22">
        <v>54213.333081607263</v>
      </c>
      <c r="K114" s="22">
        <v>49379.082436761673</v>
      </c>
      <c r="L114" s="22">
        <v>61522.854149438768</v>
      </c>
      <c r="M114" s="22">
        <v>47444.745419143488</v>
      </c>
      <c r="N114" s="22">
        <v>52919.492130634615</v>
      </c>
      <c r="O114" s="22">
        <v>55077.484367864497</v>
      </c>
      <c r="P114" s="22">
        <v>41909.453502971119</v>
      </c>
      <c r="Q114" s="22">
        <v>49076.417824023403</v>
      </c>
    </row>
    <row r="115" spans="1:17" ht="12" customHeight="1" x14ac:dyDescent="0.25">
      <c r="A115" s="23" t="s">
        <v>43</v>
      </c>
      <c r="B115" s="30">
        <v>1492.8425356884027</v>
      </c>
      <c r="C115" s="30">
        <v>1953.2360822591236</v>
      </c>
      <c r="D115" s="30">
        <v>2524.4537691266223</v>
      </c>
      <c r="E115" s="30">
        <v>2806.928199484893</v>
      </c>
      <c r="F115" s="30">
        <v>3402.2243487877299</v>
      </c>
      <c r="G115" s="30">
        <v>3962.8412177489695</v>
      </c>
      <c r="H115" s="30">
        <v>4778.4615316462232</v>
      </c>
      <c r="I115" s="30">
        <v>5643.4308191725468</v>
      </c>
      <c r="J115" s="30">
        <v>6327.8942666058019</v>
      </c>
      <c r="K115" s="30">
        <v>7199.76945883606</v>
      </c>
      <c r="L115" s="30">
        <v>7672.2499788442392</v>
      </c>
      <c r="M115" s="30">
        <v>7875.031508176653</v>
      </c>
      <c r="N115" s="30">
        <v>7997.9538227951825</v>
      </c>
      <c r="O115" s="30">
        <v>8031.3555714703634</v>
      </c>
      <c r="P115" s="30">
        <v>8519.463039585411</v>
      </c>
      <c r="Q115" s="30">
        <v>9015.4331228336105</v>
      </c>
    </row>
    <row r="116" spans="1:17" ht="12" customHeight="1" x14ac:dyDescent="0.25">
      <c r="A116" s="23" t="s">
        <v>47</v>
      </c>
      <c r="B116" s="22">
        <v>7377.9096019460503</v>
      </c>
      <c r="C116" s="22">
        <v>7266.3757576378766</v>
      </c>
      <c r="D116" s="22">
        <v>7305.6064255162246</v>
      </c>
      <c r="E116" s="22">
        <v>7221.4362989561569</v>
      </c>
      <c r="F116" s="22">
        <v>7144.7862975873049</v>
      </c>
      <c r="G116" s="22">
        <v>7085.5881614255904</v>
      </c>
      <c r="H116" s="22">
        <v>7138.5585441883268</v>
      </c>
      <c r="I116" s="22">
        <v>7099.235992599477</v>
      </c>
      <c r="J116" s="22">
        <v>7008.9468389582162</v>
      </c>
      <c r="K116" s="22">
        <v>7208.5251446888051</v>
      </c>
      <c r="L116" s="22">
        <v>6760.460060120965</v>
      </c>
      <c r="M116" s="22">
        <v>6844.519433008777</v>
      </c>
      <c r="N116" s="22">
        <v>6746.5567477796367</v>
      </c>
      <c r="O116" s="22">
        <v>6863.6939774849143</v>
      </c>
      <c r="P116" s="22">
        <v>7025.8839796288421</v>
      </c>
      <c r="Q116" s="22">
        <v>7105.1621749514061</v>
      </c>
    </row>
    <row r="117" spans="1:17" ht="12" customHeight="1" x14ac:dyDescent="0.25">
      <c r="A117" s="29" t="s">
        <v>46</v>
      </c>
      <c r="B117" s="18">
        <v>6615.1354580156885</v>
      </c>
      <c r="C117" s="18">
        <v>6319.8656490728763</v>
      </c>
      <c r="D117" s="18">
        <v>6547.9401401262166</v>
      </c>
      <c r="E117" s="18">
        <v>6578.4936845449056</v>
      </c>
      <c r="F117" s="18">
        <v>6561.3180529093588</v>
      </c>
      <c r="G117" s="18">
        <v>6362.5887927836229</v>
      </c>
      <c r="H117" s="18">
        <v>6594.3587002320182</v>
      </c>
      <c r="I117" s="18">
        <v>6456.4991524457882</v>
      </c>
      <c r="J117" s="18">
        <v>6540.8025995206681</v>
      </c>
      <c r="K117" s="18">
        <v>6641.9835570593841</v>
      </c>
      <c r="L117" s="18">
        <v>6754.2274831405366</v>
      </c>
      <c r="M117" s="18">
        <v>6608.1274142143384</v>
      </c>
      <c r="N117" s="18">
        <v>7073.945433660022</v>
      </c>
      <c r="O117" s="18">
        <v>7131.970716250471</v>
      </c>
      <c r="P117" s="18">
        <v>7068.3219747562534</v>
      </c>
      <c r="Q117" s="18">
        <v>7219.5548583831032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15402.821404144415</v>
      </c>
      <c r="C119" s="26">
        <f t="shared" ref="C119:Q119" si="47">SUM(C120,C125)</f>
        <v>13902.537228434685</v>
      </c>
      <c r="D119" s="26">
        <f t="shared" si="47"/>
        <v>13897.306708896351</v>
      </c>
      <c r="E119" s="26">
        <f t="shared" si="47"/>
        <v>13772.172640945912</v>
      </c>
      <c r="F119" s="26">
        <f t="shared" si="47"/>
        <v>12625.68995950134</v>
      </c>
      <c r="G119" s="26">
        <f t="shared" si="47"/>
        <v>11199.687154071871</v>
      </c>
      <c r="H119" s="26">
        <f t="shared" si="47"/>
        <v>10504.478515221523</v>
      </c>
      <c r="I119" s="26">
        <f t="shared" si="47"/>
        <v>9252.0755300045985</v>
      </c>
      <c r="J119" s="26">
        <f t="shared" si="47"/>
        <v>9957.0289405389904</v>
      </c>
      <c r="K119" s="26">
        <f t="shared" si="47"/>
        <v>10195.516518891647</v>
      </c>
      <c r="L119" s="26">
        <f t="shared" si="47"/>
        <v>13295.52270279336</v>
      </c>
      <c r="M119" s="26">
        <f t="shared" si="47"/>
        <v>10136.268480509249</v>
      </c>
      <c r="N119" s="26">
        <f t="shared" si="47"/>
        <v>11173.343099965889</v>
      </c>
      <c r="O119" s="26">
        <f t="shared" si="47"/>
        <v>11622.638675071874</v>
      </c>
      <c r="P119" s="26">
        <f t="shared" si="47"/>
        <v>9464.5067835508908</v>
      </c>
      <c r="Q119" s="26">
        <f t="shared" si="47"/>
        <v>11253.541761121834</v>
      </c>
    </row>
    <row r="120" spans="1:17" ht="12" customHeight="1" x14ac:dyDescent="0.25">
      <c r="A120" s="25" t="s">
        <v>48</v>
      </c>
      <c r="B120" s="24">
        <f>SUM(B121:B124)</f>
        <v>15402.821404144415</v>
      </c>
      <c r="C120" s="24">
        <f t="shared" ref="C120:Q120" si="48">SUM(C121:C124)</f>
        <v>13902.537228434685</v>
      </c>
      <c r="D120" s="24">
        <f t="shared" si="48"/>
        <v>13897.306708896351</v>
      </c>
      <c r="E120" s="24">
        <f t="shared" si="48"/>
        <v>13772.172640945912</v>
      </c>
      <c r="F120" s="24">
        <f t="shared" si="48"/>
        <v>12625.68995950134</v>
      </c>
      <c r="G120" s="24">
        <f t="shared" si="48"/>
        <v>11199.687154071871</v>
      </c>
      <c r="H120" s="24">
        <f t="shared" si="48"/>
        <v>10504.478515221523</v>
      </c>
      <c r="I120" s="24">
        <f t="shared" si="48"/>
        <v>9252.0755300045985</v>
      </c>
      <c r="J120" s="24">
        <f t="shared" si="48"/>
        <v>9957.0289405389904</v>
      </c>
      <c r="K120" s="24">
        <f t="shared" si="48"/>
        <v>10195.516518891647</v>
      </c>
      <c r="L120" s="24">
        <f t="shared" si="48"/>
        <v>13295.52270279336</v>
      </c>
      <c r="M120" s="24">
        <f t="shared" si="48"/>
        <v>10136.268480509249</v>
      </c>
      <c r="N120" s="24">
        <f t="shared" si="48"/>
        <v>11173.343099965889</v>
      </c>
      <c r="O120" s="24">
        <f t="shared" si="48"/>
        <v>11622.638675071874</v>
      </c>
      <c r="P120" s="24">
        <f t="shared" si="48"/>
        <v>9464.5067835508908</v>
      </c>
      <c r="Q120" s="24">
        <f t="shared" si="48"/>
        <v>11253.541761121834</v>
      </c>
    </row>
    <row r="121" spans="1:17" ht="12" customHeight="1" x14ac:dyDescent="0.25">
      <c r="A121" s="23" t="s">
        <v>44</v>
      </c>
      <c r="B121" s="22">
        <v>13324.080532426737</v>
      </c>
      <c r="C121" s="22">
        <v>11820.805257380322</v>
      </c>
      <c r="D121" s="22">
        <v>11760.901961549964</v>
      </c>
      <c r="E121" s="22">
        <v>11604.284349780111</v>
      </c>
      <c r="F121" s="22">
        <v>10480.581370188276</v>
      </c>
      <c r="G121" s="22">
        <v>9144.8231964942497</v>
      </c>
      <c r="H121" s="22">
        <v>8610.7600648007501</v>
      </c>
      <c r="I121" s="22">
        <v>7460.6556020621501</v>
      </c>
      <c r="J121" s="22">
        <v>8224.7466487580568</v>
      </c>
      <c r="K121" s="22">
        <v>8087.9942513882406</v>
      </c>
      <c r="L121" s="22">
        <v>10900.713426683305</v>
      </c>
      <c r="M121" s="22">
        <v>7787.9201653450955</v>
      </c>
      <c r="N121" s="22">
        <v>8715.8758096698039</v>
      </c>
      <c r="O121" s="22">
        <v>9203.3102503881437</v>
      </c>
      <c r="P121" s="22">
        <v>7225.8245343440012</v>
      </c>
      <c r="Q121" s="22">
        <v>9079.7379197195369</v>
      </c>
    </row>
    <row r="122" spans="1:17" ht="12" customHeight="1" x14ac:dyDescent="0.25">
      <c r="A122" s="23" t="s">
        <v>43</v>
      </c>
      <c r="B122" s="22">
        <v>0.4960215558589251</v>
      </c>
      <c r="C122" s="22">
        <v>0.67558073612559799</v>
      </c>
      <c r="D122" s="22">
        <v>1.039275284918038</v>
      </c>
      <c r="E122" s="22">
        <v>1.0410015159414434</v>
      </c>
      <c r="F122" s="22">
        <v>1.5982664418566466</v>
      </c>
      <c r="G122" s="22">
        <v>1.8551455173920788</v>
      </c>
      <c r="H122" s="22">
        <v>2.593544790279283</v>
      </c>
      <c r="I122" s="22">
        <v>3.1767738090950339</v>
      </c>
      <c r="J122" s="22">
        <v>3.5262723985308879</v>
      </c>
      <c r="K122" s="22">
        <v>4.7869827417121789</v>
      </c>
      <c r="L122" s="22">
        <v>4.6994865738452303</v>
      </c>
      <c r="M122" s="22">
        <v>5.0068916419361402</v>
      </c>
      <c r="N122" s="22">
        <v>5.6528947896895509</v>
      </c>
      <c r="O122" s="22">
        <v>6.7597531659331747</v>
      </c>
      <c r="P122" s="22">
        <v>8.7276734442187749</v>
      </c>
      <c r="Q122" s="22">
        <v>11.74585763345239</v>
      </c>
    </row>
    <row r="123" spans="1:17" ht="12" customHeight="1" x14ac:dyDescent="0.25">
      <c r="A123" s="23" t="s">
        <v>47</v>
      </c>
      <c r="B123" s="22">
        <v>1018.3610926930119</v>
      </c>
      <c r="C123" s="22">
        <v>1011.9679641185759</v>
      </c>
      <c r="D123" s="22">
        <v>1028.7352425047234</v>
      </c>
      <c r="E123" s="22">
        <v>1058.6210534845409</v>
      </c>
      <c r="F123" s="22">
        <v>1032.6667568290948</v>
      </c>
      <c r="G123" s="22">
        <v>1012.0968749499632</v>
      </c>
      <c r="H123" s="22">
        <v>837.98300871296567</v>
      </c>
      <c r="I123" s="22">
        <v>794.20091238677446</v>
      </c>
      <c r="J123" s="22">
        <v>789.41216863390082</v>
      </c>
      <c r="K123" s="22">
        <v>807.49828592797815</v>
      </c>
      <c r="L123" s="22">
        <v>979.3057581518857</v>
      </c>
      <c r="M123" s="22">
        <v>982.57051740120949</v>
      </c>
      <c r="N123" s="22">
        <v>964.67221693387091</v>
      </c>
      <c r="O123" s="22">
        <v>968.30659866387828</v>
      </c>
      <c r="P123" s="22">
        <v>982.71852978128277</v>
      </c>
      <c r="Q123" s="22">
        <v>984.48167819644914</v>
      </c>
    </row>
    <row r="124" spans="1:17" ht="12" customHeight="1" x14ac:dyDescent="0.25">
      <c r="A124" s="21" t="s">
        <v>46</v>
      </c>
      <c r="B124" s="20">
        <v>1059.8837574688068</v>
      </c>
      <c r="C124" s="20">
        <v>1069.0884261996616</v>
      </c>
      <c r="D124" s="20">
        <v>1106.6302295567459</v>
      </c>
      <c r="E124" s="20">
        <v>1108.2262361653168</v>
      </c>
      <c r="F124" s="20">
        <v>1110.8435660421133</v>
      </c>
      <c r="G124" s="20">
        <v>1040.9119371102661</v>
      </c>
      <c r="H124" s="20">
        <v>1053.1418969175284</v>
      </c>
      <c r="I124" s="20">
        <v>994.04224174657941</v>
      </c>
      <c r="J124" s="20">
        <v>939.34385074850286</v>
      </c>
      <c r="K124" s="20">
        <v>1295.2369988337155</v>
      </c>
      <c r="L124" s="20">
        <v>1410.8040313843235</v>
      </c>
      <c r="M124" s="20">
        <v>1360.7709061210078</v>
      </c>
      <c r="N124" s="20">
        <v>1487.1421785725256</v>
      </c>
      <c r="O124" s="20">
        <v>1444.2620728539184</v>
      </c>
      <c r="P124" s="20">
        <v>1247.2360459813876</v>
      </c>
      <c r="Q124" s="20">
        <v>1177.5763055723969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0.65410544251287228</v>
      </c>
      <c r="C127" s="39">
        <f t="shared" si="49"/>
        <v>0.66912137540459948</v>
      </c>
      <c r="D127" s="39">
        <f t="shared" si="49"/>
        <v>0.67947400257469792</v>
      </c>
      <c r="E127" s="39">
        <f t="shared" si="49"/>
        <v>0.70253184723112794</v>
      </c>
      <c r="F127" s="39">
        <f t="shared" si="49"/>
        <v>0.71148517386909671</v>
      </c>
      <c r="G127" s="39">
        <f t="shared" si="49"/>
        <v>0.72691148638915803</v>
      </c>
      <c r="H127" s="39">
        <f t="shared" si="49"/>
        <v>0.7502930333485609</v>
      </c>
      <c r="I127" s="39">
        <f t="shared" si="49"/>
        <v>0.77173347303222495</v>
      </c>
      <c r="J127" s="39">
        <f t="shared" si="49"/>
        <v>0.78729704435158065</v>
      </c>
      <c r="K127" s="39">
        <f t="shared" si="49"/>
        <v>0.79241001530426969</v>
      </c>
      <c r="L127" s="39">
        <f t="shared" si="49"/>
        <v>0.78945361997211694</v>
      </c>
      <c r="M127" s="39">
        <f t="shared" si="49"/>
        <v>0.79894293432191432</v>
      </c>
      <c r="N127" s="39">
        <f t="shared" si="49"/>
        <v>0.81185307141667085</v>
      </c>
      <c r="O127" s="39">
        <f t="shared" si="49"/>
        <v>0.81636267984264654</v>
      </c>
      <c r="P127" s="39">
        <f t="shared" si="49"/>
        <v>0.83412437329342481</v>
      </c>
      <c r="Q127" s="39">
        <f t="shared" si="49"/>
        <v>0.84074546300537734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0.65746001498544726</v>
      </c>
      <c r="C128" s="38">
        <f t="shared" si="50"/>
        <v>0.67210011432159322</v>
      </c>
      <c r="D128" s="38">
        <f t="shared" si="50"/>
        <v>0.68034499744810195</v>
      </c>
      <c r="E128" s="38">
        <f t="shared" si="50"/>
        <v>0.70697909027484029</v>
      </c>
      <c r="F128" s="38">
        <f t="shared" si="50"/>
        <v>0.71257650322986543</v>
      </c>
      <c r="G128" s="38">
        <f t="shared" si="50"/>
        <v>0.72535296067098254</v>
      </c>
      <c r="H128" s="38">
        <f t="shared" si="50"/>
        <v>0.74639548160904623</v>
      </c>
      <c r="I128" s="38">
        <f t="shared" si="50"/>
        <v>0.76405000338253559</v>
      </c>
      <c r="J128" s="38">
        <f t="shared" si="50"/>
        <v>0.77706934524942839</v>
      </c>
      <c r="K128" s="38">
        <f t="shared" si="50"/>
        <v>0.77836526420134833</v>
      </c>
      <c r="L128" s="38">
        <f t="shared" si="50"/>
        <v>0.77439192788073419</v>
      </c>
      <c r="M128" s="38">
        <f t="shared" si="50"/>
        <v>0.77697410385162036</v>
      </c>
      <c r="N128" s="38">
        <f t="shared" si="50"/>
        <v>0.7954292784559488</v>
      </c>
      <c r="O128" s="38">
        <f t="shared" si="50"/>
        <v>0.79942060585988173</v>
      </c>
      <c r="P128" s="38">
        <f t="shared" si="50"/>
        <v>0.80601088636533502</v>
      </c>
      <c r="Q128" s="38">
        <f t="shared" si="50"/>
        <v>0.80900079045258122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1.6723625995111657</v>
      </c>
      <c r="C129" s="37">
        <f t="shared" si="51"/>
        <v>1.7544284003511994</v>
      </c>
      <c r="D129" s="37">
        <f t="shared" si="51"/>
        <v>1.8159580268255</v>
      </c>
      <c r="E129" s="37">
        <f t="shared" si="51"/>
        <v>1.847314705633432</v>
      </c>
      <c r="F129" s="37">
        <f t="shared" si="51"/>
        <v>1.8863832034807912</v>
      </c>
      <c r="G129" s="37">
        <f t="shared" si="51"/>
        <v>1.9186006728430758</v>
      </c>
      <c r="H129" s="37">
        <f t="shared" si="51"/>
        <v>1.9525810365300278</v>
      </c>
      <c r="I129" s="37">
        <f t="shared" si="51"/>
        <v>1.984613849799381</v>
      </c>
      <c r="J129" s="37">
        <f t="shared" si="51"/>
        <v>2.0119244926067248</v>
      </c>
      <c r="K129" s="37">
        <f t="shared" si="51"/>
        <v>2.0437362691662013</v>
      </c>
      <c r="L129" s="37">
        <f t="shared" si="51"/>
        <v>2.0699749924069777</v>
      </c>
      <c r="M129" s="37">
        <f t="shared" si="51"/>
        <v>2.1337067255112436</v>
      </c>
      <c r="N129" s="37">
        <f t="shared" si="51"/>
        <v>2.2149947112954149</v>
      </c>
      <c r="O129" s="37">
        <f t="shared" si="51"/>
        <v>2.275414032504012</v>
      </c>
      <c r="P129" s="37">
        <f t="shared" si="51"/>
        <v>2.4254660411824456</v>
      </c>
      <c r="Q129" s="37">
        <f t="shared" si="51"/>
        <v>2.6230226690041403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0.65424182880348047</v>
      </c>
      <c r="C130" s="37">
        <f t="shared" si="52"/>
        <v>0.65610041377750328</v>
      </c>
      <c r="D130" s="37">
        <f t="shared" si="52"/>
        <v>0.65892816614802585</v>
      </c>
      <c r="E130" s="37">
        <f t="shared" si="52"/>
        <v>0.66199792060885554</v>
      </c>
      <c r="F130" s="37">
        <f t="shared" si="52"/>
        <v>0.66578527729843484</v>
      </c>
      <c r="G130" s="37">
        <f t="shared" si="52"/>
        <v>0.66961146235944946</v>
      </c>
      <c r="H130" s="37">
        <f t="shared" si="52"/>
        <v>0.68549083527090693</v>
      </c>
      <c r="I130" s="37">
        <f t="shared" si="52"/>
        <v>0.6913561575089443</v>
      </c>
      <c r="J130" s="37">
        <f t="shared" si="52"/>
        <v>0.69515727833208862</v>
      </c>
      <c r="K130" s="37">
        <f t="shared" si="52"/>
        <v>0.69932383600999526</v>
      </c>
      <c r="L130" s="37">
        <f t="shared" si="52"/>
        <v>0.69248252720141812</v>
      </c>
      <c r="M130" s="37">
        <f t="shared" si="52"/>
        <v>0.69669178677120303</v>
      </c>
      <c r="N130" s="37">
        <f t="shared" si="52"/>
        <v>0.70073587417213623</v>
      </c>
      <c r="O130" s="37">
        <f t="shared" si="52"/>
        <v>0.70476585169270811</v>
      </c>
      <c r="P130" s="37">
        <f t="shared" si="52"/>
        <v>0.70759343985634393</v>
      </c>
      <c r="Q130" s="37">
        <f t="shared" si="52"/>
        <v>0.70990153616389207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0.55738426083551906</v>
      </c>
      <c r="C131" s="36">
        <f t="shared" si="53"/>
        <v>0.55657342701497481</v>
      </c>
      <c r="D131" s="36">
        <f t="shared" si="53"/>
        <v>0.55926844493207162</v>
      </c>
      <c r="E131" s="36">
        <f t="shared" si="53"/>
        <v>0.56208502967536944</v>
      </c>
      <c r="F131" s="36">
        <f t="shared" si="53"/>
        <v>0.56478445408944122</v>
      </c>
      <c r="G131" s="36">
        <f t="shared" si="53"/>
        <v>0.57008709887490494</v>
      </c>
      <c r="H131" s="36">
        <f t="shared" si="53"/>
        <v>0.57499729883022821</v>
      </c>
      <c r="I131" s="36">
        <f t="shared" si="53"/>
        <v>0.5807374500540462</v>
      </c>
      <c r="J131" s="36">
        <f t="shared" si="53"/>
        <v>0.58852440304550835</v>
      </c>
      <c r="K131" s="36">
        <f t="shared" si="53"/>
        <v>0.57210256440432194</v>
      </c>
      <c r="L131" s="36">
        <f t="shared" si="53"/>
        <v>0.56984971227383574</v>
      </c>
      <c r="M131" s="36">
        <f t="shared" si="53"/>
        <v>0.57458501910623694</v>
      </c>
      <c r="N131" s="36">
        <f t="shared" si="53"/>
        <v>0.57556903496072798</v>
      </c>
      <c r="O131" s="36">
        <f t="shared" si="53"/>
        <v>0.5806144679689712</v>
      </c>
      <c r="P131" s="36">
        <f t="shared" si="53"/>
        <v>0.59315877563250508</v>
      </c>
      <c r="Q131" s="36">
        <f t="shared" si="53"/>
        <v>0.60037588194239655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268.19110241752844</v>
      </c>
      <c r="C135" s="26">
        <f t="shared" si="54"/>
        <v>269.70005873427448</v>
      </c>
      <c r="D135" s="26">
        <f t="shared" si="54"/>
        <v>252.60560469191611</v>
      </c>
      <c r="E135" s="26">
        <f t="shared" si="54"/>
        <v>284.42654982739901</v>
      </c>
      <c r="F135" s="26">
        <f t="shared" si="54"/>
        <v>265.37909092076706</v>
      </c>
      <c r="G135" s="26">
        <f t="shared" si="54"/>
        <v>260.14826222714146</v>
      </c>
      <c r="H135" s="26">
        <f t="shared" si="54"/>
        <v>258.7734069792499</v>
      </c>
      <c r="I135" s="26">
        <f t="shared" si="54"/>
        <v>256.88966874038374</v>
      </c>
      <c r="J135" s="26">
        <f t="shared" si="54"/>
        <v>267.88228335325323</v>
      </c>
      <c r="K135" s="26">
        <f t="shared" si="54"/>
        <v>256.56129020560741</v>
      </c>
      <c r="L135" s="26">
        <f t="shared" si="54"/>
        <v>292.00974005965645</v>
      </c>
      <c r="M135" s="26">
        <f t="shared" si="54"/>
        <v>250.31585779693012</v>
      </c>
      <c r="N135" s="26">
        <f t="shared" si="54"/>
        <v>263.27193344007901</v>
      </c>
      <c r="O135" s="26">
        <f t="shared" si="54"/>
        <v>268.03129920131988</v>
      </c>
      <c r="P135" s="26">
        <f t="shared" si="54"/>
        <v>229.23987568057026</v>
      </c>
      <c r="Q135" s="26">
        <f t="shared" si="54"/>
        <v>247.94601984961062</v>
      </c>
    </row>
    <row r="136" spans="1:17" ht="12" customHeight="1" x14ac:dyDescent="0.25">
      <c r="A136" s="25" t="s">
        <v>48</v>
      </c>
      <c r="B136" s="24">
        <f t="shared" ref="B136:Q136" si="55">IF(B106=0,0,B106/B$26)</f>
        <v>210.69136648343814</v>
      </c>
      <c r="C136" s="24">
        <f t="shared" si="55"/>
        <v>211.88928241818184</v>
      </c>
      <c r="D136" s="24">
        <f t="shared" si="55"/>
        <v>194.79163485402714</v>
      </c>
      <c r="E136" s="24">
        <f t="shared" si="55"/>
        <v>226.74816448970049</v>
      </c>
      <c r="F136" s="24">
        <f t="shared" si="55"/>
        <v>207.79588715563426</v>
      </c>
      <c r="G136" s="24">
        <f t="shared" si="55"/>
        <v>202.3541787691388</v>
      </c>
      <c r="H136" s="24">
        <f t="shared" si="55"/>
        <v>200.6463558181762</v>
      </c>
      <c r="I136" s="24">
        <f t="shared" si="55"/>
        <v>198.49205895960532</v>
      </c>
      <c r="J136" s="24">
        <f t="shared" si="55"/>
        <v>209.12896379172986</v>
      </c>
      <c r="K136" s="24">
        <f t="shared" si="55"/>
        <v>197.51099455277287</v>
      </c>
      <c r="L136" s="24">
        <f t="shared" si="55"/>
        <v>232.81866394427124</v>
      </c>
      <c r="M136" s="24">
        <f t="shared" si="55"/>
        <v>191.28726448727292</v>
      </c>
      <c r="N136" s="24">
        <f t="shared" si="55"/>
        <v>204.57436823979032</v>
      </c>
      <c r="O136" s="24">
        <f t="shared" si="55"/>
        <v>209.88630159094404</v>
      </c>
      <c r="P136" s="24">
        <f t="shared" si="55"/>
        <v>171.89848570631682</v>
      </c>
      <c r="Q136" s="24">
        <f t="shared" si="55"/>
        <v>191.40835568400627</v>
      </c>
    </row>
    <row r="137" spans="1:17" ht="12" customHeight="1" x14ac:dyDescent="0.25">
      <c r="A137" s="23" t="s">
        <v>44</v>
      </c>
      <c r="B137" s="22">
        <f t="shared" ref="B137:Q137" si="56">IF(B107=0,0,B107/B$26)</f>
        <v>157.27387765732126</v>
      </c>
      <c r="C137" s="22">
        <f t="shared" si="56"/>
        <v>159.57068538173135</v>
      </c>
      <c r="D137" s="22">
        <f t="shared" si="56"/>
        <v>141.04652178348394</v>
      </c>
      <c r="E137" s="22">
        <f t="shared" si="56"/>
        <v>173.12206151968601</v>
      </c>
      <c r="F137" s="22">
        <f t="shared" si="56"/>
        <v>154.12406132363003</v>
      </c>
      <c r="G137" s="22">
        <f t="shared" si="56"/>
        <v>149.44782919561644</v>
      </c>
      <c r="H137" s="22">
        <f t="shared" si="56"/>
        <v>146.58069127260936</v>
      </c>
      <c r="I137" s="22">
        <f t="shared" si="56"/>
        <v>144.64780091240061</v>
      </c>
      <c r="J137" s="22">
        <f t="shared" si="56"/>
        <v>155.03645105960567</v>
      </c>
      <c r="K137" s="22">
        <f t="shared" si="56"/>
        <v>140.9766074498533</v>
      </c>
      <c r="L137" s="22">
        <f t="shared" si="56"/>
        <v>176.54813892439699</v>
      </c>
      <c r="M137" s="22">
        <f t="shared" si="56"/>
        <v>135.69663013920893</v>
      </c>
      <c r="N137" s="22">
        <f t="shared" si="56"/>
        <v>147.84327731773698</v>
      </c>
      <c r="O137" s="22">
        <f t="shared" si="56"/>
        <v>153.10389650853989</v>
      </c>
      <c r="P137" s="22">
        <f t="shared" si="56"/>
        <v>115.54697395647584</v>
      </c>
      <c r="Q137" s="22">
        <f t="shared" si="56"/>
        <v>134.80667455787847</v>
      </c>
    </row>
    <row r="138" spans="1:17" ht="12" customHeight="1" x14ac:dyDescent="0.25">
      <c r="A138" s="23" t="s">
        <v>43</v>
      </c>
      <c r="B138" s="22">
        <f t="shared" ref="B138:Q138" si="57">IF(B108=0,0,B108/B$26)</f>
        <v>1.9836773783717891</v>
      </c>
      <c r="C138" s="22">
        <f t="shared" si="57"/>
        <v>2.4740391949729128</v>
      </c>
      <c r="D138" s="22">
        <f t="shared" si="57"/>
        <v>3.0892218772988724</v>
      </c>
      <c r="E138" s="22">
        <f t="shared" si="57"/>
        <v>3.376586675814234</v>
      </c>
      <c r="F138" s="22">
        <f t="shared" si="57"/>
        <v>4.0079335624441743</v>
      </c>
      <c r="G138" s="22">
        <f t="shared" si="57"/>
        <v>4.5899670222518516</v>
      </c>
      <c r="H138" s="22">
        <f t="shared" si="57"/>
        <v>5.4383419714703205</v>
      </c>
      <c r="I138" s="22">
        <f t="shared" si="57"/>
        <v>6.3190919368050977</v>
      </c>
      <c r="J138" s="22">
        <f t="shared" si="57"/>
        <v>6.9893215728512583</v>
      </c>
      <c r="K138" s="22">
        <f t="shared" si="57"/>
        <v>7.8285480997163059</v>
      </c>
      <c r="L138" s="22">
        <f t="shared" si="57"/>
        <v>8.2365460742143846</v>
      </c>
      <c r="M138" s="22">
        <f t="shared" si="57"/>
        <v>8.2017222933846554</v>
      </c>
      <c r="N138" s="22">
        <f t="shared" si="57"/>
        <v>8.0240510853988241</v>
      </c>
      <c r="O138" s="22">
        <f t="shared" si="57"/>
        <v>7.8436084908245087</v>
      </c>
      <c r="P138" s="22">
        <f t="shared" si="57"/>
        <v>7.8055679883845821</v>
      </c>
      <c r="Q138" s="22">
        <f t="shared" si="57"/>
        <v>7.6378660639350757</v>
      </c>
    </row>
    <row r="139" spans="1:17" ht="12" customHeight="1" x14ac:dyDescent="0.25">
      <c r="A139" s="23" t="s">
        <v>47</v>
      </c>
      <c r="B139" s="22">
        <f t="shared" ref="B139:Q139" si="58">IF(B109=0,0,B109/B$26)</f>
        <v>25.060083212618956</v>
      </c>
      <c r="C139" s="22">
        <f t="shared" si="58"/>
        <v>24.611326779494558</v>
      </c>
      <c r="D139" s="22">
        <f t="shared" si="58"/>
        <v>24.638013336865839</v>
      </c>
      <c r="E139" s="22">
        <f t="shared" si="58"/>
        <v>24.241218469603606</v>
      </c>
      <c r="F139" s="22">
        <f t="shared" si="58"/>
        <v>23.847482701859782</v>
      </c>
      <c r="G139" s="22">
        <f t="shared" si="58"/>
        <v>23.514757967781438</v>
      </c>
      <c r="H139" s="22">
        <f t="shared" si="58"/>
        <v>23.141758598800745</v>
      </c>
      <c r="I139" s="22">
        <f t="shared" si="58"/>
        <v>22.819034461771309</v>
      </c>
      <c r="J139" s="22">
        <f t="shared" si="58"/>
        <v>22.405630934740053</v>
      </c>
      <c r="K139" s="22">
        <f t="shared" si="58"/>
        <v>22.906333147989777</v>
      </c>
      <c r="L139" s="22">
        <f t="shared" si="58"/>
        <v>21.694763388126429</v>
      </c>
      <c r="M139" s="22">
        <f t="shared" si="58"/>
        <v>21.831810670475154</v>
      </c>
      <c r="N139" s="22">
        <f t="shared" si="58"/>
        <v>21.395148844222458</v>
      </c>
      <c r="O139" s="22">
        <f t="shared" si="58"/>
        <v>21.64215710319386</v>
      </c>
      <c r="P139" s="22">
        <f t="shared" si="58"/>
        <v>22.065037111503027</v>
      </c>
      <c r="Q139" s="22">
        <f t="shared" si="58"/>
        <v>22.241463742972645</v>
      </c>
    </row>
    <row r="140" spans="1:17" ht="12" customHeight="1" x14ac:dyDescent="0.25">
      <c r="A140" s="21" t="s">
        <v>46</v>
      </c>
      <c r="B140" s="20">
        <f t="shared" ref="B140:Q140" si="59">IF(B110=0,0,B110/B$26)</f>
        <v>26.373728235126141</v>
      </c>
      <c r="C140" s="20">
        <f t="shared" si="59"/>
        <v>25.233231061983044</v>
      </c>
      <c r="D140" s="20">
        <f t="shared" si="59"/>
        <v>26.017877856378476</v>
      </c>
      <c r="E140" s="20">
        <f t="shared" si="59"/>
        <v>26.008297824596614</v>
      </c>
      <c r="F140" s="20">
        <f t="shared" si="59"/>
        <v>25.816409567700262</v>
      </c>
      <c r="G140" s="20">
        <f t="shared" si="59"/>
        <v>24.801624583489108</v>
      </c>
      <c r="H140" s="20">
        <f t="shared" si="59"/>
        <v>25.485563975295769</v>
      </c>
      <c r="I140" s="20">
        <f t="shared" si="59"/>
        <v>24.706131648628308</v>
      </c>
      <c r="J140" s="20">
        <f t="shared" si="59"/>
        <v>24.697560224532882</v>
      </c>
      <c r="K140" s="20">
        <f t="shared" si="59"/>
        <v>25.799505855213507</v>
      </c>
      <c r="L140" s="20">
        <f t="shared" si="59"/>
        <v>26.339215557533443</v>
      </c>
      <c r="M140" s="20">
        <f t="shared" si="59"/>
        <v>25.557101384204149</v>
      </c>
      <c r="N140" s="20">
        <f t="shared" si="59"/>
        <v>27.311890992432058</v>
      </c>
      <c r="O140" s="20">
        <f t="shared" si="59"/>
        <v>27.296639488385811</v>
      </c>
      <c r="P140" s="20">
        <f t="shared" si="59"/>
        <v>26.480906649953376</v>
      </c>
      <c r="Q140" s="20">
        <f t="shared" si="59"/>
        <v>26.72235131922011</v>
      </c>
    </row>
    <row r="141" spans="1:17" ht="12" customHeight="1" x14ac:dyDescent="0.25">
      <c r="A141" s="19" t="s">
        <v>45</v>
      </c>
      <c r="B141" s="18">
        <f t="shared" ref="B141:Q141" si="60">IF(B111=0,0,B111/B$26)</f>
        <v>57.499735934090275</v>
      </c>
      <c r="C141" s="18">
        <f t="shared" si="60"/>
        <v>57.810776316092642</v>
      </c>
      <c r="D141" s="18">
        <f t="shared" si="60"/>
        <v>57.813969837888983</v>
      </c>
      <c r="E141" s="18">
        <f t="shared" si="60"/>
        <v>57.678385337698558</v>
      </c>
      <c r="F141" s="18">
        <f t="shared" si="60"/>
        <v>57.583203765132808</v>
      </c>
      <c r="G141" s="18">
        <f t="shared" si="60"/>
        <v>57.79408345800266</v>
      </c>
      <c r="H141" s="18">
        <f t="shared" si="60"/>
        <v>58.127051161073688</v>
      </c>
      <c r="I141" s="18">
        <f t="shared" si="60"/>
        <v>58.397609780778417</v>
      </c>
      <c r="J141" s="18">
        <f t="shared" si="60"/>
        <v>58.753319561523355</v>
      </c>
      <c r="K141" s="18">
        <f t="shared" si="60"/>
        <v>59.050295652834535</v>
      </c>
      <c r="L141" s="18">
        <f t="shared" si="60"/>
        <v>59.191076115385236</v>
      </c>
      <c r="M141" s="18">
        <f t="shared" si="60"/>
        <v>59.028593309657204</v>
      </c>
      <c r="N141" s="18">
        <f t="shared" si="60"/>
        <v>58.697565200288686</v>
      </c>
      <c r="O141" s="18">
        <f t="shared" si="60"/>
        <v>58.144997610375853</v>
      </c>
      <c r="P141" s="18">
        <f t="shared" si="60"/>
        <v>57.341389974253445</v>
      </c>
      <c r="Q141" s="18">
        <f t="shared" si="60"/>
        <v>56.53766416560434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137.81436950729105</v>
      </c>
      <c r="C143" s="31">
        <f t="shared" si="61"/>
        <v>141.77964808514744</v>
      </c>
      <c r="D143" s="31">
        <f t="shared" si="61"/>
        <v>132.35585180233485</v>
      </c>
      <c r="E143" s="31">
        <f t="shared" si="61"/>
        <v>159.29780685521692</v>
      </c>
      <c r="F143" s="31">
        <f t="shared" si="61"/>
        <v>147.84369290220963</v>
      </c>
      <c r="G143" s="31">
        <f t="shared" si="61"/>
        <v>147.09357686613208</v>
      </c>
      <c r="H143" s="31">
        <f t="shared" si="61"/>
        <v>150.54356293715409</v>
      </c>
      <c r="I143" s="31">
        <f t="shared" si="61"/>
        <v>153.18296603021338</v>
      </c>
      <c r="J143" s="31">
        <f t="shared" si="61"/>
        <v>164.64661508153765</v>
      </c>
      <c r="K143" s="31">
        <f t="shared" si="61"/>
        <v>156.50969021632426</v>
      </c>
      <c r="L143" s="31">
        <f t="shared" si="61"/>
        <v>183.7995370478767</v>
      </c>
      <c r="M143" s="31">
        <f t="shared" si="61"/>
        <v>152.82760838787394</v>
      </c>
      <c r="N143" s="31">
        <f t="shared" si="61"/>
        <v>166.08432918859882</v>
      </c>
      <c r="O143" s="31">
        <f t="shared" si="61"/>
        <v>171.34334362904499</v>
      </c>
      <c r="P143" s="31">
        <f t="shared" si="61"/>
        <v>143.38471665987026</v>
      </c>
      <c r="Q143" s="31">
        <f t="shared" si="61"/>
        <v>160.92570662264782</v>
      </c>
    </row>
    <row r="144" spans="1:17" ht="12" customHeight="1" x14ac:dyDescent="0.25">
      <c r="A144" s="23" t="s">
        <v>44</v>
      </c>
      <c r="B144" s="22">
        <f t="shared" ref="B144:Q144" si="62">IF(B114=0,0,B114/B$26)</f>
        <v>103.40128596140184</v>
      </c>
      <c r="C144" s="22">
        <f t="shared" si="62"/>
        <v>107.24747588743661</v>
      </c>
      <c r="D144" s="22">
        <f t="shared" si="62"/>
        <v>95.960295502848041</v>
      </c>
      <c r="E144" s="22">
        <f t="shared" si="62"/>
        <v>122.39367755969255</v>
      </c>
      <c r="F144" s="22">
        <f t="shared" si="62"/>
        <v>109.82518468157764</v>
      </c>
      <c r="G144" s="22">
        <f t="shared" si="62"/>
        <v>108.40242537289167</v>
      </c>
      <c r="H144" s="22">
        <f t="shared" si="62"/>
        <v>109.4071656570062</v>
      </c>
      <c r="I144" s="22">
        <f t="shared" si="62"/>
        <v>110.51815277639602</v>
      </c>
      <c r="J144" s="22">
        <f t="shared" si="62"/>
        <v>120.4740735146828</v>
      </c>
      <c r="K144" s="22">
        <f t="shared" si="62"/>
        <v>109.73129430391484</v>
      </c>
      <c r="L144" s="22">
        <f t="shared" si="62"/>
        <v>136.7174536654195</v>
      </c>
      <c r="M144" s="22">
        <f t="shared" si="62"/>
        <v>105.43276759809666</v>
      </c>
      <c r="N144" s="22">
        <f t="shared" si="62"/>
        <v>117.59887140141026</v>
      </c>
      <c r="O144" s="22">
        <f t="shared" si="62"/>
        <v>122.39440970636558</v>
      </c>
      <c r="P144" s="22">
        <f t="shared" si="62"/>
        <v>93.132118895491359</v>
      </c>
      <c r="Q144" s="22">
        <f t="shared" si="62"/>
        <v>109.05870627560755</v>
      </c>
    </row>
    <row r="145" spans="1:17" ht="12" customHeight="1" x14ac:dyDescent="0.25">
      <c r="A145" s="23" t="s">
        <v>43</v>
      </c>
      <c r="B145" s="30">
        <f t="shared" ref="B145:Q145" si="63">IF(B115=0,0,B115/B$26)</f>
        <v>3.3174278570853395</v>
      </c>
      <c r="C145" s="30">
        <f t="shared" si="63"/>
        <v>4.3405246272424964</v>
      </c>
      <c r="D145" s="30">
        <f t="shared" si="63"/>
        <v>5.6098972647258272</v>
      </c>
      <c r="E145" s="30">
        <f t="shared" si="63"/>
        <v>6.2376182210775397</v>
      </c>
      <c r="F145" s="30">
        <f t="shared" si="63"/>
        <v>7.5604985528616213</v>
      </c>
      <c r="G145" s="30">
        <f t="shared" si="63"/>
        <v>8.806313817219932</v>
      </c>
      <c r="H145" s="30">
        <f t="shared" si="63"/>
        <v>10.618803403658275</v>
      </c>
      <c r="I145" s="30">
        <f t="shared" si="63"/>
        <v>12.540957375938993</v>
      </c>
      <c r="J145" s="30">
        <f t="shared" si="63"/>
        <v>14.061987259124004</v>
      </c>
      <c r="K145" s="30">
        <f t="shared" si="63"/>
        <v>15.999487686302356</v>
      </c>
      <c r="L145" s="30">
        <f t="shared" si="63"/>
        <v>17.049444397431643</v>
      </c>
      <c r="M145" s="30">
        <f t="shared" si="63"/>
        <v>17.500070018170341</v>
      </c>
      <c r="N145" s="30">
        <f t="shared" si="63"/>
        <v>17.77323071732263</v>
      </c>
      <c r="O145" s="30">
        <f t="shared" si="63"/>
        <v>17.847456825489701</v>
      </c>
      <c r="P145" s="30">
        <f t="shared" si="63"/>
        <v>18.932140087967579</v>
      </c>
      <c r="Q145" s="30">
        <f t="shared" si="63"/>
        <v>20.034295828519131</v>
      </c>
    </row>
    <row r="146" spans="1:17" ht="12" customHeight="1" x14ac:dyDescent="0.25">
      <c r="A146" s="23" t="s">
        <v>47</v>
      </c>
      <c r="B146" s="22">
        <f t="shared" ref="B146:Q146" si="64">IF(B116=0,0,B116/B$26)</f>
        <v>16.395354670991225</v>
      </c>
      <c r="C146" s="22">
        <f t="shared" si="64"/>
        <v>16.147501683639724</v>
      </c>
      <c r="D146" s="22">
        <f t="shared" si="64"/>
        <v>16.234680945591609</v>
      </c>
      <c r="E146" s="22">
        <f t="shared" si="64"/>
        <v>16.047636219902571</v>
      </c>
      <c r="F146" s="22">
        <f t="shared" si="64"/>
        <v>15.877302883527342</v>
      </c>
      <c r="G146" s="22">
        <f t="shared" si="64"/>
        <v>15.745751469834646</v>
      </c>
      <c r="H146" s="22">
        <f t="shared" si="64"/>
        <v>15.863463431529615</v>
      </c>
      <c r="I146" s="22">
        <f t="shared" si="64"/>
        <v>15.776079983554393</v>
      </c>
      <c r="J146" s="22">
        <f t="shared" si="64"/>
        <v>15.575437419907146</v>
      </c>
      <c r="K146" s="22">
        <f t="shared" si="64"/>
        <v>16.018944765975121</v>
      </c>
      <c r="L146" s="22">
        <f t="shared" si="64"/>
        <v>15.023244578046588</v>
      </c>
      <c r="M146" s="22">
        <f t="shared" si="64"/>
        <v>15.210043184463951</v>
      </c>
      <c r="N146" s="22">
        <f t="shared" si="64"/>
        <v>14.992348328399194</v>
      </c>
      <c r="O146" s="22">
        <f t="shared" si="64"/>
        <v>15.252653283299813</v>
      </c>
      <c r="P146" s="22">
        <f t="shared" si="64"/>
        <v>15.613075510286313</v>
      </c>
      <c r="Q146" s="22">
        <f t="shared" si="64"/>
        <v>15.789249277669789</v>
      </c>
    </row>
    <row r="147" spans="1:17" ht="12" customHeight="1" x14ac:dyDescent="0.25">
      <c r="A147" s="29" t="s">
        <v>46</v>
      </c>
      <c r="B147" s="18">
        <f t="shared" ref="B147:Q147" si="65">IF(B117=0,0,B117/B$26)</f>
        <v>14.700301017812643</v>
      </c>
      <c r="C147" s="18">
        <f t="shared" si="65"/>
        <v>14.044145886828614</v>
      </c>
      <c r="D147" s="18">
        <f t="shared" si="65"/>
        <v>14.550978089169371</v>
      </c>
      <c r="E147" s="18">
        <f t="shared" si="65"/>
        <v>14.618874854544234</v>
      </c>
      <c r="F147" s="18">
        <f t="shared" si="65"/>
        <v>14.580706784243018</v>
      </c>
      <c r="G147" s="18">
        <f t="shared" si="65"/>
        <v>14.139086206185828</v>
      </c>
      <c r="H147" s="18">
        <f t="shared" si="65"/>
        <v>14.654130444960041</v>
      </c>
      <c r="I147" s="18">
        <f t="shared" si="65"/>
        <v>14.347775894323973</v>
      </c>
      <c r="J147" s="18">
        <f t="shared" si="65"/>
        <v>14.535116887823706</v>
      </c>
      <c r="K147" s="18">
        <f t="shared" si="65"/>
        <v>14.759963460131965</v>
      </c>
      <c r="L147" s="18">
        <f t="shared" si="65"/>
        <v>15.00939440697897</v>
      </c>
      <c r="M147" s="18">
        <f t="shared" si="65"/>
        <v>14.684727587142977</v>
      </c>
      <c r="N147" s="18">
        <f t="shared" si="65"/>
        <v>15.719878741466717</v>
      </c>
      <c r="O147" s="18">
        <f t="shared" si="65"/>
        <v>15.84882381388994</v>
      </c>
      <c r="P147" s="18">
        <f t="shared" si="65"/>
        <v>15.707382166125006</v>
      </c>
      <c r="Q147" s="18">
        <f t="shared" si="65"/>
        <v>16.043455240851337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34.228492009209816</v>
      </c>
      <c r="C149" s="26">
        <f t="shared" si="66"/>
        <v>30.894527174299299</v>
      </c>
      <c r="D149" s="26">
        <f t="shared" si="66"/>
        <v>30.882903797547446</v>
      </c>
      <c r="E149" s="26">
        <f t="shared" si="66"/>
        <v>30.604828090990914</v>
      </c>
      <c r="F149" s="26">
        <f t="shared" si="66"/>
        <v>28.057088798891865</v>
      </c>
      <c r="G149" s="26">
        <f t="shared" si="66"/>
        <v>24.888193675715268</v>
      </c>
      <c r="H149" s="26">
        <f t="shared" si="66"/>
        <v>23.343285589381161</v>
      </c>
      <c r="I149" s="26">
        <f t="shared" si="66"/>
        <v>20.560167844454664</v>
      </c>
      <c r="J149" s="26">
        <f t="shared" si="66"/>
        <v>22.126730978975534</v>
      </c>
      <c r="K149" s="26">
        <f t="shared" si="66"/>
        <v>22.65670337531477</v>
      </c>
      <c r="L149" s="26">
        <f t="shared" si="66"/>
        <v>29.545606006207468</v>
      </c>
      <c r="M149" s="26">
        <f t="shared" si="66"/>
        <v>22.525041067798334</v>
      </c>
      <c r="N149" s="26">
        <f t="shared" si="66"/>
        <v>24.829651333257534</v>
      </c>
      <c r="O149" s="26">
        <f t="shared" si="66"/>
        <v>25.828085944604172</v>
      </c>
      <c r="P149" s="26">
        <f t="shared" si="66"/>
        <v>21.032237296779755</v>
      </c>
      <c r="Q149" s="26">
        <f t="shared" si="66"/>
        <v>25.00787058027074</v>
      </c>
    </row>
    <row r="150" spans="1:17" ht="12" customHeight="1" x14ac:dyDescent="0.25">
      <c r="A150" s="25" t="s">
        <v>48</v>
      </c>
      <c r="B150" s="24">
        <f t="shared" ref="B150:Q150" si="67">IF(B120=0,0,B120/B$26)</f>
        <v>34.228492009209816</v>
      </c>
      <c r="C150" s="24">
        <f t="shared" si="67"/>
        <v>30.894527174299299</v>
      </c>
      <c r="D150" s="24">
        <f t="shared" si="67"/>
        <v>30.882903797547446</v>
      </c>
      <c r="E150" s="24">
        <f t="shared" si="67"/>
        <v>30.604828090990914</v>
      </c>
      <c r="F150" s="24">
        <f t="shared" si="67"/>
        <v>28.057088798891865</v>
      </c>
      <c r="G150" s="24">
        <f t="shared" si="67"/>
        <v>24.888193675715268</v>
      </c>
      <c r="H150" s="24">
        <f t="shared" si="67"/>
        <v>23.343285589381161</v>
      </c>
      <c r="I150" s="24">
        <f t="shared" si="67"/>
        <v>20.560167844454664</v>
      </c>
      <c r="J150" s="24">
        <f t="shared" si="67"/>
        <v>22.126730978975534</v>
      </c>
      <c r="K150" s="24">
        <f t="shared" si="67"/>
        <v>22.65670337531477</v>
      </c>
      <c r="L150" s="24">
        <f t="shared" si="67"/>
        <v>29.545606006207468</v>
      </c>
      <c r="M150" s="24">
        <f t="shared" si="67"/>
        <v>22.525041067798334</v>
      </c>
      <c r="N150" s="24">
        <f t="shared" si="67"/>
        <v>24.829651333257534</v>
      </c>
      <c r="O150" s="24">
        <f t="shared" si="67"/>
        <v>25.828085944604172</v>
      </c>
      <c r="P150" s="24">
        <f t="shared" si="67"/>
        <v>21.032237296779755</v>
      </c>
      <c r="Q150" s="24">
        <f t="shared" si="67"/>
        <v>25.00787058027074</v>
      </c>
    </row>
    <row r="151" spans="1:17" ht="12" customHeight="1" x14ac:dyDescent="0.25">
      <c r="A151" s="23" t="s">
        <v>44</v>
      </c>
      <c r="B151" s="22">
        <f t="shared" ref="B151:Q151" si="68">IF(B121=0,0,B121/B$26)</f>
        <v>29.609067849837196</v>
      </c>
      <c r="C151" s="22">
        <f t="shared" si="68"/>
        <v>26.268456127511826</v>
      </c>
      <c r="D151" s="22">
        <f t="shared" si="68"/>
        <v>26.135337692333252</v>
      </c>
      <c r="E151" s="22">
        <f t="shared" si="68"/>
        <v>25.787298555066915</v>
      </c>
      <c r="F151" s="22">
        <f t="shared" si="68"/>
        <v>23.290180822640611</v>
      </c>
      <c r="G151" s="22">
        <f t="shared" si="68"/>
        <v>20.321829325542776</v>
      </c>
      <c r="H151" s="22">
        <f t="shared" si="68"/>
        <v>19.13502236622389</v>
      </c>
      <c r="I151" s="22">
        <f t="shared" si="68"/>
        <v>16.579234671249221</v>
      </c>
      <c r="J151" s="22">
        <f t="shared" si="68"/>
        <v>18.277214775017903</v>
      </c>
      <c r="K151" s="22">
        <f t="shared" si="68"/>
        <v>17.973320558640534</v>
      </c>
      <c r="L151" s="22">
        <f t="shared" si="68"/>
        <v>24.22380761485179</v>
      </c>
      <c r="M151" s="22">
        <f t="shared" si="68"/>
        <v>17.306489256322436</v>
      </c>
      <c r="N151" s="22">
        <f t="shared" si="68"/>
        <v>19.368612910377344</v>
      </c>
      <c r="O151" s="22">
        <f t="shared" si="68"/>
        <v>20.451800556418103</v>
      </c>
      <c r="P151" s="22">
        <f t="shared" si="68"/>
        <v>16.057387854097779</v>
      </c>
      <c r="Q151" s="22">
        <f t="shared" si="68"/>
        <v>20.177195377154526</v>
      </c>
    </row>
    <row r="152" spans="1:17" ht="12" customHeight="1" x14ac:dyDescent="0.25">
      <c r="A152" s="23" t="s">
        <v>43</v>
      </c>
      <c r="B152" s="22">
        <f t="shared" ref="B152:Q152" si="69">IF(B122=0,0,B122/B$26)</f>
        <v>1.1022701241309447E-3</v>
      </c>
      <c r="C152" s="22">
        <f t="shared" si="69"/>
        <v>1.501290524723551E-3</v>
      </c>
      <c r="D152" s="22">
        <f t="shared" si="69"/>
        <v>2.3095006331511955E-3</v>
      </c>
      <c r="E152" s="22">
        <f t="shared" si="69"/>
        <v>2.3133367020920963E-3</v>
      </c>
      <c r="F152" s="22">
        <f t="shared" si="69"/>
        <v>3.5517032041258809E-3</v>
      </c>
      <c r="G152" s="22">
        <f t="shared" si="69"/>
        <v>4.1225455942046196E-3</v>
      </c>
      <c r="H152" s="22">
        <f t="shared" si="69"/>
        <v>5.7634328672872956E-3</v>
      </c>
      <c r="I152" s="22">
        <f t="shared" si="69"/>
        <v>7.0594973535445197E-3</v>
      </c>
      <c r="J152" s="22">
        <f t="shared" si="69"/>
        <v>7.8361608856241955E-3</v>
      </c>
      <c r="K152" s="22">
        <f t="shared" si="69"/>
        <v>1.0637739426027065E-2</v>
      </c>
      <c r="L152" s="22">
        <f t="shared" si="69"/>
        <v>1.0443303497433845E-2</v>
      </c>
      <c r="M152" s="22">
        <f t="shared" si="69"/>
        <v>1.1126425870969202E-2</v>
      </c>
      <c r="N152" s="22">
        <f t="shared" si="69"/>
        <v>1.2561988421532336E-2</v>
      </c>
      <c r="O152" s="22">
        <f t="shared" si="69"/>
        <v>1.5021673702073725E-2</v>
      </c>
      <c r="P152" s="22">
        <f t="shared" si="69"/>
        <v>1.9394829876041721E-2</v>
      </c>
      <c r="Q152" s="22">
        <f t="shared" si="69"/>
        <v>2.6101905852116421E-2</v>
      </c>
    </row>
    <row r="153" spans="1:17" ht="12" customHeight="1" x14ac:dyDescent="0.25">
      <c r="A153" s="23" t="s">
        <v>47</v>
      </c>
      <c r="B153" s="22">
        <f t="shared" ref="B153:Q153" si="70">IF(B123=0,0,B123/B$26)</f>
        <v>2.2630246504289158</v>
      </c>
      <c r="C153" s="22">
        <f t="shared" si="70"/>
        <v>2.2488176980412797</v>
      </c>
      <c r="D153" s="22">
        <f t="shared" si="70"/>
        <v>2.286078316677163</v>
      </c>
      <c r="E153" s="22">
        <f t="shared" si="70"/>
        <v>2.3524912299656462</v>
      </c>
      <c r="F153" s="22">
        <f t="shared" si="70"/>
        <v>2.2948150151757658</v>
      </c>
      <c r="G153" s="22">
        <f t="shared" si="70"/>
        <v>2.2491041665554738</v>
      </c>
      <c r="H153" s="22">
        <f t="shared" si="70"/>
        <v>1.8621844638065903</v>
      </c>
      <c r="I153" s="22">
        <f t="shared" si="70"/>
        <v>1.7648909164150544</v>
      </c>
      <c r="J153" s="22">
        <f t="shared" si="70"/>
        <v>1.7542492636308906</v>
      </c>
      <c r="K153" s="22">
        <f t="shared" si="70"/>
        <v>1.7944406353955069</v>
      </c>
      <c r="L153" s="22">
        <f t="shared" si="70"/>
        <v>2.1762350181153014</v>
      </c>
      <c r="M153" s="22">
        <f t="shared" si="70"/>
        <v>2.1834900386693548</v>
      </c>
      <c r="N153" s="22">
        <f t="shared" si="70"/>
        <v>2.1437160376308246</v>
      </c>
      <c r="O153" s="22">
        <f t="shared" si="70"/>
        <v>2.1517924414752856</v>
      </c>
      <c r="P153" s="22">
        <f t="shared" si="70"/>
        <v>2.1838189550695168</v>
      </c>
      <c r="Q153" s="22">
        <f t="shared" si="70"/>
        <v>2.1877370626587758</v>
      </c>
    </row>
    <row r="154" spans="1:17" ht="12" customHeight="1" x14ac:dyDescent="0.25">
      <c r="A154" s="21" t="s">
        <v>46</v>
      </c>
      <c r="B154" s="20">
        <f t="shared" ref="B154:Q154" si="71">IF(B124=0,0,B124/B$26)</f>
        <v>2.355297238819571</v>
      </c>
      <c r="C154" s="20">
        <f t="shared" si="71"/>
        <v>2.3757520582214702</v>
      </c>
      <c r="D154" s="20">
        <f t="shared" si="71"/>
        <v>2.4591782879038799</v>
      </c>
      <c r="E154" s="20">
        <f t="shared" si="71"/>
        <v>2.4627249692562594</v>
      </c>
      <c r="F154" s="20">
        <f t="shared" si="71"/>
        <v>2.4685412578713626</v>
      </c>
      <c r="G154" s="20">
        <f t="shared" si="71"/>
        <v>2.3131376380228135</v>
      </c>
      <c r="H154" s="20">
        <f t="shared" si="71"/>
        <v>2.3403153264833962</v>
      </c>
      <c r="I154" s="20">
        <f t="shared" si="71"/>
        <v>2.208982759436843</v>
      </c>
      <c r="J154" s="20">
        <f t="shared" si="71"/>
        <v>2.0874307794411173</v>
      </c>
      <c r="K154" s="20">
        <f t="shared" si="71"/>
        <v>2.8783044418527011</v>
      </c>
      <c r="L154" s="20">
        <f t="shared" si="71"/>
        <v>3.1351200697429409</v>
      </c>
      <c r="M154" s="20">
        <f t="shared" si="71"/>
        <v>3.0239353469355734</v>
      </c>
      <c r="N154" s="20">
        <f t="shared" si="71"/>
        <v>3.304760396827835</v>
      </c>
      <c r="O154" s="20">
        <f t="shared" si="71"/>
        <v>3.2094712730087083</v>
      </c>
      <c r="P154" s="20">
        <f t="shared" si="71"/>
        <v>2.7716356577364167</v>
      </c>
      <c r="Q154" s="20">
        <f t="shared" si="71"/>
        <v>2.616836234605326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21658.580968028327</v>
      </c>
      <c r="C159" s="26">
        <f t="shared" si="73"/>
        <v>20542.711331005303</v>
      </c>
      <c r="D159" s="26">
        <f t="shared" si="73"/>
        <v>18755.7193258642</v>
      </c>
      <c r="E159" s="26">
        <f t="shared" si="73"/>
        <v>20775.661056886798</v>
      </c>
      <c r="F159" s="26">
        <f t="shared" si="73"/>
        <v>19021.348156426498</v>
      </c>
      <c r="G159" s="26">
        <f t="shared" si="73"/>
        <v>18301.488488173371</v>
      </c>
      <c r="H159" s="26">
        <f t="shared" si="73"/>
        <v>17555.68351016803</v>
      </c>
      <c r="I159" s="26">
        <f t="shared" si="73"/>
        <v>16718.572739205083</v>
      </c>
      <c r="J159" s="26">
        <f t="shared" si="73"/>
        <v>16630.442384599704</v>
      </c>
      <c r="K159" s="26">
        <f t="shared" si="73"/>
        <v>15730.226312523622</v>
      </c>
      <c r="L159" s="26">
        <f t="shared" si="73"/>
        <v>17558.068510499805</v>
      </c>
      <c r="M159" s="26">
        <f t="shared" si="73"/>
        <v>14794.355612004503</v>
      </c>
      <c r="N159" s="26">
        <f t="shared" si="73"/>
        <v>15343.494332345968</v>
      </c>
      <c r="O159" s="26">
        <f t="shared" si="73"/>
        <v>15559.608654891579</v>
      </c>
      <c r="P159" s="26">
        <f t="shared" si="73"/>
        <v>13224.646604161622</v>
      </c>
      <c r="Q159" s="26">
        <f t="shared" si="73"/>
        <v>14176.502892818258</v>
      </c>
    </row>
    <row r="160" spans="1:17" ht="12" customHeight="1" x14ac:dyDescent="0.25">
      <c r="A160" s="25" t="s">
        <v>48</v>
      </c>
      <c r="B160" s="24">
        <f t="shared" ref="B160:Q160" si="74">IF(B106=0,0,B106/B$23)</f>
        <v>17015.016453237222</v>
      </c>
      <c r="C160" s="24">
        <f t="shared" si="74"/>
        <v>16139.337838035848</v>
      </c>
      <c r="D160" s="24">
        <f t="shared" si="74"/>
        <v>14463.088555791166</v>
      </c>
      <c r="E160" s="24">
        <f t="shared" si="74"/>
        <v>16562.599425292585</v>
      </c>
      <c r="F160" s="24">
        <f t="shared" si="74"/>
        <v>14894.006537391175</v>
      </c>
      <c r="G160" s="24">
        <f t="shared" si="74"/>
        <v>14235.661778296491</v>
      </c>
      <c r="H160" s="24">
        <f t="shared" si="74"/>
        <v>13612.233039444112</v>
      </c>
      <c r="I160" s="24">
        <f t="shared" si="74"/>
        <v>12918.01239863979</v>
      </c>
      <c r="J160" s="24">
        <f t="shared" si="74"/>
        <v>12982.968264098025</v>
      </c>
      <c r="K160" s="24">
        <f t="shared" si="74"/>
        <v>12109.74828290302</v>
      </c>
      <c r="L160" s="24">
        <f t="shared" si="74"/>
        <v>13999.005825016022</v>
      </c>
      <c r="M160" s="24">
        <f t="shared" si="74"/>
        <v>11305.603407548009</v>
      </c>
      <c r="N160" s="24">
        <f t="shared" si="74"/>
        <v>11922.598883275547</v>
      </c>
      <c r="O160" s="24">
        <f t="shared" si="74"/>
        <v>12184.206562848893</v>
      </c>
      <c r="P160" s="24">
        <f t="shared" si="74"/>
        <v>9916.6723001728024</v>
      </c>
      <c r="Q160" s="24">
        <f t="shared" si="74"/>
        <v>10943.918800187841</v>
      </c>
    </row>
    <row r="161" spans="1:17" ht="12" customHeight="1" x14ac:dyDescent="0.25">
      <c r="A161" s="23" t="s">
        <v>44</v>
      </c>
      <c r="B161" s="22">
        <f t="shared" ref="B161:Q161" si="75">IF(B107=0,0,B107/B$23)</f>
        <v>12701.126110044444</v>
      </c>
      <c r="C161" s="22">
        <f t="shared" si="75"/>
        <v>12154.296673391835</v>
      </c>
      <c r="D161" s="22">
        <f t="shared" si="75"/>
        <v>10472.566424988254</v>
      </c>
      <c r="E161" s="22">
        <f t="shared" si="75"/>
        <v>12645.532823096622</v>
      </c>
      <c r="F161" s="22">
        <f t="shared" si="75"/>
        <v>11047.017380108828</v>
      </c>
      <c r="G161" s="22">
        <f t="shared" si="75"/>
        <v>10513.688241430496</v>
      </c>
      <c r="H161" s="22">
        <f t="shared" si="75"/>
        <v>9944.3148147364482</v>
      </c>
      <c r="I161" s="22">
        <f t="shared" si="75"/>
        <v>9413.7876115368326</v>
      </c>
      <c r="J161" s="22">
        <f t="shared" si="75"/>
        <v>9624.8424292381333</v>
      </c>
      <c r="K161" s="22">
        <f t="shared" si="75"/>
        <v>8643.5250546987172</v>
      </c>
      <c r="L161" s="22">
        <f t="shared" si="75"/>
        <v>10615.551104571079</v>
      </c>
      <c r="M161" s="22">
        <f t="shared" si="75"/>
        <v>8020.0440327625374</v>
      </c>
      <c r="N161" s="22">
        <f t="shared" si="75"/>
        <v>8616.309600341232</v>
      </c>
      <c r="O161" s="22">
        <f t="shared" si="75"/>
        <v>8887.9049585272114</v>
      </c>
      <c r="P161" s="22">
        <f t="shared" si="75"/>
        <v>6665.8031994569537</v>
      </c>
      <c r="Q161" s="22">
        <f t="shared" si="75"/>
        <v>7707.6744889880702</v>
      </c>
    </row>
    <row r="162" spans="1:17" ht="12" customHeight="1" x14ac:dyDescent="0.25">
      <c r="A162" s="23" t="s">
        <v>43</v>
      </c>
      <c r="B162" s="22">
        <f t="shared" ref="B162:Q162" si="76">IF(B108=0,0,B108/B$23)</f>
        <v>160.19784670941249</v>
      </c>
      <c r="C162" s="22">
        <f t="shared" si="76"/>
        <v>188.44442690313164</v>
      </c>
      <c r="D162" s="22">
        <f t="shared" si="76"/>
        <v>229.37170589149309</v>
      </c>
      <c r="E162" s="22">
        <f t="shared" si="76"/>
        <v>246.63949391674876</v>
      </c>
      <c r="F162" s="22">
        <f t="shared" si="76"/>
        <v>287.27319629653442</v>
      </c>
      <c r="G162" s="22">
        <f t="shared" si="76"/>
        <v>322.90520759078731</v>
      </c>
      <c r="H162" s="22">
        <f t="shared" si="76"/>
        <v>368.94753439193966</v>
      </c>
      <c r="I162" s="22">
        <f t="shared" si="76"/>
        <v>411.25125315167065</v>
      </c>
      <c r="J162" s="22">
        <f t="shared" si="76"/>
        <v>433.90517756437157</v>
      </c>
      <c r="K162" s="22">
        <f t="shared" si="76"/>
        <v>479.9821251613069</v>
      </c>
      <c r="L162" s="22">
        <f t="shared" si="76"/>
        <v>495.25005649263454</v>
      </c>
      <c r="M162" s="22">
        <f t="shared" si="76"/>
        <v>484.74434383487886</v>
      </c>
      <c r="N162" s="22">
        <f t="shared" si="76"/>
        <v>467.64188169451393</v>
      </c>
      <c r="O162" s="22">
        <f t="shared" si="76"/>
        <v>455.33293657524126</v>
      </c>
      <c r="P162" s="22">
        <f t="shared" si="76"/>
        <v>450.29634519162306</v>
      </c>
      <c r="Q162" s="22">
        <f t="shared" si="76"/>
        <v>436.70082067060071</v>
      </c>
    </row>
    <row r="163" spans="1:17" ht="12" customHeight="1" x14ac:dyDescent="0.25">
      <c r="A163" s="23" t="s">
        <v>47</v>
      </c>
      <c r="B163" s="22">
        <f t="shared" ref="B163:Q163" si="77">IF(B109=0,0,B109/B$23)</f>
        <v>2023.8025662799207</v>
      </c>
      <c r="C163" s="22">
        <f t="shared" si="77"/>
        <v>1874.6135387472414</v>
      </c>
      <c r="D163" s="22">
        <f t="shared" si="77"/>
        <v>1829.348416305914</v>
      </c>
      <c r="E163" s="22">
        <f t="shared" si="77"/>
        <v>1770.6762566154569</v>
      </c>
      <c r="F163" s="22">
        <f t="shared" si="77"/>
        <v>1709.2954443116462</v>
      </c>
      <c r="G163" s="22">
        <f t="shared" si="77"/>
        <v>1654.268487381946</v>
      </c>
      <c r="H163" s="22">
        <f t="shared" si="77"/>
        <v>1569.981222459357</v>
      </c>
      <c r="I163" s="22">
        <f t="shared" si="77"/>
        <v>1485.0799152732843</v>
      </c>
      <c r="J163" s="22">
        <f t="shared" si="77"/>
        <v>1390.9675163528284</v>
      </c>
      <c r="K163" s="22">
        <f t="shared" si="77"/>
        <v>1404.4277845624338</v>
      </c>
      <c r="L163" s="22">
        <f t="shared" si="77"/>
        <v>1304.4706721426026</v>
      </c>
      <c r="M163" s="22">
        <f t="shared" si="77"/>
        <v>1290.3200522556945</v>
      </c>
      <c r="N163" s="22">
        <f t="shared" si="77"/>
        <v>1246.9097664211963</v>
      </c>
      <c r="O163" s="22">
        <f t="shared" si="77"/>
        <v>1256.3588505402438</v>
      </c>
      <c r="P163" s="22">
        <f t="shared" si="77"/>
        <v>1272.9125648015304</v>
      </c>
      <c r="Q163" s="22">
        <f t="shared" si="77"/>
        <v>1271.6726619931635</v>
      </c>
    </row>
    <row r="164" spans="1:17" ht="12" customHeight="1" x14ac:dyDescent="0.25">
      <c r="A164" s="21" t="s">
        <v>46</v>
      </c>
      <c r="B164" s="20">
        <f t="shared" ref="B164:Q164" si="78">IF(B110=0,0,B110/B$23)</f>
        <v>2129.8899302034442</v>
      </c>
      <c r="C164" s="20">
        <f t="shared" si="78"/>
        <v>1921.9831989936422</v>
      </c>
      <c r="D164" s="20">
        <f t="shared" si="78"/>
        <v>1931.8020086055062</v>
      </c>
      <c r="E164" s="20">
        <f t="shared" si="78"/>
        <v>1899.7508516637574</v>
      </c>
      <c r="F164" s="20">
        <f t="shared" si="78"/>
        <v>1850.4205166741676</v>
      </c>
      <c r="G164" s="20">
        <f t="shared" si="78"/>
        <v>1744.7998418932634</v>
      </c>
      <c r="H164" s="20">
        <f t="shared" si="78"/>
        <v>1728.9894678563667</v>
      </c>
      <c r="I164" s="20">
        <f t="shared" si="78"/>
        <v>1607.8936186780036</v>
      </c>
      <c r="J164" s="20">
        <f t="shared" si="78"/>
        <v>1533.2531409426911</v>
      </c>
      <c r="K164" s="20">
        <f t="shared" si="78"/>
        <v>1581.8133184805636</v>
      </c>
      <c r="L164" s="20">
        <f t="shared" si="78"/>
        <v>1583.7339918097066</v>
      </c>
      <c r="M164" s="20">
        <f t="shared" si="78"/>
        <v>1510.4949786948966</v>
      </c>
      <c r="N164" s="20">
        <f t="shared" si="78"/>
        <v>1591.7376348186035</v>
      </c>
      <c r="O164" s="20">
        <f t="shared" si="78"/>
        <v>1584.6098172061975</v>
      </c>
      <c r="P164" s="20">
        <f t="shared" si="78"/>
        <v>1527.6601907226948</v>
      </c>
      <c r="Q164" s="20">
        <f t="shared" si="78"/>
        <v>1527.8708285360065</v>
      </c>
    </row>
    <row r="165" spans="1:17" ht="12" customHeight="1" x14ac:dyDescent="0.25">
      <c r="A165" s="19" t="s">
        <v>45</v>
      </c>
      <c r="B165" s="18">
        <f t="shared" ref="B165:Q165" si="79">IF(B111=0,0,B111/B$23)</f>
        <v>4643.5645147911064</v>
      </c>
      <c r="C165" s="18">
        <f t="shared" si="79"/>
        <v>4403.3734929694556</v>
      </c>
      <c r="D165" s="18">
        <f t="shared" si="79"/>
        <v>4292.6307700730349</v>
      </c>
      <c r="E165" s="18">
        <f t="shared" si="79"/>
        <v>4213.0616315942125</v>
      </c>
      <c r="F165" s="18">
        <f t="shared" si="79"/>
        <v>4127.34161903532</v>
      </c>
      <c r="G165" s="18">
        <f t="shared" si="79"/>
        <v>4065.826709876882</v>
      </c>
      <c r="H165" s="18">
        <f t="shared" si="79"/>
        <v>3943.4504707239171</v>
      </c>
      <c r="I165" s="18">
        <f t="shared" si="79"/>
        <v>3800.5603405652932</v>
      </c>
      <c r="J165" s="18">
        <f t="shared" si="79"/>
        <v>3647.474120501679</v>
      </c>
      <c r="K165" s="18">
        <f t="shared" si="79"/>
        <v>3620.4780296206027</v>
      </c>
      <c r="L165" s="18">
        <f t="shared" si="79"/>
        <v>3559.0626854837842</v>
      </c>
      <c r="M165" s="18">
        <f t="shared" si="79"/>
        <v>3488.7522044564953</v>
      </c>
      <c r="N165" s="18">
        <f t="shared" si="79"/>
        <v>3420.8954490704223</v>
      </c>
      <c r="O165" s="18">
        <f t="shared" si="79"/>
        <v>3375.402092042686</v>
      </c>
      <c r="P165" s="18">
        <f t="shared" si="79"/>
        <v>3307.9743039888203</v>
      </c>
      <c r="Q165" s="18">
        <f t="shared" si="79"/>
        <v>3232.5840926304177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11129.614866508535</v>
      </c>
      <c r="C167" s="31">
        <f t="shared" si="80"/>
        <v>10799.175932306041</v>
      </c>
      <c r="D167" s="31">
        <f t="shared" si="80"/>
        <v>9827.2926705957307</v>
      </c>
      <c r="E167" s="31">
        <f t="shared" si="80"/>
        <v>11635.753569200016</v>
      </c>
      <c r="F167" s="31">
        <f t="shared" si="80"/>
        <v>10596.864830863224</v>
      </c>
      <c r="G167" s="31">
        <f t="shared" si="80"/>
        <v>10348.066062994827</v>
      </c>
      <c r="H167" s="31">
        <f t="shared" si="80"/>
        <v>10213.163617812024</v>
      </c>
      <c r="I167" s="31">
        <f t="shared" si="80"/>
        <v>9969.2625730756281</v>
      </c>
      <c r="J167" s="31">
        <f t="shared" si="80"/>
        <v>10221.452541234747</v>
      </c>
      <c r="K167" s="31">
        <f t="shared" si="80"/>
        <v>9595.8858221860355</v>
      </c>
      <c r="L167" s="31">
        <f t="shared" si="80"/>
        <v>11051.56582456965</v>
      </c>
      <c r="M167" s="31">
        <f t="shared" si="80"/>
        <v>9032.5319607062393</v>
      </c>
      <c r="N167" s="31">
        <f t="shared" si="80"/>
        <v>9679.3985226562218</v>
      </c>
      <c r="O167" s="31">
        <f t="shared" si="80"/>
        <v>9946.7315214036844</v>
      </c>
      <c r="P167" s="31">
        <f t="shared" si="80"/>
        <v>8271.7380675379045</v>
      </c>
      <c r="Q167" s="31">
        <f t="shared" si="80"/>
        <v>9201.05007875718</v>
      </c>
    </row>
    <row r="168" spans="1:17" ht="12" customHeight="1" x14ac:dyDescent="0.25">
      <c r="A168" s="23" t="s">
        <v>44</v>
      </c>
      <c r="B168" s="22">
        <f t="shared" ref="B168:Q168" si="81">IF(B114=0,0,B114/B$23)</f>
        <v>8350.4825626418769</v>
      </c>
      <c r="C168" s="22">
        <f t="shared" si="81"/>
        <v>8168.904183685212</v>
      </c>
      <c r="D168" s="22">
        <f t="shared" si="81"/>
        <v>7124.9581776837113</v>
      </c>
      <c r="E168" s="22">
        <f t="shared" si="81"/>
        <v>8940.1272913134817</v>
      </c>
      <c r="F168" s="22">
        <f t="shared" si="81"/>
        <v>7871.8450158374972</v>
      </c>
      <c r="G168" s="22">
        <f t="shared" si="81"/>
        <v>7626.1348934933067</v>
      </c>
      <c r="H168" s="22">
        <f t="shared" si="81"/>
        <v>7422.3916454171858</v>
      </c>
      <c r="I168" s="22">
        <f t="shared" si="81"/>
        <v>7192.6044564371887</v>
      </c>
      <c r="J168" s="22">
        <f t="shared" si="81"/>
        <v>7479.1700046169935</v>
      </c>
      <c r="K168" s="22">
        <f t="shared" si="81"/>
        <v>6727.81966283154</v>
      </c>
      <c r="L168" s="22">
        <f t="shared" si="81"/>
        <v>8220.5970853852559</v>
      </c>
      <c r="M168" s="22">
        <f t="shared" si="81"/>
        <v>6231.3665252062083</v>
      </c>
      <c r="N168" s="22">
        <f t="shared" si="81"/>
        <v>6853.6649283524912</v>
      </c>
      <c r="O168" s="22">
        <f t="shared" si="81"/>
        <v>7105.1743667708706</v>
      </c>
      <c r="P168" s="22">
        <f t="shared" si="81"/>
        <v>5372.7099451311842</v>
      </c>
      <c r="Q168" s="22">
        <f t="shared" si="81"/>
        <v>6235.514754142544</v>
      </c>
    </row>
    <row r="169" spans="1:17" ht="12" customHeight="1" x14ac:dyDescent="0.25">
      <c r="A169" s="23" t="s">
        <v>43</v>
      </c>
      <c r="B169" s="30">
        <f t="shared" ref="B169:Q169" si="82">IF(B115=0,0,B115/B$23)</f>
        <v>267.90888735904429</v>
      </c>
      <c r="C169" s="30">
        <f t="shared" si="82"/>
        <v>330.61225444675978</v>
      </c>
      <c r="D169" s="30">
        <f t="shared" si="82"/>
        <v>416.52939044031473</v>
      </c>
      <c r="E169" s="30">
        <f t="shared" si="82"/>
        <v>455.62076410239735</v>
      </c>
      <c r="F169" s="30">
        <f t="shared" si="82"/>
        <v>541.90733230402282</v>
      </c>
      <c r="G169" s="30">
        <f t="shared" si="82"/>
        <v>619.52614854821763</v>
      </c>
      <c r="H169" s="30">
        <f t="shared" si="82"/>
        <v>720.39995912821166</v>
      </c>
      <c r="I169" s="30">
        <f t="shared" si="82"/>
        <v>816.17493275215691</v>
      </c>
      <c r="J169" s="30">
        <f t="shared" si="82"/>
        <v>872.98445421062911</v>
      </c>
      <c r="K169" s="30">
        <f t="shared" si="82"/>
        <v>980.95687774363387</v>
      </c>
      <c r="L169" s="30">
        <f t="shared" si="82"/>
        <v>1025.1552319278965</v>
      </c>
      <c r="M169" s="30">
        <f t="shared" si="82"/>
        <v>1034.3022665940157</v>
      </c>
      <c r="N169" s="30">
        <f t="shared" si="82"/>
        <v>1035.8242947335846</v>
      </c>
      <c r="O169" s="30">
        <f t="shared" si="82"/>
        <v>1036.0709533445631</v>
      </c>
      <c r="P169" s="30">
        <f t="shared" si="82"/>
        <v>1092.1784937308501</v>
      </c>
      <c r="Q169" s="30">
        <f t="shared" si="82"/>
        <v>1145.4761521916976</v>
      </c>
    </row>
    <row r="170" spans="1:17" ht="12" customHeight="1" x14ac:dyDescent="0.25">
      <c r="A170" s="23" t="s">
        <v>47</v>
      </c>
      <c r="B170" s="22">
        <f t="shared" ref="B170:Q170" si="83">IF(B116=0,0,B116/B$23)</f>
        <v>1324.0562921001524</v>
      </c>
      <c r="C170" s="22">
        <f t="shared" si="83"/>
        <v>1229.9347184449746</v>
      </c>
      <c r="D170" s="22">
        <f t="shared" si="83"/>
        <v>1205.4091972022513</v>
      </c>
      <c r="E170" s="22">
        <f t="shared" si="83"/>
        <v>1172.1839999509048</v>
      </c>
      <c r="F170" s="22">
        <f t="shared" si="83"/>
        <v>1138.0237413759808</v>
      </c>
      <c r="G170" s="22">
        <f t="shared" si="83"/>
        <v>1107.7171409709792</v>
      </c>
      <c r="H170" s="22">
        <f t="shared" si="83"/>
        <v>1076.2077395433041</v>
      </c>
      <c r="I170" s="22">
        <f t="shared" si="83"/>
        <v>1026.7191438170464</v>
      </c>
      <c r="J170" s="22">
        <f t="shared" si="83"/>
        <v>966.94119291617722</v>
      </c>
      <c r="K170" s="22">
        <f t="shared" si="83"/>
        <v>982.1498256992204</v>
      </c>
      <c r="L170" s="22">
        <f t="shared" si="83"/>
        <v>903.3231477054419</v>
      </c>
      <c r="M170" s="22">
        <f t="shared" si="83"/>
        <v>898.95538271273199</v>
      </c>
      <c r="N170" s="22">
        <f t="shared" si="83"/>
        <v>873.75440518693119</v>
      </c>
      <c r="O170" s="22">
        <f t="shared" si="83"/>
        <v>885.43881533266676</v>
      </c>
      <c r="P170" s="22">
        <f t="shared" si="83"/>
        <v>900.70458036427613</v>
      </c>
      <c r="Q170" s="22">
        <f t="shared" si="83"/>
        <v>902.76237624657267</v>
      </c>
    </row>
    <row r="171" spans="1:17" ht="12" customHeight="1" x14ac:dyDescent="0.25">
      <c r="A171" s="29" t="s">
        <v>46</v>
      </c>
      <c r="B171" s="18">
        <f t="shared" ref="B171:Q171" si="84">IF(B117=0,0,B117/B$23)</f>
        <v>1187.1671244074621</v>
      </c>
      <c r="C171" s="18">
        <f t="shared" si="84"/>
        <v>1069.7247757290957</v>
      </c>
      <c r="D171" s="18">
        <f t="shared" si="84"/>
        <v>1080.3959052694538</v>
      </c>
      <c r="E171" s="18">
        <f t="shared" si="84"/>
        <v>1067.8215138332316</v>
      </c>
      <c r="F171" s="18">
        <f t="shared" si="84"/>
        <v>1045.0887413457215</v>
      </c>
      <c r="G171" s="18">
        <f t="shared" si="84"/>
        <v>994.68787998232335</v>
      </c>
      <c r="H171" s="18">
        <f t="shared" si="84"/>
        <v>994.16427372332464</v>
      </c>
      <c r="I171" s="18">
        <f t="shared" si="84"/>
        <v>933.76404006923678</v>
      </c>
      <c r="J171" s="18">
        <f t="shared" si="84"/>
        <v>902.35688949094788</v>
      </c>
      <c r="K171" s="18">
        <f t="shared" si="84"/>
        <v>904.9594559116407</v>
      </c>
      <c r="L171" s="18">
        <f t="shared" si="84"/>
        <v>902.49035955105467</v>
      </c>
      <c r="M171" s="18">
        <f t="shared" si="84"/>
        <v>867.90778619328216</v>
      </c>
      <c r="N171" s="18">
        <f t="shared" si="84"/>
        <v>916.15489438321526</v>
      </c>
      <c r="O171" s="18">
        <f t="shared" si="84"/>
        <v>920.04738595558513</v>
      </c>
      <c r="P171" s="18">
        <f t="shared" si="84"/>
        <v>906.14504831159286</v>
      </c>
      <c r="Q171" s="18">
        <f t="shared" si="84"/>
        <v>917.29679617636509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2764.2250578501253</v>
      </c>
      <c r="C173" s="26">
        <f t="shared" si="85"/>
        <v>2353.1969419214474</v>
      </c>
      <c r="D173" s="26">
        <f t="shared" si="85"/>
        <v>2293.0254310901364</v>
      </c>
      <c r="E173" s="26">
        <f t="shared" si="85"/>
        <v>2235.4999401728301</v>
      </c>
      <c r="F173" s="26">
        <f t="shared" si="85"/>
        <v>2011.0237488862133</v>
      </c>
      <c r="G173" s="26">
        <f t="shared" si="85"/>
        <v>1750.8899969119634</v>
      </c>
      <c r="H173" s="26">
        <f t="shared" si="85"/>
        <v>1583.6531994475879</v>
      </c>
      <c r="I173" s="26">
        <f t="shared" si="85"/>
        <v>1338.0711778844081</v>
      </c>
      <c r="J173" s="26">
        <f t="shared" si="85"/>
        <v>1373.6530841053891</v>
      </c>
      <c r="K173" s="26">
        <f t="shared" si="85"/>
        <v>1389.1225418448953</v>
      </c>
      <c r="L173" s="26">
        <f t="shared" si="85"/>
        <v>1776.5290100776906</v>
      </c>
      <c r="M173" s="26">
        <f t="shared" si="85"/>
        <v>1331.2918752529033</v>
      </c>
      <c r="N173" s="26">
        <f t="shared" si="85"/>
        <v>1447.0726504261931</v>
      </c>
      <c r="O173" s="26">
        <f t="shared" si="85"/>
        <v>1499.3581376520358</v>
      </c>
      <c r="P173" s="26">
        <f t="shared" si="85"/>
        <v>1213.3312527718949</v>
      </c>
      <c r="Q173" s="26">
        <f t="shared" si="85"/>
        <v>1429.8440839641876</v>
      </c>
    </row>
    <row r="174" spans="1:17" ht="12" customHeight="1" x14ac:dyDescent="0.25">
      <c r="A174" s="25" t="s">
        <v>48</v>
      </c>
      <c r="B174" s="24">
        <f t="shared" ref="B174:Q174" si="86">IF(B120=0,0,B120/B$23)</f>
        <v>2764.2250578501253</v>
      </c>
      <c r="C174" s="24">
        <f t="shared" si="86"/>
        <v>2353.1969419214474</v>
      </c>
      <c r="D174" s="24">
        <f t="shared" si="86"/>
        <v>2293.0254310901364</v>
      </c>
      <c r="E174" s="24">
        <f t="shared" si="86"/>
        <v>2235.4999401728301</v>
      </c>
      <c r="F174" s="24">
        <f t="shared" si="86"/>
        <v>2011.0237488862133</v>
      </c>
      <c r="G174" s="24">
        <f t="shared" si="86"/>
        <v>1750.8899969119634</v>
      </c>
      <c r="H174" s="24">
        <f t="shared" si="86"/>
        <v>1583.6531994475879</v>
      </c>
      <c r="I174" s="24">
        <f t="shared" si="86"/>
        <v>1338.0711778844081</v>
      </c>
      <c r="J174" s="24">
        <f t="shared" si="86"/>
        <v>1373.6530841053891</v>
      </c>
      <c r="K174" s="24">
        <f t="shared" si="86"/>
        <v>1389.1225418448953</v>
      </c>
      <c r="L174" s="24">
        <f t="shared" si="86"/>
        <v>1776.5290100776906</v>
      </c>
      <c r="M174" s="24">
        <f t="shared" si="86"/>
        <v>1331.2918752529033</v>
      </c>
      <c r="N174" s="24">
        <f t="shared" si="86"/>
        <v>1447.0726504261931</v>
      </c>
      <c r="O174" s="24">
        <f t="shared" si="86"/>
        <v>1499.3581376520358</v>
      </c>
      <c r="P174" s="24">
        <f t="shared" si="86"/>
        <v>1213.3312527718949</v>
      </c>
      <c r="Q174" s="24">
        <f t="shared" si="86"/>
        <v>1429.8440839641876</v>
      </c>
    </row>
    <row r="175" spans="1:17" ht="12" customHeight="1" x14ac:dyDescent="0.25">
      <c r="A175" s="23" t="s">
        <v>44</v>
      </c>
      <c r="B175" s="22">
        <f t="shared" ref="B175:Q175" si="87">IF(B121=0,0,B121/B$23)</f>
        <v>2391.1695340852962</v>
      </c>
      <c r="C175" s="22">
        <f t="shared" si="87"/>
        <v>2000.8349789435003</v>
      </c>
      <c r="D175" s="22">
        <f t="shared" si="87"/>
        <v>1940.5232866544106</v>
      </c>
      <c r="E175" s="22">
        <f t="shared" si="87"/>
        <v>1883.6081746866791</v>
      </c>
      <c r="F175" s="22">
        <f t="shared" si="87"/>
        <v>1669.3501983012002</v>
      </c>
      <c r="G175" s="22">
        <f t="shared" si="87"/>
        <v>1429.6452425859893</v>
      </c>
      <c r="H175" s="22">
        <f t="shared" si="87"/>
        <v>1298.1565630828134</v>
      </c>
      <c r="I175" s="22">
        <f t="shared" si="87"/>
        <v>1078.9890546036481</v>
      </c>
      <c r="J175" s="22">
        <f t="shared" si="87"/>
        <v>1134.670660045344</v>
      </c>
      <c r="K175" s="22">
        <f t="shared" si="87"/>
        <v>1101.9760609574994</v>
      </c>
      <c r="L175" s="22">
        <f t="shared" si="87"/>
        <v>1456.5379689041972</v>
      </c>
      <c r="M175" s="22">
        <f t="shared" si="87"/>
        <v>1022.8611111849006</v>
      </c>
      <c r="N175" s="22">
        <f t="shared" si="87"/>
        <v>1128.8032056155987</v>
      </c>
      <c r="O175" s="22">
        <f t="shared" si="87"/>
        <v>1187.2569132560191</v>
      </c>
      <c r="P175" s="22">
        <f t="shared" si="87"/>
        <v>926.33656830410996</v>
      </c>
      <c r="Q175" s="22">
        <f t="shared" si="87"/>
        <v>1153.6465429317498</v>
      </c>
    </row>
    <row r="176" spans="1:17" ht="12" customHeight="1" x14ac:dyDescent="0.25">
      <c r="A176" s="23" t="s">
        <v>43</v>
      </c>
      <c r="B176" s="22">
        <f t="shared" ref="B176:Q176" si="88">IF(B122=0,0,B122/B$23)</f>
        <v>8.9017146791698976E-2</v>
      </c>
      <c r="C176" s="22">
        <f t="shared" si="88"/>
        <v>0.11435139472385313</v>
      </c>
      <c r="D176" s="22">
        <f t="shared" si="88"/>
        <v>0.17147816538401492</v>
      </c>
      <c r="E176" s="22">
        <f t="shared" si="88"/>
        <v>0.16897543236483031</v>
      </c>
      <c r="F176" s="22">
        <f t="shared" si="88"/>
        <v>0.25457236649493392</v>
      </c>
      <c r="G176" s="22">
        <f t="shared" si="88"/>
        <v>0.2900220054840485</v>
      </c>
      <c r="H176" s="22">
        <f t="shared" si="88"/>
        <v>0.39100232335044133</v>
      </c>
      <c r="I176" s="22">
        <f t="shared" si="88"/>
        <v>0.45943739421742674</v>
      </c>
      <c r="J176" s="22">
        <f t="shared" si="88"/>
        <v>0.48647794282452445</v>
      </c>
      <c r="K176" s="22">
        <f t="shared" si="88"/>
        <v>0.65221861213342003</v>
      </c>
      <c r="L176" s="22">
        <f t="shared" si="88"/>
        <v>0.62793877439302226</v>
      </c>
      <c r="M176" s="22">
        <f t="shared" si="88"/>
        <v>0.65760236876108957</v>
      </c>
      <c r="N176" s="22">
        <f t="shared" si="88"/>
        <v>0.73211297395149799</v>
      </c>
      <c r="O176" s="22">
        <f t="shared" si="88"/>
        <v>0.87203011305849976</v>
      </c>
      <c r="P176" s="22">
        <f t="shared" si="88"/>
        <v>1.1188706602506104</v>
      </c>
      <c r="Q176" s="22">
        <f t="shared" si="88"/>
        <v>1.4923963854916438</v>
      </c>
    </row>
    <row r="177" spans="1:17" ht="12" customHeight="1" x14ac:dyDescent="0.25">
      <c r="A177" s="23" t="s">
        <v>47</v>
      </c>
      <c r="B177" s="22">
        <f t="shared" ref="B177:Q177" si="89">IF(B123=0,0,B123/B$23)</f>
        <v>182.7573777882171</v>
      </c>
      <c r="C177" s="22">
        <f t="shared" si="89"/>
        <v>171.28959119891729</v>
      </c>
      <c r="D177" s="22">
        <f t="shared" si="89"/>
        <v>169.73908127190941</v>
      </c>
      <c r="E177" s="22">
        <f t="shared" si="89"/>
        <v>171.83543682094364</v>
      </c>
      <c r="F177" s="22">
        <f t="shared" si="89"/>
        <v>164.48347609754194</v>
      </c>
      <c r="G177" s="22">
        <f t="shared" si="89"/>
        <v>158.22498163365904</v>
      </c>
      <c r="H177" s="22">
        <f t="shared" si="89"/>
        <v>126.33416032104836</v>
      </c>
      <c r="I177" s="22">
        <f t="shared" si="89"/>
        <v>114.86042746494037</v>
      </c>
      <c r="J177" s="22">
        <f t="shared" si="89"/>
        <v>108.90582587937945</v>
      </c>
      <c r="K177" s="22">
        <f t="shared" si="89"/>
        <v>110.02032799468313</v>
      </c>
      <c r="L177" s="22">
        <f t="shared" si="89"/>
        <v>130.85345555669136</v>
      </c>
      <c r="M177" s="22">
        <f t="shared" si="89"/>
        <v>129.05026629815089</v>
      </c>
      <c r="N177" s="22">
        <f t="shared" si="89"/>
        <v>124.93581994768155</v>
      </c>
      <c r="O177" s="22">
        <f t="shared" si="89"/>
        <v>124.91469614062245</v>
      </c>
      <c r="P177" s="22">
        <f t="shared" si="89"/>
        <v>125.98259287361705</v>
      </c>
      <c r="Q177" s="22">
        <f t="shared" si="89"/>
        <v>125.08553602239466</v>
      </c>
    </row>
    <row r="178" spans="1:17" ht="12" customHeight="1" x14ac:dyDescent="0.25">
      <c r="A178" s="21" t="s">
        <v>46</v>
      </c>
      <c r="B178" s="20">
        <f t="shared" ref="B178:Q178" si="90">IF(B124=0,0,B124/B$23)</f>
        <v>190.20912882982043</v>
      </c>
      <c r="C178" s="20">
        <f t="shared" si="90"/>
        <v>180.95802038430602</v>
      </c>
      <c r="D178" s="20">
        <f t="shared" si="90"/>
        <v>182.5915849984325</v>
      </c>
      <c r="E178" s="20">
        <f t="shared" si="90"/>
        <v>179.88735323284249</v>
      </c>
      <c r="F178" s="20">
        <f t="shared" si="90"/>
        <v>176.93550212097645</v>
      </c>
      <c r="G178" s="20">
        <f t="shared" si="90"/>
        <v>162.72975068683101</v>
      </c>
      <c r="H178" s="20">
        <f t="shared" si="90"/>
        <v>158.77147372037572</v>
      </c>
      <c r="I178" s="20">
        <f t="shared" si="90"/>
        <v>143.76225842160218</v>
      </c>
      <c r="J178" s="20">
        <f t="shared" si="90"/>
        <v>129.59012023784129</v>
      </c>
      <c r="K178" s="20">
        <f t="shared" si="90"/>
        <v>176.47393428057921</v>
      </c>
      <c r="L178" s="20">
        <f t="shared" si="90"/>
        <v>188.50964684240898</v>
      </c>
      <c r="M178" s="20">
        <f t="shared" si="90"/>
        <v>178.72289540109088</v>
      </c>
      <c r="N178" s="20">
        <f t="shared" si="90"/>
        <v>192.60151188896165</v>
      </c>
      <c r="O178" s="20">
        <f t="shared" si="90"/>
        <v>186.31449814233591</v>
      </c>
      <c r="P178" s="20">
        <f t="shared" si="90"/>
        <v>159.89322093391735</v>
      </c>
      <c r="Q178" s="20">
        <f t="shared" si="90"/>
        <v>149.6196086245516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6.1234636332176393</v>
      </c>
      <c r="C3" s="154">
        <v>6.2289006115803431</v>
      </c>
      <c r="D3" s="154">
        <v>6.3324380021605853</v>
      </c>
      <c r="E3" s="154">
        <v>6.4131167551065573</v>
      </c>
      <c r="F3" s="154">
        <v>6.5191535798311673</v>
      </c>
      <c r="G3" s="154">
        <v>6.6296923018604197</v>
      </c>
      <c r="H3" s="154">
        <v>6.7696892888935576</v>
      </c>
      <c r="I3" s="154">
        <v>6.9115494175694447</v>
      </c>
      <c r="J3" s="154">
        <v>7.0421430574058324</v>
      </c>
      <c r="K3" s="154">
        <v>7.2019340093085829</v>
      </c>
      <c r="L3" s="154">
        <v>7.3322526697051797</v>
      </c>
      <c r="M3" s="154">
        <v>7.4686836531833602</v>
      </c>
      <c r="N3" s="154">
        <v>7.6521344330492935</v>
      </c>
      <c r="O3" s="154">
        <v>7.8232574551447724</v>
      </c>
      <c r="P3" s="154">
        <v>8.0007451734670862</v>
      </c>
      <c r="Q3" s="154">
        <v>8.1872303539023665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8.1282038244898072</v>
      </c>
      <c r="C5" s="143">
        <v>8.2681594610549336</v>
      </c>
      <c r="D5" s="143">
        <v>8.4055936101738684</v>
      </c>
      <c r="E5" s="143">
        <v>8.5126855090614839</v>
      </c>
      <c r="F5" s="143">
        <v>8.6534373736741657</v>
      </c>
      <c r="G5" s="143">
        <v>8.8001649966289932</v>
      </c>
      <c r="H5" s="143">
        <v>8.985995127022349</v>
      </c>
      <c r="I5" s="143">
        <v>9.1742983667429279</v>
      </c>
      <c r="J5" s="143">
        <v>9.3476466196849195</v>
      </c>
      <c r="K5" s="143">
        <v>9.5597509946222026</v>
      </c>
      <c r="L5" s="143">
        <v>9.732734243529233</v>
      </c>
      <c r="M5" s="143">
        <v>9.9138309084413265</v>
      </c>
      <c r="N5" s="143">
        <v>10.157341022949582</v>
      </c>
      <c r="O5" s="143">
        <v>10.384487436477613</v>
      </c>
      <c r="P5" s="143">
        <v>10.620082262752319</v>
      </c>
      <c r="Q5" s="143">
        <v>10.86762020004031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2.8791048297994455E-2</v>
      </c>
      <c r="C6" s="152">
        <f>1000*C8/SER_summary!C$3</f>
        <v>2.9242747167694753E-2</v>
      </c>
      <c r="D6" s="152">
        <f>1000*D8/SER_summary!D$3</f>
        <v>2.9804577572190277E-2</v>
      </c>
      <c r="E6" s="152">
        <f>1000*E8/SER_summary!E$3</f>
        <v>3.0343810733322752E-2</v>
      </c>
      <c r="F6" s="152">
        <f>1000*F8/SER_summary!F$3</f>
        <v>3.0894249132164198E-2</v>
      </c>
      <c r="G6" s="152">
        <f>1000*G8/SER_summary!G$3</f>
        <v>3.154286401988237E-2</v>
      </c>
      <c r="H6" s="152">
        <f>1000*H8/SER_summary!H$3</f>
        <v>3.2288847169294199E-2</v>
      </c>
      <c r="I6" s="152">
        <f>1000*I8/SER_summary!I$3</f>
        <v>3.3121944269321871E-2</v>
      </c>
      <c r="J6" s="152">
        <f>1000*J8/SER_summary!J$3</f>
        <v>3.3937456987578003E-2</v>
      </c>
      <c r="K6" s="152">
        <f>1000*K8/SER_summary!K$3</f>
        <v>3.484331854881912E-2</v>
      </c>
      <c r="L6" s="152">
        <f>1000*L8/SER_summary!L$3</f>
        <v>3.5770720206875536E-2</v>
      </c>
      <c r="M6" s="152">
        <f>1000*M8/SER_summary!M$3</f>
        <v>3.6468906851348792E-2</v>
      </c>
      <c r="N6" s="152">
        <f>1000*N8/SER_summary!N$3</f>
        <v>3.7261455001889335E-2</v>
      </c>
      <c r="O6" s="152">
        <f>1000*O8/SER_summary!O$3</f>
        <v>3.8171928640914211E-2</v>
      </c>
      <c r="P6" s="152">
        <f>1000*P8/SER_summary!P$3</f>
        <v>3.9326432240944197E-2</v>
      </c>
      <c r="Q6" s="152">
        <f>1000*Q8/SER_summary!Q$3</f>
        <v>4.0727945445297162E-2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12.483798542010396</v>
      </c>
      <c r="C8" s="62">
        <v>12.837566006617998</v>
      </c>
      <c r="D8" s="62">
        <v>13.234722670931093</v>
      </c>
      <c r="E8" s="62">
        <v>13.60313035174859</v>
      </c>
      <c r="F8" s="62">
        <v>14.055647585169423</v>
      </c>
      <c r="G8" s="62">
        <v>14.548515171890346</v>
      </c>
      <c r="H8" s="62">
        <v>15.146246163255539</v>
      </c>
      <c r="I8" s="62">
        <v>15.772239275775574</v>
      </c>
      <c r="J8" s="62">
        <v>16.418907753133251</v>
      </c>
      <c r="K8" s="62">
        <v>17.195177703842237</v>
      </c>
      <c r="L8" s="62">
        <v>17.959262411385176</v>
      </c>
      <c r="M8" s="62">
        <v>18.666245282794367</v>
      </c>
      <c r="N8" s="62">
        <v>19.556786442106624</v>
      </c>
      <c r="O8" s="62">
        <v>20.499814385387925</v>
      </c>
      <c r="P8" s="62">
        <v>21.616953274202206</v>
      </c>
      <c r="Q8" s="62">
        <v>22.928122711993602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1.4680558822200345</v>
      </c>
      <c r="D9" s="150">
        <v>1.5393022923658428</v>
      </c>
      <c r="E9" s="150">
        <v>1.5391069495715586</v>
      </c>
      <c r="F9" s="150">
        <v>1.6524839838937513</v>
      </c>
      <c r="G9" s="150">
        <v>1.7228335059556614</v>
      </c>
      <c r="H9" s="150">
        <v>1.8584460585808011</v>
      </c>
      <c r="I9" s="150">
        <v>1.9182260564160305</v>
      </c>
      <c r="J9" s="150">
        <v>1.9712072448510758</v>
      </c>
      <c r="K9" s="150">
        <v>2.1339221873897158</v>
      </c>
      <c r="L9" s="150">
        <v>2.1556782501406846</v>
      </c>
      <c r="M9" s="150">
        <v>2.1750387536292286</v>
      </c>
      <c r="N9" s="150">
        <v>2.4298434516780967</v>
      </c>
      <c r="O9" s="150">
        <v>2.482134892852863</v>
      </c>
      <c r="P9" s="150">
        <v>2.7696228727080316</v>
      </c>
      <c r="Q9" s="150">
        <v>3.0340029437470593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1.1142884176124319</v>
      </c>
      <c r="D10" s="149">
        <f t="shared" ref="D10:Q10" si="0">C8+D9-D8</f>
        <v>1.1421456280527469</v>
      </c>
      <c r="E10" s="149">
        <f t="shared" si="0"/>
        <v>1.1706992687540634</v>
      </c>
      <c r="F10" s="149">
        <f t="shared" si="0"/>
        <v>1.1999667504729175</v>
      </c>
      <c r="G10" s="149">
        <f t="shared" si="0"/>
        <v>1.2299659192347381</v>
      </c>
      <c r="H10" s="149">
        <f t="shared" si="0"/>
        <v>1.2607150672156084</v>
      </c>
      <c r="I10" s="149">
        <f t="shared" si="0"/>
        <v>1.2922329438959945</v>
      </c>
      <c r="J10" s="149">
        <f t="shared" si="0"/>
        <v>1.3245387674933973</v>
      </c>
      <c r="K10" s="149">
        <f t="shared" si="0"/>
        <v>1.3576522366807282</v>
      </c>
      <c r="L10" s="149">
        <f t="shared" si="0"/>
        <v>1.3915935425977466</v>
      </c>
      <c r="M10" s="149">
        <f t="shared" si="0"/>
        <v>1.4680558822200354</v>
      </c>
      <c r="N10" s="149">
        <f t="shared" si="0"/>
        <v>1.5393022923658393</v>
      </c>
      <c r="O10" s="149">
        <f t="shared" si="0"/>
        <v>1.5391069495715612</v>
      </c>
      <c r="P10" s="149">
        <f t="shared" si="0"/>
        <v>1.6524839838937488</v>
      </c>
      <c r="Q10" s="149">
        <f t="shared" si="0"/>
        <v>1.7228335059556628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</v>
      </c>
      <c r="D12" s="146">
        <v>8760.0000000000018</v>
      </c>
      <c r="E12" s="146">
        <v>8759.9999999999982</v>
      </c>
      <c r="F12" s="146">
        <v>8759.9999999999982</v>
      </c>
      <c r="G12" s="146">
        <v>8760.0000000000018</v>
      </c>
      <c r="H12" s="146">
        <v>8760.0000000000018</v>
      </c>
      <c r="I12" s="146">
        <v>8759.9999999999945</v>
      </c>
      <c r="J12" s="146">
        <v>8760.0000000000036</v>
      </c>
      <c r="K12" s="146">
        <v>8760.0000000000018</v>
      </c>
      <c r="L12" s="146">
        <v>8759.9999999999982</v>
      </c>
      <c r="M12" s="146">
        <v>8760.0000000000036</v>
      </c>
      <c r="N12" s="146">
        <v>8759.9999999999982</v>
      </c>
      <c r="O12" s="146">
        <v>8760</v>
      </c>
      <c r="P12" s="146">
        <v>8760</v>
      </c>
      <c r="Q12" s="146">
        <v>8759.9999999999982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651.10020777224406</v>
      </c>
      <c r="C14" s="143">
        <f>IF(C5=0,0,C5/C8*1000)</f>
        <v>644.059742850985</v>
      </c>
      <c r="D14" s="143">
        <f t="shared" ref="D14:Q14" si="1">IF(D5=0,0,D5/D8*1000)</f>
        <v>635.11671677382526</v>
      </c>
      <c r="E14" s="143">
        <f t="shared" si="1"/>
        <v>625.78871840092575</v>
      </c>
      <c r="F14" s="143">
        <f t="shared" si="1"/>
        <v>615.65554495010906</v>
      </c>
      <c r="G14" s="143">
        <f t="shared" si="1"/>
        <v>604.88406498225152</v>
      </c>
      <c r="H14" s="143">
        <f t="shared" si="1"/>
        <v>593.28199411034109</v>
      </c>
      <c r="I14" s="143">
        <f t="shared" si="1"/>
        <v>581.67380080478756</v>
      </c>
      <c r="J14" s="143">
        <f t="shared" si="1"/>
        <v>569.32207429578193</v>
      </c>
      <c r="K14" s="143">
        <f t="shared" si="1"/>
        <v>555.9553474394213</v>
      </c>
      <c r="L14" s="143">
        <f t="shared" si="1"/>
        <v>541.93396257516793</v>
      </c>
      <c r="M14" s="143">
        <f t="shared" si="1"/>
        <v>531.11007373182929</v>
      </c>
      <c r="N14" s="143">
        <f t="shared" si="1"/>
        <v>519.37679296228237</v>
      </c>
      <c r="O14" s="143">
        <f t="shared" si="1"/>
        <v>506.56494938215536</v>
      </c>
      <c r="P14" s="143">
        <f t="shared" si="1"/>
        <v>491.28487849517558</v>
      </c>
      <c r="Q14" s="143">
        <f t="shared" si="1"/>
        <v>473.9864809932958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589.53413645398825</v>
      </c>
      <c r="D15" s="141">
        <v>572.39270624098651</v>
      </c>
      <c r="E15" s="141">
        <v>564.83042731643684</v>
      </c>
      <c r="F15" s="141">
        <v>557.97845797739774</v>
      </c>
      <c r="G15" s="141">
        <v>550.00015105680927</v>
      </c>
      <c r="H15" s="141">
        <v>541.67941434242584</v>
      </c>
      <c r="I15" s="141">
        <v>536.78573207644592</v>
      </c>
      <c r="J15" s="141">
        <v>525.44232594761672</v>
      </c>
      <c r="K15" s="141">
        <v>513.64198507318042</v>
      </c>
      <c r="L15" s="141">
        <v>500.56175756123042</v>
      </c>
      <c r="M15" s="141">
        <v>481.17106877135177</v>
      </c>
      <c r="N15" s="141">
        <v>462.82632676677855</v>
      </c>
      <c r="O15" s="141">
        <v>441.74909780184669</v>
      </c>
      <c r="P15" s="141">
        <v>417.97939454052283</v>
      </c>
      <c r="Q15" s="141">
        <v>393.90094471476272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13.365297228611691</v>
      </c>
      <c r="C3" s="154">
        <v>13.669671971405528</v>
      </c>
      <c r="D3" s="154">
        <v>13.973731050252267</v>
      </c>
      <c r="E3" s="154">
        <v>14.213851649391927</v>
      </c>
      <c r="F3" s="154">
        <v>14.522358502945778</v>
      </c>
      <c r="G3" s="154">
        <v>14.898654709503688</v>
      </c>
      <c r="H3" s="154">
        <v>15.240127628033999</v>
      </c>
      <c r="I3" s="154">
        <v>15.622079050611807</v>
      </c>
      <c r="J3" s="154">
        <v>16.015024463656427</v>
      </c>
      <c r="K3" s="154">
        <v>16.37246051339309</v>
      </c>
      <c r="L3" s="154">
        <v>16.580143508429558</v>
      </c>
      <c r="M3" s="154">
        <v>16.93181701016405</v>
      </c>
      <c r="N3" s="154">
        <v>17.211906385640066</v>
      </c>
      <c r="O3" s="154">
        <v>17.60781661184097</v>
      </c>
      <c r="P3" s="154">
        <v>18.021713259695833</v>
      </c>
      <c r="Q3" s="154">
        <v>18.307342741235527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182.35258426562115</v>
      </c>
      <c r="C5" s="143">
        <v>185.61871412968847</v>
      </c>
      <c r="D5" s="143">
        <v>188.92377676179788</v>
      </c>
      <c r="E5" s="143">
        <v>191.40263476603675</v>
      </c>
      <c r="F5" s="143">
        <v>194.8336887007699</v>
      </c>
      <c r="G5" s="143">
        <v>199.19378921164335</v>
      </c>
      <c r="H5" s="143">
        <v>203.10279776416002</v>
      </c>
      <c r="I5" s="143">
        <v>207.56287904827261</v>
      </c>
      <c r="J5" s="143">
        <v>212.17650050617482</v>
      </c>
      <c r="K5" s="143">
        <v>216.32642472821232</v>
      </c>
      <c r="L5" s="143">
        <v>218.50938086772948</v>
      </c>
      <c r="M5" s="143">
        <v>222.78146600933462</v>
      </c>
      <c r="N5" s="143">
        <v>226.11585745696286</v>
      </c>
      <c r="O5" s="143">
        <v>230.9745056253245</v>
      </c>
      <c r="P5" s="143">
        <v>236.06875075324396</v>
      </c>
      <c r="Q5" s="143">
        <v>239.4841524013263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109.0599845537329</v>
      </c>
      <c r="C6" s="152">
        <f>1000000*C8/SER_summary!C$8</f>
        <v>110.75679044120326</v>
      </c>
      <c r="D6" s="152">
        <f>1000000*D8/SER_summary!D$8</f>
        <v>112.34889824252097</v>
      </c>
      <c r="E6" s="152">
        <f>1000000*E8/SER_summary!E$8</f>
        <v>114.08587232423662</v>
      </c>
      <c r="F6" s="152">
        <f>1000000*F8/SER_summary!F$8</f>
        <v>115.80476075329976</v>
      </c>
      <c r="G6" s="152">
        <f>1000000*G8/SER_summary!G$8</f>
        <v>117.85979163284094</v>
      </c>
      <c r="H6" s="152">
        <f>1000000*H8/SER_summary!H$8</f>
        <v>120.05284461279022</v>
      </c>
      <c r="I6" s="152">
        <f>1000000*I8/SER_summary!I$8</f>
        <v>122.52248693124146</v>
      </c>
      <c r="J6" s="152">
        <f>1000000*J8/SER_summary!J$8</f>
        <v>125.3441937952273</v>
      </c>
      <c r="K6" s="152">
        <f>1000000*K8/SER_summary!K$8</f>
        <v>128.0285833251522</v>
      </c>
      <c r="L6" s="152">
        <f>1000000*L8/SER_summary!L$8</f>
        <v>129.78945485356229</v>
      </c>
      <c r="M6" s="152">
        <f>1000000*M8/SER_summary!M$8</f>
        <v>131.40875098295908</v>
      </c>
      <c r="N6" s="152">
        <f>1000000*N8/SER_summary!N$8</f>
        <v>132.54660311627117</v>
      </c>
      <c r="O6" s="152">
        <f>1000000*O8/SER_summary!O$8</f>
        <v>134.14257939104795</v>
      </c>
      <c r="P6" s="152">
        <f>1000000*P8/SER_summary!P$8</f>
        <v>135.64443679095572</v>
      </c>
      <c r="Q6" s="152">
        <f>1000000*Q8/SER_summary!Q$8</f>
        <v>136.70408337612938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3.82968273236082</v>
      </c>
      <c r="C8" s="62">
        <v>3.9177732403774743</v>
      </c>
      <c r="D8" s="62">
        <v>4.0090671180459259</v>
      </c>
      <c r="E8" s="62">
        <v>4.0840536835683974</v>
      </c>
      <c r="F8" s="62">
        <v>4.1823139923320154</v>
      </c>
      <c r="G8" s="62">
        <v>4.3032691553863875</v>
      </c>
      <c r="H8" s="62">
        <v>4.4156482123560208</v>
      </c>
      <c r="I8" s="62">
        <v>4.5436800872393199</v>
      </c>
      <c r="J8" s="62">
        <v>4.6782454422809208</v>
      </c>
      <c r="K8" s="62">
        <v>4.8062588666575667</v>
      </c>
      <c r="L8" s="62">
        <v>4.8927786084578226</v>
      </c>
      <c r="M8" s="62">
        <v>5.0355303056148273</v>
      </c>
      <c r="N8" s="62">
        <v>5.162925745291183</v>
      </c>
      <c r="O8" s="62">
        <v>5.3369821318400597</v>
      </c>
      <c r="P8" s="62">
        <v>5.5256403054387153</v>
      </c>
      <c r="Q8" s="62">
        <v>5.6802642185753349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0.34340269017404151</v>
      </c>
      <c r="D9" s="150">
        <v>0.34660605982584031</v>
      </c>
      <c r="E9" s="150">
        <v>0.33029874767985928</v>
      </c>
      <c r="F9" s="150">
        <v>0.35357249092100557</v>
      </c>
      <c r="G9" s="150">
        <v>0.37626734521176003</v>
      </c>
      <c r="H9" s="150">
        <v>0.3676912391270219</v>
      </c>
      <c r="I9" s="150">
        <v>0.3833440570406868</v>
      </c>
      <c r="J9" s="150">
        <v>0.38987753719898899</v>
      </c>
      <c r="K9" s="150">
        <v>0.38332560653403414</v>
      </c>
      <c r="L9" s="150">
        <v>0.34183192395764517</v>
      </c>
      <c r="M9" s="150">
        <v>0.39806387931439102</v>
      </c>
      <c r="N9" s="150">
        <v>0.38270762183374463</v>
      </c>
      <c r="O9" s="150">
        <v>0.42936856870626555</v>
      </c>
      <c r="P9" s="150">
        <v>0.44397035575604271</v>
      </c>
      <c r="Q9" s="150">
        <v>0.40993609529400815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0.25531218215738738</v>
      </c>
      <c r="D10" s="149">
        <f t="shared" ref="D10:Q10" si="0">C8+D9-D8</f>
        <v>0.25531218215738871</v>
      </c>
      <c r="E10" s="149">
        <f t="shared" si="0"/>
        <v>0.25531218215738782</v>
      </c>
      <c r="F10" s="149">
        <f t="shared" si="0"/>
        <v>0.25531218215738782</v>
      </c>
      <c r="G10" s="149">
        <f t="shared" si="0"/>
        <v>0.25531218215738782</v>
      </c>
      <c r="H10" s="149">
        <f t="shared" si="0"/>
        <v>0.25531218215738871</v>
      </c>
      <c r="I10" s="149">
        <f t="shared" si="0"/>
        <v>0.25531218215738782</v>
      </c>
      <c r="J10" s="149">
        <f t="shared" si="0"/>
        <v>0.25531218215738782</v>
      </c>
      <c r="K10" s="149">
        <f t="shared" si="0"/>
        <v>0.25531218215738782</v>
      </c>
      <c r="L10" s="149">
        <f t="shared" si="0"/>
        <v>0.2553121821573896</v>
      </c>
      <c r="M10" s="149">
        <f t="shared" si="0"/>
        <v>0.25531218215738605</v>
      </c>
      <c r="N10" s="149">
        <f t="shared" si="0"/>
        <v>0.25531218215738871</v>
      </c>
      <c r="O10" s="149">
        <f t="shared" si="0"/>
        <v>0.25531218215738871</v>
      </c>
      <c r="P10" s="149">
        <f t="shared" si="0"/>
        <v>0.25531218215738694</v>
      </c>
      <c r="Q10" s="149">
        <f t="shared" si="0"/>
        <v>0.25531218215738871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852.25242908791142</v>
      </c>
      <c r="C12" s="146">
        <v>856.32353845019907</v>
      </c>
      <c r="D12" s="146">
        <v>860.05714873698867</v>
      </c>
      <c r="E12" s="146">
        <v>863.50611088713572</v>
      </c>
      <c r="F12" s="146">
        <v>866.71168051706752</v>
      </c>
      <c r="G12" s="146">
        <v>869.7066897837509</v>
      </c>
      <c r="H12" s="146">
        <v>872.51770198785221</v>
      </c>
      <c r="I12" s="146">
        <v>875.16651733093204</v>
      </c>
      <c r="J12" s="146">
        <v>877.671251290432</v>
      </c>
      <c r="K12" s="146">
        <v>880.04712355107881</v>
      </c>
      <c r="L12" s="146">
        <v>882.30704609332577</v>
      </c>
      <c r="M12" s="146">
        <v>883.74314375502411</v>
      </c>
      <c r="N12" s="146">
        <v>885.11459831049103</v>
      </c>
      <c r="O12" s="146">
        <v>886.42706722871094</v>
      </c>
      <c r="P12" s="146">
        <v>887.68549279248805</v>
      </c>
      <c r="Q12" s="146">
        <v>888.89421805966924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47.615585156634978</v>
      </c>
      <c r="C14" s="143">
        <f>IF(C5=0,0,C5/C8)</f>
        <v>47.378626260616414</v>
      </c>
      <c r="D14" s="143">
        <f t="shared" ref="D14:Q14" si="1">IF(D5=0,0,D5/D8)</f>
        <v>47.12412419123627</v>
      </c>
      <c r="E14" s="143">
        <f t="shared" si="1"/>
        <v>46.8658469246175</v>
      </c>
      <c r="F14" s="143">
        <f t="shared" si="1"/>
        <v>46.585141397318338</v>
      </c>
      <c r="G14" s="143">
        <f t="shared" si="1"/>
        <v>46.288944990185698</v>
      </c>
      <c r="H14" s="143">
        <f t="shared" si="1"/>
        <v>45.99614552532303</v>
      </c>
      <c r="I14" s="143">
        <f t="shared" si="1"/>
        <v>45.681666636522614</v>
      </c>
      <c r="J14" s="143">
        <f t="shared" si="1"/>
        <v>45.353862494808794</v>
      </c>
      <c r="K14" s="143">
        <f t="shared" si="1"/>
        <v>45.009316129210688</v>
      </c>
      <c r="L14" s="143">
        <f t="shared" si="1"/>
        <v>44.659568387175085</v>
      </c>
      <c r="M14" s="143">
        <f t="shared" si="1"/>
        <v>44.241907502954348</v>
      </c>
      <c r="N14" s="143">
        <f t="shared" si="1"/>
        <v>43.796070021574593</v>
      </c>
      <c r="O14" s="143">
        <f t="shared" si="1"/>
        <v>43.278111097158607</v>
      </c>
      <c r="P14" s="143">
        <f t="shared" si="1"/>
        <v>42.722424498186911</v>
      </c>
      <c r="Q14" s="143">
        <f t="shared" si="1"/>
        <v>42.160741681377495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44.912195671187362</v>
      </c>
      <c r="D15" s="141">
        <v>44.609438135386398</v>
      </c>
      <c r="E15" s="141">
        <v>44.310482731426717</v>
      </c>
      <c r="F15" s="141">
        <v>44.086837313531568</v>
      </c>
      <c r="G15" s="141">
        <v>43.896818770226581</v>
      </c>
      <c r="H15" s="141">
        <v>43.693854500591058</v>
      </c>
      <c r="I15" s="141">
        <v>43.347274934773473</v>
      </c>
      <c r="J15" s="141">
        <v>43.0146874565486</v>
      </c>
      <c r="K15" s="141">
        <v>42.540239668625176</v>
      </c>
      <c r="L15" s="141">
        <v>41.949841678144296</v>
      </c>
      <c r="M15" s="141">
        <v>41.272079548998555</v>
      </c>
      <c r="N15" s="141">
        <v>40.477977220425842</v>
      </c>
      <c r="O15" s="141">
        <v>39.629093416577966</v>
      </c>
      <c r="P15" s="141">
        <v>38.856387268433252</v>
      </c>
      <c r="Q15" s="141">
        <v>37.986995480247593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4.9844190180756627</v>
      </c>
      <c r="C3" s="154">
        <v>5.248697360448352</v>
      </c>
      <c r="D3" s="154">
        <v>5.5082106840902094</v>
      </c>
      <c r="E3" s="154">
        <v>5.81029212543611</v>
      </c>
      <c r="F3" s="154">
        <v>6.3501814487909902</v>
      </c>
      <c r="G3" s="154">
        <v>6.8513982241825166</v>
      </c>
      <c r="H3" s="154">
        <v>7.3780239899885558</v>
      </c>
      <c r="I3" s="154">
        <v>7.8229800230874531</v>
      </c>
      <c r="J3" s="154">
        <v>8.2179412429580534</v>
      </c>
      <c r="K3" s="154">
        <v>8.5060721664198606</v>
      </c>
      <c r="L3" s="154">
        <v>8.7277961773289583</v>
      </c>
      <c r="M3" s="154">
        <v>8.8660920250068251</v>
      </c>
      <c r="N3" s="154">
        <v>8.8642593510022341</v>
      </c>
      <c r="O3" s="154">
        <v>8.8390059043198406</v>
      </c>
      <c r="P3" s="154">
        <v>8.6093425335372267</v>
      </c>
      <c r="Q3" s="154">
        <v>8.3719030136044612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33.446401156314572</v>
      </c>
      <c r="C5" s="143">
        <v>34.803383375374416</v>
      </c>
      <c r="D5" s="143">
        <v>35.910459599003552</v>
      </c>
      <c r="E5" s="143">
        <v>37.273082466808702</v>
      </c>
      <c r="F5" s="143">
        <v>40.034375829907525</v>
      </c>
      <c r="G5" s="143">
        <v>42.519492651798622</v>
      </c>
      <c r="H5" s="143">
        <v>45.092569472195542</v>
      </c>
      <c r="I5" s="143">
        <v>47.225616917881887</v>
      </c>
      <c r="J5" s="143">
        <v>49.017723231594154</v>
      </c>
      <c r="K5" s="143">
        <v>50.292172460735678</v>
      </c>
      <c r="L5" s="143">
        <v>50.983946101603443</v>
      </c>
      <c r="M5" s="143">
        <v>51.171320861204649</v>
      </c>
      <c r="N5" s="143">
        <v>50.693731866994575</v>
      </c>
      <c r="O5" s="143">
        <v>50.104689468845443</v>
      </c>
      <c r="P5" s="143">
        <v>48.307082705043051</v>
      </c>
      <c r="Q5" s="143">
        <v>46.533586679123935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0.2289039025961481</v>
      </c>
      <c r="C6" s="152">
        <f>1000*C8/SER_summary!C$3</f>
        <v>0.23895296474529601</v>
      </c>
      <c r="D6" s="152">
        <f>1000*D8/SER_summary!D$3</f>
        <v>0.24895365779742443</v>
      </c>
      <c r="E6" s="152">
        <f>1000*E8/SER_summary!E$3</f>
        <v>0.26259337898454732</v>
      </c>
      <c r="F6" s="152">
        <f>1000*F8/SER_summary!F$3</f>
        <v>0.28820021433368392</v>
      </c>
      <c r="G6" s="152">
        <f>1000*G8/SER_summary!G$3</f>
        <v>0.31441278497528097</v>
      </c>
      <c r="H6" s="152">
        <f>1000*H8/SER_summary!H$3</f>
        <v>0.33956839115073323</v>
      </c>
      <c r="I6" s="152">
        <f>1000*I8/SER_summary!I$3</f>
        <v>0.36371204063595325</v>
      </c>
      <c r="J6" s="152">
        <f>1000*J8/SER_summary!J$3</f>
        <v>0.38826982149875616</v>
      </c>
      <c r="K6" s="152">
        <f>1000*K8/SER_summary!K$3</f>
        <v>0.41212042430259221</v>
      </c>
      <c r="L6" s="152">
        <f>1000*L8/SER_summary!L$3</f>
        <v>0.43739025230575607</v>
      </c>
      <c r="M6" s="152">
        <f>1000*M8/SER_summary!M$3</f>
        <v>0.46438482486153032</v>
      </c>
      <c r="N6" s="152">
        <f>1000*N8/SER_summary!N$3</f>
        <v>0.48790756277237229</v>
      </c>
      <c r="O6" s="152">
        <f>1000*O8/SER_summary!O$3</f>
        <v>0.524289521937089</v>
      </c>
      <c r="P6" s="152">
        <f>1000*P8/SER_summary!P$3</f>
        <v>0.5726491753209253</v>
      </c>
      <c r="Q6" s="152">
        <f>1000*Q8/SER_summary!Q$3</f>
        <v>0.64584075775063521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99.252732165689807</v>
      </c>
      <c r="C8" s="62">
        <v>104.90035152318495</v>
      </c>
      <c r="D8" s="62">
        <v>110.54787174494632</v>
      </c>
      <c r="E8" s="62">
        <v>117.72061179877257</v>
      </c>
      <c r="F8" s="62">
        <v>131.11956951325286</v>
      </c>
      <c r="G8" s="62">
        <v>145.01660881414884</v>
      </c>
      <c r="H8" s="62">
        <v>159.28677833133284</v>
      </c>
      <c r="I8" s="62">
        <v>173.19494549431269</v>
      </c>
      <c r="J8" s="62">
        <v>187.84455137127674</v>
      </c>
      <c r="K8" s="62">
        <v>203.38142939332926</v>
      </c>
      <c r="L8" s="62">
        <v>219.59877441414173</v>
      </c>
      <c r="M8" s="62">
        <v>237.69072875712567</v>
      </c>
      <c r="N8" s="62">
        <v>256.07974804376789</v>
      </c>
      <c r="O8" s="62">
        <v>281.56392057157234</v>
      </c>
      <c r="P8" s="62">
        <v>314.77379869040618</v>
      </c>
      <c r="Q8" s="62">
        <v>363.58122130178214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23.609862524859924</v>
      </c>
      <c r="D9" s="150">
        <v>24.507875547494404</v>
      </c>
      <c r="E9" s="150">
        <v>26.976113145845936</v>
      </c>
      <c r="F9" s="150">
        <v>34.192499461101001</v>
      </c>
      <c r="G9" s="150">
        <v>35.730258134847674</v>
      </c>
      <c r="H9" s="150">
        <v>37.880032042043936</v>
      </c>
      <c r="I9" s="150">
        <v>38.416042710474223</v>
      </c>
      <c r="J9" s="150">
        <v>41.625719022809982</v>
      </c>
      <c r="K9" s="150">
        <v>49.729377483153506</v>
      </c>
      <c r="L9" s="150">
        <v>51.947603155660168</v>
      </c>
      <c r="M9" s="150">
        <v>55.971986385027876</v>
      </c>
      <c r="N9" s="150">
        <v>56.805061997116418</v>
      </c>
      <c r="O9" s="150">
        <v>67.109891550614435</v>
      </c>
      <c r="P9" s="150">
        <v>82.939255601987398</v>
      </c>
      <c r="Q9" s="150">
        <v>100.755025767036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17.962243167364775</v>
      </c>
      <c r="D10" s="149">
        <f t="shared" ref="D10:Q10" si="0">C8+D9-D8</f>
        <v>18.860355325733025</v>
      </c>
      <c r="E10" s="149">
        <f t="shared" si="0"/>
        <v>19.803373092019697</v>
      </c>
      <c r="F10" s="149">
        <f t="shared" si="0"/>
        <v>20.793541746620718</v>
      </c>
      <c r="G10" s="149">
        <f t="shared" si="0"/>
        <v>21.83321883395169</v>
      </c>
      <c r="H10" s="149">
        <f t="shared" si="0"/>
        <v>23.609862524859949</v>
      </c>
      <c r="I10" s="149">
        <f t="shared" si="0"/>
        <v>24.507875547494365</v>
      </c>
      <c r="J10" s="149">
        <f t="shared" si="0"/>
        <v>26.976113145845943</v>
      </c>
      <c r="K10" s="149">
        <f t="shared" si="0"/>
        <v>34.192499461100994</v>
      </c>
      <c r="L10" s="149">
        <f t="shared" si="0"/>
        <v>35.730258134847702</v>
      </c>
      <c r="M10" s="149">
        <f t="shared" si="0"/>
        <v>37.880032042043922</v>
      </c>
      <c r="N10" s="149">
        <f t="shared" si="0"/>
        <v>38.416042710474187</v>
      </c>
      <c r="O10" s="149">
        <f t="shared" si="0"/>
        <v>41.625719022810017</v>
      </c>
      <c r="P10" s="149">
        <f t="shared" si="0"/>
        <v>49.729377483153542</v>
      </c>
      <c r="Q10" s="149">
        <f t="shared" si="0"/>
        <v>51.947603155660033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1732.8728554209808</v>
      </c>
      <c r="C12" s="146">
        <v>1753.604355016809</v>
      </c>
      <c r="D12" s="146">
        <v>1783.5739825698765</v>
      </c>
      <c r="E12" s="146">
        <v>1812.6093113560764</v>
      </c>
      <c r="F12" s="146">
        <v>1844.3979115774519</v>
      </c>
      <c r="G12" s="146">
        <v>1873.6681988150344</v>
      </c>
      <c r="H12" s="146">
        <v>1902.5524079011143</v>
      </c>
      <c r="I12" s="146">
        <v>1926.176722001599</v>
      </c>
      <c r="J12" s="146">
        <v>1949.4470573834124</v>
      </c>
      <c r="K12" s="146">
        <v>1966.6642153075168</v>
      </c>
      <c r="L12" s="146">
        <v>1990.5481984410958</v>
      </c>
      <c r="M12" s="146">
        <v>2014.6850145545741</v>
      </c>
      <c r="N12" s="146">
        <v>2033.2451243009968</v>
      </c>
      <c r="O12" s="146">
        <v>2051.2878038338245</v>
      </c>
      <c r="P12" s="146">
        <v>2072.3386407361563</v>
      </c>
      <c r="Q12" s="146">
        <v>2091.9880973668742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336.98217093389491</v>
      </c>
      <c r="C14" s="143">
        <f>IF(C5=0,0,C5/C8*1000)</f>
        <v>331.77566013858603</v>
      </c>
      <c r="D14" s="143">
        <f t="shared" ref="D14:Q14" si="1">IF(D5=0,0,D5/D8*1000)</f>
        <v>324.84080455076867</v>
      </c>
      <c r="E14" s="143">
        <f t="shared" si="1"/>
        <v>316.62324802152733</v>
      </c>
      <c r="F14" s="143">
        <f t="shared" si="1"/>
        <v>305.32723664762392</v>
      </c>
      <c r="G14" s="143">
        <f t="shared" si="1"/>
        <v>293.20429569754305</v>
      </c>
      <c r="H14" s="143">
        <f t="shared" si="1"/>
        <v>283.09047332477513</v>
      </c>
      <c r="I14" s="143">
        <f t="shared" si="1"/>
        <v>272.67318213644211</v>
      </c>
      <c r="J14" s="143">
        <f t="shared" si="1"/>
        <v>260.94833666327702</v>
      </c>
      <c r="K14" s="143">
        <f t="shared" si="1"/>
        <v>247.28006195429572</v>
      </c>
      <c r="L14" s="143">
        <f t="shared" si="1"/>
        <v>232.16862770578459</v>
      </c>
      <c r="M14" s="143">
        <f t="shared" si="1"/>
        <v>215.28530426397876</v>
      </c>
      <c r="N14" s="143">
        <f t="shared" si="1"/>
        <v>197.96072221349675</v>
      </c>
      <c r="O14" s="143">
        <f t="shared" si="1"/>
        <v>177.95138442146052</v>
      </c>
      <c r="P14" s="143">
        <f t="shared" si="1"/>
        <v>153.46602196885891</v>
      </c>
      <c r="Q14" s="143">
        <f t="shared" si="1"/>
        <v>127.98677146336942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313.84926145328802</v>
      </c>
      <c r="D15" s="141">
        <v>304.50128944947517</v>
      </c>
      <c r="E15" s="141">
        <v>297.89341706573003</v>
      </c>
      <c r="F15" s="141">
        <v>285.68681307994365</v>
      </c>
      <c r="G15" s="141">
        <v>275.46742779984402</v>
      </c>
      <c r="H15" s="141">
        <v>263.54293274508029</v>
      </c>
      <c r="I15" s="141">
        <v>249.78437326001219</v>
      </c>
      <c r="J15" s="141">
        <v>236.10674046241627</v>
      </c>
      <c r="K15" s="141">
        <v>222.05778536363249</v>
      </c>
      <c r="L15" s="141">
        <v>202.78694884791619</v>
      </c>
      <c r="M15" s="141">
        <v>181.70499482504661</v>
      </c>
      <c r="N15" s="141">
        <v>160.51629620294145</v>
      </c>
      <c r="O15" s="141">
        <v>137.67076993058211</v>
      </c>
      <c r="P15" s="141">
        <v>111.46939528834152</v>
      </c>
      <c r="Q15" s="141">
        <v>86.951493002802536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193.83449930580832</v>
      </c>
      <c r="C3" s="174">
        <v>189.93454233286832</v>
      </c>
      <c r="D3" s="174">
        <v>238.11092516702027</v>
      </c>
      <c r="E3" s="174">
        <v>169.18041204030553</v>
      </c>
      <c r="F3" s="174">
        <v>193.38155379829854</v>
      </c>
      <c r="G3" s="174">
        <v>127.69573230570381</v>
      </c>
      <c r="H3" s="174">
        <v>127.80725464677813</v>
      </c>
      <c r="I3" s="174">
        <v>167.27560857507595</v>
      </c>
      <c r="J3" s="174">
        <v>125.57065589844699</v>
      </c>
      <c r="K3" s="174">
        <v>97.282930323826534</v>
      </c>
      <c r="L3" s="174">
        <v>99.3</v>
      </c>
      <c r="M3" s="174">
        <v>103.57125873793333</v>
      </c>
      <c r="N3" s="174">
        <v>147.01517456312843</v>
      </c>
      <c r="O3" s="174">
        <v>117.43146032585409</v>
      </c>
      <c r="P3" s="174">
        <v>118.85980638221585</v>
      </c>
      <c r="Q3" s="174">
        <v>104.61892556363446</v>
      </c>
    </row>
    <row r="5" spans="1:17" x14ac:dyDescent="0.25">
      <c r="A5" s="162" t="s">
        <v>154</v>
      </c>
      <c r="B5" s="174">
        <v>121.41497475051418</v>
      </c>
      <c r="C5" s="174">
        <v>134.31089354129929</v>
      </c>
      <c r="D5" s="174">
        <v>129.84497282198191</v>
      </c>
      <c r="E5" s="174">
        <v>143.17738004507461</v>
      </c>
      <c r="F5" s="174">
        <v>144.2143020604758</v>
      </c>
      <c r="G5" s="174">
        <v>153.07375763485516</v>
      </c>
      <c r="H5" s="174">
        <v>157.76565870486291</v>
      </c>
      <c r="I5" s="174">
        <v>171.0941407318096</v>
      </c>
      <c r="J5" s="174">
        <v>170.19844677445974</v>
      </c>
      <c r="K5" s="174">
        <v>204.98700239113049</v>
      </c>
      <c r="L5" s="174">
        <v>209.65375954961877</v>
      </c>
      <c r="M5" s="174">
        <v>175.98242743942802</v>
      </c>
      <c r="N5" s="174">
        <v>179.42335015666171</v>
      </c>
      <c r="O5" s="174">
        <v>178.9315259848959</v>
      </c>
      <c r="P5" s="174">
        <v>178.96689618608119</v>
      </c>
      <c r="Q5" s="174">
        <v>177.16975477226157</v>
      </c>
    </row>
    <row r="6" spans="1:17" x14ac:dyDescent="0.25">
      <c r="A6" s="173" t="s">
        <v>153</v>
      </c>
      <c r="B6" s="172">
        <v>131.97279864186322</v>
      </c>
      <c r="C6" s="172">
        <v>141.44502776824291</v>
      </c>
      <c r="D6" s="172">
        <v>140.00441442358152</v>
      </c>
      <c r="E6" s="172">
        <v>154.09127480439895</v>
      </c>
      <c r="F6" s="172">
        <v>152.24540582175703</v>
      </c>
      <c r="G6" s="172">
        <v>175.80733920156479</v>
      </c>
      <c r="H6" s="172">
        <v>173.35537508862552</v>
      </c>
      <c r="I6" s="172">
        <v>180.21249813725223</v>
      </c>
      <c r="J6" s="172">
        <v>179.89955364442966</v>
      </c>
      <c r="K6" s="172">
        <v>215.8928384311921</v>
      </c>
      <c r="L6" s="172">
        <v>220.74909496174402</v>
      </c>
      <c r="M6" s="172">
        <v>193.02756513913872</v>
      </c>
      <c r="N6" s="172">
        <v>189.02704915389481</v>
      </c>
      <c r="O6" s="172">
        <v>192.68561649418061</v>
      </c>
      <c r="P6" s="172">
        <v>191.63388607292674</v>
      </c>
      <c r="Q6" s="172">
        <v>186.55990273287952</v>
      </c>
    </row>
    <row r="7" spans="1:17" x14ac:dyDescent="0.25">
      <c r="A7" s="171" t="s">
        <v>152</v>
      </c>
      <c r="B7" s="170"/>
      <c r="C7" s="170">
        <v>15.391806028072955</v>
      </c>
      <c r="D7" s="170">
        <v>6.4889989221202233</v>
      </c>
      <c r="E7" s="170">
        <v>14.086860380817456</v>
      </c>
      <c r="F7" s="170">
        <v>7.2097498220509957</v>
      </c>
      <c r="G7" s="170">
        <v>23.561933379807755</v>
      </c>
      <c r="H7" s="170">
        <v>8.6084235845560038</v>
      </c>
      <c r="I7" s="170">
        <v>23.947807880050348</v>
      </c>
      <c r="J7" s="170">
        <v>0</v>
      </c>
      <c r="K7" s="170">
        <v>35.993284786762445</v>
      </c>
      <c r="L7" s="170">
        <v>23.05301135212747</v>
      </c>
      <c r="M7" s="170">
        <v>0</v>
      </c>
      <c r="N7" s="170">
        <v>10.567496770442359</v>
      </c>
      <c r="O7" s="170">
        <v>8.7290570170977091</v>
      </c>
      <c r="P7" s="170">
        <v>8.4967005714156372</v>
      </c>
      <c r="Q7" s="170">
        <v>0</v>
      </c>
    </row>
    <row r="8" spans="1:17" x14ac:dyDescent="0.25">
      <c r="A8" s="169" t="s">
        <v>151</v>
      </c>
      <c r="B8" s="168"/>
      <c r="C8" s="168">
        <f t="shared" ref="C8:Q8" si="0">IF(B6=0,0,B6+C7-C6)</f>
        <v>5.9195769016932616</v>
      </c>
      <c r="D8" s="168">
        <f t="shared" si="0"/>
        <v>7.9296122667816178</v>
      </c>
      <c r="E8" s="168">
        <f t="shared" si="0"/>
        <v>2.8421709430404007E-14</v>
      </c>
      <c r="F8" s="168">
        <f t="shared" si="0"/>
        <v>9.0556188046929265</v>
      </c>
      <c r="G8" s="168">
        <f t="shared" si="0"/>
        <v>0</v>
      </c>
      <c r="H8" s="168">
        <f t="shared" si="0"/>
        <v>11.060387697495258</v>
      </c>
      <c r="I8" s="168">
        <f t="shared" si="0"/>
        <v>17.09068483142363</v>
      </c>
      <c r="J8" s="168">
        <f t="shared" si="0"/>
        <v>0.31294449282256664</v>
      </c>
      <c r="K8" s="168">
        <f t="shared" si="0"/>
        <v>0</v>
      </c>
      <c r="L8" s="168">
        <f t="shared" si="0"/>
        <v>18.196754821575553</v>
      </c>
      <c r="M8" s="168">
        <f t="shared" si="0"/>
        <v>27.721529822605305</v>
      </c>
      <c r="N8" s="168">
        <f t="shared" si="0"/>
        <v>14.568012755686254</v>
      </c>
      <c r="O8" s="168">
        <f t="shared" si="0"/>
        <v>5.070489676811917</v>
      </c>
      <c r="P8" s="168">
        <f t="shared" si="0"/>
        <v>9.5484309926694948</v>
      </c>
      <c r="Q8" s="168">
        <f t="shared" si="0"/>
        <v>5.0739833400472207</v>
      </c>
    </row>
    <row r="9" spans="1:17" x14ac:dyDescent="0.25">
      <c r="A9" s="167" t="s">
        <v>150</v>
      </c>
      <c r="B9" s="166">
        <f>B6-B5</f>
        <v>10.557823891349045</v>
      </c>
      <c r="C9" s="166">
        <f t="shared" ref="C9:Q9" si="1">C6-C5</f>
        <v>7.1341342269436154</v>
      </c>
      <c r="D9" s="166">
        <f t="shared" si="1"/>
        <v>10.15944160159961</v>
      </c>
      <c r="E9" s="166">
        <f t="shared" si="1"/>
        <v>10.913894759324336</v>
      </c>
      <c r="F9" s="166">
        <f t="shared" si="1"/>
        <v>8.0311037612812299</v>
      </c>
      <c r="G9" s="166">
        <f t="shared" si="1"/>
        <v>22.733581566709631</v>
      </c>
      <c r="H9" s="166">
        <f t="shared" si="1"/>
        <v>15.589716383762607</v>
      </c>
      <c r="I9" s="166">
        <f t="shared" si="1"/>
        <v>9.1183574054426231</v>
      </c>
      <c r="J9" s="166">
        <f t="shared" si="1"/>
        <v>9.7011068699699194</v>
      </c>
      <c r="K9" s="166">
        <f t="shared" si="1"/>
        <v>10.905836040061615</v>
      </c>
      <c r="L9" s="166">
        <f t="shared" si="1"/>
        <v>11.095335412125252</v>
      </c>
      <c r="M9" s="166">
        <f t="shared" si="1"/>
        <v>17.045137699710693</v>
      </c>
      <c r="N9" s="166">
        <f t="shared" si="1"/>
        <v>9.6036989972330957</v>
      </c>
      <c r="O9" s="166">
        <f t="shared" si="1"/>
        <v>13.754090509284708</v>
      </c>
      <c r="P9" s="166">
        <f t="shared" si="1"/>
        <v>12.666989886845556</v>
      </c>
      <c r="Q9" s="166">
        <f t="shared" si="1"/>
        <v>9.3901479606179521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18.366418960299413</v>
      </c>
      <c r="C12" s="163">
        <f t="shared" ref="C12:Q12" si="2">SUM(C13:C14,C18:C19,C25:C26)</f>
        <v>20.101019999999995</v>
      </c>
      <c r="D12" s="163">
        <f t="shared" si="2"/>
        <v>19.501539999999999</v>
      </c>
      <c r="E12" s="163">
        <f t="shared" si="2"/>
        <v>21.39875</v>
      </c>
      <c r="F12" s="163">
        <f t="shared" si="2"/>
        <v>21.324839999999998</v>
      </c>
      <c r="G12" s="163">
        <f t="shared" si="2"/>
        <v>22.737563875383223</v>
      </c>
      <c r="H12" s="163">
        <f t="shared" si="2"/>
        <v>23.269589999999997</v>
      </c>
      <c r="I12" s="163">
        <f t="shared" si="2"/>
        <v>24.696739999999995</v>
      </c>
      <c r="J12" s="163">
        <f t="shared" si="2"/>
        <v>24.513630000000003</v>
      </c>
      <c r="K12" s="163">
        <f t="shared" si="2"/>
        <v>29.129039999999989</v>
      </c>
      <c r="L12" s="163">
        <f t="shared" si="2"/>
        <v>29.16277629455346</v>
      </c>
      <c r="M12" s="163">
        <f t="shared" si="2"/>
        <v>24.223050581765481</v>
      </c>
      <c r="N12" s="163">
        <f t="shared" si="2"/>
        <v>24.578741867114548</v>
      </c>
      <c r="O12" s="163">
        <f t="shared" si="2"/>
        <v>24.290633809580939</v>
      </c>
      <c r="P12" s="163">
        <f t="shared" si="2"/>
        <v>24.193128482204376</v>
      </c>
      <c r="Q12" s="163">
        <f t="shared" si="2"/>
        <v>23.979875576573559</v>
      </c>
    </row>
    <row r="13" spans="1:17" x14ac:dyDescent="0.25">
      <c r="A13" s="54" t="s">
        <v>38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</row>
    <row r="14" spans="1:17" x14ac:dyDescent="0.25">
      <c r="A14" s="51" t="s">
        <v>37</v>
      </c>
      <c r="B14" s="50">
        <f>SUM(B15:B17)</f>
        <v>15.237232770497924</v>
      </c>
      <c r="C14" s="50">
        <f t="shared" ref="C14:Q14" si="3">SUM(C15:C17)</f>
        <v>16.201649999999997</v>
      </c>
      <c r="D14" s="50">
        <f t="shared" si="3"/>
        <v>16.202459999999999</v>
      </c>
      <c r="E14" s="50">
        <f t="shared" si="3"/>
        <v>17.298849999999998</v>
      </c>
      <c r="F14" s="50">
        <f t="shared" si="3"/>
        <v>16.200710000000001</v>
      </c>
      <c r="G14" s="50">
        <f t="shared" si="3"/>
        <v>17.244070612088862</v>
      </c>
      <c r="H14" s="50">
        <f t="shared" si="3"/>
        <v>17.296239999999997</v>
      </c>
      <c r="I14" s="50">
        <f t="shared" si="3"/>
        <v>18.292329999999996</v>
      </c>
      <c r="J14" s="50">
        <f t="shared" si="3"/>
        <v>17.295529999999999</v>
      </c>
      <c r="K14" s="50">
        <f t="shared" si="3"/>
        <v>20.305349999999994</v>
      </c>
      <c r="L14" s="50">
        <f t="shared" si="3"/>
        <v>21.304522798377263</v>
      </c>
      <c r="M14" s="50">
        <f t="shared" si="3"/>
        <v>16.226430995178173</v>
      </c>
      <c r="N14" s="50">
        <f t="shared" si="3"/>
        <v>17.246215466117839</v>
      </c>
      <c r="O14" s="50">
        <f t="shared" si="3"/>
        <v>17.244525785651746</v>
      </c>
      <c r="P14" s="50">
        <f t="shared" si="3"/>
        <v>18.26959721188204</v>
      </c>
      <c r="Q14" s="50">
        <f t="shared" si="3"/>
        <v>18.27158377500011</v>
      </c>
    </row>
    <row r="15" spans="1:17" x14ac:dyDescent="0.25">
      <c r="A15" s="52" t="s">
        <v>66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</row>
    <row r="16" spans="1:17" x14ac:dyDescent="0.25">
      <c r="A16" s="52" t="s">
        <v>147</v>
      </c>
      <c r="B16" s="50">
        <v>14.210263596813537</v>
      </c>
      <c r="C16" s="50">
        <v>16.201649999999997</v>
      </c>
      <c r="D16" s="50">
        <v>16.202459999999999</v>
      </c>
      <c r="E16" s="50">
        <v>17.298849999999998</v>
      </c>
      <c r="F16" s="50">
        <v>16.200710000000001</v>
      </c>
      <c r="G16" s="50">
        <v>17.244070612088862</v>
      </c>
      <c r="H16" s="50">
        <v>17.296239999999997</v>
      </c>
      <c r="I16" s="50">
        <v>18.292329999999996</v>
      </c>
      <c r="J16" s="50">
        <v>17.295529999999999</v>
      </c>
      <c r="K16" s="50">
        <v>20.305349999999994</v>
      </c>
      <c r="L16" s="50">
        <v>21.304522798377263</v>
      </c>
      <c r="M16" s="50">
        <v>16.226430995178173</v>
      </c>
      <c r="N16" s="50">
        <v>17.246215466117839</v>
      </c>
      <c r="O16" s="50">
        <v>17.244525785651746</v>
      </c>
      <c r="P16" s="50">
        <v>18.26959721188204</v>
      </c>
      <c r="Q16" s="50">
        <v>18.27158377500011</v>
      </c>
    </row>
    <row r="17" spans="1:17" x14ac:dyDescent="0.25">
      <c r="A17" s="52" t="s">
        <v>146</v>
      </c>
      <c r="B17" s="50">
        <v>1.0269691736843871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</row>
    <row r="18" spans="1:17" x14ac:dyDescent="0.25">
      <c r="A18" s="51" t="s">
        <v>41</v>
      </c>
      <c r="B18" s="50">
        <v>2.3884133721553548E-2</v>
      </c>
      <c r="C18" s="50">
        <v>0</v>
      </c>
      <c r="D18" s="50">
        <v>0</v>
      </c>
      <c r="E18" s="50">
        <v>0</v>
      </c>
      <c r="F18" s="50">
        <v>0</v>
      </c>
      <c r="G18" s="50">
        <v>2.3885363681438742E-2</v>
      </c>
      <c r="H18" s="50">
        <v>0</v>
      </c>
      <c r="I18" s="50">
        <v>0</v>
      </c>
      <c r="J18" s="50">
        <v>0</v>
      </c>
      <c r="K18" s="50">
        <v>0</v>
      </c>
      <c r="L18" s="50">
        <v>4.7768035894044214E-2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</row>
    <row r="19" spans="1:17" x14ac:dyDescent="0.25">
      <c r="A19" s="51" t="s">
        <v>64</v>
      </c>
      <c r="B19" s="50">
        <f>SUM(B20:B24)</f>
        <v>0.19107543228614648</v>
      </c>
      <c r="C19" s="50">
        <f t="shared" ref="C19:Q19" si="4">SUM(C20:C24)</f>
        <v>0.50000999999999984</v>
      </c>
      <c r="D19" s="50">
        <f t="shared" si="4"/>
        <v>0.5999199999999999</v>
      </c>
      <c r="E19" s="50">
        <f t="shared" si="4"/>
        <v>1.1999700000000002</v>
      </c>
      <c r="F19" s="50">
        <f t="shared" si="4"/>
        <v>1.8238799999999997</v>
      </c>
      <c r="G19" s="50">
        <f t="shared" si="4"/>
        <v>2.722843221553449</v>
      </c>
      <c r="H19" s="50">
        <f t="shared" si="4"/>
        <v>3.3742299999999998</v>
      </c>
      <c r="I19" s="50">
        <f t="shared" si="4"/>
        <v>3.8041499999999995</v>
      </c>
      <c r="J19" s="50">
        <f t="shared" si="4"/>
        <v>4.617420000000001</v>
      </c>
      <c r="K19" s="50">
        <f t="shared" si="4"/>
        <v>5.6232999999999977</v>
      </c>
      <c r="L19" s="50">
        <f t="shared" si="4"/>
        <v>4.4664434041791772</v>
      </c>
      <c r="M19" s="50">
        <f t="shared" si="4"/>
        <v>4.0358454347759825</v>
      </c>
      <c r="N19" s="50">
        <f t="shared" si="4"/>
        <v>4.0603564690051144</v>
      </c>
      <c r="O19" s="50">
        <f t="shared" si="4"/>
        <v>3.6065730390751893</v>
      </c>
      <c r="P19" s="50">
        <f t="shared" si="4"/>
        <v>2.5795356835769598</v>
      </c>
      <c r="Q19" s="50">
        <f t="shared" si="4"/>
        <v>2.5317420019071717</v>
      </c>
    </row>
    <row r="20" spans="1:17" x14ac:dyDescent="0.25">
      <c r="A20" s="52" t="s">
        <v>34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</row>
    <row r="21" spans="1:17" x14ac:dyDescent="0.25">
      <c r="A21" s="52" t="s">
        <v>63</v>
      </c>
      <c r="B21" s="50">
        <v>0.19107543228614648</v>
      </c>
      <c r="C21" s="50">
        <v>0.50000999999999984</v>
      </c>
      <c r="D21" s="50">
        <v>0.5999199999999999</v>
      </c>
      <c r="E21" s="50">
        <v>1.1999700000000002</v>
      </c>
      <c r="F21" s="50">
        <v>1.8238799999999997</v>
      </c>
      <c r="G21" s="50">
        <v>2.722843221553449</v>
      </c>
      <c r="H21" s="50">
        <v>3.3742299999999998</v>
      </c>
      <c r="I21" s="50">
        <v>3.8041499999999995</v>
      </c>
      <c r="J21" s="50">
        <v>4.617420000000001</v>
      </c>
      <c r="K21" s="50">
        <v>5.6232999999999977</v>
      </c>
      <c r="L21" s="50">
        <v>4.4664434041791772</v>
      </c>
      <c r="M21" s="50">
        <v>4.0358454347759825</v>
      </c>
      <c r="N21" s="50">
        <v>4.0603564690051144</v>
      </c>
      <c r="O21" s="50">
        <v>3.6065730390751893</v>
      </c>
      <c r="P21" s="50">
        <v>2.5795356835769598</v>
      </c>
      <c r="Q21" s="50">
        <v>2.5317420019071717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</row>
    <row r="25" spans="1:17" x14ac:dyDescent="0.25">
      <c r="A25" s="51" t="s">
        <v>31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</row>
    <row r="26" spans="1:17" x14ac:dyDescent="0.25">
      <c r="A26" s="49" t="s">
        <v>30</v>
      </c>
      <c r="B26" s="48">
        <v>2.9142266237937884</v>
      </c>
      <c r="C26" s="48">
        <v>3.3993599999999988</v>
      </c>
      <c r="D26" s="48">
        <v>2.69916</v>
      </c>
      <c r="E26" s="48">
        <v>2.8999299999999995</v>
      </c>
      <c r="F26" s="48">
        <v>3.3002499999999997</v>
      </c>
      <c r="G26" s="48">
        <v>2.7467646780594723</v>
      </c>
      <c r="H26" s="48">
        <v>2.5991199999999997</v>
      </c>
      <c r="I26" s="48">
        <v>2.60026</v>
      </c>
      <c r="J26" s="48">
        <v>2.600680000000001</v>
      </c>
      <c r="K26" s="48">
        <v>3.2003900000000001</v>
      </c>
      <c r="L26" s="48">
        <v>3.3440420561029738</v>
      </c>
      <c r="M26" s="48">
        <v>3.9607741518113264</v>
      </c>
      <c r="N26" s="48">
        <v>3.2721699319915949</v>
      </c>
      <c r="O26" s="48">
        <v>3.4395349848540011</v>
      </c>
      <c r="P26" s="48">
        <v>3.3439955867453768</v>
      </c>
      <c r="Q26" s="48">
        <v>3.1765497996662746</v>
      </c>
    </row>
    <row r="28" spans="1:17" x14ac:dyDescent="0.25">
      <c r="A28" s="162" t="s">
        <v>112</v>
      </c>
      <c r="B28" s="161">
        <f>AGR_emi!B5</f>
        <v>47.121990038510219</v>
      </c>
      <c r="C28" s="161">
        <f>AGR_emi!C5</f>
        <v>50.264303551019992</v>
      </c>
      <c r="D28" s="161">
        <f>AGR_emi!D5</f>
        <v>50.266816510247992</v>
      </c>
      <c r="E28" s="161">
        <f>AGR_emi!E5</f>
        <v>53.668277458379983</v>
      </c>
      <c r="F28" s="161">
        <f>AGR_emi!F5</f>
        <v>50.261387277348007</v>
      </c>
      <c r="G28" s="161">
        <f>AGR_emi!G5</f>
        <v>53.554430673483047</v>
      </c>
      <c r="H28" s="161">
        <f>AGR_emi!H5</f>
        <v>53.660180145311976</v>
      </c>
      <c r="I28" s="161">
        <f>AGR_emi!I5</f>
        <v>56.750468487804</v>
      </c>
      <c r="J28" s="161">
        <f>AGR_emi!J5</f>
        <v>53.657977427963992</v>
      </c>
      <c r="K28" s="161">
        <f>AGR_emi!K5</f>
        <v>62.995699580579995</v>
      </c>
      <c r="L28" s="161">
        <f>AGR_emi!L5</f>
        <v>66.207749369028392</v>
      </c>
      <c r="M28" s="161">
        <f>AGR_emi!M5</f>
        <v>50.341184576343487</v>
      </c>
      <c r="N28" s="161">
        <f>AGR_emi!N5</f>
        <v>53.504983090934743</v>
      </c>
      <c r="O28" s="161">
        <f>AGR_emi!O5</f>
        <v>53.499740994490764</v>
      </c>
      <c r="P28" s="161">
        <f>AGR_emi!P5</f>
        <v>56.679941858570416</v>
      </c>
      <c r="Q28" s="161">
        <f>AGR_emi!Q5</f>
        <v>56.686105009335321</v>
      </c>
    </row>
    <row r="30" spans="1:17" x14ac:dyDescent="0.25">
      <c r="A30" s="160" t="s">
        <v>145</v>
      </c>
      <c r="B30" s="159">
        <f t="shared" ref="B30:Q30" si="5">IF(B$12=0,"",B$12/B$3*1000)</f>
        <v>94.753096203597522</v>
      </c>
      <c r="C30" s="159">
        <f t="shared" si="5"/>
        <v>105.83130247457626</v>
      </c>
      <c r="D30" s="159">
        <f t="shared" si="5"/>
        <v>81.90107189042611</v>
      </c>
      <c r="E30" s="159">
        <f t="shared" si="5"/>
        <v>126.48479656676781</v>
      </c>
      <c r="F30" s="159">
        <f t="shared" si="5"/>
        <v>110.27339258139534</v>
      </c>
      <c r="G30" s="159">
        <f t="shared" si="5"/>
        <v>178.06048381436472</v>
      </c>
      <c r="H30" s="159">
        <f t="shared" si="5"/>
        <v>182.06783381984332</v>
      </c>
      <c r="I30" s="159">
        <f t="shared" si="5"/>
        <v>147.64101120526311</v>
      </c>
      <c r="J30" s="159">
        <f t="shared" si="5"/>
        <v>195.21782238539043</v>
      </c>
      <c r="K30" s="159">
        <f t="shared" si="5"/>
        <v>299.42601341302014</v>
      </c>
      <c r="L30" s="159">
        <f t="shared" si="5"/>
        <v>293.68354777999457</v>
      </c>
      <c r="M30" s="159">
        <f t="shared" si="5"/>
        <v>233.87811326168332</v>
      </c>
      <c r="N30" s="159">
        <f t="shared" si="5"/>
        <v>167.18506739289296</v>
      </c>
      <c r="O30" s="159">
        <f t="shared" si="5"/>
        <v>206.84945705501914</v>
      </c>
      <c r="P30" s="159">
        <f t="shared" si="5"/>
        <v>203.54339468135143</v>
      </c>
      <c r="Q30" s="159">
        <f t="shared" si="5"/>
        <v>229.21164069867837</v>
      </c>
    </row>
    <row r="31" spans="1:17" x14ac:dyDescent="0.25">
      <c r="A31" s="158" t="s">
        <v>144</v>
      </c>
      <c r="B31" s="157">
        <f t="shared" ref="B31:Q31" si="6">IF(B$12=0,"",B$12/B$5*1000)</f>
        <v>151.26980010529249</v>
      </c>
      <c r="C31" s="157">
        <f t="shared" si="6"/>
        <v>149.66038472388786</v>
      </c>
      <c r="D31" s="157">
        <f t="shared" si="6"/>
        <v>150.19095137966337</v>
      </c>
      <c r="E31" s="157">
        <f t="shared" si="6"/>
        <v>149.45621992289088</v>
      </c>
      <c r="F31" s="157">
        <f t="shared" si="6"/>
        <v>147.86910656792898</v>
      </c>
      <c r="G31" s="157">
        <f t="shared" si="6"/>
        <v>148.5399210596359</v>
      </c>
      <c r="H31" s="157">
        <f t="shared" si="6"/>
        <v>147.49464611643486</v>
      </c>
      <c r="I31" s="157">
        <f t="shared" si="6"/>
        <v>144.34591327538317</v>
      </c>
      <c r="J31" s="157">
        <f t="shared" si="6"/>
        <v>144.02969277671787</v>
      </c>
      <c r="K31" s="157">
        <f t="shared" si="6"/>
        <v>142.10188773051868</v>
      </c>
      <c r="L31" s="157">
        <f t="shared" si="6"/>
        <v>139.09970590177517</v>
      </c>
      <c r="M31" s="157">
        <f t="shared" si="6"/>
        <v>137.64471222618459</v>
      </c>
      <c r="N31" s="157">
        <f t="shared" si="6"/>
        <v>136.98742023072171</v>
      </c>
      <c r="O31" s="157">
        <f t="shared" si="6"/>
        <v>135.75379562588304</v>
      </c>
      <c r="P31" s="157">
        <f t="shared" si="6"/>
        <v>135.18214260725358</v>
      </c>
      <c r="Q31" s="157">
        <f t="shared" si="6"/>
        <v>135.34971365399184</v>
      </c>
    </row>
    <row r="32" spans="1:17" x14ac:dyDescent="0.25">
      <c r="A32" s="158" t="s">
        <v>143</v>
      </c>
      <c r="B32" s="157">
        <f>IF(AGR_ued!B$5=0,"",AGR_ued!B$5/B$5*1000)</f>
        <v>54.831705276501523</v>
      </c>
      <c r="C32" s="157">
        <f>IF(AGR_ued!C$5=0,"",AGR_ued!C$5/C$5*1000)</f>
        <v>54.83170527650153</v>
      </c>
      <c r="D32" s="157">
        <f>IF(AGR_ued!D$5=0,"",AGR_ued!D$5/D$5*1000)</f>
        <v>54.831705276501523</v>
      </c>
      <c r="E32" s="157">
        <f>IF(AGR_ued!E$5=0,"",AGR_ued!E$5/E$5*1000)</f>
        <v>54.831705276501523</v>
      </c>
      <c r="F32" s="157">
        <f>IF(AGR_ued!F$5=0,"",AGR_ued!F$5/F$5*1000)</f>
        <v>54.831705276501538</v>
      </c>
      <c r="G32" s="157">
        <f>IF(AGR_ued!G$5=0,"",AGR_ued!G$5/G$5*1000)</f>
        <v>54.831705276501523</v>
      </c>
      <c r="H32" s="157">
        <f>IF(AGR_ued!H$5=0,"",AGR_ued!H$5/H$5*1000)</f>
        <v>54.831705276501523</v>
      </c>
      <c r="I32" s="157">
        <f>IF(AGR_ued!I$5=0,"",AGR_ued!I$5/I$5*1000)</f>
        <v>54.83170527650153</v>
      </c>
      <c r="J32" s="157">
        <f>IF(AGR_ued!J$5=0,"",AGR_ued!J$5/J$5*1000)</f>
        <v>54.831705276501538</v>
      </c>
      <c r="K32" s="157">
        <f>IF(AGR_ued!K$5=0,"",AGR_ued!K$5/K$5*1000)</f>
        <v>54.831705276501545</v>
      </c>
      <c r="L32" s="157">
        <f>IF(AGR_ued!L$5=0,"",AGR_ued!L$5/L$5*1000)</f>
        <v>54.831705276501538</v>
      </c>
      <c r="M32" s="157">
        <f>IF(AGR_ued!M$5=0,"",AGR_ued!M$5/M$5*1000)</f>
        <v>54.831705276501545</v>
      </c>
      <c r="N32" s="157">
        <f>IF(AGR_ued!N$5=0,"",AGR_ued!N$5/N$5*1000)</f>
        <v>54.831705276501545</v>
      </c>
      <c r="O32" s="157">
        <f>IF(AGR_ued!O$5=0,"",AGR_ued!O$5/O$5*1000)</f>
        <v>54.831705276501545</v>
      </c>
      <c r="P32" s="157">
        <f>IF(AGR_ued!P$5=0,"",AGR_ued!P$5/P$5*1000)</f>
        <v>54.83170527650153</v>
      </c>
      <c r="Q32" s="157">
        <f>IF(AGR_ued!Q$5=0,"",AGR_ued!Q$5/Q$5*1000)</f>
        <v>54.831705276501566</v>
      </c>
    </row>
    <row r="33" spans="1:17" x14ac:dyDescent="0.25">
      <c r="A33" s="156" t="s">
        <v>142</v>
      </c>
      <c r="B33" s="155">
        <f t="shared" ref="B33:Q33" si="7">IF(B$12=0,"",B$28/B$12)</f>
        <v>2.5656601943126982</v>
      </c>
      <c r="C33" s="155">
        <f t="shared" si="7"/>
        <v>2.5005847241095229</v>
      </c>
      <c r="D33" s="155">
        <f t="shared" si="7"/>
        <v>2.5775818991858075</v>
      </c>
      <c r="E33" s="155">
        <f t="shared" si="7"/>
        <v>2.5080099285416195</v>
      </c>
      <c r="F33" s="155">
        <f t="shared" si="7"/>
        <v>2.3569408857158138</v>
      </c>
      <c r="G33" s="155">
        <f t="shared" si="7"/>
        <v>2.3553284321485135</v>
      </c>
      <c r="H33" s="155">
        <f t="shared" si="7"/>
        <v>2.3060217281573068</v>
      </c>
      <c r="I33" s="155">
        <f t="shared" si="7"/>
        <v>2.2978931019966202</v>
      </c>
      <c r="J33" s="155">
        <f t="shared" si="7"/>
        <v>2.1889037824248789</v>
      </c>
      <c r="K33" s="155">
        <f t="shared" si="7"/>
        <v>2.1626424894394054</v>
      </c>
      <c r="L33" s="155">
        <f t="shared" si="7"/>
        <v>2.2702827981913911</v>
      </c>
      <c r="M33" s="155">
        <f t="shared" si="7"/>
        <v>2.0782347131058341</v>
      </c>
      <c r="N33" s="155">
        <f t="shared" si="7"/>
        <v>2.1768804676907583</v>
      </c>
      <c r="O33" s="155">
        <f t="shared" si="7"/>
        <v>2.2024843572994337</v>
      </c>
      <c r="P33" s="155">
        <f t="shared" si="7"/>
        <v>2.3428115921536237</v>
      </c>
      <c r="Q33" s="155">
        <f t="shared" si="7"/>
        <v>2.3639032166085618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18.366418960299409</v>
      </c>
      <c r="C5" s="55">
        <f t="shared" ref="C5:Q5" si="0">SUM(C6:C9,C16:C17,C25:C27)</f>
        <v>20.101019999999998</v>
      </c>
      <c r="D5" s="55">
        <f t="shared" si="0"/>
        <v>19.501539999999999</v>
      </c>
      <c r="E5" s="55">
        <f t="shared" si="0"/>
        <v>21.398749999999996</v>
      </c>
      <c r="F5" s="55">
        <f t="shared" si="0"/>
        <v>21.324839999999998</v>
      </c>
      <c r="G5" s="55">
        <f t="shared" si="0"/>
        <v>22.73756387538322</v>
      </c>
      <c r="H5" s="55">
        <f t="shared" si="0"/>
        <v>23.26958999999999</v>
      </c>
      <c r="I5" s="55">
        <f t="shared" si="0"/>
        <v>24.696739999999991</v>
      </c>
      <c r="J5" s="55">
        <f t="shared" si="0"/>
        <v>24.513629999999999</v>
      </c>
      <c r="K5" s="55">
        <f t="shared" si="0"/>
        <v>29.129039999999993</v>
      </c>
      <c r="L5" s="55">
        <f t="shared" si="0"/>
        <v>29.162776294553467</v>
      </c>
      <c r="M5" s="55">
        <f t="shared" si="0"/>
        <v>24.223050581765484</v>
      </c>
      <c r="N5" s="55">
        <f t="shared" si="0"/>
        <v>24.578741867114552</v>
      </c>
      <c r="O5" s="55">
        <f t="shared" si="0"/>
        <v>24.290633809580935</v>
      </c>
      <c r="P5" s="55">
        <f t="shared" si="0"/>
        <v>24.193128482204376</v>
      </c>
      <c r="Q5" s="55">
        <f t="shared" si="0"/>
        <v>23.979875576573559</v>
      </c>
    </row>
    <row r="6" spans="1:17" x14ac:dyDescent="0.25">
      <c r="A6" s="185" t="s">
        <v>162</v>
      </c>
      <c r="B6" s="206">
        <v>0.57118841826358246</v>
      </c>
      <c r="C6" s="206">
        <v>0.66627455999999985</v>
      </c>
      <c r="D6" s="206">
        <v>0.52903536000000007</v>
      </c>
      <c r="E6" s="206">
        <v>0.5683862799999998</v>
      </c>
      <c r="F6" s="206">
        <v>0.64684900000000001</v>
      </c>
      <c r="G6" s="206">
        <v>0.53836587689965665</v>
      </c>
      <c r="H6" s="206">
        <v>0.50942752000000002</v>
      </c>
      <c r="I6" s="206">
        <v>0.50965095999999988</v>
      </c>
      <c r="J6" s="206">
        <v>0.50973328000000029</v>
      </c>
      <c r="K6" s="206">
        <v>0.62727643999999994</v>
      </c>
      <c r="L6" s="206">
        <v>0.65543224299618275</v>
      </c>
      <c r="M6" s="206">
        <v>0.77631173375502016</v>
      </c>
      <c r="N6" s="206">
        <v>0.6413453066703525</v>
      </c>
      <c r="O6" s="206">
        <v>0.67414885703138439</v>
      </c>
      <c r="P6" s="206">
        <v>0.6554231350020937</v>
      </c>
      <c r="Q6" s="206">
        <v>0.62260376073458956</v>
      </c>
    </row>
    <row r="7" spans="1:17" x14ac:dyDescent="0.25">
      <c r="A7" s="183" t="s">
        <v>161</v>
      </c>
      <c r="B7" s="205">
        <v>0.51406957643722428</v>
      </c>
      <c r="C7" s="205">
        <v>0.59964710399999988</v>
      </c>
      <c r="D7" s="205">
        <v>0.47613182400000015</v>
      </c>
      <c r="E7" s="205">
        <v>0.51154765199999974</v>
      </c>
      <c r="F7" s="205">
        <v>0.58216409999999996</v>
      </c>
      <c r="G7" s="205">
        <v>0.48452928920969102</v>
      </c>
      <c r="H7" s="205">
        <v>0.45848476799999993</v>
      </c>
      <c r="I7" s="205">
        <v>0.458685864</v>
      </c>
      <c r="J7" s="205">
        <v>0.45875995200000025</v>
      </c>
      <c r="K7" s="205">
        <v>0.56454879599999985</v>
      </c>
      <c r="L7" s="205">
        <v>0.58988901869656463</v>
      </c>
      <c r="M7" s="205">
        <v>0.6986805603795182</v>
      </c>
      <c r="N7" s="205">
        <v>0.57721077600331705</v>
      </c>
      <c r="O7" s="205">
        <v>0.6067339713282458</v>
      </c>
      <c r="P7" s="205">
        <v>0.58988082150188414</v>
      </c>
      <c r="Q7" s="205">
        <v>0.56034338466113109</v>
      </c>
    </row>
    <row r="8" spans="1:17" x14ac:dyDescent="0.25">
      <c r="A8" s="183" t="s">
        <v>160</v>
      </c>
      <c r="B8" s="205">
        <v>0.37127247187132872</v>
      </c>
      <c r="C8" s="205">
        <v>0.43307846399999983</v>
      </c>
      <c r="D8" s="205">
        <v>0.34387298399999999</v>
      </c>
      <c r="E8" s="205">
        <v>0.36945108199999993</v>
      </c>
      <c r="F8" s="205">
        <v>0.42045185000000013</v>
      </c>
      <c r="G8" s="205">
        <v>0.34993781998477674</v>
      </c>
      <c r="H8" s="205">
        <v>0.33112788799999998</v>
      </c>
      <c r="I8" s="205">
        <v>0.33127312400000003</v>
      </c>
      <c r="J8" s="205">
        <v>0.33132663200000001</v>
      </c>
      <c r="K8" s="205">
        <v>0.40772968599999992</v>
      </c>
      <c r="L8" s="205">
        <v>0.42603095794751888</v>
      </c>
      <c r="M8" s="205">
        <v>0.50460262694076297</v>
      </c>
      <c r="N8" s="205">
        <v>0.4168744493357292</v>
      </c>
      <c r="O8" s="205">
        <v>0.4381967570703999</v>
      </c>
      <c r="P8" s="205">
        <v>0.42602503775136091</v>
      </c>
      <c r="Q8" s="205">
        <v>0.40469244447748348</v>
      </c>
    </row>
    <row r="9" spans="1:17" x14ac:dyDescent="0.25">
      <c r="A9" s="181" t="s">
        <v>159</v>
      </c>
      <c r="B9" s="204">
        <f>SUM(B10:B15)</f>
        <v>3.3994823140312365</v>
      </c>
      <c r="C9" s="204">
        <f t="shared" ref="C9:Q9" si="1">SUM(C10:C15)</f>
        <v>3.6743651999999982</v>
      </c>
      <c r="D9" s="204">
        <f t="shared" si="1"/>
        <v>3.6965235999999999</v>
      </c>
      <c r="E9" s="204">
        <f t="shared" si="1"/>
        <v>4.0697403999999997</v>
      </c>
      <c r="F9" s="204">
        <f t="shared" si="1"/>
        <v>3.9654098000000007</v>
      </c>
      <c r="G9" s="204">
        <f t="shared" si="1"/>
        <v>4.3979758234112234</v>
      </c>
      <c r="H9" s="204">
        <f t="shared" si="1"/>
        <v>4.5475033999999983</v>
      </c>
      <c r="I9" s="204">
        <f t="shared" si="1"/>
        <v>4.8612256000000009</v>
      </c>
      <c r="J9" s="204">
        <f t="shared" si="1"/>
        <v>4.8208489999999999</v>
      </c>
      <c r="K9" s="204">
        <f t="shared" si="1"/>
        <v>5.7043029999999977</v>
      </c>
      <c r="L9" s="204">
        <f t="shared" si="1"/>
        <v>5.6801215324591068</v>
      </c>
      <c r="M9" s="204">
        <f t="shared" si="1"/>
        <v>4.4577008145899155</v>
      </c>
      <c r="N9" s="204">
        <f t="shared" si="1"/>
        <v>4.6874458257270497</v>
      </c>
      <c r="O9" s="204">
        <f t="shared" si="1"/>
        <v>4.587241741439926</v>
      </c>
      <c r="P9" s="204">
        <f t="shared" si="1"/>
        <v>4.5868092370009803</v>
      </c>
      <c r="Q9" s="204">
        <f t="shared" si="1"/>
        <v>4.5767316709196004</v>
      </c>
    </row>
    <row r="10" spans="1:17" x14ac:dyDescent="0.25">
      <c r="A10" s="202" t="s">
        <v>35</v>
      </c>
      <c r="B10" s="203">
        <v>3.2278066731577804</v>
      </c>
      <c r="C10" s="203">
        <v>3.3528977237273181</v>
      </c>
      <c r="D10" s="203">
        <v>3.3412811612646465</v>
      </c>
      <c r="E10" s="203">
        <v>3.447086557271275</v>
      </c>
      <c r="F10" s="203">
        <v>3.1057928972917748</v>
      </c>
      <c r="G10" s="203">
        <v>3.2243067398823126</v>
      </c>
      <c r="H10" s="203">
        <v>3.1833005767685738</v>
      </c>
      <c r="I10" s="203">
        <v>3.3519576245873091</v>
      </c>
      <c r="J10" s="203">
        <v>3.1125885593640956</v>
      </c>
      <c r="K10" s="203">
        <v>3.644386737101768</v>
      </c>
      <c r="L10" s="203">
        <v>3.8939697104087134</v>
      </c>
      <c r="M10" s="203">
        <v>2.9132017901216964</v>
      </c>
      <c r="N10" s="203">
        <v>3.1203750135898916</v>
      </c>
      <c r="O10" s="203">
        <v>3.1448281550984198</v>
      </c>
      <c r="P10" s="203">
        <v>3.4439287294612377</v>
      </c>
      <c r="Q10" s="203">
        <v>3.4522527366476607</v>
      </c>
    </row>
    <row r="11" spans="1:17" x14ac:dyDescent="0.25">
      <c r="A11" s="202" t="s">
        <v>166</v>
      </c>
      <c r="B11" s="201">
        <v>0.11339110839758031</v>
      </c>
      <c r="C11" s="201">
        <v>0.25348027627268011</v>
      </c>
      <c r="D11" s="201">
        <v>0.30125923873535382</v>
      </c>
      <c r="E11" s="201">
        <v>0.56465524272872458</v>
      </c>
      <c r="F11" s="201">
        <v>0.79361190270822579</v>
      </c>
      <c r="G11" s="201">
        <v>1.1187337899677221</v>
      </c>
      <c r="H11" s="201">
        <v>1.312220423231425</v>
      </c>
      <c r="I11" s="201">
        <v>1.4572627754126917</v>
      </c>
      <c r="J11" s="201">
        <v>1.6562468406359045</v>
      </c>
      <c r="K11" s="201">
        <v>1.9959084628982302</v>
      </c>
      <c r="L11" s="201">
        <v>1.7192709809283342</v>
      </c>
      <c r="M11" s="201">
        <v>1.4652835414319927</v>
      </c>
      <c r="N11" s="201">
        <v>1.5016274134973266</v>
      </c>
      <c r="O11" s="201">
        <v>1.373622886644426</v>
      </c>
      <c r="P11" s="201">
        <v>1.0760005958048353</v>
      </c>
      <c r="Q11" s="201">
        <v>1.0609479382786147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</row>
    <row r="15" spans="1:17" x14ac:dyDescent="0.25">
      <c r="A15" s="202" t="s">
        <v>30</v>
      </c>
      <c r="B15" s="201">
        <v>5.8284532475875769E-2</v>
      </c>
      <c r="C15" s="201">
        <v>6.7987200000000012E-2</v>
      </c>
      <c r="D15" s="201">
        <v>5.3983199999999981E-2</v>
      </c>
      <c r="E15" s="201">
        <v>5.7998599999999977E-2</v>
      </c>
      <c r="F15" s="201">
        <v>6.6005000000000008E-2</v>
      </c>
      <c r="G15" s="201">
        <v>5.4935293561189466E-2</v>
      </c>
      <c r="H15" s="201">
        <v>5.1982400000000012E-2</v>
      </c>
      <c r="I15" s="201">
        <v>5.200519999999996E-2</v>
      </c>
      <c r="J15" s="201">
        <v>5.2013599999999986E-2</v>
      </c>
      <c r="K15" s="201">
        <v>6.400779999999999E-2</v>
      </c>
      <c r="L15" s="201">
        <v>6.6880841122059498E-2</v>
      </c>
      <c r="M15" s="201">
        <v>7.9215483036226497E-2</v>
      </c>
      <c r="N15" s="201">
        <v>6.5443398639831882E-2</v>
      </c>
      <c r="O15" s="201">
        <v>6.8790699697080043E-2</v>
      </c>
      <c r="P15" s="201">
        <v>6.6879911734907552E-2</v>
      </c>
      <c r="Q15" s="201">
        <v>6.3530995993325484E-2</v>
      </c>
    </row>
    <row r="16" spans="1:17" x14ac:dyDescent="0.25">
      <c r="A16" s="198" t="s">
        <v>158</v>
      </c>
      <c r="B16" s="197">
        <v>2.8420527193627079</v>
      </c>
      <c r="C16" s="197">
        <v>3.2403299999999988</v>
      </c>
      <c r="D16" s="197">
        <v>3.2404919999999984</v>
      </c>
      <c r="E16" s="197">
        <v>3.4597699999999998</v>
      </c>
      <c r="F16" s="197">
        <v>3.2401420000000005</v>
      </c>
      <c r="G16" s="197">
        <v>3.4488141224177706</v>
      </c>
      <c r="H16" s="197">
        <v>3.4592480000000001</v>
      </c>
      <c r="I16" s="197">
        <v>3.6584660000000002</v>
      </c>
      <c r="J16" s="197">
        <v>3.4591059999999998</v>
      </c>
      <c r="K16" s="197">
        <v>4.06107</v>
      </c>
      <c r="L16" s="197">
        <v>4.2609045596754545</v>
      </c>
      <c r="M16" s="197">
        <v>3.2452861990356352</v>
      </c>
      <c r="N16" s="197">
        <v>3.4492430932235694</v>
      </c>
      <c r="O16" s="197">
        <v>3.4489051571303495</v>
      </c>
      <c r="P16" s="197">
        <v>3.6539194423764081</v>
      </c>
      <c r="Q16" s="197">
        <v>3.6543167550000222</v>
      </c>
    </row>
    <row r="17" spans="1:17" x14ac:dyDescent="0.25">
      <c r="A17" s="198" t="s">
        <v>157</v>
      </c>
      <c r="B17" s="197">
        <f>SUM(B18:B24)</f>
        <v>8.3506208875725836</v>
      </c>
      <c r="C17" s="197">
        <f t="shared" ref="C17:Q17" si="2">SUM(C18:C24)</f>
        <v>8.8499010000000009</v>
      </c>
      <c r="D17" s="197">
        <f t="shared" si="2"/>
        <v>8.9442705999999976</v>
      </c>
      <c r="E17" s="197">
        <f t="shared" si="2"/>
        <v>9.9573706999999967</v>
      </c>
      <c r="F17" s="197">
        <f t="shared" si="2"/>
        <v>9.8188012000000011</v>
      </c>
      <c r="G17" s="197">
        <f t="shared" si="2"/>
        <v>11.062066351286779</v>
      </c>
      <c r="H17" s="197">
        <f t="shared" si="2"/>
        <v>11.552221499999995</v>
      </c>
      <c r="I17" s="197">
        <f t="shared" si="2"/>
        <v>12.393956599999996</v>
      </c>
      <c r="J17" s="197">
        <f t="shared" si="2"/>
        <v>12.459327099999999</v>
      </c>
      <c r="K17" s="197">
        <f t="shared" si="2"/>
        <v>14.770832799999999</v>
      </c>
      <c r="L17" s="197">
        <f t="shared" si="2"/>
        <v>14.486450172710317</v>
      </c>
      <c r="M17" s="197">
        <f t="shared" si="2"/>
        <v>11.427352370276559</v>
      </c>
      <c r="N17" s="197">
        <f t="shared" si="2"/>
        <v>12.006389321456441</v>
      </c>
      <c r="O17" s="197">
        <f t="shared" si="2"/>
        <v>11.669210935374693</v>
      </c>
      <c r="P17" s="197">
        <f t="shared" si="2"/>
        <v>11.465627703706298</v>
      </c>
      <c r="Q17" s="197">
        <f t="shared" si="2"/>
        <v>11.436814568152306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0</v>
      </c>
      <c r="O19" s="199">
        <v>0</v>
      </c>
      <c r="P19" s="199">
        <v>0</v>
      </c>
      <c r="Q19" s="199">
        <v>0</v>
      </c>
    </row>
    <row r="20" spans="1:17" x14ac:dyDescent="0.25">
      <c r="A20" s="200" t="s">
        <v>35</v>
      </c>
      <c r="B20" s="199">
        <v>7.2220832562780783</v>
      </c>
      <c r="C20" s="199">
        <v>8.6033712762726804</v>
      </c>
      <c r="D20" s="199">
        <v>8.6456098387353517</v>
      </c>
      <c r="E20" s="199">
        <v>9.3220559427287206</v>
      </c>
      <c r="F20" s="199">
        <v>8.788533102708227</v>
      </c>
      <c r="G20" s="199">
        <v>9.4340715560196138</v>
      </c>
      <c r="H20" s="199">
        <v>9.4902119232314206</v>
      </c>
      <c r="I20" s="199">
        <v>10.047069375412688</v>
      </c>
      <c r="J20" s="199">
        <v>9.4981539406359037</v>
      </c>
      <c r="K20" s="199">
        <v>11.14344126289823</v>
      </c>
      <c r="L20" s="199">
        <v>11.691509713565429</v>
      </c>
      <c r="M20" s="199">
        <v>8.8567904769325683</v>
      </c>
      <c r="N20" s="199">
        <v>9.4476602659486524</v>
      </c>
      <c r="O20" s="199">
        <v>9.4362607829439309</v>
      </c>
      <c r="P20" s="199">
        <v>9.9620926159341732</v>
      </c>
      <c r="Q20" s="199">
        <v>9.9660205045237493</v>
      </c>
    </row>
    <row r="21" spans="1:17" x14ac:dyDescent="0.25">
      <c r="A21" s="200" t="s">
        <v>167</v>
      </c>
      <c r="B21" s="199">
        <v>1.0269691736843869</v>
      </c>
      <c r="C21" s="199">
        <v>0</v>
      </c>
      <c r="D21" s="199">
        <v>0</v>
      </c>
      <c r="E21" s="199">
        <v>0</v>
      </c>
      <c r="F21" s="199">
        <v>0</v>
      </c>
      <c r="G21" s="199">
        <v>0</v>
      </c>
      <c r="H21" s="199">
        <v>0</v>
      </c>
      <c r="I21" s="199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0.10156845761011973</v>
      </c>
      <c r="C22" s="199">
        <v>0.24652972372731988</v>
      </c>
      <c r="D22" s="199">
        <v>0.29866076126464614</v>
      </c>
      <c r="E22" s="199">
        <v>0.63531475727127529</v>
      </c>
      <c r="F22" s="199">
        <v>1.0302680972917739</v>
      </c>
      <c r="G22" s="199">
        <v>1.6279947952671652</v>
      </c>
      <c r="H22" s="199">
        <v>2.0620095767685749</v>
      </c>
      <c r="I22" s="199">
        <v>2.3468872245873085</v>
      </c>
      <c r="J22" s="199">
        <v>2.9611731593640949</v>
      </c>
      <c r="K22" s="199">
        <v>3.6273915371017686</v>
      </c>
      <c r="L22" s="199">
        <v>2.7949404591448874</v>
      </c>
      <c r="M22" s="199">
        <v>2.5705618933439895</v>
      </c>
      <c r="N22" s="199">
        <v>2.5587290555077877</v>
      </c>
      <c r="O22" s="199">
        <v>2.2329501524307629</v>
      </c>
      <c r="P22" s="199">
        <v>1.5035350877721245</v>
      </c>
      <c r="Q22" s="199">
        <v>1.4707940636285568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0.91832094801497088</v>
      </c>
      <c r="C25" s="197">
        <v>1.0050509999999997</v>
      </c>
      <c r="D25" s="197">
        <v>0.97507700000000042</v>
      </c>
      <c r="E25" s="197">
        <v>1.0699374999999998</v>
      </c>
      <c r="F25" s="197">
        <v>1.0662419999999999</v>
      </c>
      <c r="G25" s="197">
        <v>1.1368781937691608</v>
      </c>
      <c r="H25" s="197">
        <v>1.1634794999999993</v>
      </c>
      <c r="I25" s="197">
        <v>1.2348369999999997</v>
      </c>
      <c r="J25" s="197">
        <v>1.2256815000000001</v>
      </c>
      <c r="K25" s="197">
        <v>1.4564520000000001</v>
      </c>
      <c r="L25" s="197">
        <v>1.4581388147276735</v>
      </c>
      <c r="M25" s="197">
        <v>1.2111525290882743</v>
      </c>
      <c r="N25" s="197">
        <v>1.2289370933557273</v>
      </c>
      <c r="O25" s="197">
        <v>1.2145316904790473</v>
      </c>
      <c r="P25" s="197">
        <v>1.2096564241102186</v>
      </c>
      <c r="Q25" s="197">
        <v>1.1989937788286777</v>
      </c>
    </row>
    <row r="26" spans="1:17" x14ac:dyDescent="0.25">
      <c r="A26" s="198" t="s">
        <v>155</v>
      </c>
      <c r="B26" s="197">
        <v>0.57118841826358246</v>
      </c>
      <c r="C26" s="197">
        <v>0.66627455999999985</v>
      </c>
      <c r="D26" s="197">
        <v>0.52903536000000007</v>
      </c>
      <c r="E26" s="197">
        <v>0.56838628000000002</v>
      </c>
      <c r="F26" s="197">
        <v>0.64684899999999979</v>
      </c>
      <c r="G26" s="197">
        <v>0.53836587689965665</v>
      </c>
      <c r="H26" s="197">
        <v>0.5094275199999998</v>
      </c>
      <c r="I26" s="197">
        <v>0.50965095999999988</v>
      </c>
      <c r="J26" s="197">
        <v>0.50973328000000018</v>
      </c>
      <c r="K26" s="197">
        <v>0.62727643999999994</v>
      </c>
      <c r="L26" s="197">
        <v>0.65543224299618297</v>
      </c>
      <c r="M26" s="197">
        <v>0.77631173375501983</v>
      </c>
      <c r="N26" s="197">
        <v>0.64134530667035261</v>
      </c>
      <c r="O26" s="197">
        <v>0.67414885703138439</v>
      </c>
      <c r="P26" s="197">
        <v>0.65542313500209393</v>
      </c>
      <c r="Q26" s="197">
        <v>0.62260376073458978</v>
      </c>
    </row>
    <row r="27" spans="1:17" x14ac:dyDescent="0.25">
      <c r="A27" s="196" t="s">
        <v>45</v>
      </c>
      <c r="B27" s="195">
        <v>0.82822320648219472</v>
      </c>
      <c r="C27" s="195">
        <v>0.96609811199999984</v>
      </c>
      <c r="D27" s="195">
        <v>0.76710127200000011</v>
      </c>
      <c r="E27" s="195">
        <v>0.824160106</v>
      </c>
      <c r="F27" s="195">
        <v>0.93793104999999999</v>
      </c>
      <c r="G27" s="195">
        <v>0.78063052150450185</v>
      </c>
      <c r="H27" s="195">
        <v>0.73866990399999988</v>
      </c>
      <c r="I27" s="195">
        <v>0.73899389199999999</v>
      </c>
      <c r="J27" s="195">
        <v>0.73911325600000022</v>
      </c>
      <c r="K27" s="195">
        <v>0.90955083799999992</v>
      </c>
      <c r="L27" s="195">
        <v>0.95037675234446595</v>
      </c>
      <c r="M27" s="195">
        <v>1.1256520139447785</v>
      </c>
      <c r="N27" s="195">
        <v>0.9299506946720113</v>
      </c>
      <c r="O27" s="195">
        <v>0.97751584269550729</v>
      </c>
      <c r="P27" s="195">
        <v>0.95036354575303617</v>
      </c>
      <c r="Q27" s="195">
        <v>0.90277545306515539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</v>
      </c>
      <c r="E31" s="194">
        <f t="shared" si="3"/>
        <v>0.99999999999999989</v>
      </c>
      <c r="F31" s="194">
        <f t="shared" si="3"/>
        <v>1.0000000000000002</v>
      </c>
      <c r="G31" s="194">
        <f t="shared" si="3"/>
        <v>0.99999999999999978</v>
      </c>
      <c r="H31" s="194">
        <f t="shared" si="3"/>
        <v>1</v>
      </c>
      <c r="I31" s="194">
        <f t="shared" si="3"/>
        <v>1.0000000000000002</v>
      </c>
      <c r="J31" s="194">
        <f t="shared" si="3"/>
        <v>1</v>
      </c>
      <c r="K31" s="194">
        <f t="shared" si="3"/>
        <v>1.0000000000000002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1.0000000000000002</v>
      </c>
      <c r="P31" s="194">
        <f t="shared" si="3"/>
        <v>1</v>
      </c>
      <c r="Q31" s="194">
        <f t="shared" si="3"/>
        <v>0.99999999999999989</v>
      </c>
    </row>
    <row r="32" spans="1:17" x14ac:dyDescent="0.25">
      <c r="A32" s="185" t="s">
        <v>162</v>
      </c>
      <c r="B32" s="193">
        <f t="shared" ref="B32:Q32" si="4">IF(B$6=0,0,B$6/B$5)</f>
        <v>3.1099607359401701E-2</v>
      </c>
      <c r="C32" s="193">
        <f t="shared" si="4"/>
        <v>3.3146306008351813E-2</v>
      </c>
      <c r="D32" s="193">
        <f t="shared" si="4"/>
        <v>2.7127876054916695E-2</v>
      </c>
      <c r="E32" s="193">
        <f t="shared" si="4"/>
        <v>2.6561658040773404E-2</v>
      </c>
      <c r="F32" s="193">
        <f t="shared" si="4"/>
        <v>3.0333123249693787E-2</v>
      </c>
      <c r="G32" s="193">
        <f t="shared" si="4"/>
        <v>2.3677377218168805E-2</v>
      </c>
      <c r="H32" s="193">
        <f t="shared" si="4"/>
        <v>2.1892414950155988E-2</v>
      </c>
      <c r="I32" s="193">
        <f t="shared" si="4"/>
        <v>2.0636365771352822E-2</v>
      </c>
      <c r="J32" s="193">
        <f t="shared" si="4"/>
        <v>2.0793871817433824E-2</v>
      </c>
      <c r="K32" s="193">
        <f t="shared" si="4"/>
        <v>2.1534401408354002E-2</v>
      </c>
      <c r="L32" s="193">
        <f t="shared" si="4"/>
        <v>2.2474960421329754E-2</v>
      </c>
      <c r="M32" s="193">
        <f t="shared" si="4"/>
        <v>3.2048470985706831E-2</v>
      </c>
      <c r="N32" s="193">
        <f t="shared" si="4"/>
        <v>2.6093496165824858E-2</v>
      </c>
      <c r="O32" s="193">
        <f t="shared" si="4"/>
        <v>2.7753448605588892E-2</v>
      </c>
      <c r="P32" s="193">
        <f t="shared" si="4"/>
        <v>2.7091293111769325E-2</v>
      </c>
      <c r="Q32" s="193">
        <f t="shared" si="4"/>
        <v>2.5963594295827966E-2</v>
      </c>
    </row>
    <row r="33" spans="1:17" x14ac:dyDescent="0.25">
      <c r="A33" s="183" t="s">
        <v>161</v>
      </c>
      <c r="B33" s="192">
        <f t="shared" ref="B33:Q33" si="5">IF(B$7=0,0,B$7/B$5)</f>
        <v>2.7989646623461536E-2</v>
      </c>
      <c r="C33" s="192">
        <f t="shared" si="5"/>
        <v>2.983167540751663E-2</v>
      </c>
      <c r="D33" s="192">
        <f t="shared" si="5"/>
        <v>2.441508844942503E-2</v>
      </c>
      <c r="E33" s="192">
        <f t="shared" si="5"/>
        <v>2.3905492236696062E-2</v>
      </c>
      <c r="F33" s="192">
        <f t="shared" si="5"/>
        <v>2.7299810924724405E-2</v>
      </c>
      <c r="G33" s="192">
        <f t="shared" si="5"/>
        <v>2.1309639496351927E-2</v>
      </c>
      <c r="H33" s="192">
        <f t="shared" si="5"/>
        <v>1.9703173455140385E-2</v>
      </c>
      <c r="I33" s="192">
        <f t="shared" si="5"/>
        <v>1.8572729194217544E-2</v>
      </c>
      <c r="J33" s="192">
        <f t="shared" si="5"/>
        <v>1.8714484635690441E-2</v>
      </c>
      <c r="K33" s="192">
        <f t="shared" si="5"/>
        <v>1.93809612675186E-2</v>
      </c>
      <c r="L33" s="192">
        <f t="shared" si="5"/>
        <v>2.0227464379196782E-2</v>
      </c>
      <c r="M33" s="192">
        <f t="shared" si="5"/>
        <v>2.8843623887136152E-2</v>
      </c>
      <c r="N33" s="192">
        <f t="shared" si="5"/>
        <v>2.3484146549242364E-2</v>
      </c>
      <c r="O33" s="192">
        <f t="shared" si="5"/>
        <v>2.4978103745029998E-2</v>
      </c>
      <c r="P33" s="192">
        <f t="shared" si="5"/>
        <v>2.4382163800592386E-2</v>
      </c>
      <c r="Q33" s="192">
        <f t="shared" si="5"/>
        <v>2.3367234866245187E-2</v>
      </c>
    </row>
    <row r="34" spans="1:17" x14ac:dyDescent="0.25">
      <c r="A34" s="183" t="s">
        <v>160</v>
      </c>
      <c r="B34" s="192">
        <f t="shared" ref="B34:Q34" si="6">IF(B$8=0,0,B$8/B$5)</f>
        <v>2.0214744783611113E-2</v>
      </c>
      <c r="C34" s="192">
        <f t="shared" si="6"/>
        <v>2.1545098905428672E-2</v>
      </c>
      <c r="D34" s="192">
        <f t="shared" si="6"/>
        <v>1.763311943569585E-2</v>
      </c>
      <c r="E34" s="192">
        <f t="shared" si="6"/>
        <v>1.7265077726502716E-2</v>
      </c>
      <c r="F34" s="192">
        <f t="shared" si="6"/>
        <v>1.9716530112300967E-2</v>
      </c>
      <c r="G34" s="192">
        <f t="shared" si="6"/>
        <v>1.5390295191809719E-2</v>
      </c>
      <c r="H34" s="192">
        <f t="shared" si="6"/>
        <v>1.4230069717601389E-2</v>
      </c>
      <c r="I34" s="192">
        <f t="shared" si="6"/>
        <v>1.3413637751379338E-2</v>
      </c>
      <c r="J34" s="192">
        <f t="shared" si="6"/>
        <v>1.3516016681331977E-2</v>
      </c>
      <c r="K34" s="192">
        <f t="shared" si="6"/>
        <v>1.39973609154301E-2</v>
      </c>
      <c r="L34" s="192">
        <f t="shared" si="6"/>
        <v>1.4608724273864343E-2</v>
      </c>
      <c r="M34" s="192">
        <f t="shared" si="6"/>
        <v>2.0831506140709437E-2</v>
      </c>
      <c r="N34" s="192">
        <f t="shared" si="6"/>
        <v>1.6960772507786163E-2</v>
      </c>
      <c r="O34" s="192">
        <f t="shared" si="6"/>
        <v>1.803974159363278E-2</v>
      </c>
      <c r="P34" s="192">
        <f t="shared" si="6"/>
        <v>1.7609340522650063E-2</v>
      </c>
      <c r="Q34" s="192">
        <f t="shared" si="6"/>
        <v>1.6876336292288189E-2</v>
      </c>
    </row>
    <row r="35" spans="1:17" x14ac:dyDescent="0.25">
      <c r="A35" s="181" t="s">
        <v>159</v>
      </c>
      <c r="B35" s="191">
        <f t="shared" ref="B35:Q35" si="7">IF(B$9=0,0,B$9/B$5)</f>
        <v>0.18509227745373277</v>
      </c>
      <c r="C35" s="191">
        <f t="shared" si="7"/>
        <v>0.18279496264368666</v>
      </c>
      <c r="D35" s="191">
        <f t="shared" si="7"/>
        <v>0.18955034320366496</v>
      </c>
      <c r="E35" s="191">
        <f t="shared" si="7"/>
        <v>0.19018589403586661</v>
      </c>
      <c r="F35" s="191">
        <f t="shared" si="7"/>
        <v>0.18595261676054783</v>
      </c>
      <c r="G35" s="191">
        <f t="shared" si="7"/>
        <v>0.19342335210205538</v>
      </c>
      <c r="H35" s="191">
        <f t="shared" si="7"/>
        <v>0.19542688117839635</v>
      </c>
      <c r="I35" s="191">
        <f t="shared" si="7"/>
        <v>0.19683673229746124</v>
      </c>
      <c r="J35" s="191">
        <f t="shared" si="7"/>
        <v>0.19665993979675797</v>
      </c>
      <c r="K35" s="191">
        <f t="shared" si="7"/>
        <v>0.195828733113072</v>
      </c>
      <c r="L35" s="191">
        <f t="shared" si="7"/>
        <v>0.19477300360871144</v>
      </c>
      <c r="M35" s="191">
        <f t="shared" si="7"/>
        <v>0.18402722644461481</v>
      </c>
      <c r="N35" s="191">
        <f t="shared" si="7"/>
        <v>0.19071138185468633</v>
      </c>
      <c r="O35" s="191">
        <f t="shared" si="7"/>
        <v>0.18884816993250228</v>
      </c>
      <c r="P35" s="191">
        <f t="shared" si="7"/>
        <v>0.18959140569087118</v>
      </c>
      <c r="Q35" s="191">
        <f t="shared" si="7"/>
        <v>0.19085719007611138</v>
      </c>
    </row>
    <row r="36" spans="1:17" x14ac:dyDescent="0.25">
      <c r="A36" s="179" t="s">
        <v>158</v>
      </c>
      <c r="B36" s="190">
        <f t="shared" ref="B36:Q36" si="8">IF(B$16=0,0,B$16/B$5)</f>
        <v>0.15474179944963951</v>
      </c>
      <c r="C36" s="190">
        <f t="shared" si="8"/>
        <v>0.1612022673476271</v>
      </c>
      <c r="D36" s="190">
        <f t="shared" si="8"/>
        <v>0.16616595407337054</v>
      </c>
      <c r="E36" s="190">
        <f t="shared" si="8"/>
        <v>0.16168093930720254</v>
      </c>
      <c r="F36" s="190">
        <f t="shared" si="8"/>
        <v>0.15194214821775923</v>
      </c>
      <c r="G36" s="190">
        <f t="shared" si="8"/>
        <v>0.15167913947683825</v>
      </c>
      <c r="H36" s="190">
        <f t="shared" si="8"/>
        <v>0.14865960251126048</v>
      </c>
      <c r="I36" s="190">
        <f t="shared" si="8"/>
        <v>0.14813558388678025</v>
      </c>
      <c r="J36" s="190">
        <f t="shared" si="8"/>
        <v>0.14110949704307357</v>
      </c>
      <c r="K36" s="190">
        <f t="shared" si="8"/>
        <v>0.13941654101885956</v>
      </c>
      <c r="L36" s="190">
        <f t="shared" si="8"/>
        <v>0.14610764478110524</v>
      </c>
      <c r="M36" s="190">
        <f t="shared" si="8"/>
        <v>0.13397512373931161</v>
      </c>
      <c r="N36" s="190">
        <f t="shared" si="8"/>
        <v>0.14033440409081838</v>
      </c>
      <c r="O36" s="190">
        <f t="shared" si="8"/>
        <v>0.1419849800613272</v>
      </c>
      <c r="P36" s="190">
        <f t="shared" si="8"/>
        <v>0.15103129159439235</v>
      </c>
      <c r="Q36" s="190">
        <f t="shared" si="8"/>
        <v>0.15239098065087547</v>
      </c>
    </row>
    <row r="37" spans="1:17" x14ac:dyDescent="0.25">
      <c r="A37" s="179" t="s">
        <v>157</v>
      </c>
      <c r="B37" s="190">
        <f t="shared" ref="B37:Q37" si="9">IF(B$17=0,0,B$17/B$5)</f>
        <v>0.45466788629961929</v>
      </c>
      <c r="C37" s="190">
        <f t="shared" si="9"/>
        <v>0.44027123996692713</v>
      </c>
      <c r="D37" s="190">
        <f t="shared" si="9"/>
        <v>0.45864432244838094</v>
      </c>
      <c r="E37" s="190">
        <f t="shared" si="9"/>
        <v>0.46532487645306375</v>
      </c>
      <c r="F37" s="190">
        <f t="shared" si="9"/>
        <v>0.4604396187732242</v>
      </c>
      <c r="G37" s="190">
        <f t="shared" si="9"/>
        <v>0.48651062233026221</v>
      </c>
      <c r="H37" s="190">
        <f t="shared" si="9"/>
        <v>0.49645144155956333</v>
      </c>
      <c r="I37" s="190">
        <f t="shared" si="9"/>
        <v>0.50184585495899459</v>
      </c>
      <c r="J37" s="190">
        <f t="shared" si="9"/>
        <v>0.50826120407299935</v>
      </c>
      <c r="K37" s="190">
        <f t="shared" si="9"/>
        <v>0.50708271882629852</v>
      </c>
      <c r="L37" s="190">
        <f t="shared" si="9"/>
        <v>0.49674454950353447</v>
      </c>
      <c r="M37" s="190">
        <f t="shared" si="9"/>
        <v>0.47175529488753937</v>
      </c>
      <c r="N37" s="190">
        <f t="shared" si="9"/>
        <v>0.48848673322537089</v>
      </c>
      <c r="O37" s="190">
        <f t="shared" si="9"/>
        <v>0.48039960697822615</v>
      </c>
      <c r="P37" s="190">
        <f t="shared" si="9"/>
        <v>0.47392083715588973</v>
      </c>
      <c r="Q37" s="190">
        <f t="shared" si="9"/>
        <v>0.47693385779387315</v>
      </c>
    </row>
    <row r="38" spans="1:17" x14ac:dyDescent="0.25">
      <c r="A38" s="179" t="s">
        <v>156</v>
      </c>
      <c r="B38" s="190">
        <f t="shared" ref="B38:Q38" si="10">IF(B$25=0,0,B$25/B$5)</f>
        <v>5.0000000000000024E-2</v>
      </c>
      <c r="C38" s="190">
        <f t="shared" si="10"/>
        <v>4.9999999999999989E-2</v>
      </c>
      <c r="D38" s="190">
        <f t="shared" si="10"/>
        <v>5.0000000000000024E-2</v>
      </c>
      <c r="E38" s="190">
        <f t="shared" si="10"/>
        <v>4.9999999999999996E-2</v>
      </c>
      <c r="F38" s="190">
        <f t="shared" si="10"/>
        <v>0.05</v>
      </c>
      <c r="G38" s="190">
        <f t="shared" si="10"/>
        <v>4.9999999999999989E-2</v>
      </c>
      <c r="H38" s="190">
        <f t="shared" si="10"/>
        <v>4.9999999999999989E-2</v>
      </c>
      <c r="I38" s="190">
        <f t="shared" si="10"/>
        <v>5.000000000000001E-2</v>
      </c>
      <c r="J38" s="190">
        <f t="shared" si="10"/>
        <v>0.05</v>
      </c>
      <c r="K38" s="190">
        <f t="shared" si="10"/>
        <v>5.0000000000000017E-2</v>
      </c>
      <c r="L38" s="190">
        <f t="shared" si="10"/>
        <v>0.05</v>
      </c>
      <c r="M38" s="190">
        <f t="shared" si="10"/>
        <v>0.05</v>
      </c>
      <c r="N38" s="190">
        <f t="shared" si="10"/>
        <v>4.9999999999999989E-2</v>
      </c>
      <c r="O38" s="190">
        <f t="shared" si="10"/>
        <v>5.0000000000000024E-2</v>
      </c>
      <c r="P38" s="190">
        <f t="shared" si="10"/>
        <v>4.9999999999999989E-2</v>
      </c>
      <c r="Q38" s="190">
        <f t="shared" si="10"/>
        <v>4.9999999999999996E-2</v>
      </c>
    </row>
    <row r="39" spans="1:17" x14ac:dyDescent="0.25">
      <c r="A39" s="179" t="s">
        <v>155</v>
      </c>
      <c r="B39" s="190">
        <f t="shared" ref="B39:Q39" si="11">IF(B$26=0,0,B$26/B$5)</f>
        <v>3.1099607359401701E-2</v>
      </c>
      <c r="C39" s="190">
        <f t="shared" si="11"/>
        <v>3.3146306008351813E-2</v>
      </c>
      <c r="D39" s="190">
        <f t="shared" si="11"/>
        <v>2.7127876054916695E-2</v>
      </c>
      <c r="E39" s="190">
        <f t="shared" si="11"/>
        <v>2.6561658040773414E-2</v>
      </c>
      <c r="F39" s="190">
        <f t="shared" si="11"/>
        <v>3.0333123249693776E-2</v>
      </c>
      <c r="G39" s="190">
        <f t="shared" si="11"/>
        <v>2.3677377218168805E-2</v>
      </c>
      <c r="H39" s="190">
        <f t="shared" si="11"/>
        <v>2.1892414950155977E-2</v>
      </c>
      <c r="I39" s="190">
        <f t="shared" si="11"/>
        <v>2.0636365771352822E-2</v>
      </c>
      <c r="J39" s="190">
        <f t="shared" si="11"/>
        <v>2.0793871817433821E-2</v>
      </c>
      <c r="K39" s="190">
        <f t="shared" si="11"/>
        <v>2.1534401408354002E-2</v>
      </c>
      <c r="L39" s="190">
        <f t="shared" si="11"/>
        <v>2.2474960421329761E-2</v>
      </c>
      <c r="M39" s="190">
        <f t="shared" si="11"/>
        <v>3.2048470985706817E-2</v>
      </c>
      <c r="N39" s="190">
        <f t="shared" si="11"/>
        <v>2.6093496165824865E-2</v>
      </c>
      <c r="O39" s="190">
        <f t="shared" si="11"/>
        <v>2.7753448605588892E-2</v>
      </c>
      <c r="P39" s="190">
        <f t="shared" si="11"/>
        <v>2.7091293111769336E-2</v>
      </c>
      <c r="Q39" s="190">
        <f t="shared" si="11"/>
        <v>2.5963594295827973E-2</v>
      </c>
    </row>
    <row r="40" spans="1:17" x14ac:dyDescent="0.25">
      <c r="A40" s="177" t="s">
        <v>45</v>
      </c>
      <c r="B40" s="189">
        <f t="shared" ref="B40:Q40" si="12">IF(B$27=0,0,B$27/B$5)</f>
        <v>4.5094430671132474E-2</v>
      </c>
      <c r="C40" s="189">
        <f t="shared" si="12"/>
        <v>4.8062143712110129E-2</v>
      </c>
      <c r="D40" s="189">
        <f t="shared" si="12"/>
        <v>3.9335420279629205E-2</v>
      </c>
      <c r="E40" s="189">
        <f t="shared" si="12"/>
        <v>3.8514404159121454E-2</v>
      </c>
      <c r="F40" s="189">
        <f t="shared" si="12"/>
        <v>4.3983028712055991E-2</v>
      </c>
      <c r="G40" s="189">
        <f t="shared" si="12"/>
        <v>3.4332196966344757E-2</v>
      </c>
      <c r="H40" s="189">
        <f t="shared" si="12"/>
        <v>3.1744001677726175E-2</v>
      </c>
      <c r="I40" s="189">
        <f t="shared" si="12"/>
        <v>2.9922730368461596E-2</v>
      </c>
      <c r="J40" s="189">
        <f t="shared" si="12"/>
        <v>3.0151114135279038E-2</v>
      </c>
      <c r="K40" s="189">
        <f t="shared" si="12"/>
        <v>3.1224882042113305E-2</v>
      </c>
      <c r="L40" s="189">
        <f t="shared" si="12"/>
        <v>3.2588692610928179E-2</v>
      </c>
      <c r="M40" s="189">
        <f t="shared" si="12"/>
        <v>4.6470282929274881E-2</v>
      </c>
      <c r="N40" s="189">
        <f t="shared" si="12"/>
        <v>3.7835569440446054E-2</v>
      </c>
      <c r="O40" s="189">
        <f t="shared" si="12"/>
        <v>4.024250047810389E-2</v>
      </c>
      <c r="P40" s="189">
        <f t="shared" si="12"/>
        <v>3.9282375012065537E-2</v>
      </c>
      <c r="Q40" s="189">
        <f t="shared" si="12"/>
        <v>3.7647211728950573E-2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151.26980010529246</v>
      </c>
      <c r="C44" s="186">
        <f t="shared" si="13"/>
        <v>149.66038472388786</v>
      </c>
      <c r="D44" s="186">
        <f t="shared" si="13"/>
        <v>150.19095137966337</v>
      </c>
      <c r="E44" s="186">
        <f t="shared" si="13"/>
        <v>149.45621992289088</v>
      </c>
      <c r="F44" s="186">
        <f t="shared" si="13"/>
        <v>147.86910656792901</v>
      </c>
      <c r="G44" s="186">
        <f t="shared" si="13"/>
        <v>148.53992105963587</v>
      </c>
      <c r="H44" s="186">
        <f t="shared" si="13"/>
        <v>147.49464611643481</v>
      </c>
      <c r="I44" s="186">
        <f t="shared" si="13"/>
        <v>144.34591327538323</v>
      </c>
      <c r="J44" s="186">
        <f t="shared" si="13"/>
        <v>144.02969277671784</v>
      </c>
      <c r="K44" s="186">
        <f t="shared" si="13"/>
        <v>142.10188773051874</v>
      </c>
      <c r="L44" s="186">
        <f t="shared" si="13"/>
        <v>139.0997059017752</v>
      </c>
      <c r="M44" s="186">
        <f t="shared" si="13"/>
        <v>137.64471222618459</v>
      </c>
      <c r="N44" s="186">
        <f t="shared" si="13"/>
        <v>136.98742023072171</v>
      </c>
      <c r="O44" s="186">
        <f t="shared" si="13"/>
        <v>135.75379562588304</v>
      </c>
      <c r="P44" s="186">
        <f t="shared" si="13"/>
        <v>135.18214260725358</v>
      </c>
      <c r="Q44" s="186">
        <f t="shared" si="13"/>
        <v>135.34971365399184</v>
      </c>
    </row>
    <row r="45" spans="1:17" x14ac:dyDescent="0.25">
      <c r="A45" s="185" t="s">
        <v>162</v>
      </c>
      <c r="B45" s="184">
        <f>IF(B$6=0,0,B$6/AGR!B$5*1000)</f>
        <v>4.7044313886097777</v>
      </c>
      <c r="C45" s="184">
        <f>IF(C$6=0,0,C$6/AGR!C$5*1000)</f>
        <v>4.9606889093856479</v>
      </c>
      <c r="D45" s="184">
        <f>IF(D$6=0,0,D$6/AGR!D$5*1000)</f>
        <v>4.0743615135975277</v>
      </c>
      <c r="E45" s="184">
        <f>IF(E$6=0,0,E$6/AGR!E$5*1000)</f>
        <v>3.969805005658452</v>
      </c>
      <c r="F45" s="184">
        <f>IF(F$6=0,0,F$6/AGR!F$5*1000)</f>
        <v>4.4853318343470949</v>
      </c>
      <c r="G45" s="184">
        <f>IF(G$6=0,0,G$6/AGR!G$5*1000)</f>
        <v>3.5170357428860153</v>
      </c>
      <c r="H45" s="184">
        <f>IF(H$6=0,0,H$6/AGR!H$5*1000)</f>
        <v>3.2290139957074042</v>
      </c>
      <c r="I45" s="184">
        <f>IF(I$6=0,0,I$6/AGR!I$5*1000)</f>
        <v>2.97877506395078</v>
      </c>
      <c r="J45" s="184">
        <f>IF(J$6=0,0,J$6/AGR!J$5*1000)</f>
        <v>2.9949349695034448</v>
      </c>
      <c r="K45" s="184">
        <f>IF(K$6=0,0,K$6/AGR!K$5*1000)</f>
        <v>3.060079091273844</v>
      </c>
      <c r="L45" s="184">
        <f>IF(L$6=0,0,L$6/AGR!L$5*1000)</f>
        <v>3.1262603847610064</v>
      </c>
      <c r="M45" s="184">
        <f>IF(M$6=0,0,M$6/AGR!M$5*1000)</f>
        <v>4.4113025661168441</v>
      </c>
      <c r="N45" s="184">
        <f>IF(N$6=0,0,N$6/AGR!N$5*1000)</f>
        <v>3.5744807245565768</v>
      </c>
      <c r="O45" s="184">
        <f>IF(O$6=0,0,O$6/AGR!O$5*1000)</f>
        <v>3.7676359899165623</v>
      </c>
      <c r="P45" s="184">
        <f>IF(P$6=0,0,P$6/AGR!P$5*1000)</f>
        <v>3.6622590488501081</v>
      </c>
      <c r="Q45" s="184">
        <f>IF(Q$6=0,0,Q$6/AGR!Q$5*1000)</f>
        <v>3.514165053368731</v>
      </c>
    </row>
    <row r="46" spans="1:17" x14ac:dyDescent="0.25">
      <c r="A46" s="183" t="s">
        <v>161</v>
      </c>
      <c r="B46" s="182">
        <f>IF(B$7=0,0,B$7/AGR!B$5*1000)</f>
        <v>4.2339882497487995</v>
      </c>
      <c r="C46" s="182">
        <f>IF(C$7=0,0,C$7/AGR!C$5*1000)</f>
        <v>4.464620018447083</v>
      </c>
      <c r="D46" s="182">
        <f>IF(D$7=0,0,D$7/AGR!D$5*1000)</f>
        <v>3.6669253622377753</v>
      </c>
      <c r="E46" s="182">
        <f>IF(E$7=0,0,E$7/AGR!E$5*1000)</f>
        <v>3.5728245050926066</v>
      </c>
      <c r="F46" s="182">
        <f>IF(F$7=0,0,F$7/AGR!F$5*1000)</f>
        <v>4.0367986509123854</v>
      </c>
      <c r="G46" s="182">
        <f>IF(G$7=0,0,G$7/AGR!G$5*1000)</f>
        <v>3.1653321685974141</v>
      </c>
      <c r="H46" s="182">
        <f>IF(H$7=0,0,H$7/AGR!H$5*1000)</f>
        <v>2.9061125961366634</v>
      </c>
      <c r="I46" s="182">
        <f>IF(I$7=0,0,I$7/AGR!I$5*1000)</f>
        <v>2.6808975575557024</v>
      </c>
      <c r="J46" s="182">
        <f>IF(J$7=0,0,J$7/AGR!J$5*1000)</f>
        <v>2.6954414725531004</v>
      </c>
      <c r="K46" s="182">
        <f>IF(K$7=0,0,K$7/AGR!K$5*1000)</f>
        <v>2.7540711821464594</v>
      </c>
      <c r="L46" s="182">
        <f>IF(L$7=0,0,L$7/AGR!L$5*1000)</f>
        <v>2.8136343462849069</v>
      </c>
      <c r="M46" s="182">
        <f>IF(M$7=0,0,M$7/AGR!M$5*1000)</f>
        <v>3.9701723095051604</v>
      </c>
      <c r="N46" s="182">
        <f>IF(N$7=0,0,N$7/AGR!N$5*1000)</f>
        <v>3.2170326521009178</v>
      </c>
      <c r="O46" s="182">
        <f>IF(O$7=0,0,O$7/AGR!O$5*1000)</f>
        <v>3.3908723909249052</v>
      </c>
      <c r="P46" s="182">
        <f>IF(P$7=0,0,P$7/AGR!P$5*1000)</f>
        <v>3.2960331439650963</v>
      </c>
      <c r="Q46" s="182">
        <f>IF(Q$7=0,0,Q$7/AGR!Q$5*1000)</f>
        <v>3.1627485480318609</v>
      </c>
    </row>
    <row r="47" spans="1:17" x14ac:dyDescent="0.25">
      <c r="A47" s="183" t="s">
        <v>160</v>
      </c>
      <c r="B47" s="182">
        <f>IF(B$8=0,0,B$8/AGR!B$5*1000)</f>
        <v>3.0578804025963562</v>
      </c>
      <c r="C47" s="182">
        <f>IF(C$8=0,0,C$8/AGR!C$5*1000)</f>
        <v>3.2244477911006708</v>
      </c>
      <c r="D47" s="182">
        <f>IF(D$8=0,0,D$8/AGR!D$5*1000)</f>
        <v>2.6483349838383927</v>
      </c>
      <c r="E47" s="182">
        <f>IF(E$8=0,0,E$8/AGR!E$5*1000)</f>
        <v>2.5803732536779944</v>
      </c>
      <c r="F47" s="182">
        <f>IF(F$8=0,0,F$8/AGR!F$5*1000)</f>
        <v>2.915465692325613</v>
      </c>
      <c r="G47" s="182">
        <f>IF(G$8=0,0,G$8/AGR!G$5*1000)</f>
        <v>2.2860732328759097</v>
      </c>
      <c r="H47" s="182">
        <f>IF(H$8=0,0,H$8/AGR!H$5*1000)</f>
        <v>2.0988590972098127</v>
      </c>
      <c r="I47" s="182">
        <f>IF(I$8=0,0,I$8/AGR!I$5*1000)</f>
        <v>1.9362037915680077</v>
      </c>
      <c r="J47" s="182">
        <f>IF(J$8=0,0,J$8/AGR!J$5*1000)</f>
        <v>1.9467077301772382</v>
      </c>
      <c r="K47" s="182">
        <f>IF(K$8=0,0,K$8/AGR!K$5*1000)</f>
        <v>1.9890514093279985</v>
      </c>
      <c r="L47" s="182">
        <f>IF(L$8=0,0,L$8/AGR!L$5*1000)</f>
        <v>2.0320692500946547</v>
      </c>
      <c r="M47" s="182">
        <f>IF(M$8=0,0,M$8/AGR!M$5*1000)</f>
        <v>2.8673466679759478</v>
      </c>
      <c r="N47" s="182">
        <f>IF(N$8=0,0,N$8/AGR!N$5*1000)</f>
        <v>2.3234124709617752</v>
      </c>
      <c r="O47" s="182">
        <f>IF(O$8=0,0,O$8/AGR!O$5*1000)</f>
        <v>2.4489633934457657</v>
      </c>
      <c r="P47" s="182">
        <f>IF(P$8=0,0,P$8/AGR!P$5*1000)</f>
        <v>2.3804683817525705</v>
      </c>
      <c r="Q47" s="182">
        <f>IF(Q$8=0,0,Q$8/AGR!Q$5*1000)</f>
        <v>2.2842072846896766</v>
      </c>
    </row>
    <row r="48" spans="1:17" x14ac:dyDescent="0.25">
      <c r="A48" s="181" t="s">
        <v>159</v>
      </c>
      <c r="B48" s="180">
        <f>IF(B$9=0,0,B$9/AGR!B$5*1000)</f>
        <v>27.998871811459484</v>
      </c>
      <c r="C48" s="180">
        <f>IF(C$9=0,0,C$9/AGR!C$5*1000)</f>
        <v>27.357164434842854</v>
      </c>
      <c r="D48" s="180">
        <f>IF(D$9=0,0,D$9/AGR!D$5*1000)</f>
        <v>28.46874638010015</v>
      </c>
      <c r="E48" s="180">
        <f>IF(E$9=0,0,E$9/AGR!E$5*1000)</f>
        <v>28.424464805256093</v>
      </c>
      <c r="F48" s="180">
        <f>IF(F$9=0,0,F$9/AGR!F$5*1000)</f>
        <v>27.496647304350706</v>
      </c>
      <c r="G48" s="180">
        <f>IF(G$9=0,0,G$9/AGR!G$5*1000)</f>
        <v>28.731089452329464</v>
      </c>
      <c r="H48" s="180">
        <f>IF(H$9=0,0,H$9/AGR!H$5*1000)</f>
        <v>28.824418681046126</v>
      </c>
      <c r="I48" s="180">
        <f>IF(I$9=0,0,I$9/AGR!I$5*1000)</f>
        <v>28.412577889619151</v>
      </c>
      <c r="J48" s="180">
        <f>IF(J$9=0,0,J$9/AGR!J$5*1000)</f>
        <v>28.324870710414874</v>
      </c>
      <c r="K48" s="180">
        <f>IF(K$9=0,0,K$9/AGR!K$5*1000)</f>
        <v>27.827632647243469</v>
      </c>
      <c r="L48" s="180">
        <f>IF(L$9=0,0,L$9/AGR!L$5*1000)</f>
        <v>27.092867519577162</v>
      </c>
      <c r="M48" s="180">
        <f>IF(M$9=0,0,M$9/AGR!M$5*1000)</f>
        <v>25.330374625751919</v>
      </c>
      <c r="N48" s="180">
        <f>IF(N$9=0,0,N$9/AGR!N$5*1000)</f>
        <v>26.125060208909559</v>
      </c>
      <c r="O48" s="180">
        <f>IF(O$9=0,0,O$9/AGR!O$5*1000)</f>
        <v>25.636855865338944</v>
      </c>
      <c r="P48" s="180">
        <f>IF(P$9=0,0,P$9/AGR!P$5*1000)</f>
        <v>25.629372441213018</v>
      </c>
      <c r="Q48" s="180">
        <f>IF(Q$9=0,0,Q$9/AGR!Q$5*1000)</f>
        <v>25.832466025607168</v>
      </c>
    </row>
    <row r="49" spans="1:17" x14ac:dyDescent="0.25">
      <c r="A49" s="179" t="s">
        <v>158</v>
      </c>
      <c r="B49" s="178">
        <f>IF(B$16=0,0,B$16/AGR!B$5*1000)</f>
        <v>23.40776107068022</v>
      </c>
      <c r="C49" s="178">
        <f>IF(C$16=0,0,C$16/AGR!C$5*1000)</f>
        <v>24.125593349608899</v>
      </c>
      <c r="D49" s="178">
        <f>IF(D$16=0,0,D$16/AGR!D$5*1000)</f>
        <v>24.956622729188975</v>
      </c>
      <c r="E49" s="178">
        <f>IF(E$16=0,0,E$16/AGR!E$5*1000)</f>
        <v>24.164222022436832</v>
      </c>
      <c r="F49" s="178">
        <f>IF(F$16=0,0,F$16/AGR!F$5*1000)</f>
        <v>22.467549706971901</v>
      </c>
      <c r="G49" s="178">
        <f>IF(G$16=0,0,G$16/AGR!G$5*1000)</f>
        <v>22.530407404283057</v>
      </c>
      <c r="H49" s="178">
        <f>IF(H$16=0,0,H$16/AGR!H$5*1000)</f>
        <v>21.926495464208227</v>
      </c>
      <c r="I49" s="178">
        <f>IF(I$16=0,0,I$16/AGR!I$5*1000)</f>
        <v>21.382766144719433</v>
      </c>
      <c r="J49" s="178">
        <f>IF(J$16=0,0,J$16/AGR!J$5*1000)</f>
        <v>20.323957506991064</v>
      </c>
      <c r="K49" s="178">
        <f>IF(K$16=0,0,K$16/AGR!K$5*1000)</f>
        <v>19.811353659639234</v>
      </c>
      <c r="L49" s="178">
        <f>IF(L$16=0,0,L$16/AGR!L$5*1000)</f>
        <v>20.32353041905278</v>
      </c>
      <c r="M49" s="178">
        <f>IF(M$16=0,0,M$16/AGR!M$5*1000)</f>
        <v>18.440967352565021</v>
      </c>
      <c r="N49" s="178">
        <f>IF(N$16=0,0,N$16/AGR!N$5*1000)</f>
        <v>19.224047986016853</v>
      </c>
      <c r="O49" s="178">
        <f>IF(O$16=0,0,O$16/AGR!O$5*1000)</f>
        <v>19.274999965190489</v>
      </c>
      <c r="P49" s="178">
        <f>IF(P$16=0,0,P$16/AGR!P$5*1000)</f>
        <v>20.416733598470849</v>
      </c>
      <c r="Q49" s="178">
        <f>IF(Q$16=0,0,Q$16/AGR!Q$5*1000)</f>
        <v>20.626075594547007</v>
      </c>
    </row>
    <row r="50" spans="1:17" x14ac:dyDescent="0.25">
      <c r="A50" s="179" t="s">
        <v>157</v>
      </c>
      <c r="B50" s="178">
        <f>IF(B$17=0,0,B$17/AGR!B$5*1000)</f>
        <v>68.777520274839247</v>
      </c>
      <c r="C50" s="178">
        <f>IF(C$17=0,0,C$17/AGR!C$5*1000)</f>
        <v>65.891163156313468</v>
      </c>
      <c r="D50" s="178">
        <f>IF(D$17=0,0,D$17/AGR!D$5*1000)</f>
        <v>68.884227133403428</v>
      </c>
      <c r="E50" s="178">
        <f>IF(E$17=0,0,E$17/AGR!E$5*1000)</f>
        <v>69.545697070761122</v>
      </c>
      <c r="F50" s="178">
        <f>IF(F$17=0,0,F$17/AGR!F$5*1000)</f>
        <v>68.084795056474476</v>
      </c>
      <c r="G50" s="178">
        <f>IF(G$17=0,0,G$17/AGR!G$5*1000)</f>
        <v>72.266249435611471</v>
      </c>
      <c r="H50" s="178">
        <f>IF(H$17=0,0,H$17/AGR!H$5*1000)</f>
        <v>73.22392968682172</v>
      </c>
      <c r="I50" s="178">
        <f>IF(I$17=0,0,I$17/AGR!I$5*1000)</f>
        <v>72.439398257521546</v>
      </c>
      <c r="J50" s="178">
        <f>IF(J$17=0,0,J$17/AGR!J$5*1000)</f>
        <v>73.204705072958788</v>
      </c>
      <c r="K50" s="178">
        <f>IF(K$17=0,0,K$17/AGR!K$5*1000)</f>
        <v>72.057411580740862</v>
      </c>
      <c r="L50" s="178">
        <f>IF(L$17=0,0,L$17/AGR!L$5*1000)</f>
        <v>69.097020744251466</v>
      </c>
      <c r="M50" s="178">
        <f>IF(M$17=0,0,M$17/AGR!M$5*1000)</f>
        <v>64.934621805974217</v>
      </c>
      <c r="N50" s="178">
        <f>IF(N$17=0,0,N$17/AGR!N$5*1000)</f>
        <v>66.916537401476347</v>
      </c>
      <c r="O50" s="178">
        <f>IF(O$17=0,0,O$17/AGR!O$5*1000)</f>
        <v>65.216070064476639</v>
      </c>
      <c r="P50" s="178">
        <f>IF(P$17=0,0,P$17/AGR!P$5*1000)</f>
        <v>64.065634192956495</v>
      </c>
      <c r="Q50" s="178">
        <f>IF(Q$17=0,0,Q$17/AGR!Q$5*1000)</f>
        <v>64.552861084294392</v>
      </c>
    </row>
    <row r="51" spans="1:17" x14ac:dyDescent="0.25">
      <c r="A51" s="179" t="s">
        <v>156</v>
      </c>
      <c r="B51" s="178">
        <f>IF(B$25=0,0,B$25/AGR!B$5*1000)</f>
        <v>7.5634900052646259</v>
      </c>
      <c r="C51" s="178">
        <f>IF(C$25=0,0,C$25/AGR!C$5*1000)</f>
        <v>7.4830192361943917</v>
      </c>
      <c r="D51" s="178">
        <f>IF(D$25=0,0,D$25/AGR!D$5*1000)</f>
        <v>7.509547568983173</v>
      </c>
      <c r="E51" s="178">
        <f>IF(E$25=0,0,E$25/AGR!E$5*1000)</f>
        <v>7.4728109961445428</v>
      </c>
      <c r="F51" s="178">
        <f>IF(F$25=0,0,F$25/AGR!F$5*1000)</f>
        <v>7.3934553283964499</v>
      </c>
      <c r="G51" s="178">
        <f>IF(G$25=0,0,G$25/AGR!G$5*1000)</f>
        <v>7.4269960529817922</v>
      </c>
      <c r="H51" s="178">
        <f>IF(H$25=0,0,H$25/AGR!H$5*1000)</f>
        <v>7.3747323058217393</v>
      </c>
      <c r="I51" s="178">
        <f>IF(I$25=0,0,I$25/AGR!I$5*1000)</f>
        <v>7.2172956637691588</v>
      </c>
      <c r="J51" s="178">
        <f>IF(J$25=0,0,J$25/AGR!J$5*1000)</f>
        <v>7.2014846388358924</v>
      </c>
      <c r="K51" s="178">
        <f>IF(K$25=0,0,K$25/AGR!K$5*1000)</f>
        <v>7.1050943865259377</v>
      </c>
      <c r="L51" s="178">
        <f>IF(L$25=0,0,L$25/AGR!L$5*1000)</f>
        <v>6.9549852950887612</v>
      </c>
      <c r="M51" s="178">
        <f>IF(M$25=0,0,M$25/AGR!M$5*1000)</f>
        <v>6.8822356113092313</v>
      </c>
      <c r="N51" s="178">
        <f>IF(N$25=0,0,N$25/AGR!N$5*1000)</f>
        <v>6.8493710115360855</v>
      </c>
      <c r="O51" s="178">
        <f>IF(O$25=0,0,O$25/AGR!O$5*1000)</f>
        <v>6.7876897812941541</v>
      </c>
      <c r="P51" s="178">
        <f>IF(P$25=0,0,P$25/AGR!P$5*1000)</f>
        <v>6.7591071303626782</v>
      </c>
      <c r="Q51" s="178">
        <f>IF(Q$25=0,0,Q$25/AGR!Q$5*1000)</f>
        <v>6.7674856826995917</v>
      </c>
    </row>
    <row r="52" spans="1:17" x14ac:dyDescent="0.25">
      <c r="A52" s="179" t="s">
        <v>155</v>
      </c>
      <c r="B52" s="178">
        <f>IF(B$26=0,0,B$26/AGR!B$5*1000)</f>
        <v>4.7044313886097777</v>
      </c>
      <c r="C52" s="178">
        <f>IF(C$26=0,0,C$26/AGR!C$5*1000)</f>
        <v>4.9606889093856479</v>
      </c>
      <c r="D52" s="178">
        <f>IF(D$26=0,0,D$26/AGR!D$5*1000)</f>
        <v>4.0743615135975277</v>
      </c>
      <c r="E52" s="178">
        <f>IF(E$26=0,0,E$26/AGR!E$5*1000)</f>
        <v>3.9698050056584537</v>
      </c>
      <c r="F52" s="178">
        <f>IF(F$26=0,0,F$26/AGR!F$5*1000)</f>
        <v>4.4853318343470931</v>
      </c>
      <c r="G52" s="178">
        <f>IF(G$26=0,0,G$26/AGR!G$5*1000)</f>
        <v>3.5170357428860153</v>
      </c>
      <c r="H52" s="178">
        <f>IF(H$26=0,0,H$26/AGR!H$5*1000)</f>
        <v>3.2290139957074029</v>
      </c>
      <c r="I52" s="178">
        <f>IF(I$26=0,0,I$26/AGR!I$5*1000)</f>
        <v>2.97877506395078</v>
      </c>
      <c r="J52" s="178">
        <f>IF(J$26=0,0,J$26/AGR!J$5*1000)</f>
        <v>2.9949349695034444</v>
      </c>
      <c r="K52" s="178">
        <f>IF(K$26=0,0,K$26/AGR!K$5*1000)</f>
        <v>3.060079091273844</v>
      </c>
      <c r="L52" s="178">
        <f>IF(L$26=0,0,L$26/AGR!L$5*1000)</f>
        <v>3.1262603847610078</v>
      </c>
      <c r="M52" s="178">
        <f>IF(M$26=0,0,M$26/AGR!M$5*1000)</f>
        <v>4.4113025661168423</v>
      </c>
      <c r="N52" s="178">
        <f>IF(N$26=0,0,N$26/AGR!N$5*1000)</f>
        <v>3.5744807245565773</v>
      </c>
      <c r="O52" s="178">
        <f>IF(O$26=0,0,O$26/AGR!O$5*1000)</f>
        <v>3.7676359899165623</v>
      </c>
      <c r="P52" s="178">
        <f>IF(P$26=0,0,P$26/AGR!P$5*1000)</f>
        <v>3.662259048850109</v>
      </c>
      <c r="Q52" s="178">
        <f>IF(Q$26=0,0,Q$26/AGR!Q$5*1000)</f>
        <v>3.5141650533687323</v>
      </c>
    </row>
    <row r="53" spans="1:17" x14ac:dyDescent="0.25">
      <c r="A53" s="177" t="s">
        <v>45</v>
      </c>
      <c r="B53" s="176">
        <f>IF(B$27=0,0,B$27/AGR!B$5*1000)</f>
        <v>6.8214255134841784</v>
      </c>
      <c r="C53" s="176">
        <f>IF(C$27=0,0,C$27/AGR!C$5*1000)</f>
        <v>7.1929989186091898</v>
      </c>
      <c r="D53" s="176">
        <f>IF(D$27=0,0,D$27/AGR!D$5*1000)</f>
        <v>5.9078241947164152</v>
      </c>
      <c r="E53" s="176">
        <f>IF(E$27=0,0,E$27/AGR!E$5*1000)</f>
        <v>5.7562172582047584</v>
      </c>
      <c r="F53" s="176">
        <f>IF(F$27=0,0,F$27/AGR!F$5*1000)</f>
        <v>6.5037311598032881</v>
      </c>
      <c r="G53" s="176">
        <f>IF(G$27=0,0,G$27/AGR!G$5*1000)</f>
        <v>5.0997018271847203</v>
      </c>
      <c r="H53" s="176">
        <f>IF(H$27=0,0,H$27/AGR!H$5*1000)</f>
        <v>4.6820702937757357</v>
      </c>
      <c r="I53" s="176">
        <f>IF(I$27=0,0,I$27/AGR!I$5*1000)</f>
        <v>4.3192238427286318</v>
      </c>
      <c r="J53" s="176">
        <f>IF(J$27=0,0,J$27/AGR!J$5*1000)</f>
        <v>4.3426557057799942</v>
      </c>
      <c r="K53" s="176">
        <f>IF(K$27=0,0,K$27/AGR!K$5*1000)</f>
        <v>4.4371146823470742</v>
      </c>
      <c r="L53" s="176">
        <f>IF(L$27=0,0,L$27/AGR!L$5*1000)</f>
        <v>4.5330775579034635</v>
      </c>
      <c r="M53" s="176">
        <f>IF(M$27=0,0,M$27/AGR!M$5*1000)</f>
        <v>6.3963887208694201</v>
      </c>
      <c r="N53" s="176">
        <f>IF(N$27=0,0,N$27/AGR!N$5*1000)</f>
        <v>5.1829970506070371</v>
      </c>
      <c r="O53" s="176">
        <f>IF(O$27=0,0,O$27/AGR!O$5*1000)</f>
        <v>5.4630721853790156</v>
      </c>
      <c r="P53" s="176">
        <f>IF(P$27=0,0,P$27/AGR!P$5*1000)</f>
        <v>5.310275620832658</v>
      </c>
      <c r="Q53" s="176">
        <f>IF(Q$27=0,0,Q$27/AGR!Q$5*1000)</f>
        <v>5.095539327384663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6.6573901116740677</v>
      </c>
      <c r="C5" s="55">
        <f t="shared" ref="C5:Q5" si="0">SUM(C6:C9,C16:C17,C25:C27)</f>
        <v>7.3644953300800955</v>
      </c>
      <c r="D5" s="55">
        <f t="shared" si="0"/>
        <v>7.1196212814102626</v>
      </c>
      <c r="E5" s="55">
        <f t="shared" si="0"/>
        <v>7.850659904893182</v>
      </c>
      <c r="F5" s="55">
        <f t="shared" si="0"/>
        <v>7.9075161072363773</v>
      </c>
      <c r="G5" s="55">
        <f t="shared" si="0"/>
        <v>8.3932951642010032</v>
      </c>
      <c r="H5" s="55">
        <f t="shared" si="0"/>
        <v>8.6505601008581703</v>
      </c>
      <c r="I5" s="55">
        <f t="shared" si="0"/>
        <v>9.38138349914286</v>
      </c>
      <c r="J5" s="55">
        <f t="shared" si="0"/>
        <v>9.3322710720555104</v>
      </c>
      <c r="K5" s="55">
        <f t="shared" si="0"/>
        <v>11.239786900623985</v>
      </c>
      <c r="L5" s="55">
        <f t="shared" si="0"/>
        <v>11.495673153735217</v>
      </c>
      <c r="M5" s="55">
        <f t="shared" si="0"/>
        <v>9.6494165952020357</v>
      </c>
      <c r="N5" s="55">
        <f t="shared" si="0"/>
        <v>9.8380882555126128</v>
      </c>
      <c r="O5" s="55">
        <f t="shared" si="0"/>
        <v>9.8111206974784899</v>
      </c>
      <c r="P5" s="55">
        <f t="shared" si="0"/>
        <v>9.8130601059254499</v>
      </c>
      <c r="Q5" s="55">
        <f t="shared" si="0"/>
        <v>9.7145197775827032</v>
      </c>
    </row>
    <row r="6" spans="1:17" x14ac:dyDescent="0.25">
      <c r="A6" s="185" t="s">
        <v>162</v>
      </c>
      <c r="B6" s="206">
        <v>0.25916563980092849</v>
      </c>
      <c r="C6" s="206">
        <v>0.30315349091470284</v>
      </c>
      <c r="D6" s="206">
        <v>0.2412573222516266</v>
      </c>
      <c r="E6" s="206">
        <v>0.26010540925527997</v>
      </c>
      <c r="F6" s="206">
        <v>0.29737526600839692</v>
      </c>
      <c r="G6" s="206">
        <v>0.2475024246043192</v>
      </c>
      <c r="H6" s="206">
        <v>0.23593190172510473</v>
      </c>
      <c r="I6" s="206">
        <v>0.24136359610318106</v>
      </c>
      <c r="J6" s="206">
        <v>0.2414025817086066</v>
      </c>
      <c r="K6" s="206">
        <v>0.30079022103560099</v>
      </c>
      <c r="L6" s="206">
        <v>0.32148432738313365</v>
      </c>
      <c r="M6" s="206">
        <v>0.38077476082805473</v>
      </c>
      <c r="N6" s="206">
        <v>0.3180403978951839</v>
      </c>
      <c r="O6" s="206">
        <v>0.33710715827206034</v>
      </c>
      <c r="P6" s="206">
        <v>0.33022975157215145</v>
      </c>
      <c r="Q6" s="206">
        <v>0.31369396997958282</v>
      </c>
    </row>
    <row r="7" spans="1:17" x14ac:dyDescent="0.25">
      <c r="A7" s="183" t="s">
        <v>161</v>
      </c>
      <c r="B7" s="205">
        <v>6.1069398144037883E-2</v>
      </c>
      <c r="C7" s="205">
        <v>7.1434628639990894E-2</v>
      </c>
      <c r="D7" s="205">
        <v>5.6849509368086582E-2</v>
      </c>
      <c r="E7" s="205">
        <v>6.1290843992397592E-2</v>
      </c>
      <c r="F7" s="205">
        <v>7.0073056490071436E-2</v>
      </c>
      <c r="G7" s="205">
        <v>5.8321095811103486E-2</v>
      </c>
      <c r="H7" s="205">
        <v>5.5594635355202753E-2</v>
      </c>
      <c r="I7" s="205">
        <v>5.6874551577223063E-2</v>
      </c>
      <c r="J7" s="205">
        <v>5.6883738086134665E-2</v>
      </c>
      <c r="K7" s="205">
        <v>7.0877751311346771E-2</v>
      </c>
      <c r="L7" s="205">
        <v>7.5754079132979601E-2</v>
      </c>
      <c r="M7" s="205">
        <v>8.9725186911625343E-2</v>
      </c>
      <c r="N7" s="205">
        <v>7.4942556813735628E-2</v>
      </c>
      <c r="O7" s="205">
        <v>7.9435419299931018E-2</v>
      </c>
      <c r="P7" s="205">
        <v>7.7814837619898797E-2</v>
      </c>
      <c r="Q7" s="205">
        <v>7.3918371134314181E-2</v>
      </c>
    </row>
    <row r="8" spans="1:17" x14ac:dyDescent="0.25">
      <c r="A8" s="183" t="s">
        <v>160</v>
      </c>
      <c r="B8" s="205">
        <v>0.24186253161416879</v>
      </c>
      <c r="C8" s="205">
        <v>0.2829135484033416</v>
      </c>
      <c r="D8" s="205">
        <v>0.22514985696041601</v>
      </c>
      <c r="E8" s="205">
        <v>0.24273955767185798</v>
      </c>
      <c r="F8" s="205">
        <v>0.27752110477096542</v>
      </c>
      <c r="G8" s="205">
        <v>0.23097800712095448</v>
      </c>
      <c r="H8" s="205">
        <v>0.22017998637323483</v>
      </c>
      <c r="I8" s="205">
        <v>0.22524903547343614</v>
      </c>
      <c r="J8" s="205">
        <v>0.22528541821781509</v>
      </c>
      <c r="K8" s="205">
        <v>0.28070806145574245</v>
      </c>
      <c r="L8" s="205">
        <v>0.30002053264039369</v>
      </c>
      <c r="M8" s="205">
        <v>0.35535245991479991</v>
      </c>
      <c r="N8" s="205">
        <v>0.2968065359651551</v>
      </c>
      <c r="O8" s="205">
        <v>0.31460031039441322</v>
      </c>
      <c r="P8" s="205">
        <v>0.30818207147717896</v>
      </c>
      <c r="Q8" s="205">
        <v>0.29275029587116264</v>
      </c>
    </row>
    <row r="9" spans="1:17" x14ac:dyDescent="0.25">
      <c r="A9" s="181" t="s">
        <v>159</v>
      </c>
      <c r="B9" s="204">
        <f>SUM(B10:B15)</f>
        <v>2.0040368671285917</v>
      </c>
      <c r="C9" s="204">
        <f t="shared" ref="C9:Q9" si="1">SUM(C10:C15)</f>
        <v>2.1816329507602132</v>
      </c>
      <c r="D9" s="204">
        <f t="shared" si="1"/>
        <v>2.1995160444224005</v>
      </c>
      <c r="E9" s="204">
        <f t="shared" si="1"/>
        <v>2.4447035709459151</v>
      </c>
      <c r="F9" s="204">
        <f t="shared" si="1"/>
        <v>2.4109007274550516</v>
      </c>
      <c r="G9" s="204">
        <f t="shared" si="1"/>
        <v>2.6851963280561177</v>
      </c>
      <c r="H9" s="204">
        <f t="shared" si="1"/>
        <v>2.806072868468084</v>
      </c>
      <c r="I9" s="204">
        <f t="shared" si="1"/>
        <v>3.0701746087339141</v>
      </c>
      <c r="J9" s="204">
        <f t="shared" si="1"/>
        <v>3.0588448663664054</v>
      </c>
      <c r="K9" s="204">
        <f t="shared" si="1"/>
        <v>3.6677524510829835</v>
      </c>
      <c r="L9" s="204">
        <f t="shared" si="1"/>
        <v>3.7180364519914142</v>
      </c>
      <c r="M9" s="204">
        <f t="shared" si="1"/>
        <v>2.9323315572630753</v>
      </c>
      <c r="N9" s="204">
        <f t="shared" si="1"/>
        <v>3.110342659821431</v>
      </c>
      <c r="O9" s="204">
        <f t="shared" si="1"/>
        <v>3.0637612549245579</v>
      </c>
      <c r="P9" s="204">
        <f t="shared" si="1"/>
        <v>3.0651477337932</v>
      </c>
      <c r="Q9" s="204">
        <f t="shared" si="1"/>
        <v>3.0567203708227368</v>
      </c>
    </row>
    <row r="10" spans="1:17" x14ac:dyDescent="0.25">
      <c r="A10" s="202" t="s">
        <v>35</v>
      </c>
      <c r="B10" s="203">
        <v>1.8836095676489863</v>
      </c>
      <c r="C10" s="203">
        <v>1.9620722329924851</v>
      </c>
      <c r="D10" s="203">
        <v>1.9597206454901901</v>
      </c>
      <c r="E10" s="203">
        <v>2.0288191239759006</v>
      </c>
      <c r="F10" s="203">
        <v>1.8363682192708681</v>
      </c>
      <c r="G10" s="203">
        <v>1.9064421299513614</v>
      </c>
      <c r="H10" s="203">
        <v>1.8961262780786223</v>
      </c>
      <c r="I10" s="203">
        <v>2.0416570096940769</v>
      </c>
      <c r="J10" s="203">
        <v>1.895858767397663</v>
      </c>
      <c r="K10" s="203">
        <v>2.2475767839921001</v>
      </c>
      <c r="L10" s="203">
        <v>2.4564612395724095</v>
      </c>
      <c r="M10" s="203">
        <v>1.8377562777024756</v>
      </c>
      <c r="N10" s="203">
        <v>1.9901348372083183</v>
      </c>
      <c r="O10" s="203">
        <v>2.0225274951459067</v>
      </c>
      <c r="P10" s="203">
        <v>2.2316903189770443</v>
      </c>
      <c r="Q10" s="203">
        <v>2.2370843348560987</v>
      </c>
    </row>
    <row r="11" spans="1:17" x14ac:dyDescent="0.25">
      <c r="A11" s="202" t="s">
        <v>166</v>
      </c>
      <c r="B11" s="201">
        <v>7.3410389175199153E-2</v>
      </c>
      <c r="C11" s="201">
        <v>0.16456368767626811</v>
      </c>
      <c r="D11" s="201">
        <v>0.19602735202098026</v>
      </c>
      <c r="E11" s="201">
        <v>0.36869704702749129</v>
      </c>
      <c r="F11" s="201">
        <v>0.52058374314185196</v>
      </c>
      <c r="G11" s="201">
        <v>0.73385318689554324</v>
      </c>
      <c r="H11" s="201">
        <v>0.86714466236428878</v>
      </c>
      <c r="I11" s="201">
        <v>0.9847302723037431</v>
      </c>
      <c r="J11" s="201">
        <v>1.1191916996025151</v>
      </c>
      <c r="K11" s="201">
        <v>1.3656073730310061</v>
      </c>
      <c r="L11" s="201">
        <v>1.2032526670520511</v>
      </c>
      <c r="M11" s="201">
        <v>1.0254964742460293</v>
      </c>
      <c r="N11" s="201">
        <v>1.0625100627075115</v>
      </c>
      <c r="O11" s="201">
        <v>0.98007697589470211</v>
      </c>
      <c r="P11" s="201">
        <v>0.77354830564010724</v>
      </c>
      <c r="Q11" s="201">
        <v>0.76272678958315843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</row>
    <row r="15" spans="1:17" x14ac:dyDescent="0.25">
      <c r="A15" s="202" t="s">
        <v>30</v>
      </c>
      <c r="B15" s="201">
        <v>4.7016910304406245E-2</v>
      </c>
      <c r="C15" s="201">
        <v>5.4997030091460293E-2</v>
      </c>
      <c r="D15" s="201">
        <v>4.3768046911229937E-2</v>
      </c>
      <c r="E15" s="201">
        <v>4.7187399942523411E-2</v>
      </c>
      <c r="F15" s="201">
        <v>5.394876504233128E-2</v>
      </c>
      <c r="G15" s="201">
        <v>4.4901011209212985E-2</v>
      </c>
      <c r="H15" s="201">
        <v>4.280192802517295E-2</v>
      </c>
      <c r="I15" s="201">
        <v>4.3787326736094367E-2</v>
      </c>
      <c r="J15" s="201">
        <v>4.3794399366227185E-2</v>
      </c>
      <c r="K15" s="201">
        <v>5.4568294059877599E-2</v>
      </c>
      <c r="L15" s="201">
        <v>5.8322545366953464E-2</v>
      </c>
      <c r="M15" s="201">
        <v>6.9078805314570252E-2</v>
      </c>
      <c r="N15" s="201">
        <v>5.7697759905601352E-2</v>
      </c>
      <c r="O15" s="201">
        <v>6.1156783883948927E-2</v>
      </c>
      <c r="P15" s="201">
        <v>5.9909109176048213E-2</v>
      </c>
      <c r="Q15" s="201">
        <v>5.6909246383479523E-2</v>
      </c>
    </row>
    <row r="16" spans="1:17" x14ac:dyDescent="0.25">
      <c r="A16" s="198" t="s">
        <v>158</v>
      </c>
      <c r="B16" s="197">
        <v>0.94328172690631029</v>
      </c>
      <c r="C16" s="197">
        <v>1.078474414633233</v>
      </c>
      <c r="D16" s="197">
        <v>1.0809808953513442</v>
      </c>
      <c r="E16" s="197">
        <v>1.1581486060625472</v>
      </c>
      <c r="F16" s="197">
        <v>1.0896254503438381</v>
      </c>
      <c r="G16" s="197">
        <v>1.159799675844964</v>
      </c>
      <c r="H16" s="197">
        <v>1.171918005189003</v>
      </c>
      <c r="I16" s="197">
        <v>1.2673868795528649</v>
      </c>
      <c r="J16" s="197">
        <v>1.1983234392181292</v>
      </c>
      <c r="K16" s="197">
        <v>1.4244803886549962</v>
      </c>
      <c r="L16" s="197">
        <v>1.5287802813142288</v>
      </c>
      <c r="M16" s="197">
        <v>1.1643841064313298</v>
      </c>
      <c r="N16" s="197">
        <v>1.2511962465275146</v>
      </c>
      <c r="O16" s="197">
        <v>1.2615506337807885</v>
      </c>
      <c r="P16" s="197">
        <v>1.3466807788626014</v>
      </c>
      <c r="Q16" s="197">
        <v>1.3468272115581932</v>
      </c>
    </row>
    <row r="17" spans="1:17" x14ac:dyDescent="0.25">
      <c r="A17" s="198" t="s">
        <v>157</v>
      </c>
      <c r="B17" s="197">
        <f>SUM(B18:B24)</f>
        <v>2.275830659449642</v>
      </c>
      <c r="C17" s="197">
        <f t="shared" ref="C17:Q17" si="2">SUM(C18:C24)</f>
        <v>2.4421254103555503</v>
      </c>
      <c r="D17" s="197">
        <f t="shared" si="2"/>
        <v>2.4749109752625316</v>
      </c>
      <c r="E17" s="197">
        <f t="shared" si="2"/>
        <v>2.7717830860165562</v>
      </c>
      <c r="F17" s="197">
        <f t="shared" si="2"/>
        <v>2.755108218213183</v>
      </c>
      <c r="G17" s="197">
        <f t="shared" si="2"/>
        <v>3.1147319961673987</v>
      </c>
      <c r="H17" s="197">
        <f t="shared" si="2"/>
        <v>3.2852197980659339</v>
      </c>
      <c r="I17" s="197">
        <f t="shared" si="2"/>
        <v>3.6073522491447267</v>
      </c>
      <c r="J17" s="197">
        <f t="shared" si="2"/>
        <v>3.6406695484190452</v>
      </c>
      <c r="K17" s="197">
        <f t="shared" si="2"/>
        <v>4.3729703770180244</v>
      </c>
      <c r="L17" s="197">
        <f t="shared" si="2"/>
        <v>4.3681783102631142</v>
      </c>
      <c r="M17" s="197">
        <f t="shared" si="2"/>
        <v>3.4547475628597066</v>
      </c>
      <c r="N17" s="197">
        <f t="shared" si="2"/>
        <v>3.6662599167585381</v>
      </c>
      <c r="O17" s="197">
        <f t="shared" si="2"/>
        <v>3.5867743046573897</v>
      </c>
      <c r="P17" s="197">
        <f t="shared" si="2"/>
        <v>3.5334939816093383</v>
      </c>
      <c r="Q17" s="197">
        <f t="shared" si="2"/>
        <v>3.5238827329653573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0</v>
      </c>
      <c r="O19" s="199">
        <v>0</v>
      </c>
      <c r="P19" s="199">
        <v>0</v>
      </c>
      <c r="Q19" s="199">
        <v>0</v>
      </c>
    </row>
    <row r="20" spans="1:17" x14ac:dyDescent="0.25">
      <c r="A20" s="200" t="s">
        <v>35</v>
      </c>
      <c r="B20" s="199">
        <v>1.9828028134422317</v>
      </c>
      <c r="C20" s="199">
        <v>2.3686288466833139</v>
      </c>
      <c r="D20" s="199">
        <v>2.385670397580518</v>
      </c>
      <c r="E20" s="199">
        <v>2.5812882777706423</v>
      </c>
      <c r="F20" s="199">
        <v>2.444766195079187</v>
      </c>
      <c r="G20" s="199">
        <v>2.624340029510448</v>
      </c>
      <c r="H20" s="199">
        <v>2.6594950292940398</v>
      </c>
      <c r="I20" s="199">
        <v>2.8791038397912141</v>
      </c>
      <c r="J20" s="199">
        <v>2.7218057783431631</v>
      </c>
      <c r="K20" s="199">
        <v>3.2332781801144068</v>
      </c>
      <c r="L20" s="199">
        <v>3.4699371194944377</v>
      </c>
      <c r="M20" s="199">
        <v>2.6286174145529597</v>
      </c>
      <c r="N20" s="199">
        <v>2.8348732207357479</v>
      </c>
      <c r="O20" s="199">
        <v>2.8551643554474482</v>
      </c>
      <c r="P20" s="199">
        <v>3.0371344099456263</v>
      </c>
      <c r="Q20" s="199">
        <v>3.0383319018836907</v>
      </c>
    </row>
    <row r="21" spans="1:17" x14ac:dyDescent="0.25">
      <c r="A21" s="200" t="s">
        <v>167</v>
      </c>
      <c r="B21" s="199">
        <v>0.26283213297082419</v>
      </c>
      <c r="C21" s="199">
        <v>0</v>
      </c>
      <c r="D21" s="199">
        <v>0</v>
      </c>
      <c r="E21" s="199">
        <v>0</v>
      </c>
      <c r="F21" s="199">
        <v>0</v>
      </c>
      <c r="G21" s="199">
        <v>0</v>
      </c>
      <c r="H21" s="199">
        <v>0</v>
      </c>
      <c r="I21" s="199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3.019571303658624E-2</v>
      </c>
      <c r="C22" s="199">
        <v>7.3496563672236545E-2</v>
      </c>
      <c r="D22" s="199">
        <v>8.9240577682013655E-2</v>
      </c>
      <c r="E22" s="199">
        <v>0.19049480824591383</v>
      </c>
      <c r="F22" s="199">
        <v>0.31034202313399611</v>
      </c>
      <c r="G22" s="199">
        <v>0.49039196665695067</v>
      </c>
      <c r="H22" s="199">
        <v>0.62572476877189431</v>
      </c>
      <c r="I22" s="199">
        <v>0.72824840935351265</v>
      </c>
      <c r="J22" s="199">
        <v>0.91886377007588205</v>
      </c>
      <c r="K22" s="199">
        <v>1.1396921969036171</v>
      </c>
      <c r="L22" s="199">
        <v>0.8982411907686767</v>
      </c>
      <c r="M22" s="199">
        <v>0.8261301483067468</v>
      </c>
      <c r="N22" s="199">
        <v>0.83138669602279036</v>
      </c>
      <c r="O22" s="199">
        <v>0.73160994920994138</v>
      </c>
      <c r="P22" s="199">
        <v>0.49635957166371186</v>
      </c>
      <c r="Q22" s="199">
        <v>0.48555083108166636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0.21335522981331556</v>
      </c>
      <c r="C25" s="197">
        <v>0.23415757662597869</v>
      </c>
      <c r="D25" s="197">
        <v>0.22769080225712424</v>
      </c>
      <c r="E25" s="197">
        <v>0.25071191805721227</v>
      </c>
      <c r="F25" s="197">
        <v>0.25099697672369709</v>
      </c>
      <c r="G25" s="197">
        <v>0.26762497588648437</v>
      </c>
      <c r="H25" s="197">
        <v>0.27591402314188762</v>
      </c>
      <c r="I25" s="197">
        <v>0.29944655939980297</v>
      </c>
      <c r="J25" s="197">
        <v>0.29722636112700673</v>
      </c>
      <c r="K25" s="197">
        <v>0.3576116720667748</v>
      </c>
      <c r="L25" s="197">
        <v>0.36621965281946706</v>
      </c>
      <c r="M25" s="197">
        <v>0.30418767694416371</v>
      </c>
      <c r="N25" s="197">
        <v>0.31205474615761292</v>
      </c>
      <c r="O25" s="197">
        <v>0.31097952478578184</v>
      </c>
      <c r="P25" s="197">
        <v>0.31208093561956585</v>
      </c>
      <c r="Q25" s="197">
        <v>0.30933006500100096</v>
      </c>
    </row>
    <row r="26" spans="1:17" x14ac:dyDescent="0.25">
      <c r="A26" s="198" t="s">
        <v>155</v>
      </c>
      <c r="B26" s="197">
        <v>0.26046822331204761</v>
      </c>
      <c r="C26" s="197">
        <v>0.30467716025183816</v>
      </c>
      <c r="D26" s="197">
        <v>0.24246989738366623</v>
      </c>
      <c r="E26" s="197">
        <v>0.26141271610934086</v>
      </c>
      <c r="F26" s="197">
        <v>0.29886989360800759</v>
      </c>
      <c r="G26" s="197">
        <v>0.24874638803056376</v>
      </c>
      <c r="H26" s="197">
        <v>0.23711771094414386</v>
      </c>
      <c r="I26" s="197">
        <v>0.24257670537457193</v>
      </c>
      <c r="J26" s="197">
        <v>0.24261588692420824</v>
      </c>
      <c r="K26" s="197">
        <v>0.30230201242325505</v>
      </c>
      <c r="L26" s="197">
        <v>0.32310012870716021</v>
      </c>
      <c r="M26" s="197">
        <v>0.38268855976099181</v>
      </c>
      <c r="N26" s="197">
        <v>0.3196388898036262</v>
      </c>
      <c r="O26" s="197">
        <v>0.33880148096924623</v>
      </c>
      <c r="P26" s="197">
        <v>0.33188950797199396</v>
      </c>
      <c r="Q26" s="197">
        <v>0.31527061645612492</v>
      </c>
    </row>
    <row r="27" spans="1:17" x14ac:dyDescent="0.25">
      <c r="A27" s="196" t="s">
        <v>45</v>
      </c>
      <c r="B27" s="195">
        <v>0.39831983550502575</v>
      </c>
      <c r="C27" s="195">
        <v>0.46592614949524719</v>
      </c>
      <c r="D27" s="195">
        <v>0.37079597815306764</v>
      </c>
      <c r="E27" s="195">
        <v>0.39976419678207414</v>
      </c>
      <c r="F27" s="195">
        <v>0.45704541362316659</v>
      </c>
      <c r="G27" s="195">
        <v>0.3803942726790987</v>
      </c>
      <c r="H27" s="195">
        <v>0.36261117159557565</v>
      </c>
      <c r="I27" s="195">
        <v>0.3709593137831389</v>
      </c>
      <c r="J27" s="195">
        <v>0.37101923198816023</v>
      </c>
      <c r="K27" s="195">
        <v>0.46229396557526092</v>
      </c>
      <c r="L27" s="195">
        <v>0.49409938948332338</v>
      </c>
      <c r="M27" s="195">
        <v>0.58522472428828831</v>
      </c>
      <c r="N27" s="195">
        <v>0.4888063057698156</v>
      </c>
      <c r="O27" s="195">
        <v>0.51811061039432049</v>
      </c>
      <c r="P27" s="195">
        <v>0.50754050739952172</v>
      </c>
      <c r="Q27" s="195">
        <v>0.48212614379422919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</v>
      </c>
      <c r="E31" s="194">
        <f t="shared" si="3"/>
        <v>0.99999999999999989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1</v>
      </c>
      <c r="J31" s="194">
        <f t="shared" si="3"/>
        <v>1</v>
      </c>
      <c r="K31" s="194">
        <f t="shared" si="3"/>
        <v>1</v>
      </c>
      <c r="L31" s="194">
        <f t="shared" si="3"/>
        <v>0.99999999999999989</v>
      </c>
      <c r="M31" s="194">
        <f t="shared" si="3"/>
        <v>1</v>
      </c>
      <c r="N31" s="194">
        <f t="shared" si="3"/>
        <v>1</v>
      </c>
      <c r="O31" s="194">
        <f t="shared" si="3"/>
        <v>1</v>
      </c>
      <c r="P31" s="194">
        <f t="shared" si="3"/>
        <v>1</v>
      </c>
      <c r="Q31" s="194">
        <f t="shared" si="3"/>
        <v>0.99999999999999989</v>
      </c>
    </row>
    <row r="32" spans="1:17" x14ac:dyDescent="0.25">
      <c r="A32" s="185" t="s">
        <v>162</v>
      </c>
      <c r="B32" s="193">
        <f t="shared" ref="B32:Q32" si="4">IF(B$6=0,0,B$6/B$5)</f>
        <v>3.8929015042466646E-2</v>
      </c>
      <c r="C32" s="193">
        <f t="shared" si="4"/>
        <v>4.1164190800214107E-2</v>
      </c>
      <c r="D32" s="193">
        <f t="shared" si="4"/>
        <v>3.3886257810027513E-2</v>
      </c>
      <c r="E32" s="193">
        <f t="shared" si="4"/>
        <v>3.3131661848344839E-2</v>
      </c>
      <c r="F32" s="193">
        <f t="shared" si="4"/>
        <v>3.760665953449794E-2</v>
      </c>
      <c r="G32" s="193">
        <f t="shared" si="4"/>
        <v>2.9488111613179532E-2</v>
      </c>
      <c r="H32" s="193">
        <f t="shared" si="4"/>
        <v>2.7273598353671841E-2</v>
      </c>
      <c r="I32" s="193">
        <f t="shared" si="4"/>
        <v>2.5727931932985525E-2</v>
      </c>
      <c r="J32" s="193">
        <f t="shared" si="4"/>
        <v>2.5867506402751293E-2</v>
      </c>
      <c r="K32" s="193">
        <f t="shared" si="4"/>
        <v>2.6761203187838232E-2</v>
      </c>
      <c r="L32" s="193">
        <f t="shared" si="4"/>
        <v>2.7965680920449255E-2</v>
      </c>
      <c r="M32" s="193">
        <f t="shared" si="4"/>
        <v>3.9460910104905905E-2</v>
      </c>
      <c r="N32" s="193">
        <f t="shared" si="4"/>
        <v>3.2327459322899967E-2</v>
      </c>
      <c r="O32" s="193">
        <f t="shared" si="4"/>
        <v>3.43596994335926E-2</v>
      </c>
      <c r="P32" s="193">
        <f t="shared" si="4"/>
        <v>3.365206653251291E-2</v>
      </c>
      <c r="Q32" s="193">
        <f t="shared" si="4"/>
        <v>3.2291248271835868E-2</v>
      </c>
    </row>
    <row r="33" spans="1:17" x14ac:dyDescent="0.25">
      <c r="A33" s="183" t="s">
        <v>161</v>
      </c>
      <c r="B33" s="192">
        <f t="shared" ref="B33:Q33" si="5">IF(B$7=0,0,B$7/B$5)</f>
        <v>9.1731740396209654E-3</v>
      </c>
      <c r="C33" s="192">
        <f t="shared" si="5"/>
        <v>9.699867463859738E-3</v>
      </c>
      <c r="D33" s="192">
        <f t="shared" si="5"/>
        <v>7.9849063764843627E-3</v>
      </c>
      <c r="E33" s="192">
        <f t="shared" si="5"/>
        <v>7.8070945289829786E-3</v>
      </c>
      <c r="F33" s="192">
        <f t="shared" si="5"/>
        <v>8.8615761940650014E-3</v>
      </c>
      <c r="G33" s="192">
        <f t="shared" si="5"/>
        <v>6.9485338797393931E-3</v>
      </c>
      <c r="H33" s="192">
        <f t="shared" si="5"/>
        <v>6.4267093352357082E-3</v>
      </c>
      <c r="I33" s="192">
        <f t="shared" si="5"/>
        <v>6.0624908450250935E-3</v>
      </c>
      <c r="J33" s="192">
        <f t="shared" si="5"/>
        <v>6.0953799613115553E-3</v>
      </c>
      <c r="K33" s="192">
        <f t="shared" si="5"/>
        <v>6.3059693157894248E-3</v>
      </c>
      <c r="L33" s="192">
        <f t="shared" si="5"/>
        <v>6.5897906212099731E-3</v>
      </c>
      <c r="M33" s="192">
        <f t="shared" si="5"/>
        <v>9.2985089851172209E-3</v>
      </c>
      <c r="N33" s="192">
        <f t="shared" si="5"/>
        <v>7.617593466062147E-3</v>
      </c>
      <c r="O33" s="192">
        <f t="shared" si="5"/>
        <v>8.0964674423326926E-3</v>
      </c>
      <c r="P33" s="192">
        <f t="shared" si="5"/>
        <v>7.9297218991771622E-3</v>
      </c>
      <c r="Q33" s="192">
        <f t="shared" si="5"/>
        <v>7.6090607489305599E-3</v>
      </c>
    </row>
    <row r="34" spans="1:17" x14ac:dyDescent="0.25">
      <c r="A34" s="183" t="s">
        <v>160</v>
      </c>
      <c r="B34" s="192">
        <f t="shared" ref="B34:Q34" si="6">IF(B$8=0,0,B$8/B$5)</f>
        <v>3.6329932234262598E-2</v>
      </c>
      <c r="C34" s="192">
        <f t="shared" si="6"/>
        <v>3.8415877222134742E-2</v>
      </c>
      <c r="D34" s="192">
        <f t="shared" si="6"/>
        <v>3.1623853019864291E-2</v>
      </c>
      <c r="E34" s="192">
        <f t="shared" si="6"/>
        <v>3.0919637407877339E-2</v>
      </c>
      <c r="F34" s="192">
        <f t="shared" si="6"/>
        <v>3.5095863354233134E-2</v>
      </c>
      <c r="G34" s="192">
        <f t="shared" si="6"/>
        <v>2.7519347598559327E-2</v>
      </c>
      <c r="H34" s="192">
        <f t="shared" si="6"/>
        <v>2.5452685584068952E-2</v>
      </c>
      <c r="I34" s="192">
        <f t="shared" si="6"/>
        <v>2.4010215070518783E-2</v>
      </c>
      <c r="J34" s="192">
        <f t="shared" si="6"/>
        <v>2.4140470896994004E-2</v>
      </c>
      <c r="K34" s="192">
        <f t="shared" si="6"/>
        <v>2.4974500311937296E-2</v>
      </c>
      <c r="L34" s="192">
        <f t="shared" si="6"/>
        <v>2.6098561487276621E-2</v>
      </c>
      <c r="M34" s="192">
        <f t="shared" si="6"/>
        <v>3.6826315498855261E-2</v>
      </c>
      <c r="N34" s="192">
        <f t="shared" si="6"/>
        <v>3.0169127197943603E-2</v>
      </c>
      <c r="O34" s="192">
        <f t="shared" si="6"/>
        <v>3.206568547008775E-2</v>
      </c>
      <c r="P34" s="192">
        <f t="shared" si="6"/>
        <v>3.1405297445502085E-2</v>
      </c>
      <c r="Q34" s="192">
        <f t="shared" si="6"/>
        <v>3.0135333765722045E-2</v>
      </c>
    </row>
    <row r="35" spans="1:17" x14ac:dyDescent="0.25">
      <c r="A35" s="181" t="s">
        <v>159</v>
      </c>
      <c r="B35" s="191">
        <f t="shared" ref="B35:Q35" si="7">IF(B$9=0,0,B$9/B$5)</f>
        <v>0.3010244004800639</v>
      </c>
      <c r="C35" s="191">
        <f t="shared" si="7"/>
        <v>0.29623658553348364</v>
      </c>
      <c r="D35" s="191">
        <f t="shared" si="7"/>
        <v>0.30893722537819002</v>
      </c>
      <c r="E35" s="191">
        <f t="shared" si="7"/>
        <v>0.31140102877494069</v>
      </c>
      <c r="F35" s="191">
        <f t="shared" si="7"/>
        <v>0.30488723573370563</v>
      </c>
      <c r="G35" s="191">
        <f t="shared" si="7"/>
        <v>0.31992158925960207</v>
      </c>
      <c r="H35" s="191">
        <f t="shared" si="7"/>
        <v>0.32438048354692206</v>
      </c>
      <c r="I35" s="191">
        <f t="shared" si="7"/>
        <v>0.32726245643986562</v>
      </c>
      <c r="J35" s="191">
        <f t="shared" si="7"/>
        <v>0.32777068333621273</v>
      </c>
      <c r="K35" s="191">
        <f t="shared" si="7"/>
        <v>0.3263186823301219</v>
      </c>
      <c r="L35" s="191">
        <f t="shared" si="7"/>
        <v>0.32342920699544558</v>
      </c>
      <c r="M35" s="191">
        <f t="shared" si="7"/>
        <v>0.30388692708335485</v>
      </c>
      <c r="N35" s="191">
        <f t="shared" si="7"/>
        <v>0.31615315689799806</v>
      </c>
      <c r="O35" s="191">
        <f t="shared" si="7"/>
        <v>0.31227434147374833</v>
      </c>
      <c r="P35" s="191">
        <f t="shared" si="7"/>
        <v>0.31235391414166136</v>
      </c>
      <c r="Q35" s="191">
        <f t="shared" si="7"/>
        <v>0.31465480958476683</v>
      </c>
    </row>
    <row r="36" spans="1:17" x14ac:dyDescent="0.25">
      <c r="A36" s="179" t="s">
        <v>158</v>
      </c>
      <c r="B36" s="190">
        <f t="shared" ref="B36:Q36" si="8">IF(B$16=0,0,B$16/B$5)</f>
        <v>0.14168941748692457</v>
      </c>
      <c r="C36" s="190">
        <f t="shared" si="8"/>
        <v>0.14644240593489569</v>
      </c>
      <c r="D36" s="190">
        <f t="shared" si="8"/>
        <v>0.15183123548633787</v>
      </c>
      <c r="E36" s="190">
        <f t="shared" si="8"/>
        <v>0.14752245290114949</v>
      </c>
      <c r="F36" s="190">
        <f t="shared" si="8"/>
        <v>0.13779617209336986</v>
      </c>
      <c r="G36" s="190">
        <f t="shared" si="8"/>
        <v>0.13818168587609425</v>
      </c>
      <c r="H36" s="190">
        <f t="shared" si="8"/>
        <v>0.13547307821984197</v>
      </c>
      <c r="I36" s="190">
        <f t="shared" si="8"/>
        <v>0.13509594610098405</v>
      </c>
      <c r="J36" s="190">
        <f t="shared" si="8"/>
        <v>0.12840641146894896</v>
      </c>
      <c r="K36" s="190">
        <f t="shared" si="8"/>
        <v>0.12673553344467012</v>
      </c>
      <c r="L36" s="190">
        <f t="shared" si="8"/>
        <v>0.13298745196295808</v>
      </c>
      <c r="M36" s="190">
        <f t="shared" si="8"/>
        <v>0.12066886064493212</v>
      </c>
      <c r="N36" s="190">
        <f t="shared" si="8"/>
        <v>0.12717879876981456</v>
      </c>
      <c r="O36" s="190">
        <f t="shared" si="8"/>
        <v>0.12858374416951304</v>
      </c>
      <c r="P36" s="190">
        <f t="shared" si="8"/>
        <v>0.13723351985273494</v>
      </c>
      <c r="Q36" s="190">
        <f t="shared" si="8"/>
        <v>0.13864063714874938</v>
      </c>
    </row>
    <row r="37" spans="1:17" x14ac:dyDescent="0.25">
      <c r="A37" s="179" t="s">
        <v>157</v>
      </c>
      <c r="B37" s="190">
        <f t="shared" ref="B37:Q37" si="9">IF(B$17=0,0,B$17/B$5)</f>
        <v>0.34185027785270666</v>
      </c>
      <c r="C37" s="190">
        <f t="shared" si="9"/>
        <v>0.33160797867312791</v>
      </c>
      <c r="D37" s="190">
        <f t="shared" si="9"/>
        <v>0.34761834617870269</v>
      </c>
      <c r="E37" s="190">
        <f t="shared" si="9"/>
        <v>0.35306370669412784</v>
      </c>
      <c r="F37" s="190">
        <f t="shared" si="9"/>
        <v>0.34841639028618743</v>
      </c>
      <c r="G37" s="190">
        <f t="shared" si="9"/>
        <v>0.371097636295733</v>
      </c>
      <c r="H37" s="190">
        <f t="shared" si="9"/>
        <v>0.37976960563975815</v>
      </c>
      <c r="I37" s="190">
        <f t="shared" si="9"/>
        <v>0.38452241606734405</v>
      </c>
      <c r="J37" s="190">
        <f t="shared" si="9"/>
        <v>0.39011613789494837</v>
      </c>
      <c r="K37" s="190">
        <f t="shared" si="9"/>
        <v>0.389061680233035</v>
      </c>
      <c r="L37" s="190">
        <f t="shared" si="9"/>
        <v>0.37998456043818446</v>
      </c>
      <c r="M37" s="190">
        <f t="shared" si="9"/>
        <v>0.35802657381146807</v>
      </c>
      <c r="N37" s="190">
        <f t="shared" si="9"/>
        <v>0.37265979136792243</v>
      </c>
      <c r="O37" s="190">
        <f t="shared" si="9"/>
        <v>0.36558252775131078</v>
      </c>
      <c r="P37" s="190">
        <f t="shared" si="9"/>
        <v>0.36008074377081395</v>
      </c>
      <c r="Q37" s="190">
        <f t="shared" si="9"/>
        <v>0.36274389405198337</v>
      </c>
    </row>
    <row r="38" spans="1:17" x14ac:dyDescent="0.25">
      <c r="A38" s="179" t="s">
        <v>156</v>
      </c>
      <c r="B38" s="190">
        <f t="shared" ref="B38:Q38" si="10">IF(B$25=0,0,B$25/B$5)</f>
        <v>3.2047878558173488E-2</v>
      </c>
      <c r="C38" s="190">
        <f t="shared" si="10"/>
        <v>3.1795468138810269E-2</v>
      </c>
      <c r="D38" s="190">
        <f t="shared" si="10"/>
        <v>3.1980746342735664E-2</v>
      </c>
      <c r="E38" s="190">
        <f t="shared" si="10"/>
        <v>3.1935139350635709E-2</v>
      </c>
      <c r="F38" s="190">
        <f t="shared" si="10"/>
        <v>3.17415700859595E-2</v>
      </c>
      <c r="G38" s="190">
        <f t="shared" si="10"/>
        <v>3.1885567068814125E-2</v>
      </c>
      <c r="H38" s="190">
        <f t="shared" si="10"/>
        <v>3.1895509646192255E-2</v>
      </c>
      <c r="I38" s="190">
        <f t="shared" si="10"/>
        <v>3.1919232320815179E-2</v>
      </c>
      <c r="J38" s="190">
        <f t="shared" si="10"/>
        <v>3.1849306436995746E-2</v>
      </c>
      <c r="K38" s="190">
        <f t="shared" si="10"/>
        <v>3.1816588270630088E-2</v>
      </c>
      <c r="L38" s="190">
        <f t="shared" si="10"/>
        <v>3.1857173383576375E-2</v>
      </c>
      <c r="M38" s="190">
        <f t="shared" si="10"/>
        <v>3.1523944887550455E-2</v>
      </c>
      <c r="N38" s="190">
        <f t="shared" si="10"/>
        <v>3.1719043177190258E-2</v>
      </c>
      <c r="O38" s="190">
        <f t="shared" si="10"/>
        <v>3.169663633489956E-2</v>
      </c>
      <c r="P38" s="190">
        <f t="shared" si="10"/>
        <v>3.1802611239599057E-2</v>
      </c>
      <c r="Q38" s="190">
        <f t="shared" si="10"/>
        <v>3.184203358305094E-2</v>
      </c>
    </row>
    <row r="39" spans="1:17" x14ac:dyDescent="0.25">
      <c r="A39" s="179" t="s">
        <v>155</v>
      </c>
      <c r="B39" s="190">
        <f t="shared" ref="B39:Q39" si="11">IF(B$26=0,0,B$26/B$5)</f>
        <v>3.9124674826446403E-2</v>
      </c>
      <c r="C39" s="190">
        <f t="shared" si="11"/>
        <v>4.1371084724216196E-2</v>
      </c>
      <c r="D39" s="190">
        <f t="shared" si="11"/>
        <v>3.4056572365270182E-2</v>
      </c>
      <c r="E39" s="190">
        <f t="shared" si="11"/>
        <v>3.3298183754770318E-2</v>
      </c>
      <c r="F39" s="190">
        <f t="shared" si="11"/>
        <v>3.7795673072926632E-2</v>
      </c>
      <c r="G39" s="190">
        <f t="shared" si="11"/>
        <v>2.9636320797046947E-2</v>
      </c>
      <c r="H39" s="190">
        <f t="shared" si="11"/>
        <v>2.741067724858889E-2</v>
      </c>
      <c r="I39" s="190">
        <f t="shared" si="11"/>
        <v>2.5857242207051361E-2</v>
      </c>
      <c r="J39" s="190">
        <f t="shared" si="11"/>
        <v>2.5997518187260506E-2</v>
      </c>
      <c r="K39" s="190">
        <f t="shared" si="11"/>
        <v>2.6895706751030354E-2</v>
      </c>
      <c r="L39" s="190">
        <f t="shared" si="11"/>
        <v>2.8106238267758796E-2</v>
      </c>
      <c r="M39" s="190">
        <f t="shared" si="11"/>
        <v>3.9659243228370451E-2</v>
      </c>
      <c r="N39" s="190">
        <f t="shared" si="11"/>
        <v>3.2489939254663806E-2</v>
      </c>
      <c r="O39" s="190">
        <f t="shared" si="11"/>
        <v>3.4532393537500768E-2</v>
      </c>
      <c r="P39" s="190">
        <f t="shared" si="11"/>
        <v>3.3821204027028033E-2</v>
      </c>
      <c r="Q39" s="190">
        <f t="shared" si="11"/>
        <v>3.2453546204481015E-2</v>
      </c>
    </row>
    <row r="40" spans="1:17" x14ac:dyDescent="0.25">
      <c r="A40" s="177" t="s">
        <v>45</v>
      </c>
      <c r="B40" s="189">
        <f t="shared" ref="B40:Q40" si="12">IF(B$27=0,0,B$27/B$5)</f>
        <v>5.9831229479334842E-2</v>
      </c>
      <c r="C40" s="189">
        <f t="shared" si="12"/>
        <v>6.3266541509257743E-2</v>
      </c>
      <c r="D40" s="189">
        <f t="shared" si="12"/>
        <v>5.2080857042387504E-2</v>
      </c>
      <c r="E40" s="189">
        <f t="shared" si="12"/>
        <v>5.0921094739170648E-2</v>
      </c>
      <c r="F40" s="189">
        <f t="shared" si="12"/>
        <v>5.7798859645054941E-2</v>
      </c>
      <c r="G40" s="189">
        <f t="shared" si="12"/>
        <v>4.5321207611231457E-2</v>
      </c>
      <c r="H40" s="189">
        <f t="shared" si="12"/>
        <v>4.1917652425720174E-2</v>
      </c>
      <c r="I40" s="189">
        <f t="shared" si="12"/>
        <v>3.954206901541036E-2</v>
      </c>
      <c r="J40" s="189">
        <f t="shared" si="12"/>
        <v>3.9756585414576918E-2</v>
      </c>
      <c r="K40" s="189">
        <f t="shared" si="12"/>
        <v>4.1130136154947594E-2</v>
      </c>
      <c r="L40" s="189">
        <f t="shared" si="12"/>
        <v>4.2981335923140677E-2</v>
      </c>
      <c r="M40" s="189">
        <f t="shared" si="12"/>
        <v>6.0648715755445635E-2</v>
      </c>
      <c r="N40" s="189">
        <f t="shared" si="12"/>
        <v>4.9685090545505212E-2</v>
      </c>
      <c r="O40" s="189">
        <f t="shared" si="12"/>
        <v>5.2808504387014385E-2</v>
      </c>
      <c r="P40" s="189">
        <f t="shared" si="12"/>
        <v>5.1720921090970595E-2</v>
      </c>
      <c r="Q40" s="189">
        <f t="shared" si="12"/>
        <v>4.9629436640479849E-2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0.36247621956488024</v>
      </c>
      <c r="C44" s="213">
        <f>IF(C$5=0,0,C$5/AGR_fec!C$5)</f>
        <v>0.36637421036743889</v>
      </c>
      <c r="D44" s="213">
        <f>IF(D$5=0,0,D$5/AGR_fec!D$5)</f>
        <v>0.36507995170690433</v>
      </c>
      <c r="E44" s="213">
        <f>IF(E$5=0,0,E$5/AGR_fec!E$5)</f>
        <v>0.36687469618053314</v>
      </c>
      <c r="F44" s="213">
        <f>IF(F$5=0,0,F$5/AGR_fec!F$5)</f>
        <v>0.37081244723225953</v>
      </c>
      <c r="G44" s="213">
        <f>IF(G$5=0,0,G$5/AGR_fec!G$5)</f>
        <v>0.36913783772974851</v>
      </c>
      <c r="H44" s="213">
        <f>IF(H$5=0,0,H$5/AGR_fec!H$5)</f>
        <v>0.37175386849781944</v>
      </c>
      <c r="I44" s="213">
        <f>IF(I$5=0,0,I$5/AGR_fec!I$5)</f>
        <v>0.379863232926405</v>
      </c>
      <c r="J44" s="213">
        <f>IF(J$5=0,0,J$5/AGR_fec!J$5)</f>
        <v>0.38069723137925759</v>
      </c>
      <c r="K44" s="213">
        <f>IF(K$5=0,0,K$5/AGR_fec!K$5)</f>
        <v>0.38586190621537775</v>
      </c>
      <c r="L44" s="213">
        <f>IF(L$5=0,0,L$5/AGR_fec!L$5)</f>
        <v>0.39418994397601936</v>
      </c>
      <c r="M44" s="213">
        <f>IF(M$5=0,0,M$5/AGR_fec!M$5)</f>
        <v>0.39835678675690328</v>
      </c>
      <c r="N44" s="213">
        <f>IF(N$5=0,0,N$5/AGR_fec!N$5)</f>
        <v>0.40026817925435032</v>
      </c>
      <c r="O44" s="213">
        <f>IF(O$5=0,0,O$5/AGR_fec!O$5)</f>
        <v>0.4039055042527831</v>
      </c>
      <c r="P44" s="213">
        <f>IF(P$5=0,0,P$5/AGR_fec!P$5)</f>
        <v>0.40561352423451957</v>
      </c>
      <c r="Q44" s="213">
        <f>IF(Q$5=0,0,Q$5/AGR_fec!Q$5)</f>
        <v>0.40511135041388707</v>
      </c>
    </row>
    <row r="45" spans="1:17" x14ac:dyDescent="0.25">
      <c r="A45" s="185" t="s">
        <v>162</v>
      </c>
      <c r="B45" s="212">
        <f>IF(B$6=0,0,B$6/AGR_fec!B$6)</f>
        <v>0.45373055810339114</v>
      </c>
      <c r="C45" s="212">
        <f>IF(C$6=0,0,C$6/AGR_fec!C$6)</f>
        <v>0.4549978479062789</v>
      </c>
      <c r="D45" s="212">
        <f>IF(D$6=0,0,D$6/AGR_fec!D$6)</f>
        <v>0.45603250839722048</v>
      </c>
      <c r="E45" s="212">
        <f>IF(E$6=0,0,E$6/AGR_fec!E$6)</f>
        <v>0.45762084414718818</v>
      </c>
      <c r="F45" s="212">
        <f>IF(F$6=0,0,F$6/AGR_fec!F$6)</f>
        <v>0.45972903414614064</v>
      </c>
      <c r="G45" s="212">
        <f>IF(G$6=0,0,G$6/AGR_fec!G$6)</f>
        <v>0.45972903414614064</v>
      </c>
      <c r="H45" s="212">
        <f>IF(H$6=0,0,H$6/AGR_fec!H$6)</f>
        <v>0.46313144159370251</v>
      </c>
      <c r="I45" s="212">
        <f>IF(I$6=0,0,I$6/AGR_fec!I$6)</f>
        <v>0.47358607173658834</v>
      </c>
      <c r="J45" s="212">
        <f>IF(J$6=0,0,J$6/AGR_fec!J$6)</f>
        <v>0.47358607173658834</v>
      </c>
      <c r="K45" s="212">
        <f>IF(K$6=0,0,K$6/AGR_fec!K$6)</f>
        <v>0.47951780404123107</v>
      </c>
      <c r="L45" s="212">
        <f>IF(L$6=0,0,L$6/AGR_fec!L$6)</f>
        <v>0.49049208490801388</v>
      </c>
      <c r="M45" s="212">
        <f>IF(M$6=0,0,M$6/AGR_fec!M$6)</f>
        <v>0.49049208490801377</v>
      </c>
      <c r="N45" s="212">
        <f>IF(N$6=0,0,N$6/AGR_fec!N$6)</f>
        <v>0.4958957282253173</v>
      </c>
      <c r="O45" s="212">
        <f>IF(O$6=0,0,O$6/AGR_fec!O$6)</f>
        <v>0.50004854974687973</v>
      </c>
      <c r="P45" s="212">
        <f>IF(P$6=0,0,P$6/AGR_fec!P$6)</f>
        <v>0.50384207382471558</v>
      </c>
      <c r="Q45" s="212">
        <f>IF(Q$6=0,0,Q$6/AGR_fec!Q$6)</f>
        <v>0.50384207382471591</v>
      </c>
    </row>
    <row r="46" spans="1:17" x14ac:dyDescent="0.25">
      <c r="A46" s="183" t="s">
        <v>161</v>
      </c>
      <c r="B46" s="211">
        <f>IF(B$7=0,0,B$7/AGR_fec!B$7)</f>
        <v>0.11879597809946527</v>
      </c>
      <c r="C46" s="211">
        <f>IF(C$7=0,0,C$7/AGR_fec!C$7)</f>
        <v>0.11912778059541985</v>
      </c>
      <c r="D46" s="211">
        <f>IF(D$7=0,0,D$7/AGR_fec!D$7)</f>
        <v>0.11939867596014032</v>
      </c>
      <c r="E46" s="211">
        <f>IF(E$7=0,0,E$7/AGR_fec!E$7)</f>
        <v>0.11981453487816542</v>
      </c>
      <c r="F46" s="211">
        <f>IF(F$7=0,0,F$7/AGR_fec!F$7)</f>
        <v>0.12036650231450452</v>
      </c>
      <c r="G46" s="211">
        <f>IF(G$7=0,0,G$7/AGR_fec!G$7)</f>
        <v>0.12036650231450448</v>
      </c>
      <c r="H46" s="211">
        <f>IF(H$7=0,0,H$7/AGR_fec!H$7)</f>
        <v>0.12125732245744478</v>
      </c>
      <c r="I46" s="211">
        <f>IF(I$7=0,0,I$7/AGR_fec!I$7)</f>
        <v>0.12399455932922115</v>
      </c>
      <c r="J46" s="211">
        <f>IF(J$7=0,0,J$7/AGR_fec!J$7)</f>
        <v>0.12399455932922113</v>
      </c>
      <c r="K46" s="211">
        <f>IF(K$7=0,0,K$7/AGR_fec!K$7)</f>
        <v>0.12554760866294859</v>
      </c>
      <c r="L46" s="211">
        <f>IF(L$7=0,0,L$7/AGR_fec!L$7)</f>
        <v>0.12842090076599144</v>
      </c>
      <c r="M46" s="211">
        <f>IF(M$7=0,0,M$7/AGR_fec!M$7)</f>
        <v>0.12842090076599136</v>
      </c>
      <c r="N46" s="211">
        <f>IF(N$7=0,0,N$7/AGR_fec!N$7)</f>
        <v>0.12983568555779174</v>
      </c>
      <c r="O46" s="211">
        <f>IF(O$7=0,0,O$7/AGR_fec!O$7)</f>
        <v>0.1309229795161018</v>
      </c>
      <c r="P46" s="211">
        <f>IF(P$7=0,0,P$7/AGR_fec!P$7)</f>
        <v>0.13191620202497167</v>
      </c>
      <c r="Q46" s="211">
        <f>IF(Q$7=0,0,Q$7/AGR_fec!Q$7)</f>
        <v>0.13191620202497167</v>
      </c>
    </row>
    <row r="47" spans="1:17" x14ac:dyDescent="0.25">
      <c r="A47" s="183" t="s">
        <v>160</v>
      </c>
      <c r="B47" s="211">
        <f>IF(B$8=0,0,B$8/AGR_fec!B$8)</f>
        <v>0.65144213465411649</v>
      </c>
      <c r="C47" s="211">
        <f>IF(C$8=0,0,C$8/AGR_fec!C$8)</f>
        <v>0.65326164175954426</v>
      </c>
      <c r="D47" s="211">
        <f>IF(D$8=0,0,D$8/AGR_fec!D$8)</f>
        <v>0.65474715210665113</v>
      </c>
      <c r="E47" s="211">
        <f>IF(E$8=0,0,E$8/AGR_fec!E$8)</f>
        <v>0.65702759985923664</v>
      </c>
      <c r="F47" s="211">
        <f>IF(F$8=0,0,F$8/AGR_fec!F$8)</f>
        <v>0.66005442661499847</v>
      </c>
      <c r="G47" s="211">
        <f>IF(G$8=0,0,G$8/AGR_fec!G$8)</f>
        <v>0.6600544266149988</v>
      </c>
      <c r="H47" s="211">
        <f>IF(H$8=0,0,H$8/AGR_fec!H$8)</f>
        <v>0.66493942175367249</v>
      </c>
      <c r="I47" s="211">
        <f>IF(I$8=0,0,I$8/AGR_fec!I$8)</f>
        <v>0.67994962209320708</v>
      </c>
      <c r="J47" s="211">
        <f>IF(J$8=0,0,J$8/AGR_fec!J$8)</f>
        <v>0.67994962209320708</v>
      </c>
      <c r="K47" s="211">
        <f>IF(K$8=0,0,K$8/AGR_fec!K$8)</f>
        <v>0.68846608695483236</v>
      </c>
      <c r="L47" s="211">
        <f>IF(L$8=0,0,L$8/AGR_fec!L$8)</f>
        <v>0.70422237408707766</v>
      </c>
      <c r="M47" s="211">
        <f>IF(M$8=0,0,M$8/AGR_fec!M$8)</f>
        <v>0.70422237408707733</v>
      </c>
      <c r="N47" s="211">
        <f>IF(N$8=0,0,N$8/AGR_fec!N$8)</f>
        <v>0.71198063694741442</v>
      </c>
      <c r="O47" s="211">
        <f>IF(O$8=0,0,O$8/AGR_fec!O$8)</f>
        <v>0.71794303658863023</v>
      </c>
      <c r="P47" s="211">
        <f>IF(P$8=0,0,P$8/AGR_fec!P$8)</f>
        <v>0.72338957612402555</v>
      </c>
      <c r="Q47" s="211">
        <f>IF(Q$8=0,0,Q$8/AGR_fec!Q$8)</f>
        <v>0.72338957612402588</v>
      </c>
    </row>
    <row r="48" spans="1:17" x14ac:dyDescent="0.25">
      <c r="A48" s="181" t="s">
        <v>159</v>
      </c>
      <c r="B48" s="210">
        <f>IF(B$9=0,0,B$9/AGR_fec!B$9)</f>
        <v>0.58951236747342506</v>
      </c>
      <c r="C48" s="210">
        <f>IF(C$9=0,0,C$9/AGR_fec!C$9)</f>
        <v>0.59374417947356306</v>
      </c>
      <c r="D48" s="210">
        <f>IF(D$9=0,0,D$9/AGR_fec!D$9)</f>
        <v>0.595022859971028</v>
      </c>
      <c r="E48" s="210">
        <f>IF(E$9=0,0,E$9/AGR_fec!E$9)</f>
        <v>0.60070258312936009</v>
      </c>
      <c r="F48" s="210">
        <f>IF(F$9=0,0,F$9/AGR_fec!F$9)</f>
        <v>0.60798274303328026</v>
      </c>
      <c r="G48" s="210">
        <f>IF(G$9=0,0,G$9/AGR_fec!G$9)</f>
        <v>0.6105527715187361</v>
      </c>
      <c r="H48" s="210">
        <f>IF(H$9=0,0,H$9/AGR_fec!H$9)</f>
        <v>0.61705789345162121</v>
      </c>
      <c r="I48" s="210">
        <f>IF(I$9=0,0,I$9/AGR_fec!I$9)</f>
        <v>0.63156390206081225</v>
      </c>
      <c r="J48" s="210">
        <f>IF(J$9=0,0,J$9/AGR_fec!J$9)</f>
        <v>0.6345033553978574</v>
      </c>
      <c r="K48" s="210">
        <f>IF(K$9=0,0,K$9/AGR_fec!K$9)</f>
        <v>0.64297994883563947</v>
      </c>
      <c r="L48" s="210">
        <f>IF(L$9=0,0,L$9/AGR_fec!L$9)</f>
        <v>0.65456987684940549</v>
      </c>
      <c r="M48" s="210">
        <f>IF(M$9=0,0,M$9/AGR_fec!M$9)</f>
        <v>0.65781255387657367</v>
      </c>
      <c r="N48" s="210">
        <f>IF(N$9=0,0,N$9/AGR_fec!N$9)</f>
        <v>0.66354743616455536</v>
      </c>
      <c r="O48" s="210">
        <f>IF(O$9=0,0,O$9/AGR_fec!O$9)</f>
        <v>0.66788746432248181</v>
      </c>
      <c r="P48" s="210">
        <f>IF(P$9=0,0,P$9/AGR_fec!P$9)</f>
        <v>0.66825271673981868</v>
      </c>
      <c r="Q48" s="210">
        <f>IF(Q$9=0,0,Q$9/AGR_fec!Q$9)</f>
        <v>0.66788280166063385</v>
      </c>
    </row>
    <row r="49" spans="1:17" x14ac:dyDescent="0.25">
      <c r="A49" s="179" t="s">
        <v>158</v>
      </c>
      <c r="B49" s="209">
        <f>IF(B$16=0,0,B$16/AGR_fec!B$16)</f>
        <v>0.33190155850375236</v>
      </c>
      <c r="C49" s="209">
        <f>IF(C$16=0,0,C$16/AGR_fec!C$16)</f>
        <v>0.33282857444557606</v>
      </c>
      <c r="D49" s="209">
        <f>IF(D$16=0,0,D$16/AGR_fec!D$16)</f>
        <v>0.33358542324787249</v>
      </c>
      <c r="E49" s="209">
        <f>IF(E$16=0,0,E$16/AGR_fec!E$16)</f>
        <v>0.33474728264091175</v>
      </c>
      <c r="F49" s="209">
        <f>IF(F$16=0,0,F$16/AGR_fec!F$16)</f>
        <v>0.33628941273062657</v>
      </c>
      <c r="G49" s="209">
        <f>IF(G$16=0,0,G$16/AGR_fec!G$16)</f>
        <v>0.33628941273062679</v>
      </c>
      <c r="H49" s="209">
        <f>IF(H$16=0,0,H$16/AGR_fec!H$16)</f>
        <v>0.33877825619585616</v>
      </c>
      <c r="I49" s="209">
        <f>IF(I$16=0,0,I$16/AGR_fec!I$16)</f>
        <v>0.34642576411885878</v>
      </c>
      <c r="J49" s="209">
        <f>IF(J$16=0,0,J$16/AGR_fec!J$16)</f>
        <v>0.34642576411885884</v>
      </c>
      <c r="K49" s="209">
        <f>IF(K$16=0,0,K$16/AGR_fec!K$16)</f>
        <v>0.35076479564622037</v>
      </c>
      <c r="L49" s="209">
        <f>IF(L$16=0,0,L$16/AGR_fec!L$16)</f>
        <v>0.35879242538834838</v>
      </c>
      <c r="M49" s="209">
        <f>IF(M$16=0,0,M$16/AGR_fec!M$16)</f>
        <v>0.35879242538834838</v>
      </c>
      <c r="N49" s="209">
        <f>IF(N$16=0,0,N$16/AGR_fec!N$16)</f>
        <v>0.36274516255048306</v>
      </c>
      <c r="O49" s="209">
        <f>IF(O$16=0,0,O$16/AGR_fec!O$16)</f>
        <v>0.36578293003292023</v>
      </c>
      <c r="P49" s="209">
        <f>IF(P$16=0,0,P$16/AGR_fec!P$16)</f>
        <v>0.36855787329201695</v>
      </c>
      <c r="Q49" s="209">
        <f>IF(Q$16=0,0,Q$16/AGR_fec!Q$16)</f>
        <v>0.36855787329201706</v>
      </c>
    </row>
    <row r="50" spans="1:17" x14ac:dyDescent="0.25">
      <c r="A50" s="179" t="s">
        <v>157</v>
      </c>
      <c r="B50" s="209">
        <f>IF(B$17=0,0,B$17/AGR_fec!B$17)</f>
        <v>0.27253430494450293</v>
      </c>
      <c r="C50" s="209">
        <f>IF(C$17=0,0,C$17/AGR_fec!C$17)</f>
        <v>0.27594946094374956</v>
      </c>
      <c r="D50" s="209">
        <f>IF(D$17=0,0,D$17/AGR_fec!D$17)</f>
        <v>0.27670349947401324</v>
      </c>
      <c r="E50" s="209">
        <f>IF(E$17=0,0,E$17/AGR_fec!E$17)</f>
        <v>0.27836495893605301</v>
      </c>
      <c r="F50" s="209">
        <f>IF(F$17=0,0,F$17/AGR_fec!F$17)</f>
        <v>0.2805951726788381</v>
      </c>
      <c r="G50" s="209">
        <f>IF(G$17=0,0,G$17/AGR_fec!G$17)</f>
        <v>0.28156873203034821</v>
      </c>
      <c r="H50" s="209">
        <f>IF(H$17=0,0,H$17/AGR_fec!H$17)</f>
        <v>0.28437991758259962</v>
      </c>
      <c r="I50" s="209">
        <f>IF(I$17=0,0,I$17/AGR_fec!I$17)</f>
        <v>0.29105735686897016</v>
      </c>
      <c r="J50" s="209">
        <f>IF(J$17=0,0,J$17/AGR_fec!J$17)</f>
        <v>0.29220434773070891</v>
      </c>
      <c r="K50" s="209">
        <f>IF(K$17=0,0,K$17/AGR_fec!K$17)</f>
        <v>0.29605442267398929</v>
      </c>
      <c r="L50" s="209">
        <f>IF(L$17=0,0,L$17/AGR_fec!L$17)</f>
        <v>0.30153545265988774</v>
      </c>
      <c r="M50" s="209">
        <f>IF(M$17=0,0,M$17/AGR_fec!M$17)</f>
        <v>0.30232265978301121</v>
      </c>
      <c r="N50" s="209">
        <f>IF(N$17=0,0,N$17/AGR_fec!N$17)</f>
        <v>0.30535907328997064</v>
      </c>
      <c r="O50" s="209">
        <f>IF(O$17=0,0,O$17/AGR_fec!O$17)</f>
        <v>0.30737076607161529</v>
      </c>
      <c r="P50" s="209">
        <f>IF(P$17=0,0,P$17/AGR_fec!P$17)</f>
        <v>0.3081814683784932</v>
      </c>
      <c r="Q50" s="209">
        <f>IF(Q$17=0,0,Q$17/AGR_fec!Q$17)</f>
        <v>0.30811750177170744</v>
      </c>
    </row>
    <row r="51" spans="1:17" x14ac:dyDescent="0.25">
      <c r="A51" s="179" t="s">
        <v>156</v>
      </c>
      <c r="B51" s="209">
        <f>IF(B$25=0,0,B$25/AGR_fec!B$25)</f>
        <v>0.23233187729682209</v>
      </c>
      <c r="C51" s="209">
        <f>IF(C$25=0,0,C$25/AGR_fec!C$25)</f>
        <v>0.23298079065239352</v>
      </c>
      <c r="D51" s="209">
        <f>IF(D$25=0,0,D$25/AGR_fec!D$25)</f>
        <v>0.23351058660713372</v>
      </c>
      <c r="E51" s="209">
        <f>IF(E$25=0,0,E$25/AGR_fec!E$25)</f>
        <v>0.23432389093494932</v>
      </c>
      <c r="F51" s="209">
        <f>IF(F$25=0,0,F$25/AGR_fec!F$25)</f>
        <v>0.2354033856513785</v>
      </c>
      <c r="G51" s="209">
        <f>IF(G$25=0,0,G$25/AGR_fec!G$25)</f>
        <v>0.2354033856513785</v>
      </c>
      <c r="H51" s="209">
        <f>IF(H$25=0,0,H$25/AGR_fec!H$25)</f>
        <v>0.23714558197362978</v>
      </c>
      <c r="I51" s="209">
        <f>IF(I$25=0,0,I$25/AGR_fec!I$25)</f>
        <v>0.24249885563827697</v>
      </c>
      <c r="J51" s="209">
        <f>IF(J$25=0,0,J$25/AGR_fec!J$25)</f>
        <v>0.24249885563827692</v>
      </c>
      <c r="K51" s="209">
        <f>IF(K$25=0,0,K$25/AGR_fec!K$25)</f>
        <v>0.24553618798750304</v>
      </c>
      <c r="L51" s="209">
        <f>IF(L$25=0,0,L$25/AGR_fec!L$25)</f>
        <v>0.25115554782612615</v>
      </c>
      <c r="M51" s="209">
        <f>IF(M$25=0,0,M$25/AGR_fec!M$25)</f>
        <v>0.25115554782612615</v>
      </c>
      <c r="N51" s="209">
        <f>IF(N$25=0,0,N$25/AGR_fec!N$25)</f>
        <v>0.25392247320448141</v>
      </c>
      <c r="O51" s="209">
        <f>IF(O$25=0,0,O$25/AGR_fec!O$25)</f>
        <v>0.25604891763929377</v>
      </c>
      <c r="P51" s="209">
        <f>IF(P$25=0,0,P$25/AGR_fec!P$25)</f>
        <v>0.25799138449508241</v>
      </c>
      <c r="Q51" s="209">
        <f>IF(Q$25=0,0,Q$25/AGR_fec!Q$25)</f>
        <v>0.25799138449508219</v>
      </c>
    </row>
    <row r="52" spans="1:17" x14ac:dyDescent="0.25">
      <c r="A52" s="179" t="s">
        <v>155</v>
      </c>
      <c r="B52" s="209">
        <f>IF(B$26=0,0,B$26/AGR_fec!B$26)</f>
        <v>0.45601103766052042</v>
      </c>
      <c r="C52" s="209">
        <f>IF(C$26=0,0,C$26/AGR_fec!C$26)</f>
        <v>0.45728469694511259</v>
      </c>
      <c r="D52" s="209">
        <f>IF(D$26=0,0,D$26/AGR_fec!D$26)</f>
        <v>0.45832455770757213</v>
      </c>
      <c r="E52" s="209">
        <f>IF(E$26=0,0,E$26/AGR_fec!E$26)</f>
        <v>0.45992087653723951</v>
      </c>
      <c r="F52" s="209">
        <f>IF(F$26=0,0,F$26/AGR_fec!F$26)</f>
        <v>0.46203966243745864</v>
      </c>
      <c r="G52" s="209">
        <f>IF(G$26=0,0,G$26/AGR_fec!G$26)</f>
        <v>0.46203966243745864</v>
      </c>
      <c r="H52" s="209">
        <f>IF(H$26=0,0,H$26/AGR_fec!H$26)</f>
        <v>0.46545917060810527</v>
      </c>
      <c r="I52" s="209">
        <f>IF(I$26=0,0,I$26/AGR_fec!I$26)</f>
        <v>0.47596634640808289</v>
      </c>
      <c r="J52" s="209">
        <f>IF(J$26=0,0,J$26/AGR_fec!J$26)</f>
        <v>0.47596634640808261</v>
      </c>
      <c r="K52" s="209">
        <f>IF(K$26=0,0,K$26/AGR_fec!K$26)</f>
        <v>0.48192789198850683</v>
      </c>
      <c r="L52" s="209">
        <f>IF(L$26=0,0,L$26/AGR_fec!L$26)</f>
        <v>0.49295733031101713</v>
      </c>
      <c r="M52" s="209">
        <f>IF(M$26=0,0,M$26/AGR_fec!M$26)</f>
        <v>0.49295733031101729</v>
      </c>
      <c r="N52" s="209">
        <f>IF(N$26=0,0,N$26/AGR_fec!N$26)</f>
        <v>0.49838813269420018</v>
      </c>
      <c r="O52" s="209">
        <f>IF(O$26=0,0,O$26/AGR_fec!O$26)</f>
        <v>0.50256182656922255</v>
      </c>
      <c r="P52" s="209">
        <f>IF(P$26=0,0,P$26/AGR_fec!P$26)</f>
        <v>0.50637441714799047</v>
      </c>
      <c r="Q52" s="209">
        <f>IF(Q$26=0,0,Q$26/AGR_fec!Q$26)</f>
        <v>0.50637441714799059</v>
      </c>
    </row>
    <row r="53" spans="1:17" x14ac:dyDescent="0.25">
      <c r="A53" s="177" t="s">
        <v>45</v>
      </c>
      <c r="B53" s="208">
        <f>IF(B$27=0,0,B$27/AGR_fec!B$27)</f>
        <v>0.48093295670481662</v>
      </c>
      <c r="C53" s="208">
        <f>IF(C$27=0,0,C$27/AGR_fec!C$27)</f>
        <v>0.48227622402728315</v>
      </c>
      <c r="D53" s="208">
        <f>IF(D$27=0,0,D$27/AGR_fec!D$27)</f>
        <v>0.48337291526882981</v>
      </c>
      <c r="E53" s="208">
        <f>IF(E$27=0,0,E$27/AGR_fec!E$27)</f>
        <v>0.48505647612852804</v>
      </c>
      <c r="F53" s="208">
        <f>IF(F$27=0,0,F$27/AGR_fec!F$27)</f>
        <v>0.48729105793348731</v>
      </c>
      <c r="G53" s="208">
        <f>IF(G$27=0,0,G$27/AGR_fec!G$27)</f>
        <v>0.48729105793348743</v>
      </c>
      <c r="H53" s="208">
        <f>IF(H$27=0,0,H$27/AGR_fec!H$27)</f>
        <v>0.49089744909327687</v>
      </c>
      <c r="I53" s="208">
        <f>IF(I$27=0,0,I$27/AGR_fec!I$27)</f>
        <v>0.50197886315295681</v>
      </c>
      <c r="J53" s="208">
        <f>IF(J$27=0,0,J$27/AGR_fec!J$27)</f>
        <v>0.50197886315295648</v>
      </c>
      <c r="K53" s="208">
        <f>IF(K$27=0,0,K$27/AGR_fec!K$27)</f>
        <v>0.50826621917230419</v>
      </c>
      <c r="L53" s="208">
        <f>IF(L$27=0,0,L$27/AGR_fec!L$27)</f>
        <v>0.5198984384502664</v>
      </c>
      <c r="M53" s="208">
        <f>IF(M$27=0,0,M$27/AGR_fec!M$27)</f>
        <v>0.51989843845026684</v>
      </c>
      <c r="N53" s="208">
        <f>IF(N$27=0,0,N$27/AGR_fec!N$27)</f>
        <v>0.52562604509071853</v>
      </c>
      <c r="O53" s="208">
        <f>IF(O$27=0,0,O$27/AGR_fec!O$27)</f>
        <v>0.53002783971830736</v>
      </c>
      <c r="P53" s="208">
        <f>IF(P$27=0,0,P$27/AGR_fec!P$27)</f>
        <v>0.53404879602927491</v>
      </c>
      <c r="Q53" s="208">
        <f>IF(Q$27=0,0,Q$27/AGR_fec!Q$27)</f>
        <v>0.53404879602927469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47.121990038510219</v>
      </c>
      <c r="C5" s="55">
        <f t="shared" ref="C5:Q5" si="0">SUM(C6:C9,C16:C17,C25:C27)</f>
        <v>50.264303551019992</v>
      </c>
      <c r="D5" s="55">
        <f t="shared" si="0"/>
        <v>50.266816510247992</v>
      </c>
      <c r="E5" s="55">
        <f t="shared" si="0"/>
        <v>53.668277458379983</v>
      </c>
      <c r="F5" s="55">
        <f t="shared" si="0"/>
        <v>50.261387277348007</v>
      </c>
      <c r="G5" s="55">
        <f t="shared" si="0"/>
        <v>53.554430673483047</v>
      </c>
      <c r="H5" s="55">
        <f t="shared" si="0"/>
        <v>53.660180145311976</v>
      </c>
      <c r="I5" s="55">
        <f t="shared" si="0"/>
        <v>56.750468487804</v>
      </c>
      <c r="J5" s="55">
        <f t="shared" si="0"/>
        <v>53.657977427963992</v>
      </c>
      <c r="K5" s="55">
        <f t="shared" si="0"/>
        <v>62.995699580579995</v>
      </c>
      <c r="L5" s="55">
        <f t="shared" si="0"/>
        <v>66.207749369028392</v>
      </c>
      <c r="M5" s="55">
        <f t="shared" si="0"/>
        <v>50.341184576343487</v>
      </c>
      <c r="N5" s="55">
        <f t="shared" si="0"/>
        <v>53.504983090934743</v>
      </c>
      <c r="O5" s="55">
        <f t="shared" si="0"/>
        <v>53.499740994490764</v>
      </c>
      <c r="P5" s="55">
        <f t="shared" si="0"/>
        <v>56.679941858570416</v>
      </c>
      <c r="Q5" s="55">
        <f t="shared" si="0"/>
        <v>56.686105009335321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10.043600274308265</v>
      </c>
      <c r="C9" s="204">
        <f t="shared" ref="C9:Q9" si="1">SUM(C10:C15)</f>
        <v>10.40209293256884</v>
      </c>
      <c r="D9" s="204">
        <f t="shared" si="1"/>
        <v>10.366053490793272</v>
      </c>
      <c r="E9" s="204">
        <f t="shared" si="1"/>
        <v>10.694306140505683</v>
      </c>
      <c r="F9" s="204">
        <f t="shared" si="1"/>
        <v>9.6354702734644704</v>
      </c>
      <c r="G9" s="204">
        <f t="shared" si="1"/>
        <v>10.02599993827371</v>
      </c>
      <c r="H9" s="204">
        <f t="shared" si="1"/>
        <v>9.875931555417667</v>
      </c>
      <c r="I9" s="204">
        <f t="shared" si="1"/>
        <v>10.399176351323009</v>
      </c>
      <c r="J9" s="204">
        <f t="shared" si="1"/>
        <v>9.656553263236086</v>
      </c>
      <c r="K9" s="204">
        <f t="shared" si="1"/>
        <v>11.306413927655186</v>
      </c>
      <c r="L9" s="204">
        <f t="shared" si="1"/>
        <v>12.123456017317823</v>
      </c>
      <c r="M9" s="204">
        <f t="shared" si="1"/>
        <v>9.037972001867205</v>
      </c>
      <c r="N9" s="204">
        <f t="shared" si="1"/>
        <v>9.680710105211535</v>
      </c>
      <c r="O9" s="204">
        <f t="shared" si="1"/>
        <v>9.7565739911466558</v>
      </c>
      <c r="P9" s="204">
        <f t="shared" si="1"/>
        <v>10.684509236140658</v>
      </c>
      <c r="Q9" s="204">
        <f t="shared" si="1"/>
        <v>10.710333792527154</v>
      </c>
    </row>
    <row r="10" spans="1:17" x14ac:dyDescent="0.25">
      <c r="A10" s="202" t="s">
        <v>35</v>
      </c>
      <c r="B10" s="203">
        <v>10.014008105570156</v>
      </c>
      <c r="C10" s="203">
        <v>10.40209293256884</v>
      </c>
      <c r="D10" s="203">
        <v>10.366053490793272</v>
      </c>
      <c r="E10" s="203">
        <v>10.694306140505683</v>
      </c>
      <c r="F10" s="203">
        <v>9.6354702734644704</v>
      </c>
      <c r="G10" s="203">
        <v>10.003149846777598</v>
      </c>
      <c r="H10" s="203">
        <v>9.875931555417667</v>
      </c>
      <c r="I10" s="203">
        <v>10.399176351323009</v>
      </c>
      <c r="J10" s="203">
        <v>9.656553263236086</v>
      </c>
      <c r="K10" s="203">
        <v>11.306413927655186</v>
      </c>
      <c r="L10" s="203">
        <v>12.080724836202551</v>
      </c>
      <c r="M10" s="203">
        <v>9.037972001867205</v>
      </c>
      <c r="N10" s="203">
        <v>9.680710105211535</v>
      </c>
      <c r="O10" s="203">
        <v>9.7565739911466558</v>
      </c>
      <c r="P10" s="203">
        <v>10.684509236140658</v>
      </c>
      <c r="Q10" s="203">
        <v>10.710333792527154</v>
      </c>
    </row>
    <row r="11" spans="1:17" x14ac:dyDescent="0.25">
      <c r="A11" s="202" t="s">
        <v>166</v>
      </c>
      <c r="B11" s="201">
        <v>2.9592168738108257E-2</v>
      </c>
      <c r="C11" s="201">
        <v>0</v>
      </c>
      <c r="D11" s="201">
        <v>0</v>
      </c>
      <c r="E11" s="201">
        <v>0</v>
      </c>
      <c r="F11" s="201">
        <v>0</v>
      </c>
      <c r="G11" s="201">
        <v>2.2850091496112925E-2</v>
      </c>
      <c r="H11" s="201">
        <v>0</v>
      </c>
      <c r="I11" s="201">
        <v>0</v>
      </c>
      <c r="J11" s="201">
        <v>0</v>
      </c>
      <c r="K11" s="201">
        <v>0</v>
      </c>
      <c r="L11" s="201">
        <v>4.2731181115272507E-2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8.8172377871419894</v>
      </c>
      <c r="C16" s="197">
        <v>10.052860710203996</v>
      </c>
      <c r="D16" s="197">
        <v>10.053363302049595</v>
      </c>
      <c r="E16" s="197">
        <v>10.733655491675998</v>
      </c>
      <c r="F16" s="197">
        <v>10.052277455469603</v>
      </c>
      <c r="G16" s="197">
        <v>10.699665771094395</v>
      </c>
      <c r="H16" s="197">
        <v>10.7320360290624</v>
      </c>
      <c r="I16" s="197">
        <v>11.350093697560801</v>
      </c>
      <c r="J16" s="197">
        <v>10.7315954855928</v>
      </c>
      <c r="K16" s="197">
        <v>12.599139916116002</v>
      </c>
      <c r="L16" s="197">
        <v>13.21911041094285</v>
      </c>
      <c r="M16" s="197">
        <v>10.068236915268697</v>
      </c>
      <c r="N16" s="197">
        <v>10.700996618186952</v>
      </c>
      <c r="O16" s="197">
        <v>10.699948198898152</v>
      </c>
      <c r="P16" s="197">
        <v>11.335988371714082</v>
      </c>
      <c r="Q16" s="197">
        <v>11.337221001867062</v>
      </c>
    </row>
    <row r="17" spans="1:17" x14ac:dyDescent="0.25">
      <c r="A17" s="198" t="s">
        <v>157</v>
      </c>
      <c r="B17" s="197">
        <f>SUM(B18:B24)</f>
        <v>25.412135803504494</v>
      </c>
      <c r="C17" s="197">
        <f t="shared" ref="C17:Q17" si="2">SUM(C18:C24)</f>
        <v>26.691260790888357</v>
      </c>
      <c r="D17" s="197">
        <f t="shared" si="2"/>
        <v>26.82230250115752</v>
      </c>
      <c r="E17" s="197">
        <f t="shared" si="2"/>
        <v>28.920921611373306</v>
      </c>
      <c r="F17" s="197">
        <f t="shared" si="2"/>
        <v>27.265710322264333</v>
      </c>
      <c r="G17" s="197">
        <f t="shared" si="2"/>
        <v>29.301692682455457</v>
      </c>
      <c r="H17" s="197">
        <f t="shared" si="2"/>
        <v>29.442611886617318</v>
      </c>
      <c r="I17" s="197">
        <f t="shared" si="2"/>
        <v>31.170216915184586</v>
      </c>
      <c r="J17" s="197">
        <f t="shared" si="2"/>
        <v>29.467251350722908</v>
      </c>
      <c r="K17" s="197">
        <f t="shared" si="2"/>
        <v>34.57162167071121</v>
      </c>
      <c r="L17" s="197">
        <f t="shared" si="2"/>
        <v>36.341425668946862</v>
      </c>
      <c r="M17" s="197">
        <f t="shared" si="2"/>
        <v>27.477473283296572</v>
      </c>
      <c r="N17" s="197">
        <f t="shared" si="2"/>
        <v>29.310598825092097</v>
      </c>
      <c r="O17" s="197">
        <f t="shared" si="2"/>
        <v>29.275232854707976</v>
      </c>
      <c r="P17" s="197">
        <f t="shared" si="2"/>
        <v>30.906583419015359</v>
      </c>
      <c r="Q17" s="197">
        <f t="shared" si="2"/>
        <v>30.918769374419973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0</v>
      </c>
      <c r="O19" s="199">
        <v>0</v>
      </c>
      <c r="P19" s="199">
        <v>0</v>
      </c>
      <c r="Q19" s="199">
        <v>0</v>
      </c>
    </row>
    <row r="20" spans="1:17" x14ac:dyDescent="0.25">
      <c r="A20" s="200" t="s">
        <v>35</v>
      </c>
      <c r="B20" s="199">
        <v>22.405926869442332</v>
      </c>
      <c r="C20" s="199">
        <v>26.691260790888357</v>
      </c>
      <c r="D20" s="199">
        <v>26.82230250115752</v>
      </c>
      <c r="E20" s="199">
        <v>28.920921611373306</v>
      </c>
      <c r="F20" s="199">
        <v>27.265710322264333</v>
      </c>
      <c r="G20" s="199">
        <v>29.268440955940498</v>
      </c>
      <c r="H20" s="199">
        <v>29.442611886617318</v>
      </c>
      <c r="I20" s="199">
        <v>31.170216915184586</v>
      </c>
      <c r="J20" s="199">
        <v>29.467251350722908</v>
      </c>
      <c r="K20" s="199">
        <v>34.57162167071121</v>
      </c>
      <c r="L20" s="199">
        <v>36.271959535747989</v>
      </c>
      <c r="M20" s="199">
        <v>27.477473283296572</v>
      </c>
      <c r="N20" s="199">
        <v>29.310598825092097</v>
      </c>
      <c r="O20" s="199">
        <v>29.275232854707976</v>
      </c>
      <c r="P20" s="199">
        <v>30.906583419015359</v>
      </c>
      <c r="Q20" s="199">
        <v>30.918769374419973</v>
      </c>
    </row>
    <row r="21" spans="1:17" x14ac:dyDescent="0.25">
      <c r="A21" s="200" t="s">
        <v>167</v>
      </c>
      <c r="B21" s="199">
        <v>2.9797021737125826</v>
      </c>
      <c r="C21" s="199">
        <v>0</v>
      </c>
      <c r="D21" s="199">
        <v>0</v>
      </c>
      <c r="E21" s="199">
        <v>0</v>
      </c>
      <c r="F21" s="199">
        <v>0</v>
      </c>
      <c r="G21" s="199">
        <v>0</v>
      </c>
      <c r="H21" s="199">
        <v>0</v>
      </c>
      <c r="I21" s="199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2.6506760349581326E-2</v>
      </c>
      <c r="C22" s="199">
        <v>0</v>
      </c>
      <c r="D22" s="199">
        <v>0</v>
      </c>
      <c r="E22" s="199">
        <v>0</v>
      </c>
      <c r="F22" s="199">
        <v>0</v>
      </c>
      <c r="G22" s="199">
        <v>3.3251726514959071E-2</v>
      </c>
      <c r="H22" s="199">
        <v>0</v>
      </c>
      <c r="I22" s="199">
        <v>0</v>
      </c>
      <c r="J22" s="199">
        <v>0</v>
      </c>
      <c r="K22" s="199">
        <v>0</v>
      </c>
      <c r="L22" s="199">
        <v>6.9466133198872015E-2</v>
      </c>
      <c r="M22" s="199">
        <v>0</v>
      </c>
      <c r="N22" s="199">
        <v>0</v>
      </c>
      <c r="O22" s="199">
        <v>0</v>
      </c>
      <c r="P22" s="199">
        <v>0</v>
      </c>
      <c r="Q22" s="199">
        <v>0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2.8490161735554684</v>
      </c>
      <c r="C25" s="197">
        <v>3.1180891173588003</v>
      </c>
      <c r="D25" s="197">
        <v>3.0250972162476004</v>
      </c>
      <c r="E25" s="197">
        <v>3.3193942148249991</v>
      </c>
      <c r="F25" s="197">
        <v>3.3079292261495996</v>
      </c>
      <c r="G25" s="197">
        <v>3.5270722816594886</v>
      </c>
      <c r="H25" s="197">
        <v>3.6096006742145996</v>
      </c>
      <c r="I25" s="197">
        <v>3.8309815237355993</v>
      </c>
      <c r="J25" s="197">
        <v>3.8025773284121991</v>
      </c>
      <c r="K25" s="197">
        <v>4.5185240660976005</v>
      </c>
      <c r="L25" s="197">
        <v>4.523757271820851</v>
      </c>
      <c r="M25" s="197">
        <v>3.75750237591101</v>
      </c>
      <c r="N25" s="197">
        <v>3.8126775424441646</v>
      </c>
      <c r="O25" s="197">
        <v>3.7679859497379762</v>
      </c>
      <c r="P25" s="197">
        <v>3.7528608317003158</v>
      </c>
      <c r="Q25" s="197">
        <v>3.7197808405211319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0.99999999999999989</v>
      </c>
      <c r="E31" s="194">
        <f t="shared" si="3"/>
        <v>1</v>
      </c>
      <c r="F31" s="194">
        <f t="shared" si="3"/>
        <v>1</v>
      </c>
      <c r="G31" s="194">
        <f t="shared" si="3"/>
        <v>1.0000000000000002</v>
      </c>
      <c r="H31" s="194">
        <f t="shared" si="3"/>
        <v>1.0000000000000002</v>
      </c>
      <c r="I31" s="194">
        <f t="shared" si="3"/>
        <v>1</v>
      </c>
      <c r="J31" s="194">
        <f t="shared" si="3"/>
        <v>1</v>
      </c>
      <c r="K31" s="194">
        <f t="shared" si="3"/>
        <v>1</v>
      </c>
      <c r="L31" s="194">
        <f t="shared" si="3"/>
        <v>0.99999999999999989</v>
      </c>
      <c r="M31" s="194">
        <f t="shared" si="3"/>
        <v>0.99999999999999989</v>
      </c>
      <c r="N31" s="194">
        <f t="shared" si="3"/>
        <v>1</v>
      </c>
      <c r="O31" s="194">
        <f t="shared" si="3"/>
        <v>0.99999999999999989</v>
      </c>
      <c r="P31" s="194">
        <f t="shared" si="3"/>
        <v>0.99999999999999989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0.21314040994661262</v>
      </c>
      <c r="C35" s="191">
        <f t="shared" si="7"/>
        <v>0.20694791726319969</v>
      </c>
      <c r="D35" s="191">
        <f t="shared" si="7"/>
        <v>0.2062206085535559</v>
      </c>
      <c r="E35" s="191">
        <f t="shared" si="7"/>
        <v>0.19926680428301749</v>
      </c>
      <c r="F35" s="191">
        <f t="shared" si="7"/>
        <v>0.19170720896132171</v>
      </c>
      <c r="G35" s="191">
        <f t="shared" si="7"/>
        <v>0.18721139991948391</v>
      </c>
      <c r="H35" s="191">
        <f t="shared" si="7"/>
        <v>0.18404581439483814</v>
      </c>
      <c r="I35" s="191">
        <f t="shared" si="7"/>
        <v>0.18324388552947102</v>
      </c>
      <c r="J35" s="191">
        <f t="shared" si="7"/>
        <v>0.17996491344087726</v>
      </c>
      <c r="K35" s="191">
        <f t="shared" si="7"/>
        <v>0.17947913909889607</v>
      </c>
      <c r="L35" s="191">
        <f t="shared" si="7"/>
        <v>0.18311234157415879</v>
      </c>
      <c r="M35" s="191">
        <f t="shared" si="7"/>
        <v>0.17953435299403664</v>
      </c>
      <c r="N35" s="191">
        <f t="shared" si="7"/>
        <v>0.18093100017915378</v>
      </c>
      <c r="O35" s="191">
        <f t="shared" si="7"/>
        <v>0.18236675187177742</v>
      </c>
      <c r="P35" s="191">
        <f t="shared" si="7"/>
        <v>0.18850600204920787</v>
      </c>
      <c r="Q35" s="191">
        <f t="shared" si="7"/>
        <v>0.1889410780783638</v>
      </c>
    </row>
    <row r="36" spans="1:17" x14ac:dyDescent="0.25">
      <c r="A36" s="179" t="s">
        <v>158</v>
      </c>
      <c r="B36" s="190">
        <f t="shared" ref="B36:Q36" si="8">IF(B$16=0,0,B$16/B$5)</f>
        <v>0.18711514050947645</v>
      </c>
      <c r="C36" s="190">
        <f t="shared" si="8"/>
        <v>0.19999999999999996</v>
      </c>
      <c r="D36" s="190">
        <f t="shared" si="8"/>
        <v>0.19999999999999993</v>
      </c>
      <c r="E36" s="190">
        <f t="shared" si="8"/>
        <v>0.20000000000000004</v>
      </c>
      <c r="F36" s="190">
        <f t="shared" si="8"/>
        <v>0.20000000000000004</v>
      </c>
      <c r="G36" s="190">
        <f t="shared" si="8"/>
        <v>0.19979048673543701</v>
      </c>
      <c r="H36" s="190">
        <f t="shared" si="8"/>
        <v>0.20000000000000007</v>
      </c>
      <c r="I36" s="190">
        <f t="shared" si="8"/>
        <v>0.20000000000000004</v>
      </c>
      <c r="J36" s="190">
        <f t="shared" si="8"/>
        <v>0.20000000000000004</v>
      </c>
      <c r="K36" s="190">
        <f t="shared" si="8"/>
        <v>0.20000000000000004</v>
      </c>
      <c r="L36" s="190">
        <f t="shared" si="8"/>
        <v>0.19966107497873467</v>
      </c>
      <c r="M36" s="190">
        <f t="shared" si="8"/>
        <v>0.19999999999999998</v>
      </c>
      <c r="N36" s="190">
        <f t="shared" si="8"/>
        <v>0.20000000000000007</v>
      </c>
      <c r="O36" s="190">
        <f t="shared" si="8"/>
        <v>0.19999999999999998</v>
      </c>
      <c r="P36" s="190">
        <f t="shared" si="8"/>
        <v>0.19999999999999998</v>
      </c>
      <c r="Q36" s="190">
        <f t="shared" si="8"/>
        <v>0.19999999999999996</v>
      </c>
    </row>
    <row r="37" spans="1:17" x14ac:dyDescent="0.25">
      <c r="A37" s="179" t="s">
        <v>157</v>
      </c>
      <c r="B37" s="190">
        <f t="shared" ref="B37:Q37" si="9">IF(B$17=0,0,B$17/B$5)</f>
        <v>0.53928401119597347</v>
      </c>
      <c r="C37" s="190">
        <f t="shared" si="9"/>
        <v>0.53101821581583863</v>
      </c>
      <c r="D37" s="190">
        <f t="shared" si="9"/>
        <v>0.53359859174072033</v>
      </c>
      <c r="E37" s="190">
        <f t="shared" si="9"/>
        <v>0.5388829860209623</v>
      </c>
      <c r="F37" s="190">
        <f t="shared" si="9"/>
        <v>0.54247826809493072</v>
      </c>
      <c r="G37" s="190">
        <f t="shared" si="9"/>
        <v>0.54713853389844558</v>
      </c>
      <c r="H37" s="190">
        <f t="shared" si="9"/>
        <v>0.54868641526895012</v>
      </c>
      <c r="I37" s="190">
        <f t="shared" si="9"/>
        <v>0.54925038939340642</v>
      </c>
      <c r="J37" s="190">
        <f t="shared" si="9"/>
        <v>0.54916813423097777</v>
      </c>
      <c r="K37" s="190">
        <f t="shared" si="9"/>
        <v>0.5487933605132751</v>
      </c>
      <c r="L37" s="190">
        <f t="shared" si="9"/>
        <v>0.5488998797767195</v>
      </c>
      <c r="M37" s="190">
        <f t="shared" si="9"/>
        <v>0.5458249247517486</v>
      </c>
      <c r="N37" s="190">
        <f t="shared" si="9"/>
        <v>0.5478106361659264</v>
      </c>
      <c r="O37" s="190">
        <f t="shared" si="9"/>
        <v>0.54720326324052015</v>
      </c>
      <c r="P37" s="190">
        <f t="shared" si="9"/>
        <v>0.54528255332608566</v>
      </c>
      <c r="Q37" s="190">
        <f t="shared" si="9"/>
        <v>0.54543824045289635</v>
      </c>
    </row>
    <row r="38" spans="1:17" x14ac:dyDescent="0.25">
      <c r="A38" s="179" t="s">
        <v>156</v>
      </c>
      <c r="B38" s="190">
        <f t="shared" ref="B38:Q38" si="10">IF(B$25=0,0,B$25/B$5)</f>
        <v>6.046043834793742E-2</v>
      </c>
      <c r="C38" s="190">
        <f t="shared" si="10"/>
        <v>6.2033866920961772E-2</v>
      </c>
      <c r="D38" s="190">
        <f t="shared" si="10"/>
        <v>6.0180799705723716E-2</v>
      </c>
      <c r="E38" s="190">
        <f t="shared" si="10"/>
        <v>6.1850209696020259E-2</v>
      </c>
      <c r="F38" s="190">
        <f t="shared" si="10"/>
        <v>6.5814522943747511E-2</v>
      </c>
      <c r="G38" s="190">
        <f t="shared" si="10"/>
        <v>6.5859579446633607E-2</v>
      </c>
      <c r="H38" s="190">
        <f t="shared" si="10"/>
        <v>6.7267770336211827E-2</v>
      </c>
      <c r="I38" s="190">
        <f t="shared" si="10"/>
        <v>6.7505725077122478E-2</v>
      </c>
      <c r="J38" s="190">
        <f t="shared" si="10"/>
        <v>7.0866952328144897E-2</v>
      </c>
      <c r="K38" s="190">
        <f t="shared" si="10"/>
        <v>7.1727500387828838E-2</v>
      </c>
      <c r="L38" s="190">
        <f t="shared" si="10"/>
        <v>6.8326703670386943E-2</v>
      </c>
      <c r="M38" s="190">
        <f t="shared" si="10"/>
        <v>7.4640722254214684E-2</v>
      </c>
      <c r="N38" s="190">
        <f t="shared" si="10"/>
        <v>7.1258363654919832E-2</v>
      </c>
      <c r="O38" s="190">
        <f t="shared" si="10"/>
        <v>7.0429984887702385E-2</v>
      </c>
      <c r="P38" s="190">
        <f t="shared" si="10"/>
        <v>6.6211444624706448E-2</v>
      </c>
      <c r="Q38" s="190">
        <f t="shared" si="10"/>
        <v>6.5620681468739853E-2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2.5656601943126991</v>
      </c>
      <c r="C44" s="213">
        <f>IF(C$5=0,0,C$5/AGR_fec!C$5)</f>
        <v>2.5005847241095225</v>
      </c>
      <c r="D44" s="213">
        <f>IF(D$5=0,0,D$5/AGR_fec!D$5)</f>
        <v>2.5775818991858075</v>
      </c>
      <c r="E44" s="213">
        <f>IF(E$5=0,0,E$5/AGR_fec!E$5)</f>
        <v>2.50800992854162</v>
      </c>
      <c r="F44" s="213">
        <f>IF(F$5=0,0,F$5/AGR_fec!F$5)</f>
        <v>2.3569408857158138</v>
      </c>
      <c r="G44" s="213">
        <f>IF(G$5=0,0,G$5/AGR_fec!G$5)</f>
        <v>2.355328432148514</v>
      </c>
      <c r="H44" s="213">
        <f>IF(H$5=0,0,H$5/AGR_fec!H$5)</f>
        <v>2.3060217281573072</v>
      </c>
      <c r="I44" s="213">
        <f>IF(I$5=0,0,I$5/AGR_fec!I$5)</f>
        <v>2.2978931019966207</v>
      </c>
      <c r="J44" s="213">
        <f>IF(J$5=0,0,J$5/AGR_fec!J$5)</f>
        <v>2.1889037824248794</v>
      </c>
      <c r="K44" s="213">
        <f>IF(K$5=0,0,K$5/AGR_fec!K$5)</f>
        <v>2.162642489439405</v>
      </c>
      <c r="L44" s="213">
        <f>IF(L$5=0,0,L$5/AGR_fec!L$5)</f>
        <v>2.2702827981913902</v>
      </c>
      <c r="M44" s="213">
        <f>IF(M$5=0,0,M$5/AGR_fec!M$5)</f>
        <v>2.0782347131058336</v>
      </c>
      <c r="N44" s="213">
        <f>IF(N$5=0,0,N$5/AGR_fec!N$5)</f>
        <v>2.1768804676907583</v>
      </c>
      <c r="O44" s="213">
        <f>IF(O$5=0,0,O$5/AGR_fec!O$5)</f>
        <v>2.2024843572994337</v>
      </c>
      <c r="P44" s="213">
        <f>IF(P$5=0,0,P$5/AGR_fec!P$5)</f>
        <v>2.3428115921536237</v>
      </c>
      <c r="Q44" s="213">
        <f>IF(Q$5=0,0,Q$5/AGR_fec!Q$5)</f>
        <v>2.3639032166085618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2.9544499269355451</v>
      </c>
      <c r="C48" s="210">
        <f>IF(C$9=0,0,C$9/AGR_fec!C$9)</f>
        <v>2.8309904885254316</v>
      </c>
      <c r="D48" s="210">
        <f>IF(D$9=0,0,D$9/AGR_fec!D$9)</f>
        <v>2.8042708805628274</v>
      </c>
      <c r="E48" s="210">
        <f>IF(E$9=0,0,E$9/AGR_fec!E$9)</f>
        <v>2.6277612548716087</v>
      </c>
      <c r="F48" s="210">
        <f>IF(F$9=0,0,F$9/AGR_fec!F$9)</f>
        <v>2.4298800778331837</v>
      </c>
      <c r="G48" s="210">
        <f>IF(G$9=0,0,G$9/AGR_fec!G$9)</f>
        <v>2.2796850962443886</v>
      </c>
      <c r="H48" s="210">
        <f>IF(H$9=0,0,H$9/AGR_fec!H$9)</f>
        <v>2.1717260410223487</v>
      </c>
      <c r="I48" s="210">
        <f>IF(I$9=0,0,I$9/AGR_fec!I$9)</f>
        <v>2.1392087524847656</v>
      </c>
      <c r="J48" s="210">
        <f>IF(J$9=0,0,J$9/AGR_fec!J$9)</f>
        <v>2.0030814620487152</v>
      </c>
      <c r="K48" s="210">
        <f>IF(K$9=0,0,K$9/AGR_fec!K$9)</f>
        <v>1.9820850904405307</v>
      </c>
      <c r="L48" s="210">
        <f>IF(L$9=0,0,L$9/AGR_fec!L$9)</f>
        <v>2.1343656025735052</v>
      </c>
      <c r="M48" s="210">
        <f>IF(M$9=0,0,M$9/AGR_fec!M$9)</f>
        <v>2.0274963210375638</v>
      </c>
      <c r="N48" s="210">
        <f>IF(N$9=0,0,N$9/AGR_fec!N$9)</f>
        <v>2.0652420241486209</v>
      </c>
      <c r="O48" s="210">
        <f>IF(O$9=0,0,O$9/AGR_fec!O$9)</f>
        <v>2.1268933579428246</v>
      </c>
      <c r="P48" s="210">
        <f>IF(P$9=0,0,P$9/AGR_fec!P$9)</f>
        <v>2.3293990842153645</v>
      </c>
      <c r="Q48" s="210">
        <f>IF(Q$9=0,0,Q$9/AGR_fec!Q$9)</f>
        <v>2.3401707949321686</v>
      </c>
    </row>
    <row r="49" spans="1:17" x14ac:dyDescent="0.25">
      <c r="A49" s="179" t="s">
        <v>158</v>
      </c>
      <c r="B49" s="209">
        <f>IF(B$16=0,0,B$16/AGR_fec!B$16)</f>
        <v>3.1024188000000001</v>
      </c>
      <c r="C49" s="209">
        <f>IF(C$16=0,0,C$16/AGR_fec!C$16)</f>
        <v>3.1024187999999997</v>
      </c>
      <c r="D49" s="209">
        <f>IF(D$16=0,0,D$16/AGR_fec!D$16)</f>
        <v>3.1024188000000001</v>
      </c>
      <c r="E49" s="209">
        <f>IF(E$16=0,0,E$16/AGR_fec!E$16)</f>
        <v>3.1024187999999997</v>
      </c>
      <c r="F49" s="209">
        <f>IF(F$16=0,0,F$16/AGR_fec!F$16)</f>
        <v>3.1024188000000006</v>
      </c>
      <c r="G49" s="209">
        <f>IF(G$16=0,0,G$16/AGR_fec!G$16)</f>
        <v>3.1024188000000006</v>
      </c>
      <c r="H49" s="209">
        <f>IF(H$16=0,0,H$16/AGR_fec!H$16)</f>
        <v>3.1024187999999997</v>
      </c>
      <c r="I49" s="209">
        <f>IF(I$16=0,0,I$16/AGR_fec!I$16)</f>
        <v>3.1024188000000001</v>
      </c>
      <c r="J49" s="209">
        <f>IF(J$16=0,0,J$16/AGR_fec!J$16)</f>
        <v>3.1024188000000001</v>
      </c>
      <c r="K49" s="209">
        <f>IF(K$16=0,0,K$16/AGR_fec!K$16)</f>
        <v>3.1024188000000006</v>
      </c>
      <c r="L49" s="209">
        <f>IF(L$16=0,0,L$16/AGR_fec!L$16)</f>
        <v>3.1024187999999997</v>
      </c>
      <c r="M49" s="209">
        <f>IF(M$16=0,0,M$16/AGR_fec!M$16)</f>
        <v>3.1024188000000001</v>
      </c>
      <c r="N49" s="209">
        <f>IF(N$16=0,0,N$16/AGR_fec!N$16)</f>
        <v>3.1024187999999993</v>
      </c>
      <c r="O49" s="209">
        <f>IF(O$16=0,0,O$16/AGR_fec!O$16)</f>
        <v>3.1024188000000006</v>
      </c>
      <c r="P49" s="209">
        <f>IF(P$16=0,0,P$16/AGR_fec!P$16)</f>
        <v>3.1024187999999993</v>
      </c>
      <c r="Q49" s="209">
        <f>IF(Q$16=0,0,Q$16/AGR_fec!Q$16)</f>
        <v>3.1024187999999997</v>
      </c>
    </row>
    <row r="50" spans="1:17" x14ac:dyDescent="0.25">
      <c r="A50" s="179" t="s">
        <v>157</v>
      </c>
      <c r="B50" s="209">
        <f>IF(B$17=0,0,B$17/AGR_fec!B$17)</f>
        <v>3.0431432758877728</v>
      </c>
      <c r="C50" s="209">
        <f>IF(C$17=0,0,C$17/AGR_fec!C$17)</f>
        <v>3.0159954095405537</v>
      </c>
      <c r="D50" s="209">
        <f>IF(D$17=0,0,D$17/AGR_fec!D$17)</f>
        <v>2.998825024497529</v>
      </c>
      <c r="E50" s="209">
        <f>IF(E$17=0,0,E$17/AGR_fec!E$17)</f>
        <v>2.904473729332314</v>
      </c>
      <c r="F50" s="209">
        <f>IF(F$17=0,0,F$17/AGR_fec!F$17)</f>
        <v>2.7768879078908664</v>
      </c>
      <c r="G50" s="209">
        <f>IF(G$17=0,0,G$17/AGR_fec!G$17)</f>
        <v>2.6488444158578908</v>
      </c>
      <c r="H50" s="209">
        <f>IF(H$17=0,0,H$17/AGR_fec!H$17)</f>
        <v>2.5486536841954885</v>
      </c>
      <c r="I50" s="209">
        <f>IF(I$17=0,0,I$17/AGR_fec!I$17)</f>
        <v>2.5149528856010837</v>
      </c>
      <c r="J50" s="209">
        <f>IF(J$17=0,0,J$17/AGR_fec!J$17)</f>
        <v>2.3650756669453608</v>
      </c>
      <c r="K50" s="209">
        <f>IF(K$17=0,0,K$17/AGR_fec!K$17)</f>
        <v>2.3405330043889747</v>
      </c>
      <c r="L50" s="209">
        <f>IF(L$17=0,0,L$17/AGR_fec!L$17)</f>
        <v>2.5086494783523374</v>
      </c>
      <c r="M50" s="209">
        <f>IF(M$17=0,0,M$17/AGR_fec!M$17)</f>
        <v>2.4045353983104292</v>
      </c>
      <c r="N50" s="209">
        <f>IF(N$17=0,0,N$17/AGR_fec!N$17)</f>
        <v>2.4412500744675638</v>
      </c>
      <c r="O50" s="209">
        <f>IF(O$17=0,0,O$17/AGR_fec!O$17)</f>
        <v>2.5087585627543514</v>
      </c>
      <c r="P50" s="209">
        <f>IF(P$17=0,0,P$17/AGR_fec!P$17)</f>
        <v>2.6955858168170517</v>
      </c>
      <c r="Q50" s="209">
        <f>IF(Q$17=0,0,Q$17/AGR_fec!Q$17)</f>
        <v>2.7034423956228495</v>
      </c>
    </row>
    <row r="51" spans="1:17" x14ac:dyDescent="0.25">
      <c r="A51" s="179" t="s">
        <v>156</v>
      </c>
      <c r="B51" s="209">
        <f>IF(B$25=0,0,B$25/AGR_fec!B$25)</f>
        <v>3.1024188000000001</v>
      </c>
      <c r="C51" s="209">
        <f>IF(C$25=0,0,C$25/AGR_fec!C$25)</f>
        <v>3.1024188000000015</v>
      </c>
      <c r="D51" s="209">
        <f>IF(D$25=0,0,D$25/AGR_fec!D$25)</f>
        <v>3.1024187999999993</v>
      </c>
      <c r="E51" s="209">
        <f>IF(E$25=0,0,E$25/AGR_fec!E$25)</f>
        <v>3.1024187999999997</v>
      </c>
      <c r="F51" s="209">
        <f>IF(F$25=0,0,F$25/AGR_fec!F$25)</f>
        <v>3.1024187999999997</v>
      </c>
      <c r="G51" s="209">
        <f>IF(G$25=0,0,G$25/AGR_fec!G$25)</f>
        <v>3.102418800000001</v>
      </c>
      <c r="H51" s="209">
        <f>IF(H$25=0,0,H$25/AGR_fec!H$25)</f>
        <v>3.1024188000000015</v>
      </c>
      <c r="I51" s="209">
        <f>IF(I$25=0,0,I$25/AGR_fec!I$25)</f>
        <v>3.1024188000000001</v>
      </c>
      <c r="J51" s="209">
        <f>IF(J$25=0,0,J$25/AGR_fec!J$25)</f>
        <v>3.1024187999999988</v>
      </c>
      <c r="K51" s="209">
        <f>IF(K$25=0,0,K$25/AGR_fec!K$25)</f>
        <v>3.1024188000000001</v>
      </c>
      <c r="L51" s="209">
        <f>IF(L$25=0,0,L$25/AGR_fec!L$25)</f>
        <v>3.1024187999999997</v>
      </c>
      <c r="M51" s="209">
        <f>IF(M$25=0,0,M$25/AGR_fec!M$25)</f>
        <v>3.1024188000000006</v>
      </c>
      <c r="N51" s="209">
        <f>IF(N$25=0,0,N$25/AGR_fec!N$25)</f>
        <v>3.102418800000001</v>
      </c>
      <c r="O51" s="209">
        <f>IF(O$25=0,0,O$25/AGR_fec!O$25)</f>
        <v>3.1024187999999993</v>
      </c>
      <c r="P51" s="209">
        <f>IF(P$25=0,0,P$25/AGR_fec!P$25)</f>
        <v>3.1024188000000006</v>
      </c>
      <c r="Q51" s="209">
        <f>IF(Q$25=0,0,Q$25/AGR_fec!Q$25)</f>
        <v>3.1024188000000001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35115.379376144774</v>
      </c>
      <c r="C3" s="98">
        <f t="shared" si="0"/>
        <v>35372.758859938949</v>
      </c>
      <c r="D3" s="98">
        <f t="shared" si="0"/>
        <v>35684.080402744919</v>
      </c>
      <c r="E3" s="98">
        <f t="shared" si="0"/>
        <v>35798.066845308873</v>
      </c>
      <c r="F3" s="98">
        <f t="shared" si="0"/>
        <v>36115.216379071389</v>
      </c>
      <c r="G3" s="98">
        <f t="shared" si="0"/>
        <v>36511.766190729511</v>
      </c>
      <c r="H3" s="98">
        <f t="shared" si="0"/>
        <v>36780.871178837391</v>
      </c>
      <c r="I3" s="98">
        <f t="shared" si="0"/>
        <v>37084.458543427987</v>
      </c>
      <c r="J3" s="98">
        <f t="shared" si="0"/>
        <v>37323.192248726678</v>
      </c>
      <c r="K3" s="98">
        <f t="shared" si="0"/>
        <v>37540.514327579389</v>
      </c>
      <c r="L3" s="98">
        <f t="shared" si="0"/>
        <v>37697.813077173378</v>
      </c>
      <c r="M3" s="98">
        <f t="shared" si="0"/>
        <v>38319.596434394451</v>
      </c>
      <c r="N3" s="98">
        <f t="shared" si="0"/>
        <v>38951.777140318067</v>
      </c>
      <c r="O3" s="98">
        <f t="shared" si="0"/>
        <v>39785.891668907527</v>
      </c>
      <c r="P3" s="98">
        <f t="shared" si="0"/>
        <v>40736.210316936078</v>
      </c>
      <c r="Q3" s="98">
        <f t="shared" si="0"/>
        <v>41551.532904445754</v>
      </c>
    </row>
    <row r="4" spans="1:17" ht="12.95" customHeight="1" x14ac:dyDescent="0.25">
      <c r="A4" s="90" t="s">
        <v>44</v>
      </c>
      <c r="B4" s="89">
        <f t="shared" ref="B4" si="1">SUM(B5:B14)</f>
        <v>35115.379376144774</v>
      </c>
      <c r="C4" s="89">
        <f t="shared" ref="C4:Q4" si="2">SUM(C5:C14)</f>
        <v>35372.758859938949</v>
      </c>
      <c r="D4" s="89">
        <f t="shared" si="2"/>
        <v>35684.080402744919</v>
      </c>
      <c r="E4" s="89">
        <f t="shared" si="2"/>
        <v>35798.066845308873</v>
      </c>
      <c r="F4" s="89">
        <f t="shared" si="2"/>
        <v>36115.216379071389</v>
      </c>
      <c r="G4" s="89">
        <f t="shared" si="2"/>
        <v>36511.766190729511</v>
      </c>
      <c r="H4" s="89">
        <f t="shared" si="2"/>
        <v>36780.871178837391</v>
      </c>
      <c r="I4" s="89">
        <f t="shared" si="2"/>
        <v>37084.458543427987</v>
      </c>
      <c r="J4" s="89">
        <f t="shared" si="2"/>
        <v>37323.192248726678</v>
      </c>
      <c r="K4" s="89">
        <f t="shared" si="2"/>
        <v>37540.514327579389</v>
      </c>
      <c r="L4" s="89">
        <f t="shared" si="2"/>
        <v>37697.813077173378</v>
      </c>
      <c r="M4" s="89">
        <f t="shared" si="2"/>
        <v>38319.596434394451</v>
      </c>
      <c r="N4" s="89">
        <f t="shared" si="2"/>
        <v>38951.777140318067</v>
      </c>
      <c r="O4" s="89">
        <f t="shared" si="2"/>
        <v>39785.891668907527</v>
      </c>
      <c r="P4" s="89">
        <f t="shared" si="2"/>
        <v>40736.210316936078</v>
      </c>
      <c r="Q4" s="89">
        <f t="shared" si="2"/>
        <v>41551.532904445754</v>
      </c>
    </row>
    <row r="5" spans="1:17" ht="12" customHeight="1" x14ac:dyDescent="0.25">
      <c r="A5" s="88" t="s">
        <v>38</v>
      </c>
      <c r="B5" s="87">
        <v>0</v>
      </c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8550.5448332478391</v>
      </c>
      <c r="C7" s="87">
        <v>10614.312779711514</v>
      </c>
      <c r="D7" s="87">
        <v>11056.28748961798</v>
      </c>
      <c r="E7" s="87">
        <v>8269.0845209299059</v>
      </c>
      <c r="F7" s="87">
        <v>8105.5976948294619</v>
      </c>
      <c r="G7" s="87">
        <v>8012.4261371047496</v>
      </c>
      <c r="H7" s="87">
        <v>4761.1163261318816</v>
      </c>
      <c r="I7" s="87">
        <v>4510.7653309170673</v>
      </c>
      <c r="J7" s="87">
        <v>3326.5722986178057</v>
      </c>
      <c r="K7" s="87">
        <v>3328.9170750959088</v>
      </c>
      <c r="L7" s="87">
        <v>6119.8756909746908</v>
      </c>
      <c r="M7" s="87">
        <v>6714.2433780873616</v>
      </c>
      <c r="N7" s="87">
        <v>6807.762723163024</v>
      </c>
      <c r="O7" s="87">
        <v>7033.7795644916505</v>
      </c>
      <c r="P7" s="87">
        <v>7940.9357413771131</v>
      </c>
      <c r="Q7" s="87">
        <v>10858.320256960675</v>
      </c>
    </row>
    <row r="8" spans="1:17" ht="12" customHeight="1" x14ac:dyDescent="0.25">
      <c r="A8" s="88" t="s">
        <v>101</v>
      </c>
      <c r="B8" s="87">
        <v>54.712549122040677</v>
      </c>
      <c r="C8" s="87">
        <v>60.150886215864482</v>
      </c>
      <c r="D8" s="87">
        <v>63.457250935228586</v>
      </c>
      <c r="E8" s="87">
        <v>80.834432928693431</v>
      </c>
      <c r="F8" s="87">
        <v>91.257414647186977</v>
      </c>
      <c r="G8" s="87">
        <v>92.843336273816661</v>
      </c>
      <c r="H8" s="87">
        <v>97.097810343818935</v>
      </c>
      <c r="I8" s="87">
        <v>98.280601272565164</v>
      </c>
      <c r="J8" s="87">
        <v>102.12372872968783</v>
      </c>
      <c r="K8" s="87">
        <v>115.67307241782363</v>
      </c>
      <c r="L8" s="87">
        <v>117.53734973382659</v>
      </c>
      <c r="M8" s="87">
        <v>132.53197189449688</v>
      </c>
      <c r="N8" s="87">
        <v>207.51801990290949</v>
      </c>
      <c r="O8" s="87">
        <v>248.91505096899982</v>
      </c>
      <c r="P8" s="87">
        <v>328.96090006292189</v>
      </c>
      <c r="Q8" s="87">
        <v>397.04637380408457</v>
      </c>
    </row>
    <row r="9" spans="1:17" ht="12" customHeight="1" x14ac:dyDescent="0.25">
      <c r="A9" s="88" t="s">
        <v>106</v>
      </c>
      <c r="B9" s="87">
        <v>20951.957217066549</v>
      </c>
      <c r="C9" s="87">
        <v>13694.461362480619</v>
      </c>
      <c r="D9" s="87">
        <v>17266.043102943418</v>
      </c>
      <c r="E9" s="87">
        <v>14202.681631586544</v>
      </c>
      <c r="F9" s="87">
        <v>14611.89796459163</v>
      </c>
      <c r="G9" s="87">
        <v>12265.021714313927</v>
      </c>
      <c r="H9" s="87">
        <v>15929.340068617728</v>
      </c>
      <c r="I9" s="87">
        <v>12902.109666645199</v>
      </c>
      <c r="J9" s="87">
        <v>16237.824858368536</v>
      </c>
      <c r="K9" s="87">
        <v>17646.822603663866</v>
      </c>
      <c r="L9" s="87">
        <v>15596.460773738743</v>
      </c>
      <c r="M9" s="87">
        <v>13427.567725330153</v>
      </c>
      <c r="N9" s="87">
        <v>14419.307080603541</v>
      </c>
      <c r="O9" s="87">
        <v>14633.973493632981</v>
      </c>
      <c r="P9" s="87">
        <v>14449.698206493467</v>
      </c>
      <c r="Q9" s="87">
        <v>13138.943780643442</v>
      </c>
    </row>
    <row r="10" spans="1:17" ht="12" customHeight="1" x14ac:dyDescent="0.25">
      <c r="A10" s="88" t="s">
        <v>34</v>
      </c>
      <c r="B10" s="87">
        <v>4.0416087852212152</v>
      </c>
      <c r="C10" s="87">
        <v>16.397652648065087</v>
      </c>
      <c r="D10" s="87">
        <v>18.80482605713728</v>
      </c>
      <c r="E10" s="87">
        <v>17.016393314869568</v>
      </c>
      <c r="F10" s="87">
        <v>16.476459751257671</v>
      </c>
      <c r="G10" s="87">
        <v>15.974535388709354</v>
      </c>
      <c r="H10" s="87">
        <v>14.493108795847812</v>
      </c>
      <c r="I10" s="87">
        <v>16.767514692482123</v>
      </c>
      <c r="J10" s="87">
        <v>17.812434998953925</v>
      </c>
      <c r="K10" s="87">
        <v>19.38901597474101</v>
      </c>
      <c r="L10" s="87">
        <v>20.203089482905284</v>
      </c>
      <c r="M10" s="87">
        <v>21.306642112665102</v>
      </c>
      <c r="N10" s="87">
        <v>27.223294989682977</v>
      </c>
      <c r="O10" s="87">
        <v>63.387421251370988</v>
      </c>
      <c r="P10" s="87">
        <v>117.64407783245969</v>
      </c>
      <c r="Q10" s="87">
        <v>41.691977016992091</v>
      </c>
    </row>
    <row r="11" spans="1:17" ht="12" customHeight="1" x14ac:dyDescent="0.25">
      <c r="A11" s="88" t="s">
        <v>61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>
        <v>2046.5516878533826</v>
      </c>
      <c r="C12" s="87">
        <v>2453.7271174652969</v>
      </c>
      <c r="D12" s="87">
        <v>4808.9675875042349</v>
      </c>
      <c r="E12" s="87">
        <v>8920.4492589906113</v>
      </c>
      <c r="F12" s="87">
        <v>10317.235861882646</v>
      </c>
      <c r="G12" s="87">
        <v>10582.603715623552</v>
      </c>
      <c r="H12" s="87">
        <v>10823.091840287405</v>
      </c>
      <c r="I12" s="87">
        <v>8948.0774862946291</v>
      </c>
      <c r="J12" s="87">
        <v>8821.9086595602657</v>
      </c>
      <c r="K12" s="87">
        <v>8434.0010128456524</v>
      </c>
      <c r="L12" s="87">
        <v>8415.7153914015962</v>
      </c>
      <c r="M12" s="87">
        <v>10687.42316487704</v>
      </c>
      <c r="N12" s="87">
        <v>9909.5391346167198</v>
      </c>
      <c r="O12" s="87">
        <v>9870.4626379235397</v>
      </c>
      <c r="P12" s="87">
        <v>8877.7691774383584</v>
      </c>
      <c r="Q12" s="87">
        <v>8943.8893351086354</v>
      </c>
    </row>
    <row r="13" spans="1:17" ht="12" customHeight="1" x14ac:dyDescent="0.25">
      <c r="A13" s="88" t="s">
        <v>105</v>
      </c>
      <c r="B13" s="87">
        <v>87.994051612048381</v>
      </c>
      <c r="C13" s="87">
        <v>200.67055429806845</v>
      </c>
      <c r="D13" s="87">
        <v>225.02819788219296</v>
      </c>
      <c r="E13" s="87">
        <v>365.07867637535827</v>
      </c>
      <c r="F13" s="87">
        <v>405.45631159704294</v>
      </c>
      <c r="G13" s="87">
        <v>716.82658695431451</v>
      </c>
      <c r="H13" s="87">
        <v>791.32403179322705</v>
      </c>
      <c r="I13" s="87">
        <v>1573.5638502717056</v>
      </c>
      <c r="J13" s="87">
        <v>1745.2662030216375</v>
      </c>
      <c r="K13" s="87">
        <v>1948.609119485466</v>
      </c>
      <c r="L13" s="87">
        <v>2176.5828337489397</v>
      </c>
      <c r="M13" s="87">
        <v>2432.2025099608422</v>
      </c>
      <c r="N13" s="87">
        <v>2774.8640621717354</v>
      </c>
      <c r="O13" s="87">
        <v>3190.7203298847007</v>
      </c>
      <c r="P13" s="87">
        <v>3730.9000398315488</v>
      </c>
      <c r="Q13" s="87">
        <v>4295.5710770263995</v>
      </c>
    </row>
    <row r="14" spans="1:17" ht="12" customHeight="1" x14ac:dyDescent="0.25">
      <c r="A14" s="51" t="s">
        <v>104</v>
      </c>
      <c r="B14" s="94">
        <v>3419.5774284576983</v>
      </c>
      <c r="C14" s="94">
        <v>8333.0385071195251</v>
      </c>
      <c r="D14" s="94">
        <v>2245.4919478047241</v>
      </c>
      <c r="E14" s="94">
        <v>3942.9219311828952</v>
      </c>
      <c r="F14" s="94">
        <v>2567.2946717721611</v>
      </c>
      <c r="G14" s="94">
        <v>4826.0701650704477</v>
      </c>
      <c r="H14" s="94">
        <v>4364.4079928674773</v>
      </c>
      <c r="I14" s="94">
        <v>9034.8940933343383</v>
      </c>
      <c r="J14" s="94">
        <v>7071.6840654297903</v>
      </c>
      <c r="K14" s="94">
        <v>6047.1024280959282</v>
      </c>
      <c r="L14" s="94">
        <v>5251.4379480926791</v>
      </c>
      <c r="M14" s="94">
        <v>4904.3210421318963</v>
      </c>
      <c r="N14" s="94">
        <v>4805.5628248704561</v>
      </c>
      <c r="O14" s="94">
        <v>4744.653170754279</v>
      </c>
      <c r="P14" s="94">
        <v>5290.3021739002097</v>
      </c>
      <c r="Q14" s="94">
        <v>3876.0701038855273</v>
      </c>
    </row>
    <row r="15" spans="1:17" ht="12" hidden="1" customHeight="1" x14ac:dyDescent="0.25">
      <c r="A15" s="97" t="s">
        <v>103</v>
      </c>
      <c r="B15" s="96">
        <f t="shared" ref="B15" si="3">SUM(B5:B12)</f>
        <v>31607.807896075032</v>
      </c>
      <c r="C15" s="96">
        <f t="shared" ref="C15:Q15" si="4">SUM(C5:C12)</f>
        <v>26839.049798521359</v>
      </c>
      <c r="D15" s="96">
        <f t="shared" si="4"/>
        <v>33213.560257058001</v>
      </c>
      <c r="E15" s="96">
        <f t="shared" si="4"/>
        <v>31490.066237750623</v>
      </c>
      <c r="F15" s="96">
        <f t="shared" si="4"/>
        <v>33142.46539570218</v>
      </c>
      <c r="G15" s="96">
        <f t="shared" si="4"/>
        <v>30968.869438704751</v>
      </c>
      <c r="H15" s="96">
        <f t="shared" si="4"/>
        <v>31625.139154176682</v>
      </c>
      <c r="I15" s="96">
        <f t="shared" si="4"/>
        <v>26476.000599821942</v>
      </c>
      <c r="J15" s="96">
        <f t="shared" si="4"/>
        <v>28506.241980275248</v>
      </c>
      <c r="K15" s="96">
        <f t="shared" si="4"/>
        <v>29544.802779997994</v>
      </c>
      <c r="L15" s="96">
        <f t="shared" si="4"/>
        <v>30269.792295331761</v>
      </c>
      <c r="M15" s="96">
        <f t="shared" si="4"/>
        <v>30983.072882301716</v>
      </c>
      <c r="N15" s="96">
        <f t="shared" si="4"/>
        <v>31371.350253275876</v>
      </c>
      <c r="O15" s="96">
        <f t="shared" si="4"/>
        <v>31850.518168268543</v>
      </c>
      <c r="P15" s="96">
        <f t="shared" si="4"/>
        <v>31715.008103204324</v>
      </c>
      <c r="Q15" s="96">
        <f t="shared" si="4"/>
        <v>33379.89172353383</v>
      </c>
    </row>
    <row r="16" spans="1:17" ht="12.95" customHeight="1" x14ac:dyDescent="0.25">
      <c r="A16" s="90" t="s">
        <v>102</v>
      </c>
      <c r="B16" s="89">
        <f t="shared" ref="B16" si="5">SUM(B17:B18)</f>
        <v>3386.7355802803268</v>
      </c>
      <c r="C16" s="89">
        <f t="shared" ref="C16:Q16" si="6">SUM(C17:C18)</f>
        <v>4412.8107467930777</v>
      </c>
      <c r="D16" s="89">
        <f t="shared" si="6"/>
        <v>5721.8646633868839</v>
      </c>
      <c r="E16" s="89">
        <f t="shared" si="6"/>
        <v>6353.2098775789964</v>
      </c>
      <c r="F16" s="89">
        <f t="shared" si="6"/>
        <v>7699.5385046405199</v>
      </c>
      <c r="G16" s="89">
        <f t="shared" si="6"/>
        <v>9007.792585846013</v>
      </c>
      <c r="H16" s="89">
        <f t="shared" si="6"/>
        <v>10841.67667516752</v>
      </c>
      <c r="I16" s="89">
        <f t="shared" si="6"/>
        <v>12822.830101970483</v>
      </c>
      <c r="J16" s="89">
        <f t="shared" si="6"/>
        <v>14394.463980434537</v>
      </c>
      <c r="K16" s="89">
        <f t="shared" si="6"/>
        <v>16331.763736569113</v>
      </c>
      <c r="L16" s="89">
        <f t="shared" si="6"/>
        <v>17546.478497512373</v>
      </c>
      <c r="M16" s="89">
        <f t="shared" si="6"/>
        <v>18249.421429791033</v>
      </c>
      <c r="N16" s="89">
        <f t="shared" si="6"/>
        <v>18352.632682344363</v>
      </c>
      <c r="O16" s="89">
        <f t="shared" si="6"/>
        <v>18627.467798043934</v>
      </c>
      <c r="P16" s="89">
        <f t="shared" si="6"/>
        <v>19328.593175884675</v>
      </c>
      <c r="Q16" s="89">
        <f t="shared" si="6"/>
        <v>20231.069323231903</v>
      </c>
    </row>
    <row r="17" spans="1:17" ht="12.95" customHeight="1" x14ac:dyDescent="0.25">
      <c r="A17" s="88" t="s">
        <v>101</v>
      </c>
      <c r="B17" s="95">
        <v>78.735580280326928</v>
      </c>
      <c r="C17" s="95">
        <v>86.810746793076916</v>
      </c>
      <c r="D17" s="95">
        <v>107.86466338688528</v>
      </c>
      <c r="E17" s="95">
        <v>99.209877578996668</v>
      </c>
      <c r="F17" s="95">
        <v>129.53850464052255</v>
      </c>
      <c r="G17" s="95">
        <v>132.79258584601484</v>
      </c>
      <c r="H17" s="95">
        <v>157.67667516752562</v>
      </c>
      <c r="I17" s="95">
        <v>167.83010197048387</v>
      </c>
      <c r="J17" s="95">
        <v>169.46398043453331</v>
      </c>
      <c r="K17" s="95">
        <v>206.76373656911778</v>
      </c>
      <c r="L17" s="95">
        <v>193.47849751237709</v>
      </c>
      <c r="M17" s="95">
        <v>206.42142979103215</v>
      </c>
      <c r="N17" s="95">
        <v>232.63268234436219</v>
      </c>
      <c r="O17" s="95">
        <v>278.46779804393049</v>
      </c>
      <c r="P17" s="95">
        <v>354.59317588467707</v>
      </c>
      <c r="Q17" s="95">
        <v>476.06932323190722</v>
      </c>
    </row>
    <row r="18" spans="1:17" ht="12" customHeight="1" x14ac:dyDescent="0.25">
      <c r="A18" s="88" t="s">
        <v>100</v>
      </c>
      <c r="B18" s="95">
        <v>3308</v>
      </c>
      <c r="C18" s="95">
        <v>4326.0000000000009</v>
      </c>
      <c r="D18" s="95">
        <v>5613.9999999999982</v>
      </c>
      <c r="E18" s="95">
        <v>6254</v>
      </c>
      <c r="F18" s="95">
        <v>7569.9999999999973</v>
      </c>
      <c r="G18" s="95">
        <v>8874.9999999999982</v>
      </c>
      <c r="H18" s="95">
        <v>10683.999999999995</v>
      </c>
      <c r="I18" s="95">
        <v>12655</v>
      </c>
      <c r="J18" s="95">
        <v>14225.000000000004</v>
      </c>
      <c r="K18" s="95">
        <v>16124.999999999996</v>
      </c>
      <c r="L18" s="95">
        <v>17352.999999999996</v>
      </c>
      <c r="M18" s="95">
        <v>18043</v>
      </c>
      <c r="N18" s="95">
        <v>18120</v>
      </c>
      <c r="O18" s="95">
        <v>18349.000000000004</v>
      </c>
      <c r="P18" s="95">
        <v>18973.999999999996</v>
      </c>
      <c r="Q18" s="95">
        <v>19754.999999999996</v>
      </c>
    </row>
    <row r="19" spans="1:17" ht="12.95" customHeight="1" x14ac:dyDescent="0.25">
      <c r="A19" s="90" t="s">
        <v>47</v>
      </c>
      <c r="B19" s="89">
        <f t="shared" ref="B19" si="7">SUM(B20:B26)</f>
        <v>35115.379376144774</v>
      </c>
      <c r="C19" s="89">
        <f t="shared" ref="C19:Q19" si="8">SUM(C20:C26)</f>
        <v>35372.758859938949</v>
      </c>
      <c r="D19" s="89">
        <f t="shared" si="8"/>
        <v>35684.080402744919</v>
      </c>
      <c r="E19" s="89">
        <f t="shared" si="8"/>
        <v>35798.066845308873</v>
      </c>
      <c r="F19" s="89">
        <f t="shared" si="8"/>
        <v>36115.216379071368</v>
      </c>
      <c r="G19" s="89">
        <f t="shared" si="8"/>
        <v>36511.766190729511</v>
      </c>
      <c r="H19" s="89">
        <f t="shared" si="8"/>
        <v>36780.871178837391</v>
      </c>
      <c r="I19" s="89">
        <f t="shared" si="8"/>
        <v>37084.45854342798</v>
      </c>
      <c r="J19" s="89">
        <f t="shared" si="8"/>
        <v>37323.192248726671</v>
      </c>
      <c r="K19" s="89">
        <f t="shared" si="8"/>
        <v>37540.514327579382</v>
      </c>
      <c r="L19" s="89">
        <f t="shared" si="8"/>
        <v>37697.813077173378</v>
      </c>
      <c r="M19" s="89">
        <f t="shared" si="8"/>
        <v>38319.596434394451</v>
      </c>
      <c r="N19" s="89">
        <f t="shared" si="8"/>
        <v>38951.777140318074</v>
      </c>
      <c r="O19" s="89">
        <f t="shared" si="8"/>
        <v>39785.891668907534</v>
      </c>
      <c r="P19" s="89">
        <f t="shared" si="8"/>
        <v>40736.210316936093</v>
      </c>
      <c r="Q19" s="89">
        <f t="shared" si="8"/>
        <v>41551.532904445761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>
        <v>5767.9289402200957</v>
      </c>
      <c r="C22" s="87">
        <v>5772.1692960114024</v>
      </c>
      <c r="D22" s="87">
        <v>5859.3454478241856</v>
      </c>
      <c r="E22" s="87">
        <v>5886.8953475341577</v>
      </c>
      <c r="F22" s="87">
        <v>5792.7464207965213</v>
      </c>
      <c r="G22" s="87">
        <v>5638.1627534769605</v>
      </c>
      <c r="H22" s="87">
        <v>3819.8042975994422</v>
      </c>
      <c r="I22" s="87">
        <v>3441.5881230305977</v>
      </c>
      <c r="J22" s="87">
        <v>2468.6470760021039</v>
      </c>
      <c r="K22" s="87">
        <v>2472.0313940695391</v>
      </c>
      <c r="L22" s="87">
        <v>4520.2684229792185</v>
      </c>
      <c r="M22" s="87">
        <v>4598.8618178981169</v>
      </c>
      <c r="N22" s="87">
        <v>4680.7436809298033</v>
      </c>
      <c r="O22" s="87">
        <v>4791.4353045220232</v>
      </c>
      <c r="P22" s="87">
        <v>4918.4277004844689</v>
      </c>
      <c r="Q22" s="87">
        <v>5030.4333522436045</v>
      </c>
    </row>
    <row r="23" spans="1:17" ht="12" customHeight="1" x14ac:dyDescent="0.25">
      <c r="A23" s="88" t="s">
        <v>98</v>
      </c>
      <c r="B23" s="87">
        <v>5752.1844939337298</v>
      </c>
      <c r="C23" s="87">
        <v>6044.7207375649832</v>
      </c>
      <c r="D23" s="87">
        <v>6254.3518277066851</v>
      </c>
      <c r="E23" s="87">
        <v>6961.3875347637422</v>
      </c>
      <c r="F23" s="87">
        <v>7084.7818075303157</v>
      </c>
      <c r="G23" s="87">
        <v>7373.9740791932645</v>
      </c>
      <c r="H23" s="87">
        <v>7411.2396585704864</v>
      </c>
      <c r="I23" s="87">
        <v>7527.8106695261768</v>
      </c>
      <c r="J23" s="87">
        <v>9157.1854715162081</v>
      </c>
      <c r="K23" s="87">
        <v>9239.8200033350658</v>
      </c>
      <c r="L23" s="87">
        <v>10314.115845749433</v>
      </c>
      <c r="M23" s="87">
        <v>10482.332356104238</v>
      </c>
      <c r="N23" s="87">
        <v>10647.713334170248</v>
      </c>
      <c r="O23" s="87">
        <v>10870.967534935951</v>
      </c>
      <c r="P23" s="87">
        <v>11130.247630080066</v>
      </c>
      <c r="Q23" s="87">
        <v>11348.397738013016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>
        <v>1728.006629696089</v>
      </c>
      <c r="C25" s="87">
        <v>2104.8570932821585</v>
      </c>
      <c r="D25" s="87">
        <v>4077.1467782059385</v>
      </c>
      <c r="E25" s="87">
        <v>7168.9969206883343</v>
      </c>
      <c r="F25" s="87">
        <v>7666.0434866770411</v>
      </c>
      <c r="G25" s="87">
        <v>7989.4769479926354</v>
      </c>
      <c r="H25" s="87">
        <v>8120.0468608663759</v>
      </c>
      <c r="I25" s="87">
        <v>8238.135365835793</v>
      </c>
      <c r="J25" s="87">
        <v>8338.4250901327232</v>
      </c>
      <c r="K25" s="87">
        <v>8351.6763033337502</v>
      </c>
      <c r="L25" s="87">
        <v>8377.5878016733077</v>
      </c>
      <c r="M25" s="87">
        <v>8442.3452245644439</v>
      </c>
      <c r="N25" s="87">
        <v>8717.6922103216584</v>
      </c>
      <c r="O25" s="87">
        <v>8737.5856621882449</v>
      </c>
      <c r="P25" s="87">
        <v>8409.390653096847</v>
      </c>
      <c r="Q25" s="87">
        <v>8369.9132297936085</v>
      </c>
    </row>
    <row r="26" spans="1:17" ht="12" customHeight="1" x14ac:dyDescent="0.25">
      <c r="A26" s="88" t="s">
        <v>30</v>
      </c>
      <c r="B26" s="94">
        <v>21867.259312294856</v>
      </c>
      <c r="C26" s="94">
        <v>21451.011733080406</v>
      </c>
      <c r="D26" s="94">
        <v>19493.236349008108</v>
      </c>
      <c r="E26" s="94">
        <v>15780.787042322645</v>
      </c>
      <c r="F26" s="94">
        <v>15571.644664067493</v>
      </c>
      <c r="G26" s="94">
        <v>15510.152410066647</v>
      </c>
      <c r="H26" s="94">
        <v>17429.780361801088</v>
      </c>
      <c r="I26" s="94">
        <v>17876.924385035411</v>
      </c>
      <c r="J26" s="94">
        <v>17358.934611075641</v>
      </c>
      <c r="K26" s="94">
        <v>17476.986626841026</v>
      </c>
      <c r="L26" s="94">
        <v>14485.841006771416</v>
      </c>
      <c r="M26" s="94">
        <v>14796.057035827651</v>
      </c>
      <c r="N26" s="94">
        <v>14905.627914896366</v>
      </c>
      <c r="O26" s="94">
        <v>15385.903167261311</v>
      </c>
      <c r="P26" s="94">
        <v>16278.144333274706</v>
      </c>
      <c r="Q26" s="94">
        <v>16802.78858439553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35115.379376144774</v>
      </c>
      <c r="C29" s="89">
        <f t="shared" ref="C29:Q29" si="10">SUM(C30:C33)</f>
        <v>35372.758859938949</v>
      </c>
      <c r="D29" s="89">
        <f t="shared" si="10"/>
        <v>35684.080402744919</v>
      </c>
      <c r="E29" s="89">
        <f t="shared" si="10"/>
        <v>35798.066845308887</v>
      </c>
      <c r="F29" s="89">
        <f t="shared" si="10"/>
        <v>36115.216379071389</v>
      </c>
      <c r="G29" s="89">
        <f t="shared" si="10"/>
        <v>36511.766190729511</v>
      </c>
      <c r="H29" s="89">
        <f t="shared" si="10"/>
        <v>36780.871178837398</v>
      </c>
      <c r="I29" s="89">
        <f t="shared" si="10"/>
        <v>37084.458543427987</v>
      </c>
      <c r="J29" s="89">
        <f t="shared" si="10"/>
        <v>37323.192248726678</v>
      </c>
      <c r="K29" s="89">
        <f t="shared" si="10"/>
        <v>37540.514327579382</v>
      </c>
      <c r="L29" s="89">
        <f t="shared" si="10"/>
        <v>37697.81307717337</v>
      </c>
      <c r="M29" s="89">
        <f t="shared" si="10"/>
        <v>38319.596434394451</v>
      </c>
      <c r="N29" s="89">
        <f t="shared" si="10"/>
        <v>38951.777140318067</v>
      </c>
      <c r="O29" s="89">
        <f t="shared" si="10"/>
        <v>39785.891668907527</v>
      </c>
      <c r="P29" s="89">
        <f t="shared" si="10"/>
        <v>40736.210316936093</v>
      </c>
      <c r="Q29" s="89">
        <f t="shared" si="10"/>
        <v>41551.532904445747</v>
      </c>
    </row>
    <row r="30" spans="1:17" ht="12" customHeight="1" x14ac:dyDescent="0.25">
      <c r="A30" s="88" t="s">
        <v>66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4420.2589022087532</v>
      </c>
      <c r="L30" s="87">
        <v>6108.3575261841352</v>
      </c>
      <c r="M30" s="87">
        <v>6272.7066833531289</v>
      </c>
      <c r="N30" s="87">
        <v>7566.0698664491119</v>
      </c>
      <c r="O30" s="87">
        <v>7583.2735367881969</v>
      </c>
      <c r="P30" s="87">
        <v>5998.492967512263</v>
      </c>
      <c r="Q30" s="87">
        <v>5960.3739170173558</v>
      </c>
    </row>
    <row r="31" spans="1:17" ht="12" customHeight="1" x14ac:dyDescent="0.25">
      <c r="A31" s="88" t="s">
        <v>98</v>
      </c>
      <c r="B31" s="87">
        <v>12949.042573817411</v>
      </c>
      <c r="C31" s="87">
        <v>13892.477940705501</v>
      </c>
      <c r="D31" s="87">
        <v>14065.001970264786</v>
      </c>
      <c r="E31" s="87">
        <v>14129.746865125073</v>
      </c>
      <c r="F31" s="87">
        <v>14420.219052178969</v>
      </c>
      <c r="G31" s="87">
        <v>14179.365478498274</v>
      </c>
      <c r="H31" s="87">
        <v>14014.592791948171</v>
      </c>
      <c r="I31" s="87">
        <v>13732.992435589977</v>
      </c>
      <c r="J31" s="87">
        <v>12964.616860037249</v>
      </c>
      <c r="K31" s="87">
        <v>12620.360322625167</v>
      </c>
      <c r="L31" s="87">
        <v>12027.227742753412</v>
      </c>
      <c r="M31" s="87">
        <v>12023.092176432678</v>
      </c>
      <c r="N31" s="87">
        <v>11240.054984234413</v>
      </c>
      <c r="O31" s="87">
        <v>11126.341978416174</v>
      </c>
      <c r="P31" s="87">
        <v>11042.162162496012</v>
      </c>
      <c r="Q31" s="87">
        <v>10302.783554552627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22166.336802327365</v>
      </c>
      <c r="C33" s="86">
        <v>21480.280919233446</v>
      </c>
      <c r="D33" s="86">
        <v>21619.078432480135</v>
      </c>
      <c r="E33" s="86">
        <v>21668.319980183813</v>
      </c>
      <c r="F33" s="86">
        <v>21694.997326892419</v>
      </c>
      <c r="G33" s="86">
        <v>22332.40071223124</v>
      </c>
      <c r="H33" s="86">
        <v>22766.278386889229</v>
      </c>
      <c r="I33" s="86">
        <v>23351.466107838009</v>
      </c>
      <c r="J33" s="86">
        <v>24358.575388689431</v>
      </c>
      <c r="K33" s="86">
        <v>20499.895102745464</v>
      </c>
      <c r="L33" s="86">
        <v>19562.227808235821</v>
      </c>
      <c r="M33" s="86">
        <v>20023.797574608649</v>
      </c>
      <c r="N33" s="86">
        <v>20145.652289634545</v>
      </c>
      <c r="O33" s="86">
        <v>21076.276153703158</v>
      </c>
      <c r="P33" s="86">
        <v>23695.555186927817</v>
      </c>
      <c r="Q33" s="86">
        <v>25288.375432875768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286.32223116882369</v>
      </c>
      <c r="C3" s="106">
        <f t="shared" ref="C3:Q3" si="1">SUM(C4,C16,C19,C29)</f>
        <v>290.0606986397749</v>
      </c>
      <c r="D3" s="106">
        <f t="shared" si="1"/>
        <v>269.00216592864217</v>
      </c>
      <c r="E3" s="106">
        <f t="shared" si="1"/>
        <v>314.13354824384623</v>
      </c>
      <c r="F3" s="106">
        <f t="shared" si="1"/>
        <v>290.42776563677438</v>
      </c>
      <c r="G3" s="106">
        <f t="shared" si="1"/>
        <v>285.92753751561844</v>
      </c>
      <c r="H3" s="106">
        <f t="shared" si="1"/>
        <v>285.60397853845342</v>
      </c>
      <c r="I3" s="106">
        <f t="shared" si="1"/>
        <v>284.86955957629254</v>
      </c>
      <c r="J3" s="106">
        <f t="shared" si="1"/>
        <v>302.06745213854072</v>
      </c>
      <c r="K3" s="106">
        <f t="shared" si="1"/>
        <v>286.94750921739126</v>
      </c>
      <c r="L3" s="106">
        <f t="shared" si="1"/>
        <v>339.6603981534123</v>
      </c>
      <c r="M3" s="106">
        <f t="shared" si="1"/>
        <v>283.6729651160137</v>
      </c>
      <c r="N3" s="106">
        <f t="shared" si="1"/>
        <v>308.38231225151998</v>
      </c>
      <c r="O3" s="106">
        <f t="shared" si="1"/>
        <v>323.16487856014754</v>
      </c>
      <c r="P3" s="106">
        <f t="shared" si="1"/>
        <v>270.99647394885017</v>
      </c>
      <c r="Q3" s="106">
        <f t="shared" si="1"/>
        <v>307.79311980938701</v>
      </c>
    </row>
    <row r="4" spans="1:17" ht="12.95" customHeight="1" x14ac:dyDescent="0.25">
      <c r="A4" s="90" t="s">
        <v>44</v>
      </c>
      <c r="B4" s="101">
        <f t="shared" ref="B4" si="2">SUM(B5:B15)</f>
        <v>213.72972375190602</v>
      </c>
      <c r="C4" s="101">
        <f t="shared" ref="C4:Q4" si="3">SUM(C5:C15)</f>
        <v>218.44042301726657</v>
      </c>
      <c r="D4" s="101">
        <f t="shared" si="3"/>
        <v>194.78156690297004</v>
      </c>
      <c r="E4" s="101">
        <f t="shared" si="3"/>
        <v>239.84073955729264</v>
      </c>
      <c r="F4" s="101">
        <f t="shared" si="3"/>
        <v>215.41286198586525</v>
      </c>
      <c r="G4" s="101">
        <f t="shared" si="3"/>
        <v>211.17058243560388</v>
      </c>
      <c r="H4" s="101">
        <f t="shared" si="3"/>
        <v>208.64584574020759</v>
      </c>
      <c r="I4" s="101">
        <f t="shared" si="3"/>
        <v>207.59397406412364</v>
      </c>
      <c r="J4" s="101">
        <f t="shared" si="3"/>
        <v>223.9358188893232</v>
      </c>
      <c r="K4" s="101">
        <f t="shared" si="3"/>
        <v>204.81333941561789</v>
      </c>
      <c r="L4" s="101">
        <f t="shared" si="3"/>
        <v>257.56702724940692</v>
      </c>
      <c r="M4" s="101">
        <f t="shared" si="3"/>
        <v>201.23381204189656</v>
      </c>
      <c r="N4" s="101">
        <f t="shared" si="3"/>
        <v>222.86394968428212</v>
      </c>
      <c r="O4" s="101">
        <f t="shared" si="3"/>
        <v>235.73621407030646</v>
      </c>
      <c r="P4" s="101">
        <f t="shared" si="3"/>
        <v>182.15880372071192</v>
      </c>
      <c r="Q4" s="101">
        <f t="shared" si="3"/>
        <v>216.77510777950417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55.135789451729067</v>
      </c>
      <c r="C7" s="100">
        <v>70.463598498428894</v>
      </c>
      <c r="D7" s="100">
        <v>64.273746751368179</v>
      </c>
      <c r="E7" s="100">
        <v>57.226668665269194</v>
      </c>
      <c r="F7" s="100">
        <v>56.455851838536233</v>
      </c>
      <c r="G7" s="100">
        <v>51.639447640174339</v>
      </c>
      <c r="H7" s="100">
        <v>30.291654062617788</v>
      </c>
      <c r="I7" s="100">
        <v>28.735053450205363</v>
      </c>
      <c r="J7" s="100">
        <v>22.753764852350496</v>
      </c>
      <c r="K7" s="100">
        <v>20.604332877195795</v>
      </c>
      <c r="L7" s="100">
        <v>47.187638843456504</v>
      </c>
      <c r="M7" s="100">
        <v>52.151249466535361</v>
      </c>
      <c r="N7" s="100">
        <v>35.929607485618199</v>
      </c>
      <c r="O7" s="100">
        <v>46.981906027489387</v>
      </c>
      <c r="P7" s="100">
        <v>40.693573690533881</v>
      </c>
      <c r="Q7" s="100">
        <v>64.933252589888383</v>
      </c>
    </row>
    <row r="8" spans="1:17" ht="12" customHeight="1" x14ac:dyDescent="0.25">
      <c r="A8" s="88" t="s">
        <v>101</v>
      </c>
      <c r="B8" s="100">
        <v>0.2202933874920284</v>
      </c>
      <c r="C8" s="100">
        <v>0.24933868821159264</v>
      </c>
      <c r="D8" s="100">
        <v>0.23034577513526039</v>
      </c>
      <c r="E8" s="100">
        <v>0.37179172349588568</v>
      </c>
      <c r="F8" s="100">
        <v>0.37382710640810574</v>
      </c>
      <c r="G8" s="100">
        <v>0.37363107567149345</v>
      </c>
      <c r="H8" s="100">
        <v>0.38574324977964242</v>
      </c>
      <c r="I8" s="100">
        <v>0.39093475602443689</v>
      </c>
      <c r="J8" s="100">
        <v>0.43617188185951605</v>
      </c>
      <c r="K8" s="100">
        <v>0.44705664516307525</v>
      </c>
      <c r="L8" s="100">
        <v>0.56589550313269332</v>
      </c>
      <c r="M8" s="100">
        <v>0.49540706067186391</v>
      </c>
      <c r="N8" s="100">
        <v>0.84450132524182298</v>
      </c>
      <c r="O8" s="100">
        <v>1.0480367918369351</v>
      </c>
      <c r="P8" s="100">
        <v>1.0409855294768675</v>
      </c>
      <c r="Q8" s="100">
        <v>1.4565497833428482</v>
      </c>
    </row>
    <row r="9" spans="1:17" ht="12" customHeight="1" x14ac:dyDescent="0.25">
      <c r="A9" s="88" t="s">
        <v>106</v>
      </c>
      <c r="B9" s="100">
        <v>126.45824405047544</v>
      </c>
      <c r="C9" s="100">
        <v>85.094331702246606</v>
      </c>
      <c r="D9" s="100">
        <v>93.950664200942427</v>
      </c>
      <c r="E9" s="100">
        <v>101.38549942103838</v>
      </c>
      <c r="F9" s="100">
        <v>86.65549205753085</v>
      </c>
      <c r="G9" s="100">
        <v>73.989247478207588</v>
      </c>
      <c r="H9" s="100">
        <v>94.862533559734004</v>
      </c>
      <c r="I9" s="100">
        <v>79.913045575411786</v>
      </c>
      <c r="J9" s="100">
        <v>100.75897627771869</v>
      </c>
      <c r="K9" s="100">
        <v>102.2362332946427</v>
      </c>
      <c r="L9" s="100">
        <v>112.61320512340595</v>
      </c>
      <c r="M9" s="100">
        <v>58.238894414304454</v>
      </c>
      <c r="N9" s="100">
        <v>96.835596557668239</v>
      </c>
      <c r="O9" s="100">
        <v>93.495607732410747</v>
      </c>
      <c r="P9" s="100">
        <v>71.211873174387051</v>
      </c>
      <c r="Q9" s="100">
        <v>74.095410152025352</v>
      </c>
    </row>
    <row r="10" spans="1:17" ht="12" customHeight="1" x14ac:dyDescent="0.25">
      <c r="A10" s="88" t="s">
        <v>34</v>
      </c>
      <c r="B10" s="100">
        <v>2.3883212057006331E-2</v>
      </c>
      <c r="C10" s="100">
        <v>0.10000000000000002</v>
      </c>
      <c r="D10" s="100">
        <v>0.10068999999999999</v>
      </c>
      <c r="E10" s="100">
        <v>0.10001999999999998</v>
      </c>
      <c r="F10" s="100">
        <v>9.9999999999999978E-2</v>
      </c>
      <c r="G10" s="100">
        <v>9.5532320364397183E-2</v>
      </c>
      <c r="H10" s="100">
        <v>8.580999999999997E-2</v>
      </c>
      <c r="I10" s="100">
        <v>9.9749999999999978E-2</v>
      </c>
      <c r="J10" s="100">
        <v>0.11392999999999996</v>
      </c>
      <c r="K10" s="100">
        <v>0.11236999999999996</v>
      </c>
      <c r="L10" s="100">
        <v>9.5534423597465154E-2</v>
      </c>
      <c r="M10" s="100">
        <v>0.11942294831375004</v>
      </c>
      <c r="N10" s="100">
        <v>0.16719114872374249</v>
      </c>
      <c r="O10" s="100">
        <v>0.40603802426673996</v>
      </c>
      <c r="P10" s="100">
        <v>0.5732301519059898</v>
      </c>
      <c r="Q10" s="100">
        <v>0.23886147808720046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10.547443289949126</v>
      </c>
      <c r="C12" s="100">
        <v>13.019187216678276</v>
      </c>
      <c r="D12" s="100">
        <v>22.343994551916232</v>
      </c>
      <c r="E12" s="100">
        <v>52.517013205531896</v>
      </c>
      <c r="F12" s="100">
        <v>54.097345705107777</v>
      </c>
      <c r="G12" s="100">
        <v>54.512331239969555</v>
      </c>
      <c r="H12" s="100">
        <v>55.036424545224129</v>
      </c>
      <c r="I12" s="100">
        <v>43.013455832759867</v>
      </c>
      <c r="J12" s="100">
        <v>50.961923846867805</v>
      </c>
      <c r="K12" s="100">
        <v>41.722843810539544</v>
      </c>
      <c r="L12" s="100">
        <v>51.863444668628979</v>
      </c>
      <c r="M12" s="100">
        <v>56.310790842041982</v>
      </c>
      <c r="N12" s="100">
        <v>51.572241665966033</v>
      </c>
      <c r="O12" s="100">
        <v>54.59987882385245</v>
      </c>
      <c r="P12" s="100">
        <v>35.912397486315228</v>
      </c>
      <c r="Q12" s="100">
        <v>44.208359670075971</v>
      </c>
    </row>
    <row r="13" spans="1:17" ht="12" customHeight="1" x14ac:dyDescent="0.25">
      <c r="A13" s="88" t="s">
        <v>105</v>
      </c>
      <c r="B13" s="100">
        <v>0.28897472900382981</v>
      </c>
      <c r="C13" s="100">
        <v>0.67884053077433537</v>
      </c>
      <c r="D13" s="100">
        <v>0.66614358417153707</v>
      </c>
      <c r="E13" s="100">
        <v>1.3696403831046917</v>
      </c>
      <c r="F13" s="100">
        <v>1.354532079435242</v>
      </c>
      <c r="G13" s="100">
        <v>2.3536329458157668</v>
      </c>
      <c r="H13" s="100">
        <v>2.5648846818000348</v>
      </c>
      <c r="I13" s="100">
        <v>5.1090235025520405</v>
      </c>
      <c r="J13" s="100">
        <v>6.0833270100386017</v>
      </c>
      <c r="K13" s="100">
        <v>6.1454056663864591</v>
      </c>
      <c r="L13" s="100">
        <v>8.54910315716082</v>
      </c>
      <c r="M13" s="100">
        <v>7.3022804804021266</v>
      </c>
      <c r="N13" s="100">
        <v>8.8099558850958957</v>
      </c>
      <c r="O13" s="100">
        <v>9.5691513432036253</v>
      </c>
      <c r="P13" s="100">
        <v>7.7427679365902025</v>
      </c>
      <c r="Q13" s="100">
        <v>9.6751141910858092</v>
      </c>
    </row>
    <row r="14" spans="1:17" ht="12" customHeight="1" x14ac:dyDescent="0.25">
      <c r="A14" s="51" t="s">
        <v>104</v>
      </c>
      <c r="B14" s="22">
        <v>18.61812513201118</v>
      </c>
      <c r="C14" s="22">
        <v>46.735237669333117</v>
      </c>
      <c r="D14" s="22">
        <v>11.020450853229201</v>
      </c>
      <c r="E14" s="22">
        <v>24.524220725129805</v>
      </c>
      <c r="F14" s="22">
        <v>14.219289679649966</v>
      </c>
      <c r="G14" s="22">
        <v>26.270915911335557</v>
      </c>
      <c r="H14" s="22">
        <v>23.452858541859552</v>
      </c>
      <c r="I14" s="22">
        <v>48.633278733735445</v>
      </c>
      <c r="J14" s="22">
        <v>40.865732391064888</v>
      </c>
      <c r="K14" s="22">
        <v>31.617687562235226</v>
      </c>
      <c r="L14" s="22">
        <v>34.196412628643294</v>
      </c>
      <c r="M14" s="22">
        <v>24.817565964992475</v>
      </c>
      <c r="N14" s="22">
        <v>26.57626948204809</v>
      </c>
      <c r="O14" s="22">
        <v>27.373876373474108</v>
      </c>
      <c r="P14" s="22">
        <v>23.202013449028474</v>
      </c>
      <c r="Q14" s="22">
        <v>19.952962176083901</v>
      </c>
    </row>
    <row r="15" spans="1:17" ht="12" customHeight="1" x14ac:dyDescent="0.25">
      <c r="A15" s="105" t="s">
        <v>108</v>
      </c>
      <c r="B15" s="104">
        <v>2.4369704991883676</v>
      </c>
      <c r="C15" s="104">
        <v>2.0998887115937754</v>
      </c>
      <c r="D15" s="104">
        <v>2.1955311862071936</v>
      </c>
      <c r="E15" s="104">
        <v>2.3458854337228034</v>
      </c>
      <c r="F15" s="104">
        <v>2.156523519197064</v>
      </c>
      <c r="G15" s="104">
        <v>1.9358438240651967</v>
      </c>
      <c r="H15" s="104">
        <v>1.965937099192441</v>
      </c>
      <c r="I15" s="104">
        <v>1.6994322134346929</v>
      </c>
      <c r="J15" s="104">
        <v>1.9619926294232006</v>
      </c>
      <c r="K15" s="104">
        <v>1.9274095594550784</v>
      </c>
      <c r="L15" s="104">
        <v>2.4957929013812232</v>
      </c>
      <c r="M15" s="104">
        <v>1.7982008646345371</v>
      </c>
      <c r="N15" s="104">
        <v>2.1285861339200931</v>
      </c>
      <c r="O15" s="104">
        <v>2.2617189537724727</v>
      </c>
      <c r="P15" s="104">
        <v>1.7819623024742361</v>
      </c>
      <c r="Q15" s="104">
        <v>2.2145977389146965</v>
      </c>
    </row>
    <row r="16" spans="1:17" ht="12.95" customHeight="1" x14ac:dyDescent="0.25">
      <c r="A16" s="90" t="s">
        <v>102</v>
      </c>
      <c r="B16" s="101">
        <f t="shared" ref="B16" si="4">SUM(B17:B18)</f>
        <v>2.6957484892442434</v>
      </c>
      <c r="C16" s="101">
        <f t="shared" ref="C16:Q16" si="5">SUM(C17:C18)</f>
        <v>3.3867760047426141</v>
      </c>
      <c r="D16" s="101">
        <f t="shared" si="5"/>
        <v>4.2661348196511746</v>
      </c>
      <c r="E16" s="101">
        <f t="shared" si="5"/>
        <v>4.6778731630023795</v>
      </c>
      <c r="F16" s="101">
        <f t="shared" si="5"/>
        <v>5.6017239094317537</v>
      </c>
      <c r="G16" s="101">
        <f t="shared" si="5"/>
        <v>6.4856479660232393</v>
      </c>
      <c r="H16" s="101">
        <f t="shared" si="5"/>
        <v>7.7410431770417292</v>
      </c>
      <c r="I16" s="101">
        <f t="shared" si="5"/>
        <v>9.0689619846510201</v>
      </c>
      <c r="J16" s="101">
        <f t="shared" si="5"/>
        <v>10.095428779490797</v>
      </c>
      <c r="K16" s="101">
        <f t="shared" si="5"/>
        <v>11.373454845329759</v>
      </c>
      <c r="L16" s="101">
        <f t="shared" si="5"/>
        <v>12.01634126569096</v>
      </c>
      <c r="M16" s="101">
        <f t="shared" si="5"/>
        <v>12.162894839124725</v>
      </c>
      <c r="N16" s="101">
        <f t="shared" si="5"/>
        <v>12.095725621106013</v>
      </c>
      <c r="O16" s="101">
        <f t="shared" si="5"/>
        <v>12.076913863348633</v>
      </c>
      <c r="P16" s="101">
        <f t="shared" si="5"/>
        <v>12.305410331735754</v>
      </c>
      <c r="Q16" s="101">
        <f t="shared" si="5"/>
        <v>12.282027167015965</v>
      </c>
    </row>
    <row r="17" spans="1:17" ht="12.95" customHeight="1" x14ac:dyDescent="0.25">
      <c r="A17" s="88" t="s">
        <v>101</v>
      </c>
      <c r="B17" s="103">
        <v>7.4336012367794066E-3</v>
      </c>
      <c r="C17" s="103">
        <v>1.0221533347206942E-2</v>
      </c>
      <c r="D17" s="103">
        <v>1.5856502501962542E-2</v>
      </c>
      <c r="E17" s="103">
        <v>1.5941789401332018E-2</v>
      </c>
      <c r="F17" s="103">
        <v>2.4702567020963951E-2</v>
      </c>
      <c r="G17" s="103">
        <v>2.9000205074293559E-2</v>
      </c>
      <c r="H17" s="103">
        <v>4.0793094243347393E-2</v>
      </c>
      <c r="I17" s="103">
        <v>5.0449091173358732E-2</v>
      </c>
      <c r="J17" s="103">
        <v>5.6342972748916753E-2</v>
      </c>
      <c r="K17" s="103">
        <v>7.6981473838275929E-2</v>
      </c>
      <c r="L17" s="103">
        <v>7.5795948395534357E-2</v>
      </c>
      <c r="M17" s="103">
        <v>8.2474397894617205E-2</v>
      </c>
      <c r="N17" s="103">
        <v>9.4321775862418952E-2</v>
      </c>
      <c r="O17" s="103">
        <v>0.11536447649428663</v>
      </c>
      <c r="P17" s="103">
        <v>0.1528113397297011</v>
      </c>
      <c r="Q17" s="103">
        <v>0.20971632324022557</v>
      </c>
    </row>
    <row r="18" spans="1:17" ht="12" customHeight="1" x14ac:dyDescent="0.25">
      <c r="A18" s="88" t="s">
        <v>100</v>
      </c>
      <c r="B18" s="103">
        <v>2.6883148880074641</v>
      </c>
      <c r="C18" s="103">
        <v>3.3765544713954072</v>
      </c>
      <c r="D18" s="103">
        <v>4.2502783171492124</v>
      </c>
      <c r="E18" s="103">
        <v>4.6619313736010479</v>
      </c>
      <c r="F18" s="103">
        <v>5.5770213424107897</v>
      </c>
      <c r="G18" s="103">
        <v>6.4566477609489459</v>
      </c>
      <c r="H18" s="103">
        <v>7.700250082798382</v>
      </c>
      <c r="I18" s="103">
        <v>9.0185128934776611</v>
      </c>
      <c r="J18" s="103">
        <v>10.03908580674188</v>
      </c>
      <c r="K18" s="103">
        <v>11.296473371491484</v>
      </c>
      <c r="L18" s="103">
        <v>11.940545317295426</v>
      </c>
      <c r="M18" s="103">
        <v>12.080420441230107</v>
      </c>
      <c r="N18" s="103">
        <v>12.001403845243594</v>
      </c>
      <c r="O18" s="103">
        <v>11.961549386854346</v>
      </c>
      <c r="P18" s="103">
        <v>12.152598992006052</v>
      </c>
      <c r="Q18" s="103">
        <v>12.072310843775739</v>
      </c>
    </row>
    <row r="19" spans="1:17" ht="12.95" customHeight="1" x14ac:dyDescent="0.25">
      <c r="A19" s="90" t="s">
        <v>47</v>
      </c>
      <c r="B19" s="101">
        <f t="shared" ref="B19" si="6">SUM(B20:B27)</f>
        <v>34.055780540383324</v>
      </c>
      <c r="C19" s="101">
        <f t="shared" ref="C19:Q19" si="7">SUM(C20:C27)</f>
        <v>33.691079410156263</v>
      </c>
      <c r="D19" s="101">
        <f t="shared" si="7"/>
        <v>34.024453651525278</v>
      </c>
      <c r="E19" s="101">
        <f t="shared" si="7"/>
        <v>33.58342498052167</v>
      </c>
      <c r="F19" s="101">
        <f t="shared" si="7"/>
        <v>33.330645817717141</v>
      </c>
      <c r="G19" s="101">
        <f t="shared" si="7"/>
        <v>33.226478849612597</v>
      </c>
      <c r="H19" s="101">
        <f t="shared" si="7"/>
        <v>32.940435420533198</v>
      </c>
      <c r="I19" s="101">
        <f t="shared" si="7"/>
        <v>32.7491605011963</v>
      </c>
      <c r="J19" s="101">
        <f t="shared" si="7"/>
        <v>32.362862261172104</v>
      </c>
      <c r="K19" s="101">
        <f t="shared" si="7"/>
        <v>33.278730923321916</v>
      </c>
      <c r="L19" s="101">
        <f t="shared" si="7"/>
        <v>31.650606722916951</v>
      </c>
      <c r="M19" s="101">
        <f t="shared" si="7"/>
        <v>32.37588494636644</v>
      </c>
      <c r="N19" s="101">
        <f t="shared" si="7"/>
        <v>32.251769996000149</v>
      </c>
      <c r="O19" s="101">
        <f t="shared" si="7"/>
        <v>33.322732446180026</v>
      </c>
      <c r="P19" s="101">
        <f t="shared" si="7"/>
        <v>34.785339906854752</v>
      </c>
      <c r="Q19" s="101">
        <f t="shared" si="7"/>
        <v>35.765259516039684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6.7684176792637123</v>
      </c>
      <c r="C22" s="100">
        <v>6.6442715015711231</v>
      </c>
      <c r="D22" s="100">
        <v>6.7574032486318121</v>
      </c>
      <c r="E22" s="100">
        <v>6.6690913347307843</v>
      </c>
      <c r="F22" s="100">
        <v>6.4638881614637596</v>
      </c>
      <c r="G22" s="100">
        <v>6.2070052995475713</v>
      </c>
      <c r="H22" s="100">
        <v>4.2008359373822026</v>
      </c>
      <c r="I22" s="100">
        <v>3.7425165497946438</v>
      </c>
      <c r="J22" s="100">
        <v>2.6331151476494981</v>
      </c>
      <c r="K22" s="100">
        <v>2.6954971228041948</v>
      </c>
      <c r="L22" s="100">
        <v>4.5689765198659753</v>
      </c>
      <c r="M22" s="100">
        <v>4.6733814761375339</v>
      </c>
      <c r="N22" s="100">
        <v>4.6539383273101445</v>
      </c>
      <c r="O22" s="100">
        <v>4.7755557142106051</v>
      </c>
      <c r="P22" s="100">
        <v>4.9684784259609129</v>
      </c>
      <c r="Q22" s="100">
        <v>5.0761795806723375</v>
      </c>
    </row>
    <row r="23" spans="1:17" ht="12" customHeight="1" x14ac:dyDescent="0.25">
      <c r="A23" s="88" t="s">
        <v>98</v>
      </c>
      <c r="B23" s="100">
        <v>6.2999460958799309</v>
      </c>
      <c r="C23" s="100">
        <v>6.4941352364741292</v>
      </c>
      <c r="D23" s="100">
        <v>6.7320885161391431</v>
      </c>
      <c r="E23" s="100">
        <v>7.3605952615118424</v>
      </c>
      <c r="F23" s="100">
        <v>7.37857629707106</v>
      </c>
      <c r="G23" s="100">
        <v>7.5767488412278201</v>
      </c>
      <c r="H23" s="100">
        <v>7.607154583805471</v>
      </c>
      <c r="I23" s="100">
        <v>7.6402980271908811</v>
      </c>
      <c r="J23" s="100">
        <v>9.1161115773333421</v>
      </c>
      <c r="K23" s="100">
        <v>9.403405801278911</v>
      </c>
      <c r="L23" s="100">
        <v>9.7302384427702702</v>
      </c>
      <c r="M23" s="100">
        <v>9.9525825749215784</v>
      </c>
      <c r="N23" s="100">
        <v>9.9111758236839229</v>
      </c>
      <c r="O23" s="100">
        <v>10.170176098293092</v>
      </c>
      <c r="P23" s="100">
        <v>10.581030471957369</v>
      </c>
      <c r="Q23" s="100">
        <v>10.810394293668278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1.4903902243769851</v>
      </c>
      <c r="C25" s="100">
        <v>1.78081278332172</v>
      </c>
      <c r="D25" s="100">
        <v>3.456005448083765</v>
      </c>
      <c r="E25" s="100">
        <v>5.9693367944680729</v>
      </c>
      <c r="F25" s="100">
        <v>6.2873542948922339</v>
      </c>
      <c r="G25" s="100">
        <v>6.4647270795389744</v>
      </c>
      <c r="H25" s="100">
        <v>6.5635754547758332</v>
      </c>
      <c r="I25" s="100">
        <v>6.5844741672401259</v>
      </c>
      <c r="J25" s="100">
        <v>6.5370561531321707</v>
      </c>
      <c r="K25" s="100">
        <v>6.693386189460429</v>
      </c>
      <c r="L25" s="100">
        <v>6.2238773911780232</v>
      </c>
      <c r="M25" s="100">
        <v>6.3146033700771138</v>
      </c>
      <c r="N25" s="100">
        <v>6.3956573315513543</v>
      </c>
      <c r="O25" s="100">
        <v>6.4491323541355383</v>
      </c>
      <c r="P25" s="100">
        <v>6.3156944451406281</v>
      </c>
      <c r="Q25" s="100">
        <v>6.3077185510137221</v>
      </c>
    </row>
    <row r="26" spans="1:17" ht="12" customHeight="1" x14ac:dyDescent="0.25">
      <c r="A26" s="88" t="s">
        <v>30</v>
      </c>
      <c r="B26" s="22">
        <v>19.497026540862691</v>
      </c>
      <c r="C26" s="22">
        <v>18.771859888789294</v>
      </c>
      <c r="D26" s="22">
        <v>17.078956438670556</v>
      </c>
      <c r="E26" s="22">
        <v>13.584401589810966</v>
      </c>
      <c r="F26" s="22">
        <v>13.200827064290088</v>
      </c>
      <c r="G26" s="22">
        <v>12.977997629298232</v>
      </c>
      <c r="H26" s="22">
        <v>14.568869444569691</v>
      </c>
      <c r="I26" s="22">
        <v>14.78187175697065</v>
      </c>
      <c r="J26" s="22">
        <v>14.076579383057094</v>
      </c>
      <c r="K26" s="22">
        <v>14.486441809778382</v>
      </c>
      <c r="L26" s="22">
        <v>11.127514369102681</v>
      </c>
      <c r="M26" s="22">
        <v>11.435317525230218</v>
      </c>
      <c r="N26" s="22">
        <v>11.290998513454728</v>
      </c>
      <c r="O26" s="22">
        <v>11.927868279540785</v>
      </c>
      <c r="P26" s="22">
        <v>12.92013656379584</v>
      </c>
      <c r="Q26" s="22">
        <v>13.570967090685349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35.840978387290086</v>
      </c>
      <c r="C29" s="101">
        <f t="shared" ref="C29:Q29" si="9">SUM(C30:C33)</f>
        <v>34.542420207609453</v>
      </c>
      <c r="D29" s="101">
        <f t="shared" si="9"/>
        <v>35.930010554495695</v>
      </c>
      <c r="E29" s="101">
        <f t="shared" si="9"/>
        <v>36.031510543029555</v>
      </c>
      <c r="F29" s="101">
        <f t="shared" si="9"/>
        <v>36.082533923760259</v>
      </c>
      <c r="G29" s="101">
        <f t="shared" si="9"/>
        <v>35.044828264378751</v>
      </c>
      <c r="H29" s="101">
        <f t="shared" si="9"/>
        <v>36.276654200670919</v>
      </c>
      <c r="I29" s="101">
        <f t="shared" si="9"/>
        <v>35.457463026321577</v>
      </c>
      <c r="J29" s="101">
        <f t="shared" si="9"/>
        <v>35.673342208554658</v>
      </c>
      <c r="K29" s="101">
        <f t="shared" si="9"/>
        <v>37.481984033121677</v>
      </c>
      <c r="L29" s="101">
        <f t="shared" si="9"/>
        <v>38.426422915397438</v>
      </c>
      <c r="M29" s="101">
        <f t="shared" si="9"/>
        <v>37.900373288625978</v>
      </c>
      <c r="N29" s="101">
        <f t="shared" si="9"/>
        <v>41.17086695013171</v>
      </c>
      <c r="O29" s="101">
        <f t="shared" si="9"/>
        <v>42.029018180312448</v>
      </c>
      <c r="P29" s="101">
        <f t="shared" si="9"/>
        <v>41.746919989547735</v>
      </c>
      <c r="Q29" s="101">
        <f t="shared" si="9"/>
        <v>42.970725346827201</v>
      </c>
    </row>
    <row r="30" spans="1:17" ht="12" customHeight="1" x14ac:dyDescent="0.25">
      <c r="A30" s="88" t="s">
        <v>66</v>
      </c>
      <c r="B30" s="100">
        <v>0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5.5061699999999973</v>
      </c>
      <c r="L30" s="100">
        <v>7.6908002915213078</v>
      </c>
      <c r="M30" s="100">
        <v>7.6907675364657742</v>
      </c>
      <c r="N30" s="100">
        <v>9.8881630524323718</v>
      </c>
      <c r="O30" s="100">
        <v>9.8881352006745651</v>
      </c>
      <c r="P30" s="100">
        <v>7.6908191605192702</v>
      </c>
      <c r="Q30" s="100">
        <v>7.6908746876351488</v>
      </c>
    </row>
    <row r="31" spans="1:17" ht="12" customHeight="1" x14ac:dyDescent="0.25">
      <c r="A31" s="88" t="s">
        <v>98</v>
      </c>
      <c r="B31" s="100">
        <v>15.883892781069671</v>
      </c>
      <c r="C31" s="100">
        <v>16.175302839720466</v>
      </c>
      <c r="D31" s="100">
        <v>16.88415500528118</v>
      </c>
      <c r="E31" s="100">
        <v>16.971261804552544</v>
      </c>
      <c r="F31" s="100">
        <v>17.169031971969002</v>
      </c>
      <c r="G31" s="100">
        <v>16.271855419144483</v>
      </c>
      <c r="H31" s="100">
        <v>16.564555512437551</v>
      </c>
      <c r="I31" s="100">
        <v>15.785992550199504</v>
      </c>
      <c r="J31" s="100">
        <v>15.008887290339555</v>
      </c>
      <c r="K31" s="100">
        <v>14.59785278507707</v>
      </c>
      <c r="L31" s="100">
        <v>14.061379734211966</v>
      </c>
      <c r="M31" s="100">
        <v>13.680895286247804</v>
      </c>
      <c r="N31" s="100">
        <v>13.623535236473584</v>
      </c>
      <c r="O31" s="100">
        <v>13.442638915740206</v>
      </c>
      <c r="P31" s="100">
        <v>13.104698945886721</v>
      </c>
      <c r="Q31" s="100">
        <v>12.294353139557659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19.957085606220414</v>
      </c>
      <c r="C33" s="18">
        <v>18.367117367888987</v>
      </c>
      <c r="D33" s="18">
        <v>19.045855549214519</v>
      </c>
      <c r="E33" s="18">
        <v>19.060248738477011</v>
      </c>
      <c r="F33" s="18">
        <v>18.913501951791257</v>
      </c>
      <c r="G33" s="18">
        <v>18.772972845234271</v>
      </c>
      <c r="H33" s="18">
        <v>19.712098688233372</v>
      </c>
      <c r="I33" s="18">
        <v>19.671470476122071</v>
      </c>
      <c r="J33" s="18">
        <v>20.664454918215107</v>
      </c>
      <c r="K33" s="18">
        <v>17.37796124804461</v>
      </c>
      <c r="L33" s="18">
        <v>16.674242889664161</v>
      </c>
      <c r="M33" s="18">
        <v>16.5287104659124</v>
      </c>
      <c r="N33" s="18">
        <v>17.659168661225753</v>
      </c>
      <c r="O33" s="18">
        <v>18.698244063897672</v>
      </c>
      <c r="P33" s="18">
        <v>20.951401883141745</v>
      </c>
      <c r="Q33" s="18">
        <v>22.985497519634393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187.28492971995632</v>
      </c>
      <c r="C3" s="106">
        <f t="shared" ref="C3:Q3" si="1">SUM(C4,C16,C19,C29)</f>
        <v>194.08581362466521</v>
      </c>
      <c r="D3" s="106">
        <f t="shared" si="1"/>
        <v>182.77997838479749</v>
      </c>
      <c r="E3" s="106">
        <f t="shared" si="1"/>
        <v>220.68882192501792</v>
      </c>
      <c r="F3" s="106">
        <f t="shared" si="1"/>
        <v>206.6350493304937</v>
      </c>
      <c r="G3" s="106">
        <f t="shared" si="1"/>
        <v>207.84401129506998</v>
      </c>
      <c r="H3" s="106">
        <f t="shared" si="1"/>
        <v>214.28667539403358</v>
      </c>
      <c r="I3" s="106">
        <f t="shared" si="1"/>
        <v>219.84337457297255</v>
      </c>
      <c r="J3" s="106">
        <f t="shared" si="1"/>
        <v>237.8168122634857</v>
      </c>
      <c r="K3" s="106">
        <f t="shared" si="1"/>
        <v>227.38008017047497</v>
      </c>
      <c r="L3" s="106">
        <f t="shared" si="1"/>
        <v>268.14613088338177</v>
      </c>
      <c r="M3" s="106">
        <f t="shared" si="1"/>
        <v>226.63851113758602</v>
      </c>
      <c r="N3" s="106">
        <f t="shared" si="1"/>
        <v>250.36112737197135</v>
      </c>
      <c r="O3" s="106">
        <f t="shared" si="1"/>
        <v>263.8197462923855</v>
      </c>
      <c r="P3" s="106">
        <f t="shared" si="1"/>
        <v>226.04476399731257</v>
      </c>
      <c r="Q3" s="106">
        <f t="shared" si="1"/>
        <v>258.77566902401264</v>
      </c>
    </row>
    <row r="4" spans="1:17" ht="12.95" customHeight="1" x14ac:dyDescent="0.25">
      <c r="A4" s="90" t="s">
        <v>44</v>
      </c>
      <c r="B4" s="101">
        <f t="shared" ref="B4" si="2">SUM(B5:B15)</f>
        <v>140.51874738076367</v>
      </c>
      <c r="C4" s="101">
        <f t="shared" ref="C4:Q4" si="3">SUM(C5:C15)</f>
        <v>146.81383328236203</v>
      </c>
      <c r="D4" s="101">
        <f t="shared" si="3"/>
        <v>132.51866463753839</v>
      </c>
      <c r="E4" s="101">
        <f t="shared" si="3"/>
        <v>169.56238786305966</v>
      </c>
      <c r="F4" s="101">
        <f t="shared" si="3"/>
        <v>153.4981439446255</v>
      </c>
      <c r="G4" s="101">
        <f t="shared" si="3"/>
        <v>153.17320717628107</v>
      </c>
      <c r="H4" s="101">
        <f t="shared" si="3"/>
        <v>155.73231651698902</v>
      </c>
      <c r="I4" s="101">
        <f t="shared" si="3"/>
        <v>158.61217658588768</v>
      </c>
      <c r="J4" s="101">
        <f t="shared" si="3"/>
        <v>174.01366016222093</v>
      </c>
      <c r="K4" s="101">
        <f t="shared" si="3"/>
        <v>159.41958904619779</v>
      </c>
      <c r="L4" s="101">
        <f t="shared" si="3"/>
        <v>199.45782679017779</v>
      </c>
      <c r="M4" s="101">
        <f t="shared" si="3"/>
        <v>156.35346077589801</v>
      </c>
      <c r="N4" s="101">
        <f t="shared" si="3"/>
        <v>177.27251069121141</v>
      </c>
      <c r="O4" s="101">
        <f t="shared" si="3"/>
        <v>188.45238707519914</v>
      </c>
      <c r="P4" s="101">
        <f t="shared" si="3"/>
        <v>146.82197884618012</v>
      </c>
      <c r="Q4" s="101">
        <f t="shared" si="3"/>
        <v>175.37123354406233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33.530489224333955</v>
      </c>
      <c r="C7" s="100">
        <v>43.275105379187551</v>
      </c>
      <c r="D7" s="100">
        <v>39.616718627771562</v>
      </c>
      <c r="E7" s="100">
        <v>35.431844919508869</v>
      </c>
      <c r="F7" s="100">
        <v>35.055970970330442</v>
      </c>
      <c r="G7" s="100">
        <v>32.180989013684936</v>
      </c>
      <c r="H7" s="100">
        <v>19.188502658249774</v>
      </c>
      <c r="I7" s="100">
        <v>18.300102607251048</v>
      </c>
      <c r="J7" s="100">
        <v>14.524755566260582</v>
      </c>
      <c r="K7" s="100">
        <v>13.152982252871888</v>
      </c>
      <c r="L7" s="100">
        <v>30.648303554097236</v>
      </c>
      <c r="M7" s="100">
        <v>33.94744929302113</v>
      </c>
      <c r="N7" s="100">
        <v>23.396782998789991</v>
      </c>
      <c r="O7" s="100">
        <v>30.623788681117926</v>
      </c>
      <c r="P7" s="100">
        <v>26.624477834084633</v>
      </c>
      <c r="Q7" s="100">
        <v>42.849760902071303</v>
      </c>
    </row>
    <row r="8" spans="1:17" ht="12" customHeight="1" x14ac:dyDescent="0.25">
      <c r="A8" s="88" t="s">
        <v>101</v>
      </c>
      <c r="B8" s="100">
        <v>0.21775451123921868</v>
      </c>
      <c r="C8" s="100">
        <v>0.24747136892754434</v>
      </c>
      <c r="D8" s="100">
        <v>0.2293746224381098</v>
      </c>
      <c r="E8" s="100">
        <v>0.37324782206537793</v>
      </c>
      <c r="F8" s="100">
        <v>0.37708361324080364</v>
      </c>
      <c r="G8" s="100">
        <v>0.37774434055719414</v>
      </c>
      <c r="H8" s="100">
        <v>0.39127931172148384</v>
      </c>
      <c r="I8" s="100">
        <v>0.39754073596070733</v>
      </c>
      <c r="J8" s="100">
        <v>0.44511341163219825</v>
      </c>
      <c r="K8" s="100">
        <v>0.45916039409573334</v>
      </c>
      <c r="L8" s="100">
        <v>0.58279740261624791</v>
      </c>
      <c r="M8" s="100">
        <v>0.51358091336371869</v>
      </c>
      <c r="N8" s="100">
        <v>0.8901129323798419</v>
      </c>
      <c r="O8" s="100">
        <v>1.112848789480797</v>
      </c>
      <c r="P8" s="100">
        <v>1.1184510959562637</v>
      </c>
      <c r="Q8" s="100">
        <v>1.5804400798761309</v>
      </c>
    </row>
    <row r="9" spans="1:17" ht="12" customHeight="1" x14ac:dyDescent="0.25">
      <c r="A9" s="88" t="s">
        <v>106</v>
      </c>
      <c r="B9" s="100">
        <v>82.161942823087514</v>
      </c>
      <c r="C9" s="100">
        <v>55.287147693575328</v>
      </c>
      <c r="D9" s="100">
        <v>63.657967667655896</v>
      </c>
      <c r="E9" s="100">
        <v>69.304635708303962</v>
      </c>
      <c r="F9" s="100">
        <v>60.235066235623968</v>
      </c>
      <c r="G9" s="100">
        <v>52.073303926468938</v>
      </c>
      <c r="H9" s="100">
        <v>68.977708323356637</v>
      </c>
      <c r="I9" s="100">
        <v>59.559016333665689</v>
      </c>
      <c r="J9" s="100">
        <v>76.650074746418838</v>
      </c>
      <c r="K9" s="100">
        <v>77.910186682353597</v>
      </c>
      <c r="L9" s="100">
        <v>86.022696944686288</v>
      </c>
      <c r="M9" s="100">
        <v>44.63450274092024</v>
      </c>
      <c r="N9" s="100">
        <v>74.357813748394719</v>
      </c>
      <c r="O9" s="100">
        <v>71.826281837699952</v>
      </c>
      <c r="P9" s="100">
        <v>54.725369558755972</v>
      </c>
      <c r="Q9" s="100">
        <v>57.055294866663573</v>
      </c>
    </row>
    <row r="10" spans="1:17" ht="12" customHeight="1" x14ac:dyDescent="0.25">
      <c r="A10" s="88" t="s">
        <v>34</v>
      </c>
      <c r="B10" s="100">
        <v>1.6005865842756029E-2</v>
      </c>
      <c r="C10" s="100">
        <v>6.7981867043810595E-2</v>
      </c>
      <c r="D10" s="100">
        <v>6.8539449455735271E-2</v>
      </c>
      <c r="E10" s="100">
        <v>6.8194027068265939E-2</v>
      </c>
      <c r="F10" s="100">
        <v>6.8218507954267316E-2</v>
      </c>
      <c r="G10" s="100">
        <v>6.520678191760812E-2</v>
      </c>
      <c r="H10" s="100">
        <v>5.8621779477343323E-2</v>
      </c>
      <c r="I10" s="100">
        <v>6.8335576949809185E-2</v>
      </c>
      <c r="J10" s="100">
        <v>7.8147593794799061E-2</v>
      </c>
      <c r="K10" s="100">
        <v>7.7225814084854613E-2</v>
      </c>
      <c r="L10" s="100">
        <v>6.5722520606613238E-2</v>
      </c>
      <c r="M10" s="100">
        <v>8.2271927613302959E-2</v>
      </c>
      <c r="N10" s="100">
        <v>0.11588053095358294</v>
      </c>
      <c r="O10" s="100">
        <v>0.28521604492418218</v>
      </c>
      <c r="P10" s="100">
        <v>0.40478540267035223</v>
      </c>
      <c r="Q10" s="100">
        <v>0.1697072728092178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8.1452220681632443</v>
      </c>
      <c r="C12" s="100">
        <v>10.114805322507642</v>
      </c>
      <c r="D12" s="100">
        <v>17.604522086688675</v>
      </c>
      <c r="E12" s="100">
        <v>41.734291052487386</v>
      </c>
      <c r="F12" s="100">
        <v>43.095886734014897</v>
      </c>
      <c r="G12" s="100">
        <v>43.470736589056116</v>
      </c>
      <c r="H12" s="100">
        <v>43.938039611513489</v>
      </c>
      <c r="I12" s="100">
        <v>34.51221675353208</v>
      </c>
      <c r="J12" s="100">
        <v>40.89297267218862</v>
      </c>
      <c r="K12" s="100">
        <v>33.487967851023406</v>
      </c>
      <c r="L12" s="100">
        <v>41.627639533608686</v>
      </c>
      <c r="M12" s="100">
        <v>45.582173913656938</v>
      </c>
      <c r="N12" s="100">
        <v>41.793210406938819</v>
      </c>
      <c r="O12" s="100">
        <v>44.411119368404705</v>
      </c>
      <c r="P12" s="100">
        <v>29.263488230863715</v>
      </c>
      <c r="Q12" s="100">
        <v>36.0326510316021</v>
      </c>
    </row>
    <row r="13" spans="1:17" ht="12" customHeight="1" x14ac:dyDescent="0.25">
      <c r="A13" s="88" t="s">
        <v>105</v>
      </c>
      <c r="B13" s="100">
        <v>0.35147638705530071</v>
      </c>
      <c r="C13" s="100">
        <v>0.84997730873846011</v>
      </c>
      <c r="D13" s="100">
        <v>0.8368721805501933</v>
      </c>
      <c r="E13" s="100">
        <v>1.7328586381357296</v>
      </c>
      <c r="F13" s="100">
        <v>1.7164675724986049</v>
      </c>
      <c r="G13" s="100">
        <v>2.9937496370403629</v>
      </c>
      <c r="H13" s="100">
        <v>3.2647787802209436</v>
      </c>
      <c r="I13" s="100">
        <v>6.5149709945952825</v>
      </c>
      <c r="J13" s="100">
        <v>7.759702840413679</v>
      </c>
      <c r="K13" s="100">
        <v>7.840926390305361</v>
      </c>
      <c r="L13" s="100">
        <v>11.412111290440102</v>
      </c>
      <c r="M13" s="100">
        <v>10.474792389572903</v>
      </c>
      <c r="N13" s="100">
        <v>13.895853171276947</v>
      </c>
      <c r="O13" s="100">
        <v>16.613025751668967</v>
      </c>
      <c r="P13" s="100">
        <v>14.773569320888283</v>
      </c>
      <c r="Q13" s="100">
        <v>19.856329172660129</v>
      </c>
    </row>
    <row r="14" spans="1:17" ht="12" customHeight="1" x14ac:dyDescent="0.25">
      <c r="A14" s="51" t="s">
        <v>104</v>
      </c>
      <c r="B14" s="22">
        <v>13.658886001853332</v>
      </c>
      <c r="C14" s="22">
        <v>34.871455630787921</v>
      </c>
      <c r="D14" s="22">
        <v>8.3091388167710267</v>
      </c>
      <c r="E14" s="22">
        <v>18.571430261767262</v>
      </c>
      <c r="F14" s="22">
        <v>10.79292679176543</v>
      </c>
      <c r="G14" s="22">
        <v>20.075633063490717</v>
      </c>
      <c r="H14" s="22">
        <v>17.947448953256863</v>
      </c>
      <c r="I14" s="22">
        <v>37.560561370498341</v>
      </c>
      <c r="J14" s="22">
        <v>31.700900702089033</v>
      </c>
      <c r="K14" s="22">
        <v>24.563730102007881</v>
      </c>
      <c r="L14" s="22">
        <v>26.602762642741403</v>
      </c>
      <c r="M14" s="22">
        <v>19.320488733115255</v>
      </c>
      <c r="N14" s="22">
        <v>20.694270768557391</v>
      </c>
      <c r="O14" s="22">
        <v>21.318387648130141</v>
      </c>
      <c r="P14" s="22">
        <v>18.129875100486668</v>
      </c>
      <c r="Q14" s="22">
        <v>15.612452479465169</v>
      </c>
    </row>
    <row r="15" spans="1:17" ht="12" customHeight="1" x14ac:dyDescent="0.25">
      <c r="A15" s="105" t="s">
        <v>108</v>
      </c>
      <c r="B15" s="104">
        <v>2.4369704991883667</v>
      </c>
      <c r="C15" s="104">
        <v>2.0998887115937745</v>
      </c>
      <c r="D15" s="104">
        <v>2.1955311862071945</v>
      </c>
      <c r="E15" s="104">
        <v>2.345885433722803</v>
      </c>
      <c r="F15" s="104">
        <v>2.156523519197064</v>
      </c>
      <c r="G15" s="104">
        <v>1.9358438240651961</v>
      </c>
      <c r="H15" s="104">
        <v>1.9659370991924416</v>
      </c>
      <c r="I15" s="104">
        <v>1.6994322134346924</v>
      </c>
      <c r="J15" s="104">
        <v>1.9619926294232002</v>
      </c>
      <c r="K15" s="104">
        <v>1.9274095594550782</v>
      </c>
      <c r="L15" s="104">
        <v>2.4957929013812241</v>
      </c>
      <c r="M15" s="104">
        <v>1.7982008646345371</v>
      </c>
      <c r="N15" s="104">
        <v>2.1285861339200931</v>
      </c>
      <c r="O15" s="104">
        <v>2.2617189537724722</v>
      </c>
      <c r="P15" s="104">
        <v>1.7819623024742359</v>
      </c>
      <c r="Q15" s="104">
        <v>2.2145977389146969</v>
      </c>
    </row>
    <row r="16" spans="1:17" ht="12.95" customHeight="1" x14ac:dyDescent="0.25">
      <c r="A16" s="90" t="s">
        <v>102</v>
      </c>
      <c r="B16" s="101">
        <f t="shared" ref="B16:Q16" si="4">SUM(B17:B18)</f>
        <v>4.5082689511008009</v>
      </c>
      <c r="C16" s="101">
        <f t="shared" si="4"/>
        <v>5.9418560083484104</v>
      </c>
      <c r="D16" s="101">
        <f t="shared" si="4"/>
        <v>7.7471217692653092</v>
      </c>
      <c r="E16" s="101">
        <f t="shared" si="4"/>
        <v>8.6415038851022725</v>
      </c>
      <c r="F16" s="101">
        <f t="shared" si="4"/>
        <v>10.566997893288812</v>
      </c>
      <c r="G16" s="101">
        <f t="shared" si="4"/>
        <v>12.443368551435514</v>
      </c>
      <c r="H16" s="101">
        <f t="shared" si="4"/>
        <v>15.115014110451842</v>
      </c>
      <c r="I16" s="101">
        <f t="shared" si="4"/>
        <v>17.998387558042491</v>
      </c>
      <c r="J16" s="101">
        <f t="shared" si="4"/>
        <v>20.311240424824344</v>
      </c>
      <c r="K16" s="101">
        <f t="shared" si="4"/>
        <v>23.244342173124497</v>
      </c>
      <c r="L16" s="101">
        <f t="shared" si="4"/>
        <v>24.873525920208294</v>
      </c>
      <c r="M16" s="101">
        <f t="shared" si="4"/>
        <v>25.95205051992642</v>
      </c>
      <c r="N16" s="101">
        <f t="shared" si="4"/>
        <v>26.791968280030265</v>
      </c>
      <c r="O16" s="101">
        <f t="shared" si="4"/>
        <v>27.479979274005714</v>
      </c>
      <c r="P16" s="101">
        <f t="shared" si="4"/>
        <v>29.846354882440675</v>
      </c>
      <c r="Q16" s="101">
        <f t="shared" si="4"/>
        <v>32.216035680407572</v>
      </c>
    </row>
    <row r="17" spans="1:17" ht="12.95" customHeight="1" x14ac:dyDescent="0.25">
      <c r="A17" s="88" t="s">
        <v>101</v>
      </c>
      <c r="B17" s="103">
        <v>1.2431676688069824E-2</v>
      </c>
      <c r="C17" s="103">
        <v>1.7588999780781513E-2</v>
      </c>
      <c r="D17" s="103">
        <v>2.8321246532921836E-2</v>
      </c>
      <c r="E17" s="103">
        <v>2.8631749001398792E-2</v>
      </c>
      <c r="F17" s="103">
        <v>4.5976803628248457E-2</v>
      </c>
      <c r="G17" s="103">
        <v>5.4681826543458725E-2</v>
      </c>
      <c r="H17" s="103">
        <v>7.8747377483100289E-2</v>
      </c>
      <c r="I17" s="103">
        <v>9.8855615938885394E-2</v>
      </c>
      <c r="J17" s="103">
        <v>0.11171100275264025</v>
      </c>
      <c r="K17" s="103">
        <v>0.15703828124761324</v>
      </c>
      <c r="L17" s="103">
        <v>0.15589362577640911</v>
      </c>
      <c r="M17" s="103">
        <v>0.17402118358492635</v>
      </c>
      <c r="N17" s="103">
        <v>0.21290013117166234</v>
      </c>
      <c r="O17" s="103">
        <v>0.26766137727802547</v>
      </c>
      <c r="P17" s="103">
        <v>0.3944161469774321</v>
      </c>
      <c r="Q17" s="103">
        <v>0.5824451000033104</v>
      </c>
    </row>
    <row r="18" spans="1:17" ht="12" customHeight="1" x14ac:dyDescent="0.25">
      <c r="A18" s="88" t="s">
        <v>100</v>
      </c>
      <c r="B18" s="103">
        <v>4.4958372744127315</v>
      </c>
      <c r="C18" s="103">
        <v>5.9242670085676288</v>
      </c>
      <c r="D18" s="103">
        <v>7.718800522732387</v>
      </c>
      <c r="E18" s="103">
        <v>8.612872136100874</v>
      </c>
      <c r="F18" s="103">
        <v>10.521021089660564</v>
      </c>
      <c r="G18" s="103">
        <v>12.388686724892056</v>
      </c>
      <c r="H18" s="103">
        <v>15.036266732968741</v>
      </c>
      <c r="I18" s="103">
        <v>17.899531942103607</v>
      </c>
      <c r="J18" s="103">
        <v>20.199529422071706</v>
      </c>
      <c r="K18" s="103">
        <v>23.087303891876886</v>
      </c>
      <c r="L18" s="103">
        <v>24.717632294431887</v>
      </c>
      <c r="M18" s="103">
        <v>25.778029336341493</v>
      </c>
      <c r="N18" s="103">
        <v>26.579068148858603</v>
      </c>
      <c r="O18" s="103">
        <v>27.21231789672769</v>
      </c>
      <c r="P18" s="103">
        <v>29.451938735463244</v>
      </c>
      <c r="Q18" s="103">
        <v>31.633590580404263</v>
      </c>
    </row>
    <row r="19" spans="1:17" ht="12.95" customHeight="1" x14ac:dyDescent="0.25">
      <c r="A19" s="90" t="s">
        <v>47</v>
      </c>
      <c r="B19" s="101">
        <f t="shared" ref="B19" si="5">SUM(B20:B27)</f>
        <v>22.280716142070364</v>
      </c>
      <c r="C19" s="101">
        <f t="shared" ref="C19:Q19" si="6">SUM(C20:C27)</f>
        <v>22.104731141614245</v>
      </c>
      <c r="D19" s="101">
        <f t="shared" si="6"/>
        <v>22.419670848788051</v>
      </c>
      <c r="E19" s="101">
        <f t="shared" si="6"/>
        <v>22.232157504028834</v>
      </c>
      <c r="F19" s="101">
        <f t="shared" si="6"/>
        <v>22.191053268284723</v>
      </c>
      <c r="G19" s="101">
        <f t="shared" si="6"/>
        <v>22.248831091544407</v>
      </c>
      <c r="H19" s="101">
        <f t="shared" si="6"/>
        <v>22.580366590608669</v>
      </c>
      <c r="I19" s="101">
        <f t="shared" si="6"/>
        <v>22.641333765750765</v>
      </c>
      <c r="J19" s="101">
        <f t="shared" si="6"/>
        <v>22.497279248512662</v>
      </c>
      <c r="K19" s="101">
        <f t="shared" si="6"/>
        <v>23.272609766841931</v>
      </c>
      <c r="L19" s="101">
        <f t="shared" si="6"/>
        <v>21.917492130943721</v>
      </c>
      <c r="M19" s="101">
        <f t="shared" si="6"/>
        <v>22.55601313158293</v>
      </c>
      <c r="N19" s="101">
        <f t="shared" si="6"/>
        <v>22.599972241745839</v>
      </c>
      <c r="O19" s="101">
        <f t="shared" si="6"/>
        <v>23.484723913160302</v>
      </c>
      <c r="P19" s="101">
        <f t="shared" si="6"/>
        <v>24.613878321263506</v>
      </c>
      <c r="Q19" s="101">
        <f t="shared" si="6"/>
        <v>25.389812671736838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3.6629193647908158</v>
      </c>
      <c r="C22" s="100">
        <v>3.614892670879982</v>
      </c>
      <c r="D22" s="100">
        <v>3.7013405029604076</v>
      </c>
      <c r="E22" s="100">
        <v>3.6754415781289262</v>
      </c>
      <c r="F22" s="100">
        <v>3.5796748745012219</v>
      </c>
      <c r="G22" s="100">
        <v>3.452737104474445</v>
      </c>
      <c r="H22" s="100">
        <v>2.366945240544807</v>
      </c>
      <c r="I22" s="100">
        <v>2.1178655033749307</v>
      </c>
      <c r="J22" s="100">
        <v>1.5157111546210311</v>
      </c>
      <c r="K22" s="100">
        <v>1.5794497404897703</v>
      </c>
      <c r="L22" s="100">
        <v>2.7636164257360369</v>
      </c>
      <c r="M22" s="100">
        <v>2.8419561349807396</v>
      </c>
      <c r="N22" s="100">
        <v>2.8408269028370206</v>
      </c>
      <c r="O22" s="100">
        <v>2.9251798526255559</v>
      </c>
      <c r="P22" s="100">
        <v>3.0525369021049276</v>
      </c>
      <c r="Q22" s="100">
        <v>3.1254557050734006</v>
      </c>
    </row>
    <row r="23" spans="1:17" ht="12" customHeight="1" x14ac:dyDescent="0.25">
      <c r="A23" s="88" t="s">
        <v>98</v>
      </c>
      <c r="B23" s="100">
        <v>3.6529208648460449</v>
      </c>
      <c r="C23" s="100">
        <v>3.7837293835510564</v>
      </c>
      <c r="D23" s="100">
        <v>3.9396569483046688</v>
      </c>
      <c r="E23" s="100">
        <v>4.3396971855613904</v>
      </c>
      <c r="F23" s="100">
        <v>4.3668677749228344</v>
      </c>
      <c r="G23" s="100">
        <v>4.5065101407372099</v>
      </c>
      <c r="H23" s="100">
        <v>4.5412610132227043</v>
      </c>
      <c r="I23" s="100">
        <v>4.581267529746694</v>
      </c>
      <c r="J23" s="100">
        <v>5.5307776861734039</v>
      </c>
      <c r="K23" s="100">
        <v>5.7260517455601256</v>
      </c>
      <c r="L23" s="100">
        <v>5.9697421213577462</v>
      </c>
      <c r="M23" s="100">
        <v>6.1290519295918653</v>
      </c>
      <c r="N23" s="100">
        <v>6.1259783606110281</v>
      </c>
      <c r="O23" s="100">
        <v>6.3094999038582378</v>
      </c>
      <c r="P23" s="100">
        <v>6.5884207041293976</v>
      </c>
      <c r="Q23" s="100">
        <v>6.7542222659273836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1.09736943918716</v>
      </c>
      <c r="C25" s="100">
        <v>1.3195808101276183</v>
      </c>
      <c r="D25" s="100">
        <v>2.5962025616897164</v>
      </c>
      <c r="E25" s="100">
        <v>4.5207038712912135</v>
      </c>
      <c r="F25" s="100">
        <v>4.768956447591326</v>
      </c>
      <c r="G25" s="100">
        <v>4.9104322637408728</v>
      </c>
      <c r="H25" s="100">
        <v>4.9909281849283795</v>
      </c>
      <c r="I25" s="100">
        <v>5.0127588373188781</v>
      </c>
      <c r="J25" s="100">
        <v>4.9826839437125976</v>
      </c>
      <c r="K25" s="100">
        <v>5.106661652416367</v>
      </c>
      <c r="L25" s="100">
        <v>4.7535547502437359</v>
      </c>
      <c r="M25" s="100">
        <v>4.829068097045381</v>
      </c>
      <c r="N25" s="100">
        <v>4.9020234100259303</v>
      </c>
      <c r="O25" s="100">
        <v>4.9482253820368385</v>
      </c>
      <c r="P25" s="100">
        <v>4.8534125861603892</v>
      </c>
      <c r="Q25" s="100">
        <v>4.8496938453401315</v>
      </c>
    </row>
    <row r="26" spans="1:17" ht="12" customHeight="1" x14ac:dyDescent="0.25">
      <c r="A26" s="88" t="s">
        <v>30</v>
      </c>
      <c r="B26" s="22">
        <v>13.867506473246344</v>
      </c>
      <c r="C26" s="22">
        <v>13.386528277055589</v>
      </c>
      <c r="D26" s="22">
        <v>12.182470835833261</v>
      </c>
      <c r="E26" s="22">
        <v>9.6963148690473044</v>
      </c>
      <c r="F26" s="22">
        <v>9.4755541712693407</v>
      </c>
      <c r="G26" s="22">
        <v>9.379151582591879</v>
      </c>
      <c r="H26" s="22">
        <v>10.681232151912777</v>
      </c>
      <c r="I26" s="22">
        <v>10.929441895310262</v>
      </c>
      <c r="J26" s="22">
        <v>10.468106464005627</v>
      </c>
      <c r="K26" s="22">
        <v>10.860446628375671</v>
      </c>
      <c r="L26" s="22">
        <v>8.4305788336061998</v>
      </c>
      <c r="M26" s="22">
        <v>8.7559369699649459</v>
      </c>
      <c r="N26" s="22">
        <v>8.7311435682718628</v>
      </c>
      <c r="O26" s="22">
        <v>9.3018187746396706</v>
      </c>
      <c r="P26" s="22">
        <v>10.119508128868789</v>
      </c>
      <c r="Q26" s="22">
        <v>10.660440855395922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0</v>
      </c>
      <c r="K27" s="107">
        <v>0</v>
      </c>
      <c r="L27" s="107">
        <v>0</v>
      </c>
      <c r="M27" s="107">
        <v>0</v>
      </c>
      <c r="N27" s="107">
        <v>0</v>
      </c>
      <c r="O27" s="107">
        <v>0</v>
      </c>
      <c r="P27" s="107">
        <v>0</v>
      </c>
      <c r="Q27" s="107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19.977197246021493</v>
      </c>
      <c r="C29" s="101">
        <f t="shared" ref="C29:Q29" si="8">SUM(C30:C33)</f>
        <v>19.225393192340508</v>
      </c>
      <c r="D29" s="101">
        <f t="shared" si="8"/>
        <v>20.094521129205731</v>
      </c>
      <c r="E29" s="101">
        <f t="shared" si="8"/>
        <v>20.252772672827156</v>
      </c>
      <c r="F29" s="101">
        <f t="shared" si="8"/>
        <v>20.378854224294681</v>
      </c>
      <c r="G29" s="101">
        <f t="shared" si="8"/>
        <v>19.978604475808957</v>
      </c>
      <c r="H29" s="101">
        <f t="shared" si="8"/>
        <v>20.858978175984035</v>
      </c>
      <c r="I29" s="101">
        <f t="shared" si="8"/>
        <v>20.591476663291616</v>
      </c>
      <c r="J29" s="101">
        <f t="shared" si="8"/>
        <v>20.994632427927765</v>
      </c>
      <c r="K29" s="101">
        <f t="shared" si="8"/>
        <v>21.443539184310758</v>
      </c>
      <c r="L29" s="101">
        <f t="shared" si="8"/>
        <v>21.897286042051956</v>
      </c>
      <c r="M29" s="101">
        <f t="shared" si="8"/>
        <v>21.776986710178669</v>
      </c>
      <c r="N29" s="101">
        <f t="shared" si="8"/>
        <v>23.696676158983834</v>
      </c>
      <c r="O29" s="101">
        <f t="shared" si="8"/>
        <v>24.402656030020331</v>
      </c>
      <c r="P29" s="101">
        <f t="shared" si="8"/>
        <v>24.762551947428285</v>
      </c>
      <c r="Q29" s="101">
        <f t="shared" si="8"/>
        <v>25.798587127805874</v>
      </c>
    </row>
    <row r="30" spans="1:17" ht="12" customHeight="1" x14ac:dyDescent="0.25">
      <c r="A30" s="88" t="s">
        <v>66</v>
      </c>
      <c r="B30" s="100">
        <v>0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2.663014728528776</v>
      </c>
      <c r="L30" s="100">
        <v>3.7248035207689192</v>
      </c>
      <c r="M30" s="100">
        <v>3.7253929972091662</v>
      </c>
      <c r="N30" s="100">
        <v>4.7957937563135502</v>
      </c>
      <c r="O30" s="100">
        <v>4.7958530358861511</v>
      </c>
      <c r="P30" s="100">
        <v>3.7329123877184984</v>
      </c>
      <c r="Q30" s="100">
        <v>3.7330244607305163</v>
      </c>
    </row>
    <row r="31" spans="1:17" ht="12" customHeight="1" x14ac:dyDescent="0.25">
      <c r="A31" s="88" t="s">
        <v>98</v>
      </c>
      <c r="B31" s="100">
        <v>7.3731941181469098</v>
      </c>
      <c r="C31" s="100">
        <v>7.6051737002655857</v>
      </c>
      <c r="D31" s="100">
        <v>8.0029998587626885</v>
      </c>
      <c r="E31" s="100">
        <v>8.1069925191444785</v>
      </c>
      <c r="F31" s="100">
        <v>8.2766026917949915</v>
      </c>
      <c r="G31" s="100">
        <v>7.8988938978669996</v>
      </c>
      <c r="H31" s="100">
        <v>8.1042149745306009</v>
      </c>
      <c r="I31" s="100">
        <v>7.7843881989497952</v>
      </c>
      <c r="J31" s="100">
        <v>7.4485350054914834</v>
      </c>
      <c r="K31" s="100">
        <v>7.310399939251818</v>
      </c>
      <c r="L31" s="100">
        <v>7.104110966877764</v>
      </c>
      <c r="M31" s="100">
        <v>6.9933590633112743</v>
      </c>
      <c r="N31" s="100">
        <v>7.0327156186159003</v>
      </c>
      <c r="O31" s="100">
        <v>7.0286948305396155</v>
      </c>
      <c r="P31" s="100">
        <v>6.8882096644173316</v>
      </c>
      <c r="Q31" s="100">
        <v>6.4838935892052172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12.604003127874584</v>
      </c>
      <c r="C33" s="18">
        <v>11.620219492074922</v>
      </c>
      <c r="D33" s="18">
        <v>12.091521270443041</v>
      </c>
      <c r="E33" s="18">
        <v>12.145780153682676</v>
      </c>
      <c r="F33" s="18">
        <v>12.10225153249969</v>
      </c>
      <c r="G33" s="18">
        <v>12.079710577941958</v>
      </c>
      <c r="H33" s="18">
        <v>12.754763201453432</v>
      </c>
      <c r="I33" s="18">
        <v>12.807088464341822</v>
      </c>
      <c r="J33" s="18">
        <v>13.546097422436283</v>
      </c>
      <c r="K33" s="18">
        <v>11.470124516530165</v>
      </c>
      <c r="L33" s="18">
        <v>11.068371554405273</v>
      </c>
      <c r="M33" s="18">
        <v>11.058234649658228</v>
      </c>
      <c r="N33" s="18">
        <v>11.868166784054385</v>
      </c>
      <c r="O33" s="18">
        <v>12.578108163594564</v>
      </c>
      <c r="P33" s="18">
        <v>14.141429895292458</v>
      </c>
      <c r="Q33" s="18">
        <v>15.581669077870139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0.65410544251287228</v>
      </c>
      <c r="C3" s="115">
        <f>IF(SER_hh_tes!C3=0,"",SER_hh_tes!C3/SER_hh_fec!C3)</f>
        <v>0.66912137540459948</v>
      </c>
      <c r="D3" s="115">
        <f>IF(SER_hh_tes!D3=0,"",SER_hh_tes!D3/SER_hh_fec!D3)</f>
        <v>0.67947400257469781</v>
      </c>
      <c r="E3" s="115">
        <f>IF(SER_hh_tes!E3=0,"",SER_hh_tes!E3/SER_hh_fec!E3)</f>
        <v>0.70253184723112783</v>
      </c>
      <c r="F3" s="115">
        <f>IF(SER_hh_tes!F3=0,"",SER_hh_tes!F3/SER_hh_fec!F3)</f>
        <v>0.71148517386909671</v>
      </c>
      <c r="G3" s="115">
        <f>IF(SER_hh_tes!G3=0,"",SER_hh_tes!G3/SER_hh_fec!G3)</f>
        <v>0.72691148638915815</v>
      </c>
      <c r="H3" s="115">
        <f>IF(SER_hh_tes!H3=0,"",SER_hh_tes!H3/SER_hh_fec!H3)</f>
        <v>0.75029303334856112</v>
      </c>
      <c r="I3" s="115">
        <f>IF(SER_hh_tes!I3=0,"",SER_hh_tes!I3/SER_hh_fec!I3)</f>
        <v>0.77173347303222495</v>
      </c>
      <c r="J3" s="115">
        <f>IF(SER_hh_tes!J3=0,"",SER_hh_tes!J3/SER_hh_fec!J3)</f>
        <v>0.78729704435158077</v>
      </c>
      <c r="K3" s="115">
        <f>IF(SER_hh_tes!K3=0,"",SER_hh_tes!K3/SER_hh_fec!K3)</f>
        <v>0.79241001530426936</v>
      </c>
      <c r="L3" s="115">
        <f>IF(SER_hh_tes!L3=0,"",SER_hh_tes!L3/SER_hh_fec!L3)</f>
        <v>0.7894536199721166</v>
      </c>
      <c r="M3" s="115">
        <f>IF(SER_hh_tes!M3=0,"",SER_hh_tes!M3/SER_hh_fec!M3)</f>
        <v>0.79894293432191432</v>
      </c>
      <c r="N3" s="115">
        <f>IF(SER_hh_tes!N3=0,"",SER_hh_tes!N3/SER_hh_fec!N3)</f>
        <v>0.81185307141667085</v>
      </c>
      <c r="O3" s="115">
        <f>IF(SER_hh_tes!O3=0,"",SER_hh_tes!O3/SER_hh_fec!O3)</f>
        <v>0.81636267984264665</v>
      </c>
      <c r="P3" s="115">
        <f>IF(SER_hh_tes!P3=0,"",SER_hh_tes!P3/SER_hh_fec!P3)</f>
        <v>0.83412437329342481</v>
      </c>
      <c r="Q3" s="115">
        <f>IF(SER_hh_tes!Q3=0,"",SER_hh_tes!Q3/SER_hh_fec!Q3)</f>
        <v>0.84074546300537734</v>
      </c>
    </row>
    <row r="4" spans="1:17" ht="12.95" customHeight="1" x14ac:dyDescent="0.25">
      <c r="A4" s="90" t="s">
        <v>44</v>
      </c>
      <c r="B4" s="110">
        <f>IF(SER_hh_tes!B4=0,"",SER_hh_tes!B4/SER_hh_fec!B4)</f>
        <v>0.65746001498544737</v>
      </c>
      <c r="C4" s="110">
        <f>IF(SER_hh_tes!C4=0,"",SER_hh_tes!C4/SER_hh_fec!C4)</f>
        <v>0.67210011432159311</v>
      </c>
      <c r="D4" s="110">
        <f>IF(SER_hh_tes!D4=0,"",SER_hh_tes!D4/SER_hh_fec!D4)</f>
        <v>0.68034499744810162</v>
      </c>
      <c r="E4" s="110">
        <f>IF(SER_hh_tes!E4=0,"",SER_hh_tes!E4/SER_hh_fec!E4)</f>
        <v>0.70697909027484029</v>
      </c>
      <c r="F4" s="110">
        <f>IF(SER_hh_tes!F4=0,"",SER_hh_tes!F4/SER_hh_fec!F4)</f>
        <v>0.71257650322986554</v>
      </c>
      <c r="G4" s="110">
        <f>IF(SER_hh_tes!G4=0,"",SER_hh_tes!G4/SER_hh_fec!G4)</f>
        <v>0.72535296067098265</v>
      </c>
      <c r="H4" s="110">
        <f>IF(SER_hh_tes!H4=0,"",SER_hh_tes!H4/SER_hh_fec!H4)</f>
        <v>0.74639548160904623</v>
      </c>
      <c r="I4" s="110">
        <f>IF(SER_hh_tes!I4=0,"",SER_hh_tes!I4/SER_hh_fec!I4)</f>
        <v>0.76405000338253559</v>
      </c>
      <c r="J4" s="110">
        <f>IF(SER_hh_tes!J4=0,"",SER_hh_tes!J4/SER_hh_fec!J4)</f>
        <v>0.77706934524942828</v>
      </c>
      <c r="K4" s="110">
        <f>IF(SER_hh_tes!K4=0,"",SER_hh_tes!K4/SER_hh_fec!K4)</f>
        <v>0.77836526420134799</v>
      </c>
      <c r="L4" s="110">
        <f>IF(SER_hh_tes!L4=0,"",SER_hh_tes!L4/SER_hh_fec!L4)</f>
        <v>0.77439192788073408</v>
      </c>
      <c r="M4" s="110">
        <f>IF(SER_hh_tes!M4=0,"",SER_hh_tes!M4/SER_hh_fec!M4)</f>
        <v>0.77697410385162047</v>
      </c>
      <c r="N4" s="110">
        <f>IF(SER_hh_tes!N4=0,"",SER_hh_tes!N4/SER_hh_fec!N4)</f>
        <v>0.7954292784559488</v>
      </c>
      <c r="O4" s="110">
        <f>IF(SER_hh_tes!O4=0,"",SER_hh_tes!O4/SER_hh_fec!O4)</f>
        <v>0.79942060585988162</v>
      </c>
      <c r="P4" s="110">
        <f>IF(SER_hh_tes!P4=0,"",SER_hh_tes!P4/SER_hh_fec!P4)</f>
        <v>0.80601088636533513</v>
      </c>
      <c r="Q4" s="110">
        <f>IF(SER_hh_tes!Q4=0,"",SER_hh_tes!Q4/SER_hh_fec!Q4)</f>
        <v>0.80900079045258111</v>
      </c>
    </row>
    <row r="5" spans="1:17" ht="12" customHeight="1" x14ac:dyDescent="0.25">
      <c r="A5" s="88" t="s">
        <v>38</v>
      </c>
      <c r="B5" s="109" t="str">
        <f>IF(SER_hh_tes!B5=0,"",SER_hh_tes!B5/SER_hh_fec!B5)</f>
        <v/>
      </c>
      <c r="C5" s="109" t="str">
        <f>IF(SER_hh_tes!C5=0,"",SER_hh_tes!C5/SER_hh_fec!C5)</f>
        <v/>
      </c>
      <c r="D5" s="109" t="str">
        <f>IF(SER_hh_tes!D5=0,"",SER_hh_tes!D5/SER_hh_fec!D5)</f>
        <v/>
      </c>
      <c r="E5" s="109" t="str">
        <f>IF(SER_hh_tes!E5=0,"",SER_hh_tes!E5/SER_hh_fec!E5)</f>
        <v/>
      </c>
      <c r="F5" s="109" t="str">
        <f>IF(SER_hh_tes!F5=0,"",SER_hh_tes!F5/SER_hh_fec!F5)</f>
        <v/>
      </c>
      <c r="G5" s="109" t="str">
        <f>IF(SER_hh_tes!G5=0,"",SER_hh_tes!G5/SER_hh_fec!G5)</f>
        <v/>
      </c>
      <c r="H5" s="109" t="str">
        <f>IF(SER_hh_tes!H5=0,"",SER_hh_tes!H5/SER_hh_fec!H5)</f>
        <v/>
      </c>
      <c r="I5" s="109" t="str">
        <f>IF(SER_hh_tes!I5=0,"",SER_hh_tes!I5/SER_hh_fec!I5)</f>
        <v/>
      </c>
      <c r="J5" s="109" t="str">
        <f>IF(SER_hh_tes!J5=0,"",SER_hh_tes!J5/SER_hh_fec!J5)</f>
        <v/>
      </c>
      <c r="K5" s="109" t="str">
        <f>IF(SER_hh_tes!K5=0,"",SER_hh_tes!K5/SER_hh_fec!K5)</f>
        <v/>
      </c>
      <c r="L5" s="109" t="str">
        <f>IF(SER_hh_tes!L5=0,"",SER_hh_tes!L5/SER_hh_fec!L5)</f>
        <v/>
      </c>
      <c r="M5" s="109" t="str">
        <f>IF(SER_hh_tes!M5=0,"",SER_hh_tes!M5/SER_hh_fec!M5)</f>
        <v/>
      </c>
      <c r="N5" s="109" t="str">
        <f>IF(SER_hh_tes!N5=0,"",SER_hh_tes!N5/SER_hh_fec!N5)</f>
        <v/>
      </c>
      <c r="O5" s="109" t="str">
        <f>IF(SER_hh_tes!O5=0,"",SER_hh_tes!O5/SER_hh_fec!O5)</f>
        <v/>
      </c>
      <c r="P5" s="109" t="str">
        <f>IF(SER_hh_tes!P5=0,"",SER_hh_tes!P5/SER_hh_fec!P5)</f>
        <v/>
      </c>
      <c r="Q5" s="109" t="str">
        <f>IF(SER_hh_tes!Q5=0,"",SER_hh_tes!Q5/SER_hh_fec!Q5)</f>
        <v/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0.60814381289832853</v>
      </c>
      <c r="C7" s="109">
        <f>IF(SER_hh_tes!C7=0,"",SER_hh_tes!C7/SER_hh_fec!C7)</f>
        <v>0.61414838727193932</v>
      </c>
      <c r="D7" s="109">
        <f>IF(SER_hh_tes!D7=0,"",SER_hh_tes!D7/SER_hh_fec!D7)</f>
        <v>0.61637481289245444</v>
      </c>
      <c r="E7" s="109">
        <f>IF(SER_hh_tes!E7=0,"",SER_hh_tes!E7/SER_hh_fec!E7)</f>
        <v>0.6191491789738307</v>
      </c>
      <c r="F7" s="109">
        <f>IF(SER_hh_tes!F7=0,"",SER_hh_tes!F7/SER_hh_fec!F7)</f>
        <v>0.62094485918998332</v>
      </c>
      <c r="G7" s="109">
        <f>IF(SER_hh_tes!G7=0,"",SER_hh_tes!G7/SER_hh_fec!G7)</f>
        <v>0.6231861587273998</v>
      </c>
      <c r="H7" s="109">
        <f>IF(SER_hh_tes!H7=0,"",SER_hh_tes!H7/SER_hh_fec!H7)</f>
        <v>0.63345839809816962</v>
      </c>
      <c r="I7" s="109">
        <f>IF(SER_hh_tes!I7=0,"",SER_hh_tes!I7/SER_hh_fec!I7)</f>
        <v>0.63685639697740881</v>
      </c>
      <c r="J7" s="109">
        <f>IF(SER_hh_tes!J7=0,"",SER_hh_tes!J7/SER_hh_fec!J7)</f>
        <v>0.63834515564839167</v>
      </c>
      <c r="K7" s="109">
        <f>IF(SER_hh_tes!K7=0,"",SER_hh_tes!K7/SER_hh_fec!K7)</f>
        <v>0.63836001540380771</v>
      </c>
      <c r="L7" s="109">
        <f>IF(SER_hh_tes!L7=0,"",SER_hh_tes!L7/SER_hh_fec!L7)</f>
        <v>0.64949856159940556</v>
      </c>
      <c r="M7" s="109">
        <f>IF(SER_hh_tes!M7=0,"",SER_hh_tes!M7/SER_hh_fec!M7)</f>
        <v>0.65094220445868078</v>
      </c>
      <c r="N7" s="109">
        <f>IF(SER_hh_tes!N7=0,"",SER_hh_tes!N7/SER_hh_fec!N7)</f>
        <v>0.65118392980371942</v>
      </c>
      <c r="O7" s="109">
        <f>IF(SER_hh_tes!O7=0,"",SER_hh_tes!O7/SER_hh_fec!O7)</f>
        <v>0.65182090873877629</v>
      </c>
      <c r="P7" s="109">
        <f>IF(SER_hh_tes!P7=0,"",SER_hh_tes!P7/SER_hh_fec!P7)</f>
        <v>0.65426737982164507</v>
      </c>
      <c r="Q7" s="109">
        <f>IF(SER_hh_tes!Q7=0,"",SER_hh_tes!Q7/SER_hh_fec!Q7)</f>
        <v>0.65990473590944076</v>
      </c>
    </row>
    <row r="8" spans="1:17" ht="12" customHeight="1" x14ac:dyDescent="0.25">
      <c r="A8" s="88" t="s">
        <v>101</v>
      </c>
      <c r="B8" s="109">
        <f>IF(SER_hh_tes!B8=0,"",SER_hh_tes!B8/SER_hh_fec!B8)</f>
        <v>0.98847502286966471</v>
      </c>
      <c r="C8" s="109">
        <f>IF(SER_hh_tes!C8=0,"",SER_hh_tes!C8/SER_hh_fec!C8)</f>
        <v>0.99251091237608635</v>
      </c>
      <c r="D8" s="109">
        <f>IF(SER_hh_tes!D8=0,"",SER_hh_tes!D8/SER_hh_fec!D8)</f>
        <v>0.99578393527478282</v>
      </c>
      <c r="E8" s="109">
        <f>IF(SER_hh_tes!E8=0,"",SER_hh_tes!E8/SER_hh_fec!E8)</f>
        <v>1.0039164362127291</v>
      </c>
      <c r="F8" s="109">
        <f>IF(SER_hh_tes!F8=0,"",SER_hh_tes!F8/SER_hh_fec!F8)</f>
        <v>1.0087112645842828</v>
      </c>
      <c r="G8" s="109">
        <f>IF(SER_hh_tes!G8=0,"",SER_hh_tes!G8/SER_hh_fec!G8)</f>
        <v>1.0110088939425295</v>
      </c>
      <c r="H8" s="109">
        <f>IF(SER_hh_tes!H8=0,"",SER_hh_tes!H8/SER_hh_fec!H8)</f>
        <v>1.0143516754862305</v>
      </c>
      <c r="I8" s="109">
        <f>IF(SER_hh_tes!I8=0,"",SER_hh_tes!I8/SER_hh_fec!I8)</f>
        <v>1.0168979090103145</v>
      </c>
      <c r="J8" s="109">
        <f>IF(SER_hh_tes!J8=0,"",SER_hh_tes!J8/SER_hh_fec!J8)</f>
        <v>1.0205000142021126</v>
      </c>
      <c r="K8" s="109">
        <f>IF(SER_hh_tes!K8=0,"",SER_hh_tes!K8/SER_hh_fec!K8)</f>
        <v>1.0270743071680388</v>
      </c>
      <c r="L8" s="109">
        <f>IF(SER_hh_tes!L8=0,"",SER_hh_tes!L8/SER_hh_fec!L8)</f>
        <v>1.0298675274675073</v>
      </c>
      <c r="M8" s="109">
        <f>IF(SER_hh_tes!M8=0,"",SER_hh_tes!M8/SER_hh_fec!M8)</f>
        <v>1.0366846864620938</v>
      </c>
      <c r="N8" s="109">
        <f>IF(SER_hh_tes!N8=0,"",SER_hh_tes!N8/SER_hh_fec!N8)</f>
        <v>1.0540101072369046</v>
      </c>
      <c r="O8" s="109">
        <f>IF(SER_hh_tes!O8=0,"",SER_hh_tes!O8/SER_hh_fec!O8)</f>
        <v>1.0618413381559473</v>
      </c>
      <c r="P8" s="109">
        <f>IF(SER_hh_tes!P8=0,"",SER_hh_tes!P8/SER_hh_fec!P8)</f>
        <v>1.0744156035659067</v>
      </c>
      <c r="Q8" s="109">
        <f>IF(SER_hh_tes!Q8=0,"",SER_hh_tes!Q8/SER_hh_fec!Q8)</f>
        <v>1.0850573718455052</v>
      </c>
    </row>
    <row r="9" spans="1:17" ht="12" customHeight="1" x14ac:dyDescent="0.25">
      <c r="A9" s="88" t="s">
        <v>106</v>
      </c>
      <c r="B9" s="109">
        <f>IF(SER_hh_tes!B9=0,"",SER_hh_tes!B9/SER_hh_fec!B9)</f>
        <v>0.64971598680662379</v>
      </c>
      <c r="C9" s="109">
        <f>IF(SER_hh_tes!C9=0,"",SER_hh_tes!C9/SER_hh_fec!C9)</f>
        <v>0.64971598680662379</v>
      </c>
      <c r="D9" s="109">
        <f>IF(SER_hh_tes!D9=0,"",SER_hh_tes!D9/SER_hh_fec!D9)</f>
        <v>0.67756804285602201</v>
      </c>
      <c r="E9" s="109">
        <f>IF(SER_hh_tes!E9=0,"",SER_hh_tes!E9/SER_hh_fec!E9)</f>
        <v>0.68357542354742939</v>
      </c>
      <c r="F9" s="109">
        <f>IF(SER_hh_tes!F9=0,"",SER_hh_tes!F9/SER_hh_fec!F9)</f>
        <v>0.69510962093012774</v>
      </c>
      <c r="G9" s="109">
        <f>IF(SER_hh_tes!G9=0,"",SER_hh_tes!G9/SER_hh_fec!G9)</f>
        <v>0.70379556085911454</v>
      </c>
      <c r="H9" s="109">
        <f>IF(SER_hh_tes!H9=0,"",SER_hh_tes!H9/SER_hh_fec!H9)</f>
        <v>0.72713331317386809</v>
      </c>
      <c r="I9" s="109">
        <f>IF(SER_hh_tes!I9=0,"",SER_hh_tes!I9/SER_hh_fec!I9)</f>
        <v>0.74529779092778348</v>
      </c>
      <c r="J9" s="109">
        <f>IF(SER_hh_tes!J9=0,"",SER_hh_tes!J9/SER_hh_fec!J9)</f>
        <v>0.76072700992069164</v>
      </c>
      <c r="K9" s="109">
        <f>IF(SER_hh_tes!K9=0,"",SER_hh_tes!K9/SER_hh_fec!K9)</f>
        <v>0.76206041803025015</v>
      </c>
      <c r="L9" s="109">
        <f>IF(SER_hh_tes!L9=0,"",SER_hh_tes!L9/SER_hh_fec!L9)</f>
        <v>0.7638775297303656</v>
      </c>
      <c r="M9" s="109">
        <f>IF(SER_hh_tes!M9=0,"",SER_hh_tes!M9/SER_hh_fec!M9)</f>
        <v>0.7664036755814041</v>
      </c>
      <c r="N9" s="109">
        <f>IF(SER_hh_tes!N9=0,"",SER_hh_tes!N9/SER_hh_fec!N9)</f>
        <v>0.76787685925095339</v>
      </c>
      <c r="O9" s="109">
        <f>IF(SER_hh_tes!O9=0,"",SER_hh_tes!O9/SER_hh_fec!O9)</f>
        <v>0.7682316162195606</v>
      </c>
      <c r="P9" s="109">
        <f>IF(SER_hh_tes!P9=0,"",SER_hh_tes!P9/SER_hh_fec!P9)</f>
        <v>0.76848658965537753</v>
      </c>
      <c r="Q9" s="109">
        <f>IF(SER_hh_tes!Q9=0,"",SER_hh_tes!Q9/SER_hh_fec!Q9)</f>
        <v>0.77002468505944299</v>
      </c>
    </row>
    <row r="10" spans="1:17" ht="12" customHeight="1" x14ac:dyDescent="0.25">
      <c r="A10" s="88" t="s">
        <v>34</v>
      </c>
      <c r="B10" s="109">
        <f>IF(SER_hh_tes!B10=0,"",SER_hh_tes!B10/SER_hh_fec!B10)</f>
        <v>0.67017224502935235</v>
      </c>
      <c r="C10" s="109">
        <f>IF(SER_hh_tes!C10=0,"",SER_hh_tes!C10/SER_hh_fec!C10)</f>
        <v>0.67981867043810584</v>
      </c>
      <c r="D10" s="109">
        <f>IF(SER_hh_tes!D10=0,"",SER_hh_tes!D10/SER_hh_fec!D10)</f>
        <v>0.68069768056147861</v>
      </c>
      <c r="E10" s="109">
        <f>IF(SER_hh_tes!E10=0,"",SER_hh_tes!E10/SER_hh_fec!E10)</f>
        <v>0.68180390990067941</v>
      </c>
      <c r="F10" s="109">
        <f>IF(SER_hh_tes!F10=0,"",SER_hh_tes!F10/SER_hh_fec!F10)</f>
        <v>0.68218507954267327</v>
      </c>
      <c r="G10" s="109">
        <f>IF(SER_hh_tes!G10=0,"",SER_hh_tes!G10/SER_hh_fec!G10)</f>
        <v>0.68256252615747481</v>
      </c>
      <c r="H10" s="109">
        <f>IF(SER_hh_tes!H10=0,"",SER_hh_tes!H10/SER_hh_fec!H10)</f>
        <v>0.68315790091298623</v>
      </c>
      <c r="I10" s="109">
        <f>IF(SER_hh_tes!I10=0,"",SER_hh_tes!I10/SER_hh_fec!I10)</f>
        <v>0.68506844059959093</v>
      </c>
      <c r="J10" s="109">
        <f>IF(SER_hh_tes!J10=0,"",SER_hh_tes!J10/SER_hh_fec!J10)</f>
        <v>0.6859263915983419</v>
      </c>
      <c r="K10" s="109">
        <f>IF(SER_hh_tes!K10=0,"",SER_hh_tes!K10/SER_hh_fec!K10)</f>
        <v>0.68724583149287743</v>
      </c>
      <c r="L10" s="109">
        <f>IF(SER_hh_tes!L10=0,"",SER_hh_tes!L10/SER_hh_fec!L10)</f>
        <v>0.68794595844881479</v>
      </c>
      <c r="M10" s="109">
        <f>IF(SER_hh_tes!M10=0,"",SER_hh_tes!M10/SER_hh_fec!M10)</f>
        <v>0.68891221306274175</v>
      </c>
      <c r="N10" s="109">
        <f>IF(SER_hh_tes!N10=0,"",SER_hh_tes!N10/SER_hh_fec!N10)</f>
        <v>0.69310206813075725</v>
      </c>
      <c r="O10" s="109">
        <f>IF(SER_hh_tes!O10=0,"",SER_hh_tes!O10/SER_hh_fec!O10)</f>
        <v>0.70243678640504426</v>
      </c>
      <c r="P10" s="109">
        <f>IF(SER_hh_tes!P10=0,"",SER_hh_tes!P10/SER_hh_fec!P10)</f>
        <v>0.70614813495842998</v>
      </c>
      <c r="Q10" s="109">
        <f>IF(SER_hh_tes!Q10=0,"",SER_hh_tes!Q10/SER_hh_fec!Q10)</f>
        <v>0.71048406033585398</v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 t="str">
        <f>IF(SER_hh_tes!C11=0,"",SER_hh_tes!C11/SER_hh_fec!C11)</f>
        <v/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 t="str">
        <f>IF(SER_hh_tes!F11=0,"",SER_hh_tes!F11/SER_hh_fec!F11)</f>
        <v/>
      </c>
      <c r="G11" s="109" t="str">
        <f>IF(SER_hh_tes!G11=0,"",SER_hh_tes!G11/SER_hh_fec!G11)</f>
        <v/>
      </c>
      <c r="H11" s="109" t="str">
        <f>IF(SER_hh_tes!H11=0,"",SER_hh_tes!H11/SER_hh_fec!H11)</f>
        <v/>
      </c>
      <c r="I11" s="109" t="str">
        <f>IF(SER_hh_tes!I11=0,"",SER_hh_tes!I11/SER_hh_fec!I11)</f>
        <v/>
      </c>
      <c r="J11" s="109" t="str">
        <f>IF(SER_hh_tes!J11=0,"",SER_hh_tes!J11/SER_hh_fec!J11)</f>
        <v/>
      </c>
      <c r="K11" s="109" t="str">
        <f>IF(SER_hh_tes!K11=0,"",SER_hh_tes!K11/SER_hh_fec!K11)</f>
        <v/>
      </c>
      <c r="L11" s="109" t="str">
        <f>IF(SER_hh_tes!L11=0,"",SER_hh_tes!L11/SER_hh_fec!L11)</f>
        <v/>
      </c>
      <c r="M11" s="109" t="str">
        <f>IF(SER_hh_tes!M11=0,"",SER_hh_tes!M11/SER_hh_fec!M11)</f>
        <v/>
      </c>
      <c r="N11" s="109" t="str">
        <f>IF(SER_hh_tes!N11=0,"",SER_hh_tes!N11/SER_hh_fec!N11)</f>
        <v/>
      </c>
      <c r="O11" s="109" t="str">
        <f>IF(SER_hh_tes!O11=0,"",SER_hh_tes!O11/SER_hh_fec!O11)</f>
        <v/>
      </c>
      <c r="P11" s="109" t="str">
        <f>IF(SER_hh_tes!P11=0,"",SER_hh_tes!P11/SER_hh_fec!P11)</f>
        <v/>
      </c>
      <c r="Q11" s="109" t="str">
        <f>IF(SER_hh_tes!Q11=0,"",SER_hh_tes!Q11/SER_hh_fec!Q11)</f>
        <v/>
      </c>
    </row>
    <row r="12" spans="1:17" ht="12" customHeight="1" x14ac:dyDescent="0.25">
      <c r="A12" s="88" t="s">
        <v>42</v>
      </c>
      <c r="B12" s="109">
        <f>IF(SER_hh_tes!B12=0,"",SER_hh_tes!B12/SER_hh_fec!B12)</f>
        <v>0.77224611161692547</v>
      </c>
      <c r="C12" s="109">
        <f>IF(SER_hh_tes!C12=0,"",SER_hh_tes!C12/SER_hh_fec!C12)</f>
        <v>0.7769152677634158</v>
      </c>
      <c r="D12" s="109">
        <f>IF(SER_hh_tes!D12=0,"",SER_hh_tes!D12/SER_hh_fec!D12)</f>
        <v>0.78788607139088751</v>
      </c>
      <c r="E12" s="109">
        <f>IF(SER_hh_tes!E12=0,"",SER_hh_tes!E12/SER_hh_fec!E12)</f>
        <v>0.79468135191076117</v>
      </c>
      <c r="F12" s="109">
        <f>IF(SER_hh_tes!F12=0,"",SER_hh_tes!F12/SER_hh_fec!F12)</f>
        <v>0.79663588245043704</v>
      </c>
      <c r="G12" s="109">
        <f>IF(SER_hh_tes!G12=0,"",SER_hh_tes!G12/SER_hh_fec!G12)</f>
        <v>0.79744776274001072</v>
      </c>
      <c r="H12" s="109">
        <f>IF(SER_hh_tes!H12=0,"",SER_hh_tes!H12/SER_hh_fec!H12)</f>
        <v>0.79834473214024004</v>
      </c>
      <c r="I12" s="109">
        <f>IF(SER_hh_tes!I12=0,"",SER_hh_tes!I12/SER_hh_fec!I12)</f>
        <v>0.80235861279592691</v>
      </c>
      <c r="J12" s="109">
        <f>IF(SER_hh_tes!J12=0,"",SER_hh_tes!J12/SER_hh_fec!J12)</f>
        <v>0.80242207486250472</v>
      </c>
      <c r="K12" s="109">
        <f>IF(SER_hh_tes!K12=0,"",SER_hh_tes!K12/SER_hh_fec!K12)</f>
        <v>0.8026290825977701</v>
      </c>
      <c r="L12" s="109">
        <f>IF(SER_hh_tes!L12=0,"",SER_hh_tes!L12/SER_hh_fec!L12)</f>
        <v>0.80263931174606884</v>
      </c>
      <c r="M12" s="109">
        <f>IF(SER_hh_tes!M12=0,"",SER_hh_tes!M12/SER_hh_fec!M12)</f>
        <v>0.80947493778803414</v>
      </c>
      <c r="N12" s="109">
        <f>IF(SER_hh_tes!N12=0,"",SER_hh_tes!N12/SER_hh_fec!N12)</f>
        <v>0.81038188484483364</v>
      </c>
      <c r="O12" s="109">
        <f>IF(SER_hh_tes!O12=0,"",SER_hh_tes!O12/SER_hh_fec!O12)</f>
        <v>0.81339226981953128</v>
      </c>
      <c r="P12" s="109">
        <f>IF(SER_hh_tes!P12=0,"",SER_hh_tes!P12/SER_hh_fec!P12)</f>
        <v>0.81485755001500115</v>
      </c>
      <c r="Q12" s="109">
        <f>IF(SER_hh_tes!Q12=0,"",SER_hh_tes!Q12/SER_hh_fec!Q12)</f>
        <v>0.81506419375229844</v>
      </c>
    </row>
    <row r="13" spans="1:17" ht="12" customHeight="1" x14ac:dyDescent="0.25">
      <c r="A13" s="88" t="s">
        <v>105</v>
      </c>
      <c r="B13" s="109">
        <f>IF(SER_hh_tes!B13=0,"",SER_hh_tes!B13/SER_hh_fec!B13)</f>
        <v>1.2162876257966577</v>
      </c>
      <c r="C13" s="109">
        <f>IF(SER_hh_tes!C13=0,"",SER_hh_tes!C13/SER_hh_fec!C13)</f>
        <v>1.2521015911777005</v>
      </c>
      <c r="D13" s="109">
        <f>IF(SER_hh_tes!D13=0,"",SER_hh_tes!D13/SER_hh_fec!D13)</f>
        <v>1.2562939889167983</v>
      </c>
      <c r="E13" s="109">
        <f>IF(SER_hh_tes!E13=0,"",SER_hh_tes!E13/SER_hh_fec!E13)</f>
        <v>1.2651924253340845</v>
      </c>
      <c r="F13" s="109">
        <f>IF(SER_hh_tes!F13=0,"",SER_hh_tes!F13/SER_hh_fec!F13)</f>
        <v>1.2672033380075194</v>
      </c>
      <c r="G13" s="109">
        <f>IF(SER_hh_tes!G13=0,"",SER_hh_tes!G13/SER_hh_fec!G13)</f>
        <v>1.271969634161767</v>
      </c>
      <c r="H13" s="109">
        <f>IF(SER_hh_tes!H13=0,"",SER_hh_tes!H13/SER_hh_fec!H13)</f>
        <v>1.272875464299519</v>
      </c>
      <c r="I13" s="109">
        <f>IF(SER_hh_tes!I13=0,"",SER_hh_tes!I13/SER_hh_fec!I13)</f>
        <v>1.2751890828728716</v>
      </c>
      <c r="J13" s="109">
        <f>IF(SER_hh_tes!J13=0,"",SER_hh_tes!J13/SER_hh_fec!J13)</f>
        <v>1.2755689160896251</v>
      </c>
      <c r="K13" s="109">
        <f>IF(SER_hh_tes!K13=0,"",SER_hh_tes!K13/SER_hh_fec!K13)</f>
        <v>1.2759005370781129</v>
      </c>
      <c r="L13" s="109">
        <f>IF(SER_hh_tes!L13=0,"",SER_hh_tes!L13/SER_hh_fec!L13)</f>
        <v>1.3348898803357163</v>
      </c>
      <c r="M13" s="109">
        <f>IF(SER_hh_tes!M13=0,"",SER_hh_tes!M13/SER_hh_fec!M13)</f>
        <v>1.4344549511190605</v>
      </c>
      <c r="N13" s="109">
        <f>IF(SER_hh_tes!N13=0,"",SER_hh_tes!N13/SER_hh_fec!N13)</f>
        <v>1.5772897563295452</v>
      </c>
      <c r="O13" s="109">
        <f>IF(SER_hh_tes!O13=0,"",SER_hh_tes!O13/SER_hh_fec!O13)</f>
        <v>1.736102309999326</v>
      </c>
      <c r="P13" s="109">
        <f>IF(SER_hh_tes!P13=0,"",SER_hh_tes!P13/SER_hh_fec!P13)</f>
        <v>1.9080475408635764</v>
      </c>
      <c r="Q13" s="109">
        <f>IF(SER_hh_tes!Q13=0,"",SER_hh_tes!Q13/SER_hh_fec!Q13)</f>
        <v>2.0523095418299877</v>
      </c>
    </row>
    <row r="14" spans="1:17" ht="12" customHeight="1" x14ac:dyDescent="0.25">
      <c r="A14" s="51" t="s">
        <v>104</v>
      </c>
      <c r="B14" s="112">
        <f>IF(SER_hh_tes!B14=0,"",SER_hh_tes!B14/SER_hh_fec!B14)</f>
        <v>0.73363380603607875</v>
      </c>
      <c r="C14" s="112">
        <f>IF(SER_hh_tes!C14=0,"",SER_hh_tes!C14/SER_hh_fec!C14)</f>
        <v>0.74614910225801612</v>
      </c>
      <c r="D14" s="112">
        <f>IF(SER_hh_tes!D14=0,"",SER_hh_tes!D14/SER_hh_fec!D14)</f>
        <v>0.75397449046617648</v>
      </c>
      <c r="E14" s="112">
        <f>IF(SER_hh_tes!E14=0,"",SER_hh_tes!E14/SER_hh_fec!E14)</f>
        <v>0.75726892486892528</v>
      </c>
      <c r="F14" s="112">
        <f>IF(SER_hh_tes!F14=0,"",SER_hh_tes!F14/SER_hh_fec!F14)</f>
        <v>0.75903417364172565</v>
      </c>
      <c r="G14" s="112">
        <f>IF(SER_hh_tes!G14=0,"",SER_hh_tes!G14/SER_hh_fec!G14)</f>
        <v>0.76417712771210777</v>
      </c>
      <c r="H14" s="112">
        <f>IF(SER_hh_tes!H14=0,"",SER_hh_tes!H14/SER_hh_fec!H14)</f>
        <v>0.7652563512129481</v>
      </c>
      <c r="I14" s="112">
        <f>IF(SER_hh_tes!I14=0,"",SER_hh_tes!I14/SER_hh_fec!I14)</f>
        <v>0.77232221121961309</v>
      </c>
      <c r="J14" s="112">
        <f>IF(SER_hh_tes!J14=0,"",SER_hh_tes!J14/SER_hh_fec!J14)</f>
        <v>0.77573308606651314</v>
      </c>
      <c r="K14" s="112">
        <f>IF(SER_hh_tes!K14=0,"",SER_hh_tes!K14/SER_hh_fec!K14)</f>
        <v>0.77689837543170848</v>
      </c>
      <c r="L14" s="112">
        <f>IF(SER_hh_tes!L14=0,"",SER_hh_tes!L14/SER_hh_fec!L14)</f>
        <v>0.77794015798191163</v>
      </c>
      <c r="M14" s="112">
        <f>IF(SER_hh_tes!M14=0,"",SER_hh_tes!M14/SER_hh_fec!M14)</f>
        <v>0.77850054918232647</v>
      </c>
      <c r="N14" s="112">
        <f>IF(SER_hh_tes!N14=0,"",SER_hh_tes!N14/SER_hh_fec!N14)</f>
        <v>0.77867477911209815</v>
      </c>
      <c r="O14" s="112">
        <f>IF(SER_hh_tes!O14=0,"",SER_hh_tes!O14/SER_hh_fec!O14)</f>
        <v>0.7787858525140462</v>
      </c>
      <c r="P14" s="112">
        <f>IF(SER_hh_tes!P14=0,"",SER_hh_tes!P14/SER_hh_fec!P14)</f>
        <v>0.78139231926209451</v>
      </c>
      <c r="Q14" s="112">
        <f>IF(SER_hh_tes!Q14=0,"",SER_hh_tes!Q14/SER_hh_fec!Q14)</f>
        <v>0.78246289155896009</v>
      </c>
    </row>
    <row r="15" spans="1:17" ht="12" customHeight="1" x14ac:dyDescent="0.25">
      <c r="A15" s="105" t="s">
        <v>108</v>
      </c>
      <c r="B15" s="114">
        <f>IF(SER_hh_tes!B15=0,"",SER_hh_tes!B15/SER_hh_fec!B15)</f>
        <v>0.99999999999999967</v>
      </c>
      <c r="C15" s="114">
        <f>IF(SER_hh_tes!C15=0,"",SER_hh_tes!C15/SER_hh_fec!C15)</f>
        <v>0.99999999999999956</v>
      </c>
      <c r="D15" s="114">
        <f>IF(SER_hh_tes!D15=0,"",SER_hh_tes!D15/SER_hh_fec!D15)</f>
        <v>1.0000000000000004</v>
      </c>
      <c r="E15" s="114">
        <f>IF(SER_hh_tes!E15=0,"",SER_hh_tes!E15/SER_hh_fec!E15)</f>
        <v>0.99999999999999978</v>
      </c>
      <c r="F15" s="114">
        <f>IF(SER_hh_tes!F15=0,"",SER_hh_tes!F15/SER_hh_fec!F15)</f>
        <v>1</v>
      </c>
      <c r="G15" s="114">
        <f>IF(SER_hh_tes!G15=0,"",SER_hh_tes!G15/SER_hh_fec!G15)</f>
        <v>0.99999999999999967</v>
      </c>
      <c r="H15" s="114">
        <f>IF(SER_hh_tes!H15=0,"",SER_hh_tes!H15/SER_hh_fec!H15)</f>
        <v>1.0000000000000004</v>
      </c>
      <c r="I15" s="114">
        <f>IF(SER_hh_tes!I15=0,"",SER_hh_tes!I15/SER_hh_fec!I15)</f>
        <v>0.99999999999999978</v>
      </c>
      <c r="J15" s="114">
        <f>IF(SER_hh_tes!J15=0,"",SER_hh_tes!J15/SER_hh_fec!J15)</f>
        <v>0.99999999999999978</v>
      </c>
      <c r="K15" s="114">
        <f>IF(SER_hh_tes!K15=0,"",SER_hh_tes!K15/SER_hh_fec!K15)</f>
        <v>0.99999999999999989</v>
      </c>
      <c r="L15" s="114">
        <f>IF(SER_hh_tes!L15=0,"",SER_hh_tes!L15/SER_hh_fec!L15)</f>
        <v>1.0000000000000004</v>
      </c>
      <c r="M15" s="114">
        <f>IF(SER_hh_tes!M15=0,"",SER_hh_tes!M15/SER_hh_fec!M15)</f>
        <v>1</v>
      </c>
      <c r="N15" s="114">
        <f>IF(SER_hh_tes!N15=0,"",SER_hh_tes!N15/SER_hh_fec!N15)</f>
        <v>1</v>
      </c>
      <c r="O15" s="114">
        <f>IF(SER_hh_tes!O15=0,"",SER_hh_tes!O15/SER_hh_fec!O15)</f>
        <v>0.99999999999999978</v>
      </c>
      <c r="P15" s="114">
        <f>IF(SER_hh_tes!P15=0,"",SER_hh_tes!P15/SER_hh_fec!P15)</f>
        <v>0.99999999999999989</v>
      </c>
      <c r="Q15" s="114">
        <f>IF(SER_hh_tes!Q15=0,"",SER_hh_tes!Q15/SER_hh_fec!Q15)</f>
        <v>1.0000000000000002</v>
      </c>
    </row>
    <row r="16" spans="1:17" ht="12.95" customHeight="1" x14ac:dyDescent="0.25">
      <c r="A16" s="90" t="s">
        <v>102</v>
      </c>
      <c r="B16" s="110">
        <f>IF(SER_hh_tes!B16=0,"",SER_hh_tes!B16/SER_hh_fec!B16)</f>
        <v>1.6723625995111659</v>
      </c>
      <c r="C16" s="110">
        <f>IF(SER_hh_tes!C16=0,"",SER_hh_tes!C16/SER_hh_fec!C16)</f>
        <v>1.7544284003511994</v>
      </c>
      <c r="D16" s="110">
        <f>IF(SER_hh_tes!D16=0,"",SER_hh_tes!D16/SER_hh_fec!D16)</f>
        <v>1.8159580268255004</v>
      </c>
      <c r="E16" s="110">
        <f>IF(SER_hh_tes!E16=0,"",SER_hh_tes!E16/SER_hh_fec!E16)</f>
        <v>1.847314705633432</v>
      </c>
      <c r="F16" s="110">
        <f>IF(SER_hh_tes!F16=0,"",SER_hh_tes!F16/SER_hh_fec!F16)</f>
        <v>1.886383203480791</v>
      </c>
      <c r="G16" s="110">
        <f>IF(SER_hh_tes!G16=0,"",SER_hh_tes!G16/SER_hh_fec!G16)</f>
        <v>1.918600672843076</v>
      </c>
      <c r="H16" s="110">
        <f>IF(SER_hh_tes!H16=0,"",SER_hh_tes!H16/SER_hh_fec!H16)</f>
        <v>1.9525810365300282</v>
      </c>
      <c r="I16" s="110">
        <f>IF(SER_hh_tes!I16=0,"",SER_hh_tes!I16/SER_hh_fec!I16)</f>
        <v>1.9846138497993806</v>
      </c>
      <c r="J16" s="110">
        <f>IF(SER_hh_tes!J16=0,"",SER_hh_tes!J16/SER_hh_fec!J16)</f>
        <v>2.0119244926067243</v>
      </c>
      <c r="K16" s="110">
        <f>IF(SER_hh_tes!K16=0,"",SER_hh_tes!K16/SER_hh_fec!K16)</f>
        <v>2.0437362691662013</v>
      </c>
      <c r="L16" s="110">
        <f>IF(SER_hh_tes!L16=0,"",SER_hh_tes!L16/SER_hh_fec!L16)</f>
        <v>2.0699749924069777</v>
      </c>
      <c r="M16" s="110">
        <f>IF(SER_hh_tes!M16=0,"",SER_hh_tes!M16/SER_hh_fec!M16)</f>
        <v>2.1337067255112436</v>
      </c>
      <c r="N16" s="110">
        <f>IF(SER_hh_tes!N16=0,"",SER_hh_tes!N16/SER_hh_fec!N16)</f>
        <v>2.2149947112954149</v>
      </c>
      <c r="O16" s="110">
        <f>IF(SER_hh_tes!O16=0,"",SER_hh_tes!O16/SER_hh_fec!O16)</f>
        <v>2.2754140325040115</v>
      </c>
      <c r="P16" s="110">
        <f>IF(SER_hh_tes!P16=0,"",SER_hh_tes!P16/SER_hh_fec!P16)</f>
        <v>2.4254660411824451</v>
      </c>
      <c r="Q16" s="110">
        <f>IF(SER_hh_tes!Q16=0,"",SER_hh_tes!Q16/SER_hh_fec!Q16)</f>
        <v>2.6230226690041398</v>
      </c>
    </row>
    <row r="17" spans="1:17" ht="12.95" customHeight="1" x14ac:dyDescent="0.25">
      <c r="A17" s="88" t="s">
        <v>101</v>
      </c>
      <c r="B17" s="113">
        <f>IF(SER_hh_tes!B17=0,"",SER_hh_tes!B17/SER_hh_fec!B17)</f>
        <v>1.6723625995111657</v>
      </c>
      <c r="C17" s="113">
        <f>IF(SER_hh_tes!C17=0,"",SER_hh_tes!C17/SER_hh_fec!C17)</f>
        <v>1.720778985237841</v>
      </c>
      <c r="D17" s="113">
        <f>IF(SER_hh_tes!D17=0,"",SER_hh_tes!D17/SER_hh_fec!D17)</f>
        <v>1.7860966836423446</v>
      </c>
      <c r="E17" s="113">
        <f>IF(SER_hh_tes!E17=0,"",SER_hh_tes!E17/SER_hh_fec!E17)</f>
        <v>1.7960185196654563</v>
      </c>
      <c r="F17" s="113">
        <f>IF(SER_hh_tes!F17=0,"",SER_hh_tes!F17/SER_hh_fec!F17)</f>
        <v>1.8612156214060678</v>
      </c>
      <c r="G17" s="113">
        <f>IF(SER_hh_tes!G17=0,"",SER_hh_tes!G17/SER_hh_fec!G17)</f>
        <v>1.8855668917986357</v>
      </c>
      <c r="H17" s="113">
        <f>IF(SER_hh_tes!H17=0,"",SER_hh_tes!H17/SER_hh_fec!H17)</f>
        <v>1.930409520134466</v>
      </c>
      <c r="I17" s="113">
        <f>IF(SER_hh_tes!I17=0,"",SER_hh_tes!I17/SER_hh_fec!I17)</f>
        <v>1.959512324992869</v>
      </c>
      <c r="J17" s="113">
        <f>IF(SER_hh_tes!J17=0,"",SER_hh_tes!J17/SER_hh_fec!J17)</f>
        <v>1.9826962849557488</v>
      </c>
      <c r="K17" s="113">
        <f>IF(SER_hh_tes!K17=0,"",SER_hh_tes!K17/SER_hh_fec!K17)</f>
        <v>2.0399490087384153</v>
      </c>
      <c r="L17" s="113">
        <f>IF(SER_hh_tes!L17=0,"",SER_hh_tes!L17/SER_hh_fec!L17)</f>
        <v>2.0567540755990308</v>
      </c>
      <c r="M17" s="113">
        <f>IF(SER_hh_tes!M17=0,"",SER_hh_tes!M17/SER_hh_fec!M17)</f>
        <v>2.1100024738256873</v>
      </c>
      <c r="N17" s="113">
        <f>IF(SER_hh_tes!N17=0,"",SER_hh_tes!N17/SER_hh_fec!N17)</f>
        <v>2.257168392187674</v>
      </c>
      <c r="O17" s="113">
        <f>IF(SER_hh_tes!O17=0,"",SER_hh_tes!O17/SER_hh_fec!O17)</f>
        <v>2.320136886256154</v>
      </c>
      <c r="P17" s="113">
        <f>IF(SER_hh_tes!P17=0,"",SER_hh_tes!P17/SER_hh_fec!P17)</f>
        <v>2.5810659580309379</v>
      </c>
      <c r="Q17" s="113">
        <f>IF(SER_hh_tes!Q17=0,"",SER_hh_tes!Q17/SER_hh_fec!Q17)</f>
        <v>2.7772997876571197</v>
      </c>
    </row>
    <row r="18" spans="1:17" ht="12" customHeight="1" x14ac:dyDescent="0.25">
      <c r="A18" s="88" t="s">
        <v>100</v>
      </c>
      <c r="B18" s="113">
        <f>IF(SER_hh_tes!B18=0,"",SER_hh_tes!B18/SER_hh_fec!B18)</f>
        <v>1.6723625995111659</v>
      </c>
      <c r="C18" s="113">
        <f>IF(SER_hh_tes!C18=0,"",SER_hh_tes!C18/SER_hh_fec!C18)</f>
        <v>1.7545302641361935</v>
      </c>
      <c r="D18" s="113">
        <f>IF(SER_hh_tes!D18=0,"",SER_hh_tes!D18/SER_hh_fec!D18)</f>
        <v>1.8160694304625244</v>
      </c>
      <c r="E18" s="113">
        <f>IF(SER_hh_tes!E18=0,"",SER_hh_tes!E18/SER_hh_fec!E18)</f>
        <v>1.8474901164081214</v>
      </c>
      <c r="F18" s="113">
        <f>IF(SER_hh_tes!F18=0,"",SER_hh_tes!F18/SER_hh_fec!F18)</f>
        <v>1.8864946794542161</v>
      </c>
      <c r="G18" s="113">
        <f>IF(SER_hh_tes!G18=0,"",SER_hh_tes!G18/SER_hh_fec!G18)</f>
        <v>1.9187490449488709</v>
      </c>
      <c r="H18" s="113">
        <f>IF(SER_hh_tes!H18=0,"",SER_hh_tes!H18/SER_hh_fec!H18)</f>
        <v>1.9526984930734022</v>
      </c>
      <c r="I18" s="113">
        <f>IF(SER_hh_tes!I18=0,"",SER_hh_tes!I18/SER_hh_fec!I18)</f>
        <v>1.9847542664211133</v>
      </c>
      <c r="J18" s="113">
        <f>IF(SER_hh_tes!J18=0,"",SER_hh_tes!J18/SER_hh_fec!J18)</f>
        <v>2.0120885318567998</v>
      </c>
      <c r="K18" s="113">
        <f>IF(SER_hh_tes!K18=0,"",SER_hh_tes!K18/SER_hh_fec!K18)</f>
        <v>2.0437620780075938</v>
      </c>
      <c r="L18" s="113">
        <f>IF(SER_hh_tes!L18=0,"",SER_hh_tes!L18/SER_hh_fec!L18)</f>
        <v>2.0700589158712321</v>
      </c>
      <c r="M18" s="113">
        <f>IF(SER_hh_tes!M18=0,"",SER_hh_tes!M18/SER_hh_fec!M18)</f>
        <v>2.1338685571208984</v>
      </c>
      <c r="N18" s="113">
        <f>IF(SER_hh_tes!N18=0,"",SER_hh_tes!N18/SER_hh_fec!N18)</f>
        <v>2.2146632586980597</v>
      </c>
      <c r="O18" s="113">
        <f>IF(SER_hh_tes!O18=0,"",SER_hh_tes!O18/SER_hh_fec!O18)</f>
        <v>2.2749826980302257</v>
      </c>
      <c r="P18" s="113">
        <f>IF(SER_hh_tes!P18=0,"",SER_hh_tes!P18/SER_hh_fec!P18)</f>
        <v>2.423509469442434</v>
      </c>
      <c r="Q18" s="113">
        <f>IF(SER_hh_tes!Q18=0,"",SER_hh_tes!Q18/SER_hh_fec!Q18)</f>
        <v>2.6203426162368872</v>
      </c>
    </row>
    <row r="19" spans="1:17" ht="12.95" customHeight="1" x14ac:dyDescent="0.25">
      <c r="A19" s="90" t="s">
        <v>47</v>
      </c>
      <c r="B19" s="110">
        <f>IF(SER_hh_tes!B19=0,"",SER_hh_tes!B19/SER_hh_fec!B19)</f>
        <v>0.65424182880348036</v>
      </c>
      <c r="C19" s="110">
        <f>IF(SER_hh_tes!C19=0,"",SER_hh_tes!C19/SER_hh_fec!C19)</f>
        <v>0.65610041377750328</v>
      </c>
      <c r="D19" s="110">
        <f>IF(SER_hh_tes!D19=0,"",SER_hh_tes!D19/SER_hh_fec!D19)</f>
        <v>0.65892816614802585</v>
      </c>
      <c r="E19" s="110">
        <f>IF(SER_hh_tes!E19=0,"",SER_hh_tes!E19/SER_hh_fec!E19)</f>
        <v>0.66199792060885532</v>
      </c>
      <c r="F19" s="110">
        <f>IF(SER_hh_tes!F19=0,"",SER_hh_tes!F19/SER_hh_fec!F19)</f>
        <v>0.66578527729843484</v>
      </c>
      <c r="G19" s="110">
        <f>IF(SER_hh_tes!G19=0,"",SER_hh_tes!G19/SER_hh_fec!G19)</f>
        <v>0.66961146235944935</v>
      </c>
      <c r="H19" s="110">
        <f>IF(SER_hh_tes!H19=0,"",SER_hh_tes!H19/SER_hh_fec!H19)</f>
        <v>0.68549083527090693</v>
      </c>
      <c r="I19" s="110">
        <f>IF(SER_hh_tes!I19=0,"",SER_hh_tes!I19/SER_hh_fec!I19)</f>
        <v>0.6913561575089443</v>
      </c>
      <c r="J19" s="110">
        <f>IF(SER_hh_tes!J19=0,"",SER_hh_tes!J19/SER_hh_fec!J19)</f>
        <v>0.69515727833208862</v>
      </c>
      <c r="K19" s="110">
        <f>IF(SER_hh_tes!K19=0,"",SER_hh_tes!K19/SER_hh_fec!K19)</f>
        <v>0.69932383600999515</v>
      </c>
      <c r="L19" s="110">
        <f>IF(SER_hh_tes!L19=0,"",SER_hh_tes!L19/SER_hh_fec!L19)</f>
        <v>0.69248252720141801</v>
      </c>
      <c r="M19" s="110">
        <f>IF(SER_hh_tes!M19=0,"",SER_hh_tes!M19/SER_hh_fec!M19)</f>
        <v>0.69669178677120303</v>
      </c>
      <c r="N19" s="110">
        <f>IF(SER_hh_tes!N19=0,"",SER_hh_tes!N19/SER_hh_fec!N19)</f>
        <v>0.70073587417213623</v>
      </c>
      <c r="O19" s="110">
        <f>IF(SER_hh_tes!O19=0,"",SER_hh_tes!O19/SER_hh_fec!O19)</f>
        <v>0.704765851692708</v>
      </c>
      <c r="P19" s="110">
        <f>IF(SER_hh_tes!P19=0,"",SER_hh_tes!P19/SER_hh_fec!P19)</f>
        <v>0.70759343985634382</v>
      </c>
      <c r="Q19" s="110">
        <f>IF(SER_hh_tes!Q19=0,"",SER_hh_tes!Q19/SER_hh_fec!Q19)</f>
        <v>0.70990153616389229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 t="str">
        <f>IF(SER_hh_tes!B21=0,"",SER_hh_tes!B21/SER_hh_fec!B21)</f>
        <v/>
      </c>
      <c r="C21" s="109" t="str">
        <f>IF(SER_hh_tes!C21=0,"",SER_hh_tes!C21/SER_hh_fec!C21)</f>
        <v/>
      </c>
      <c r="D21" s="109" t="str">
        <f>IF(SER_hh_tes!D21=0,"",SER_hh_tes!D21/SER_hh_fec!D21)</f>
        <v/>
      </c>
      <c r="E21" s="109" t="str">
        <f>IF(SER_hh_tes!E21=0,"",SER_hh_tes!E21/SER_hh_fec!E21)</f>
        <v/>
      </c>
      <c r="F21" s="109" t="str">
        <f>IF(SER_hh_tes!F21=0,"",SER_hh_tes!F21/SER_hh_fec!F21)</f>
        <v/>
      </c>
      <c r="G21" s="109" t="str">
        <f>IF(SER_hh_tes!G21=0,"",SER_hh_tes!G21/SER_hh_fec!G21)</f>
        <v/>
      </c>
      <c r="H21" s="109" t="str">
        <f>IF(SER_hh_tes!H21=0,"",SER_hh_tes!H21/SER_hh_fec!H21)</f>
        <v/>
      </c>
      <c r="I21" s="109" t="str">
        <f>IF(SER_hh_tes!I21=0,"",SER_hh_tes!I21/SER_hh_fec!I21)</f>
        <v/>
      </c>
      <c r="J21" s="109" t="str">
        <f>IF(SER_hh_tes!J21=0,"",SER_hh_tes!J21/SER_hh_fec!J21)</f>
        <v/>
      </c>
      <c r="K21" s="109" t="str">
        <f>IF(SER_hh_tes!K21=0,"",SER_hh_tes!K21/SER_hh_fec!K21)</f>
        <v/>
      </c>
      <c r="L21" s="109" t="str">
        <f>IF(SER_hh_tes!L21=0,"",SER_hh_tes!L21/SER_hh_fec!L21)</f>
        <v/>
      </c>
      <c r="M21" s="109" t="str">
        <f>IF(SER_hh_tes!M21=0,"",SER_hh_tes!M21/SER_hh_fec!M21)</f>
        <v/>
      </c>
      <c r="N21" s="109" t="str">
        <f>IF(SER_hh_tes!N21=0,"",SER_hh_tes!N21/SER_hh_fec!N21)</f>
        <v/>
      </c>
      <c r="O21" s="109" t="str">
        <f>IF(SER_hh_tes!O21=0,"",SER_hh_tes!O21/SER_hh_fec!O21)</f>
        <v/>
      </c>
      <c r="P21" s="109" t="str">
        <f>IF(SER_hh_tes!P21=0,"",SER_hh_tes!P21/SER_hh_fec!P21)</f>
        <v/>
      </c>
      <c r="Q21" s="109" t="str">
        <f>IF(SER_hh_tes!Q21=0,"",SER_hh_tes!Q21/SER_hh_fec!Q21)</f>
        <v/>
      </c>
    </row>
    <row r="22" spans="1:17" ht="12" customHeight="1" x14ac:dyDescent="0.25">
      <c r="A22" s="88" t="s">
        <v>99</v>
      </c>
      <c r="B22" s="109">
        <f>IF(SER_hh_tes!B22=0,"",SER_hh_tes!B22/SER_hh_fec!B22)</f>
        <v>0.54117809189182287</v>
      </c>
      <c r="C22" s="109">
        <f>IF(SER_hh_tes!C22=0,"",SER_hh_tes!C22/SER_hh_fec!C22)</f>
        <v>0.54406155287681945</v>
      </c>
      <c r="D22" s="109">
        <f>IF(SER_hh_tes!D22=0,"",SER_hh_tes!D22/SER_hh_fec!D22)</f>
        <v>0.5477459856654</v>
      </c>
      <c r="E22" s="109">
        <f>IF(SER_hh_tes!E22=0,"",SER_hh_tes!E22/SER_hh_fec!E22)</f>
        <v>0.55111579578888692</v>
      </c>
      <c r="F22" s="109">
        <f>IF(SER_hh_tes!F22=0,"",SER_hh_tes!F22/SER_hh_fec!F22)</f>
        <v>0.55379591742357714</v>
      </c>
      <c r="G22" s="109">
        <f>IF(SER_hh_tes!G22=0,"",SER_hh_tes!G22/SER_hh_fec!G22)</f>
        <v>0.55626456525276613</v>
      </c>
      <c r="H22" s="109">
        <f>IF(SER_hh_tes!H22=0,"",SER_hh_tes!H22/SER_hh_fec!H22)</f>
        <v>0.56344624637252438</v>
      </c>
      <c r="I22" s="109">
        <f>IF(SER_hh_tes!I22=0,"",SER_hh_tes!I22/SER_hh_fec!I22)</f>
        <v>0.56589342363526507</v>
      </c>
      <c r="J22" s="109">
        <f>IF(SER_hh_tes!J22=0,"",SER_hh_tes!J22/SER_hh_fec!J22)</f>
        <v>0.5756342087713332</v>
      </c>
      <c r="K22" s="109">
        <f>IF(SER_hh_tes!K22=0,"",SER_hh_tes!K22/SER_hh_fec!K22)</f>
        <v>0.58595860745962447</v>
      </c>
      <c r="L22" s="109">
        <f>IF(SER_hh_tes!L22=0,"",SER_hh_tes!L22/SER_hh_fec!L22)</f>
        <v>0.60486553470340532</v>
      </c>
      <c r="M22" s="109">
        <f>IF(SER_hh_tes!M22=0,"",SER_hh_tes!M22/SER_hh_fec!M22)</f>
        <v>0.60811559028336915</v>
      </c>
      <c r="N22" s="109">
        <f>IF(SER_hh_tes!N22=0,"",SER_hh_tes!N22/SER_hh_fec!N22)</f>
        <v>0.6104135257157447</v>
      </c>
      <c r="O22" s="109">
        <f>IF(SER_hh_tes!O22=0,"",SER_hh_tes!O22/SER_hh_fec!O22)</f>
        <v>0.61253182408093532</v>
      </c>
      <c r="P22" s="109">
        <f>IF(SER_hh_tes!P22=0,"",SER_hh_tes!P22/SER_hh_fec!P22)</f>
        <v>0.614380629320044</v>
      </c>
      <c r="Q22" s="109">
        <f>IF(SER_hh_tes!Q22=0,"",SER_hh_tes!Q22/SER_hh_fec!Q22)</f>
        <v>0.61571023156344595</v>
      </c>
    </row>
    <row r="23" spans="1:17" ht="12" customHeight="1" x14ac:dyDescent="0.25">
      <c r="A23" s="88" t="s">
        <v>98</v>
      </c>
      <c r="B23" s="109">
        <f>IF(SER_hh_tes!B23=0,"",SER_hh_tes!B23/SER_hh_fec!B23)</f>
        <v>0.57983366988409624</v>
      </c>
      <c r="C23" s="109">
        <f>IF(SER_hh_tes!C23=0,"",SER_hh_tes!C23/SER_hh_fec!C23)</f>
        <v>0.5826379103255882</v>
      </c>
      <c r="D23" s="109">
        <f>IF(SER_hh_tes!D23=0,"",SER_hh_tes!D23/SER_hh_fec!D23)</f>
        <v>0.5852057558155912</v>
      </c>
      <c r="E23" s="109">
        <f>IF(SER_hh_tes!E23=0,"",SER_hh_tes!E23/SER_hh_fec!E23)</f>
        <v>0.58958508536034226</v>
      </c>
      <c r="F23" s="109">
        <f>IF(SER_hh_tes!F23=0,"",SER_hh_tes!F23/SER_hh_fec!F23)</f>
        <v>0.59183067289773383</v>
      </c>
      <c r="G23" s="109">
        <f>IF(SER_hh_tes!G23=0,"",SER_hh_tes!G23/SER_hh_fec!G23)</f>
        <v>0.59478151317563344</v>
      </c>
      <c r="H23" s="109">
        <f>IF(SER_hh_tes!H23=0,"",SER_hh_tes!H23/SER_hh_fec!H23)</f>
        <v>0.59697235848084251</v>
      </c>
      <c r="I23" s="109">
        <f>IF(SER_hh_tes!I23=0,"",SER_hh_tes!I23/SER_hh_fec!I23)</f>
        <v>0.59961895641276375</v>
      </c>
      <c r="J23" s="109">
        <f>IF(SER_hh_tes!J23=0,"",SER_hh_tes!J23/SER_hh_fec!J23)</f>
        <v>0.60670359717023947</v>
      </c>
      <c r="K23" s="109">
        <f>IF(SER_hh_tes!K23=0,"",SER_hh_tes!K23/SER_hh_fec!K23)</f>
        <v>0.60893381255346368</v>
      </c>
      <c r="L23" s="109">
        <f>IF(SER_hh_tes!L23=0,"",SER_hh_tes!L23/SER_hh_fec!L23)</f>
        <v>0.61352475136859208</v>
      </c>
      <c r="M23" s="109">
        <f>IF(SER_hh_tes!M23=0,"",SER_hh_tes!M23/SER_hh_fec!M23)</f>
        <v>0.6158252778566029</v>
      </c>
      <c r="N23" s="109">
        <f>IF(SER_hh_tes!N23=0,"",SER_hh_tes!N23/SER_hh_fec!N23)</f>
        <v>0.61808795137830974</v>
      </c>
      <c r="O23" s="109">
        <f>IF(SER_hh_tes!O23=0,"",SER_hh_tes!O23/SER_hh_fec!O23)</f>
        <v>0.62039239467222107</v>
      </c>
      <c r="P23" s="109">
        <f>IF(SER_hh_tes!P23=0,"",SER_hh_tes!P23/SER_hh_fec!P23)</f>
        <v>0.62266342787600115</v>
      </c>
      <c r="Q23" s="109">
        <f>IF(SER_hh_tes!Q23=0,"",SER_hh_tes!Q23/SER_hh_fec!Q23)</f>
        <v>0.62478963139053845</v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 t="str">
        <f>IF(SER_hh_tes!N24=0,"",SER_hh_tes!N24/SER_hh_fec!N24)</f>
        <v/>
      </c>
      <c r="O24" s="109" t="str">
        <f>IF(SER_hh_tes!O24=0,"",SER_hh_tes!O24/SER_hh_fec!O24)</f>
        <v/>
      </c>
      <c r="P24" s="109" t="str">
        <f>IF(SER_hh_tes!P24=0,"",SER_hh_tes!P24/SER_hh_fec!P24)</f>
        <v/>
      </c>
      <c r="Q24" s="109" t="str">
        <f>IF(SER_hh_tes!Q24=0,"",SER_hh_tes!Q24/SER_hh_fec!Q24)</f>
        <v/>
      </c>
    </row>
    <row r="25" spans="1:17" ht="12" customHeight="1" x14ac:dyDescent="0.25">
      <c r="A25" s="88" t="s">
        <v>42</v>
      </c>
      <c r="B25" s="109">
        <f>IF(SER_hh_tes!B25=0,"",SER_hh_tes!B25/SER_hh_fec!B25)</f>
        <v>0.73629672366234411</v>
      </c>
      <c r="C25" s="109">
        <f>IF(SER_hh_tes!C25=0,"",SER_hh_tes!C25/SER_hh_fec!C25)</f>
        <v>0.74099917885035982</v>
      </c>
      <c r="D25" s="109">
        <f>IF(SER_hh_tes!D25=0,"",SER_hh_tes!D25/SER_hh_fec!D25)</f>
        <v>0.75121483478251472</v>
      </c>
      <c r="E25" s="109">
        <f>IF(SER_hh_tes!E25=0,"",SER_hh_tes!E25/SER_hh_fec!E25)</f>
        <v>0.75732095992316228</v>
      </c>
      <c r="F25" s="109">
        <f>IF(SER_hh_tes!F25=0,"",SER_hh_tes!F25/SER_hh_fec!F25)</f>
        <v>0.75849971608337152</v>
      </c>
      <c r="G25" s="109">
        <f>IF(SER_hh_tes!G25=0,"",SER_hh_tes!G25/SER_hh_fec!G25)</f>
        <v>0.75957301883362038</v>
      </c>
      <c r="H25" s="109">
        <f>IF(SER_hh_tes!H25=0,"",SER_hh_tes!H25/SER_hh_fec!H25)</f>
        <v>0.76039777699163136</v>
      </c>
      <c r="I25" s="109">
        <f>IF(SER_hh_tes!I25=0,"",SER_hh_tes!I25/SER_hh_fec!I25)</f>
        <v>0.76129979554919713</v>
      </c>
      <c r="J25" s="109">
        <f>IF(SER_hh_tes!J25=0,"",SER_hh_tes!J25/SER_hh_fec!J25)</f>
        <v>0.76222137717528859</v>
      </c>
      <c r="K25" s="109">
        <f>IF(SER_hh_tes!K25=0,"",SER_hh_tes!K25/SER_hh_fec!K25)</f>
        <v>0.76294143321021013</v>
      </c>
      <c r="L25" s="109">
        <f>IF(SER_hh_tes!L25=0,"",SER_hh_tes!L25/SER_hh_fec!L25)</f>
        <v>0.7637609887658805</v>
      </c>
      <c r="M25" s="109">
        <f>IF(SER_hh_tes!M25=0,"",SER_hh_tes!M25/SER_hh_fec!M25)</f>
        <v>0.76474606780986287</v>
      </c>
      <c r="N25" s="109">
        <f>IF(SER_hh_tes!N25=0,"",SER_hh_tes!N25/SER_hh_fec!N25)</f>
        <v>0.76646123391305543</v>
      </c>
      <c r="O25" s="109">
        <f>IF(SER_hh_tes!O25=0,"",SER_hh_tes!O25/SER_hh_fec!O25)</f>
        <v>0.76726993808147914</v>
      </c>
      <c r="P25" s="109">
        <f>IF(SER_hh_tes!P25=0,"",SER_hh_tes!P25/SER_hh_fec!P25)</f>
        <v>0.76846855532959857</v>
      </c>
      <c r="Q25" s="109">
        <f>IF(SER_hh_tes!Q25=0,"",SER_hh_tes!Q25/SER_hh_fec!Q25)</f>
        <v>0.76885070348624396</v>
      </c>
    </row>
    <row r="26" spans="1:17" ht="12" customHeight="1" x14ac:dyDescent="0.25">
      <c r="A26" s="88" t="s">
        <v>30</v>
      </c>
      <c r="B26" s="112">
        <f>IF(SER_hh_tes!B26=0,"",SER_hh_tes!B26/SER_hh_fec!B26)</f>
        <v>0.71126263505782472</v>
      </c>
      <c r="C26" s="112">
        <f>IF(SER_hh_tes!C26=0,"",SER_hh_tes!C26/SER_hh_fec!C26)</f>
        <v>0.71311677992281053</v>
      </c>
      <c r="D26" s="112">
        <f>IF(SER_hh_tes!D26=0,"",SER_hh_tes!D26/SER_hh_fec!D26)</f>
        <v>0.71330299831724131</v>
      </c>
      <c r="E26" s="112">
        <f>IF(SER_hh_tes!E26=0,"",SER_hh_tes!E26/SER_hh_fec!E26)</f>
        <v>0.71378299625064556</v>
      </c>
      <c r="F26" s="112">
        <f>IF(SER_hh_tes!F26=0,"",SER_hh_tes!F26/SER_hh_fec!F26)</f>
        <v>0.71780003821896254</v>
      </c>
      <c r="G26" s="112">
        <f>IF(SER_hh_tes!G26=0,"",SER_hh_tes!G26/SER_hh_fec!G26)</f>
        <v>0.72269635505389163</v>
      </c>
      <c r="H26" s="112">
        <f>IF(SER_hh_tes!H26=0,"",SER_hh_tes!H26/SER_hh_fec!H26)</f>
        <v>0.73315449716614989</v>
      </c>
      <c r="I26" s="112">
        <f>IF(SER_hh_tes!I26=0,"",SER_hh_tes!I26/SER_hh_fec!I26)</f>
        <v>0.73938145824843138</v>
      </c>
      <c r="J26" s="112">
        <f>IF(SER_hh_tes!J26=0,"",SER_hh_tes!J26/SER_hh_fec!J26)</f>
        <v>0.74365413493886801</v>
      </c>
      <c r="K26" s="112">
        <f>IF(SER_hh_tes!K26=0,"",SER_hh_tes!K26/SER_hh_fec!K26)</f>
        <v>0.74969732188099114</v>
      </c>
      <c r="L26" s="112">
        <f>IF(SER_hh_tes!L26=0,"",SER_hh_tes!L26/SER_hh_fec!L26)</f>
        <v>0.75763360566983828</v>
      </c>
      <c r="M26" s="112">
        <f>IF(SER_hh_tes!M26=0,"",SER_hh_tes!M26/SER_hh_fec!M26)</f>
        <v>0.76569250925008048</v>
      </c>
      <c r="N26" s="112">
        <f>IF(SER_hh_tes!N26=0,"",SER_hh_tes!N26/SER_hh_fec!N26)</f>
        <v>0.77328356370497642</v>
      </c>
      <c r="O26" s="112">
        <f>IF(SER_hh_tes!O26=0,"",SER_hh_tes!O26/SER_hh_fec!O26)</f>
        <v>0.77983915957510763</v>
      </c>
      <c r="P26" s="112">
        <f>IF(SER_hh_tes!P26=0,"",SER_hh_tes!P26/SER_hh_fec!P26)</f>
        <v>0.78323538446375007</v>
      </c>
      <c r="Q26" s="112">
        <f>IF(SER_hh_tes!Q26=0,"",SER_hh_tes!Q26/SER_hh_fec!Q26)</f>
        <v>0.78553287943000671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 t="str">
        <f>IF(SER_hh_tes!F27=0,"",SER_hh_tes!F27/SER_hh_fec!F27)</f>
        <v/>
      </c>
      <c r="G27" s="111" t="str">
        <f>IF(SER_hh_tes!G27=0,"",SER_hh_tes!G27/SER_hh_fec!G27)</f>
        <v/>
      </c>
      <c r="H27" s="111" t="str">
        <f>IF(SER_hh_tes!H27=0,"",SER_hh_tes!H27/SER_hh_fec!H27)</f>
        <v/>
      </c>
      <c r="I27" s="111" t="str">
        <f>IF(SER_hh_tes!I27=0,"",SER_hh_tes!I27/SER_hh_fec!I27)</f>
        <v/>
      </c>
      <c r="J27" s="111" t="str">
        <f>IF(SER_hh_tes!J27=0,"",SER_hh_tes!J27/SER_hh_fec!J27)</f>
        <v/>
      </c>
      <c r="K27" s="111" t="str">
        <f>IF(SER_hh_tes!K27=0,"",SER_hh_tes!K27/SER_hh_fec!K27)</f>
        <v/>
      </c>
      <c r="L27" s="111" t="str">
        <f>IF(SER_hh_tes!L27=0,"",SER_hh_tes!L27/SER_hh_fec!L27)</f>
        <v/>
      </c>
      <c r="M27" s="111" t="str">
        <f>IF(SER_hh_tes!M27=0,"",SER_hh_tes!M27/SER_hh_fec!M27)</f>
        <v/>
      </c>
      <c r="N27" s="111" t="str">
        <f>IF(SER_hh_tes!N27=0,"",SER_hh_tes!N27/SER_hh_fec!N27)</f>
        <v/>
      </c>
      <c r="O27" s="111" t="str">
        <f>IF(SER_hh_tes!O27=0,"",SER_hh_tes!O27/SER_hh_fec!O27)</f>
        <v/>
      </c>
      <c r="P27" s="111" t="str">
        <f>IF(SER_hh_tes!P27=0,"",SER_hh_tes!P27/SER_hh_fec!P27)</f>
        <v/>
      </c>
      <c r="Q27" s="111" t="str">
        <f>IF(SER_hh_tes!Q27=0,"",SER_hh_tes!Q27/SER_hh_fec!Q27)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0.55738426083551895</v>
      </c>
      <c r="C29" s="110">
        <f>IF(SER_hh_tes!C29=0,"",SER_hh_tes!C29/SER_hh_fec!C29)</f>
        <v>0.5565734270149747</v>
      </c>
      <c r="D29" s="110">
        <f>IF(SER_hh_tes!D29=0,"",SER_hh_tes!D29/SER_hh_fec!D29)</f>
        <v>0.55926844493207173</v>
      </c>
      <c r="E29" s="110">
        <f>IF(SER_hh_tes!E29=0,"",SER_hh_tes!E29/SER_hh_fec!E29)</f>
        <v>0.56208502967536944</v>
      </c>
      <c r="F29" s="110">
        <f>IF(SER_hh_tes!F29=0,"",SER_hh_tes!F29/SER_hh_fec!F29)</f>
        <v>0.56478445408944122</v>
      </c>
      <c r="G29" s="110">
        <f>IF(SER_hh_tes!G29=0,"",SER_hh_tes!G29/SER_hh_fec!G29)</f>
        <v>0.57008709887490505</v>
      </c>
      <c r="H29" s="110">
        <f>IF(SER_hh_tes!H29=0,"",SER_hh_tes!H29/SER_hh_fec!H29)</f>
        <v>0.57499729883022832</v>
      </c>
      <c r="I29" s="110">
        <f>IF(SER_hh_tes!I29=0,"",SER_hh_tes!I29/SER_hh_fec!I29)</f>
        <v>0.5807374500540462</v>
      </c>
      <c r="J29" s="110">
        <f>IF(SER_hh_tes!J29=0,"",SER_hh_tes!J29/SER_hh_fec!J29)</f>
        <v>0.58852440304550835</v>
      </c>
      <c r="K29" s="110">
        <f>IF(SER_hh_tes!K29=0,"",SER_hh_tes!K29/SER_hh_fec!K29)</f>
        <v>0.57210256440432183</v>
      </c>
      <c r="L29" s="110">
        <f>IF(SER_hh_tes!L29=0,"",SER_hh_tes!L29/SER_hh_fec!L29)</f>
        <v>0.56984971227383563</v>
      </c>
      <c r="M29" s="110">
        <f>IF(SER_hh_tes!M29=0,"",SER_hh_tes!M29/SER_hh_fec!M29)</f>
        <v>0.57458501910623694</v>
      </c>
      <c r="N29" s="110">
        <f>IF(SER_hh_tes!N29=0,"",SER_hh_tes!N29/SER_hh_fec!N29)</f>
        <v>0.57556903496072787</v>
      </c>
      <c r="O29" s="110">
        <f>IF(SER_hh_tes!O29=0,"",SER_hh_tes!O29/SER_hh_fec!O29)</f>
        <v>0.5806144679689712</v>
      </c>
      <c r="P29" s="110">
        <f>IF(SER_hh_tes!P29=0,"",SER_hh_tes!P29/SER_hh_fec!P29)</f>
        <v>0.59315877563250508</v>
      </c>
      <c r="Q29" s="110">
        <f>IF(SER_hh_tes!Q29=0,"",SER_hh_tes!Q29/SER_hh_fec!Q29)</f>
        <v>0.60037588194239655</v>
      </c>
    </row>
    <row r="30" spans="1:17" ht="12" customHeight="1" x14ac:dyDescent="0.25">
      <c r="A30" s="88" t="s">
        <v>66</v>
      </c>
      <c r="B30" s="109" t="str">
        <f>IF(SER_hh_tes!B30=0,"",SER_hh_tes!B30/SER_hh_fec!B30)</f>
        <v/>
      </c>
      <c r="C30" s="109" t="str">
        <f>IF(SER_hh_tes!C30=0,"",SER_hh_tes!C30/SER_hh_fec!C30)</f>
        <v/>
      </c>
      <c r="D30" s="109" t="str">
        <f>IF(SER_hh_tes!D30=0,"",SER_hh_tes!D30/SER_hh_fec!D30)</f>
        <v/>
      </c>
      <c r="E30" s="109" t="str">
        <f>IF(SER_hh_tes!E30=0,"",SER_hh_tes!E30/SER_hh_fec!E30)</f>
        <v/>
      </c>
      <c r="F30" s="109" t="str">
        <f>IF(SER_hh_tes!F30=0,"",SER_hh_tes!F30/SER_hh_fec!F30)</f>
        <v/>
      </c>
      <c r="G30" s="109" t="str">
        <f>IF(SER_hh_tes!G30=0,"",SER_hh_tes!G30/SER_hh_fec!G30)</f>
        <v/>
      </c>
      <c r="H30" s="109" t="str">
        <f>IF(SER_hh_tes!H30=0,"",SER_hh_tes!H30/SER_hh_fec!H30)</f>
        <v/>
      </c>
      <c r="I30" s="109" t="str">
        <f>IF(SER_hh_tes!I30=0,"",SER_hh_tes!I30/SER_hh_fec!I30)</f>
        <v/>
      </c>
      <c r="J30" s="109" t="str">
        <f>IF(SER_hh_tes!J30=0,"",SER_hh_tes!J30/SER_hh_fec!J30)</f>
        <v/>
      </c>
      <c r="K30" s="109">
        <f>IF(SER_hh_tes!K30=0,"",SER_hh_tes!K30/SER_hh_fec!K30)</f>
        <v>0.48364193777685349</v>
      </c>
      <c r="L30" s="109">
        <f>IF(SER_hh_tes!L30=0,"",SER_hh_tes!L30/SER_hh_fec!L30)</f>
        <v>0.48431936594106001</v>
      </c>
      <c r="M30" s="109">
        <f>IF(SER_hh_tes!M30=0,"",SER_hh_tes!M30/SER_hh_fec!M30)</f>
        <v>0.48439807594563422</v>
      </c>
      <c r="N30" s="109">
        <f>IF(SER_hh_tes!N30=0,"",SER_hh_tes!N30/SER_hh_fec!N30)</f>
        <v>0.48500350680744908</v>
      </c>
      <c r="O30" s="109">
        <f>IF(SER_hh_tes!O30=0,"",SER_hh_tes!O30/SER_hh_fec!O30)</f>
        <v>0.48501086792977705</v>
      </c>
      <c r="P30" s="109">
        <f>IF(SER_hh_tes!P30=0,"",SER_hh_tes!P30/SER_hh_fec!P30)</f>
        <v>0.48537253442147754</v>
      </c>
      <c r="Q30" s="109">
        <f>IF(SER_hh_tes!Q30=0,"",SER_hh_tes!Q30/SER_hh_fec!Q30)</f>
        <v>0.48538360230107669</v>
      </c>
    </row>
    <row r="31" spans="1:17" ht="12" customHeight="1" x14ac:dyDescent="0.25">
      <c r="A31" s="88" t="s">
        <v>98</v>
      </c>
      <c r="B31" s="109">
        <f>IF(SER_hh_tes!B31=0,"",SER_hh_tes!B31/SER_hh_fec!B31)</f>
        <v>0.46419314331649475</v>
      </c>
      <c r="C31" s="109">
        <f>IF(SER_hh_tes!C31=0,"",SER_hh_tes!C31/SER_hh_fec!C31)</f>
        <v>0.47017195137701762</v>
      </c>
      <c r="D31" s="109">
        <f>IF(SER_hh_tes!D31=0,"",SER_hh_tes!D31/SER_hh_fec!D31)</f>
        <v>0.4739946924355668</v>
      </c>
      <c r="E31" s="109">
        <f>IF(SER_hh_tes!E31=0,"",SER_hh_tes!E31/SER_hh_fec!E31)</f>
        <v>0.47768943832860894</v>
      </c>
      <c r="F31" s="109">
        <f>IF(SER_hh_tes!F31=0,"",SER_hh_tes!F31/SER_hh_fec!F31)</f>
        <v>0.48206577431434555</v>
      </c>
      <c r="G31" s="109">
        <f>IF(SER_hh_tes!G31=0,"",SER_hh_tes!G31/SER_hh_fec!G31)</f>
        <v>0.48543289590525968</v>
      </c>
      <c r="H31" s="109">
        <f>IF(SER_hh_tes!H31=0,"",SER_hh_tes!H31/SER_hh_fec!H31)</f>
        <v>0.48925037369372965</v>
      </c>
      <c r="I31" s="109">
        <f>IF(SER_hh_tes!I31=0,"",SER_hh_tes!I31/SER_hh_fec!I31)</f>
        <v>0.49311997165812776</v>
      </c>
      <c r="J31" s="109">
        <f>IF(SER_hh_tes!J31=0,"",SER_hh_tes!J31/SER_hh_fec!J31)</f>
        <v>0.49627496438631535</v>
      </c>
      <c r="K31" s="109">
        <f>IF(SER_hh_tes!K31=0,"",SER_hh_tes!K31/SER_hh_fec!K31)</f>
        <v>0.50078597495687938</v>
      </c>
      <c r="L31" s="109">
        <f>IF(SER_hh_tes!L31=0,"",SER_hh_tes!L31/SER_hh_fec!L31)</f>
        <v>0.5052214719436916</v>
      </c>
      <c r="M31" s="109">
        <f>IF(SER_hh_tes!M31=0,"",SER_hh_tes!M31/SER_hh_fec!M31)</f>
        <v>0.51117700391589727</v>
      </c>
      <c r="N31" s="109">
        <f>IF(SER_hh_tes!N31=0,"",SER_hh_tes!N31/SER_hh_fec!N31)</f>
        <v>0.51621811053768007</v>
      </c>
      <c r="O31" s="109">
        <f>IF(SER_hh_tes!O31=0,"",SER_hh_tes!O31/SER_hh_fec!O31)</f>
        <v>0.52286570178639569</v>
      </c>
      <c r="P31" s="109">
        <f>IF(SER_hh_tes!P31=0,"",SER_hh_tes!P31/SER_hh_fec!P31)</f>
        <v>0.52562898948391257</v>
      </c>
      <c r="Q31" s="109">
        <f>IF(SER_hh_tes!Q31=0,"",SER_hh_tes!Q31/SER_hh_fec!Q31)</f>
        <v>0.52738794108190901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0.63155529702924407</v>
      </c>
      <c r="C33" s="108">
        <f>IF(SER_hh_tes!C33=0,"",SER_hh_tes!C33/SER_hh_fec!C33)</f>
        <v>0.63266430215066916</v>
      </c>
      <c r="D33" s="108">
        <f>IF(SER_hh_tes!D33=0,"",SER_hh_tes!D33/SER_hh_fec!D33)</f>
        <v>0.63486364470204726</v>
      </c>
      <c r="E33" s="108">
        <f>IF(SER_hh_tes!E33=0,"",SER_hh_tes!E33/SER_hh_fec!E33)</f>
        <v>0.63723093650734652</v>
      </c>
      <c r="F33" s="108">
        <f>IF(SER_hh_tes!F33=0,"",SER_hh_tes!F33/SER_hh_fec!F33)</f>
        <v>0.63987365022866705</v>
      </c>
      <c r="G33" s="108">
        <f>IF(SER_hh_tes!G33=0,"",SER_hh_tes!G33/SER_hh_fec!G33)</f>
        <v>0.64346284829408507</v>
      </c>
      <c r="H33" s="108">
        <f>IF(SER_hh_tes!H33=0,"",SER_hh_tes!H33/SER_hh_fec!H33)</f>
        <v>0.64705252358882814</v>
      </c>
      <c r="I33" s="108">
        <f>IF(SER_hh_tes!I33=0,"",SER_hh_tes!I33/SER_hh_fec!I33)</f>
        <v>0.65104886184728894</v>
      </c>
      <c r="J33" s="108">
        <f>IF(SER_hh_tes!J33=0,"",SER_hh_tes!J33/SER_hh_fec!J33)</f>
        <v>0.65552648139273195</v>
      </c>
      <c r="K33" s="108">
        <f>IF(SER_hh_tes!K33=0,"",SER_hh_tes!K33/SER_hh_fec!K33)</f>
        <v>0.66003855992145211</v>
      </c>
      <c r="L33" s="108">
        <f>IF(SER_hh_tes!L33=0,"",SER_hh_tes!L33/SER_hh_fec!L33)</f>
        <v>0.66380054720602688</v>
      </c>
      <c r="M33" s="108">
        <f>IF(SER_hh_tes!M33=0,"",SER_hh_tes!M33/SER_hh_fec!M33)</f>
        <v>0.66903190496705234</v>
      </c>
      <c r="N33" s="108">
        <f>IF(SER_hh_tes!N33=0,"",SER_hh_tes!N33/SER_hh_fec!N33)</f>
        <v>0.67206826163415756</v>
      </c>
      <c r="O33" s="108">
        <f>IF(SER_hh_tes!O33=0,"",SER_hh_tes!O33/SER_hh_fec!O33)</f>
        <v>0.67268927074709717</v>
      </c>
      <c r="P33" s="108">
        <f>IF(SER_hh_tes!P33=0,"",SER_hh_tes!P33/SER_hh_fec!P33)</f>
        <v>0.67496342126257258</v>
      </c>
      <c r="Q33" s="108">
        <f>IF(SER_hh_tes!Q33=0,"",SER_hh_tes!Q33/SER_hh_fec!Q33)</f>
        <v>0.67789131231813249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540.87591706953401</v>
      </c>
      <c r="C3" s="106">
        <f t="shared" ref="C3:Q3" si="1">SUM(C4,C16,C19,C29)</f>
        <v>491.77109692274416</v>
      </c>
      <c r="D3" s="106">
        <f t="shared" si="1"/>
        <v>495.91260998186397</v>
      </c>
      <c r="E3" s="106">
        <f t="shared" si="1"/>
        <v>493.01715680571596</v>
      </c>
      <c r="F3" s="106">
        <f t="shared" si="1"/>
        <v>455.97952482246001</v>
      </c>
      <c r="G3" s="106">
        <f t="shared" si="1"/>
        <v>408.92035877878891</v>
      </c>
      <c r="H3" s="106">
        <f t="shared" si="1"/>
        <v>386.36387106922803</v>
      </c>
      <c r="I3" s="106">
        <f t="shared" si="1"/>
        <v>343.10821143312</v>
      </c>
      <c r="J3" s="106">
        <f t="shared" si="1"/>
        <v>371.62810537387202</v>
      </c>
      <c r="K3" s="106">
        <f t="shared" si="1"/>
        <v>382.74493395452413</v>
      </c>
      <c r="L3" s="106">
        <f t="shared" si="1"/>
        <v>501.21212961321896</v>
      </c>
      <c r="M3" s="106">
        <f t="shared" si="1"/>
        <v>388.41771752378708</v>
      </c>
      <c r="N3" s="106">
        <f t="shared" si="1"/>
        <v>435.22157034218202</v>
      </c>
      <c r="O3" s="106">
        <f t="shared" si="1"/>
        <v>462.41704323326439</v>
      </c>
      <c r="P3" s="106">
        <f t="shared" si="1"/>
        <v>385.54813888079735</v>
      </c>
      <c r="Q3" s="106">
        <f t="shared" si="1"/>
        <v>467.60191077880847</v>
      </c>
    </row>
    <row r="4" spans="1:17" ht="12.95" customHeight="1" x14ac:dyDescent="0.25">
      <c r="A4" s="90" t="s">
        <v>44</v>
      </c>
      <c r="B4" s="101">
        <f t="shared" ref="B4" si="2">SUM(B5:B15)</f>
        <v>467.88014273446993</v>
      </c>
      <c r="C4" s="101">
        <f t="shared" ref="C4:Q4" si="3">SUM(C5:C15)</f>
        <v>418.13449389961272</v>
      </c>
      <c r="D4" s="101">
        <f t="shared" si="3"/>
        <v>419.67697120474952</v>
      </c>
      <c r="E4" s="101">
        <f t="shared" si="3"/>
        <v>415.41094684540019</v>
      </c>
      <c r="F4" s="101">
        <f t="shared" si="3"/>
        <v>378.50846396281406</v>
      </c>
      <c r="G4" s="101">
        <f t="shared" si="3"/>
        <v>333.89364640595772</v>
      </c>
      <c r="H4" s="101">
        <f t="shared" si="3"/>
        <v>316.71125669531403</v>
      </c>
      <c r="I4" s="101">
        <f t="shared" si="3"/>
        <v>276.67437338146755</v>
      </c>
      <c r="J4" s="101">
        <f t="shared" si="3"/>
        <v>306.97380036866741</v>
      </c>
      <c r="K4" s="101">
        <f t="shared" si="3"/>
        <v>303.62746407561997</v>
      </c>
      <c r="L4" s="101">
        <f t="shared" si="3"/>
        <v>410.93305716694124</v>
      </c>
      <c r="M4" s="101">
        <f t="shared" si="3"/>
        <v>298.42995779930652</v>
      </c>
      <c r="N4" s="101">
        <f t="shared" si="3"/>
        <v>339.4988521209475</v>
      </c>
      <c r="O4" s="101">
        <f t="shared" si="3"/>
        <v>366.16190461728888</v>
      </c>
      <c r="P4" s="101">
        <f t="shared" si="3"/>
        <v>294.35270794431403</v>
      </c>
      <c r="Q4" s="101">
        <f t="shared" si="3"/>
        <v>377.27702893497025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171.05430974788595</v>
      </c>
      <c r="C7" s="100">
        <v>218.60759269717755</v>
      </c>
      <c r="D7" s="100">
        <v>199.40408026788356</v>
      </c>
      <c r="E7" s="100">
        <v>177.54109272850206</v>
      </c>
      <c r="F7" s="100">
        <v>175.14969611388938</v>
      </c>
      <c r="G7" s="100">
        <v>160.20719318049251</v>
      </c>
      <c r="H7" s="100">
        <v>93.977397046961798</v>
      </c>
      <c r="I7" s="100">
        <v>89.14817004292199</v>
      </c>
      <c r="J7" s="100">
        <v>70.591707848711408</v>
      </c>
      <c r="K7" s="100">
        <v>63.923269679670334</v>
      </c>
      <c r="L7" s="100">
        <v>146.39581787554971</v>
      </c>
      <c r="M7" s="100">
        <v>161.79501678846927</v>
      </c>
      <c r="N7" s="100">
        <v>111.46868974000263</v>
      </c>
      <c r="O7" s="100">
        <v>145.7575485195164</v>
      </c>
      <c r="P7" s="100">
        <v>126.24850805669772</v>
      </c>
      <c r="Q7" s="100">
        <v>201.45014358001839</v>
      </c>
    </row>
    <row r="8" spans="1:17" ht="12" customHeight="1" x14ac:dyDescent="0.25">
      <c r="A8" s="88" t="s">
        <v>101</v>
      </c>
      <c r="B8" s="100">
        <v>0.51617874318905455</v>
      </c>
      <c r="C8" s="100">
        <v>0.58293457008736127</v>
      </c>
      <c r="D8" s="100">
        <v>0.53873843375670893</v>
      </c>
      <c r="E8" s="100">
        <v>0.86910767803577449</v>
      </c>
      <c r="F8" s="100">
        <v>0.87351045001833061</v>
      </c>
      <c r="G8" s="100">
        <v>0.87267542099218443</v>
      </c>
      <c r="H8" s="100">
        <v>0.9020434356890793</v>
      </c>
      <c r="I8" s="100">
        <v>0.91291253867829414</v>
      </c>
      <c r="J8" s="100">
        <v>1.0188553898822534</v>
      </c>
      <c r="K8" s="100">
        <v>1.0436104359432794</v>
      </c>
      <c r="L8" s="100">
        <v>1.3226861964569578</v>
      </c>
      <c r="M8" s="100">
        <v>1.1524767097143671</v>
      </c>
      <c r="N8" s="100">
        <v>1.9714535355672287</v>
      </c>
      <c r="O8" s="100">
        <v>2.4432300598730592</v>
      </c>
      <c r="P8" s="100">
        <v>2.4219670012577259</v>
      </c>
      <c r="Q8" s="100">
        <v>3.3897282345644926</v>
      </c>
    </row>
    <row r="9" spans="1:17" ht="12" customHeight="1" x14ac:dyDescent="0.25">
      <c r="A9" s="88" t="s">
        <v>106</v>
      </c>
      <c r="B9" s="100">
        <v>296.3096542433949</v>
      </c>
      <c r="C9" s="100">
        <v>198.94396663234778</v>
      </c>
      <c r="D9" s="100">
        <v>219.73415250310924</v>
      </c>
      <c r="E9" s="100">
        <v>237.00074643886236</v>
      </c>
      <c r="F9" s="100">
        <v>202.48525739890638</v>
      </c>
      <c r="G9" s="100">
        <v>172.81377780447306</v>
      </c>
      <c r="H9" s="100">
        <v>221.83181621266314</v>
      </c>
      <c r="I9" s="100">
        <v>186.61329079986726</v>
      </c>
      <c r="J9" s="100">
        <v>235.36323713007374</v>
      </c>
      <c r="K9" s="100">
        <v>238.66058396000633</v>
      </c>
      <c r="L9" s="100">
        <v>263.21455309493456</v>
      </c>
      <c r="M9" s="100">
        <v>135.48246430112292</v>
      </c>
      <c r="N9" s="100">
        <v>226.05870884537765</v>
      </c>
      <c r="O9" s="100">
        <v>217.96112603789939</v>
      </c>
      <c r="P9" s="100">
        <v>165.68223288635861</v>
      </c>
      <c r="Q9" s="100">
        <v>172.43715712038735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1.7417985112731741E-2</v>
      </c>
      <c r="C16" s="101">
        <f t="shared" ref="C16:Q16" si="5">SUM(C17:C18)</f>
        <v>2.3897154469390829E-2</v>
      </c>
      <c r="D16" s="101">
        <f t="shared" si="5"/>
        <v>3.7085582827600924E-2</v>
      </c>
      <c r="E16" s="101">
        <f t="shared" si="5"/>
        <v>3.7265841853739691E-2</v>
      </c>
      <c r="F16" s="101">
        <f t="shared" si="5"/>
        <v>5.7721738379061305E-2</v>
      </c>
      <c r="G16" s="101">
        <f t="shared" si="5"/>
        <v>6.7734639380799488E-2</v>
      </c>
      <c r="H16" s="101">
        <f t="shared" si="5"/>
        <v>9.5392836827807151E-2</v>
      </c>
      <c r="I16" s="101">
        <f t="shared" si="5"/>
        <v>0.11780893662523258</v>
      </c>
      <c r="J16" s="101">
        <f t="shared" si="5"/>
        <v>0.13161174265174685</v>
      </c>
      <c r="K16" s="101">
        <f t="shared" si="5"/>
        <v>0.17970579420112126</v>
      </c>
      <c r="L16" s="101">
        <f t="shared" si="5"/>
        <v>0.17716036641950342</v>
      </c>
      <c r="M16" s="101">
        <f t="shared" si="5"/>
        <v>0.19186206710973552</v>
      </c>
      <c r="N16" s="101">
        <f t="shared" si="5"/>
        <v>0.22019029804565254</v>
      </c>
      <c r="O16" s="101">
        <f t="shared" si="5"/>
        <v>0.26894280716837193</v>
      </c>
      <c r="P16" s="101">
        <f t="shared" si="5"/>
        <v>0.35553234100123399</v>
      </c>
      <c r="Q16" s="101">
        <f t="shared" si="5"/>
        <v>0.48805838994733236</v>
      </c>
    </row>
    <row r="17" spans="1:17" ht="12.95" customHeight="1" x14ac:dyDescent="0.25">
      <c r="A17" s="88" t="s">
        <v>101</v>
      </c>
      <c r="B17" s="103">
        <v>1.7417985112731741E-2</v>
      </c>
      <c r="C17" s="103">
        <v>2.3897154469390829E-2</v>
      </c>
      <c r="D17" s="103">
        <v>3.7085582827600924E-2</v>
      </c>
      <c r="E17" s="103">
        <v>3.7265841853739691E-2</v>
      </c>
      <c r="F17" s="103">
        <v>5.7721738379061305E-2</v>
      </c>
      <c r="G17" s="103">
        <v>6.7734639380799488E-2</v>
      </c>
      <c r="H17" s="103">
        <v>9.5392836827807151E-2</v>
      </c>
      <c r="I17" s="103">
        <v>0.11780893662523258</v>
      </c>
      <c r="J17" s="103">
        <v>0.13161174265174685</v>
      </c>
      <c r="K17" s="103">
        <v>0.17970579420112126</v>
      </c>
      <c r="L17" s="103">
        <v>0.17716036641950342</v>
      </c>
      <c r="M17" s="103">
        <v>0.19186206710973552</v>
      </c>
      <c r="N17" s="103">
        <v>0.22019029804565254</v>
      </c>
      <c r="O17" s="103">
        <v>0.26894280716837193</v>
      </c>
      <c r="P17" s="103">
        <v>0.35553234100123399</v>
      </c>
      <c r="Q17" s="103">
        <v>0.48805838994733236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35.760136111820444</v>
      </c>
      <c r="C19" s="101">
        <f t="shared" ref="C19:Q19" si="7">SUM(C20:C27)</f>
        <v>35.796098768749737</v>
      </c>
      <c r="D19" s="101">
        <f t="shared" si="7"/>
        <v>36.709471106675835</v>
      </c>
      <c r="E19" s="101">
        <f t="shared" si="7"/>
        <v>37.89658723649093</v>
      </c>
      <c r="F19" s="101">
        <f t="shared" si="7"/>
        <v>37.294983370356647</v>
      </c>
      <c r="G19" s="101">
        <f t="shared" si="7"/>
        <v>36.953444460541078</v>
      </c>
      <c r="H19" s="101">
        <f t="shared" si="7"/>
        <v>30.821745093526168</v>
      </c>
      <c r="I19" s="101">
        <f t="shared" si="7"/>
        <v>29.452510810560014</v>
      </c>
      <c r="J19" s="101">
        <f t="shared" si="7"/>
        <v>29.463382133407322</v>
      </c>
      <c r="K19" s="101">
        <f t="shared" si="7"/>
        <v>30.313900972375052</v>
      </c>
      <c r="L19" s="101">
        <f t="shared" si="7"/>
        <v>36.917685416209331</v>
      </c>
      <c r="M19" s="101">
        <f t="shared" si="7"/>
        <v>37.6517056951485</v>
      </c>
      <c r="N19" s="101">
        <f t="shared" si="7"/>
        <v>37.575697207464728</v>
      </c>
      <c r="O19" s="101">
        <f t="shared" si="7"/>
        <v>38.524941436729357</v>
      </c>
      <c r="P19" s="101">
        <f t="shared" si="7"/>
        <v>40.032228711520546</v>
      </c>
      <c r="Q19" s="101">
        <f t="shared" si="7"/>
        <v>40.906722845403735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20.99846625440011</v>
      </c>
      <c r="C22" s="100">
        <v>20.613312818778482</v>
      </c>
      <c r="D22" s="100">
        <v>20.964294877736407</v>
      </c>
      <c r="E22" s="100">
        <v>20.690314335785878</v>
      </c>
      <c r="F22" s="100">
        <v>20.053688153222605</v>
      </c>
      <c r="G22" s="100">
        <v>19.256729933016018</v>
      </c>
      <c r="H22" s="100">
        <v>13.032752387850167</v>
      </c>
      <c r="I22" s="100">
        <v>11.610853703394039</v>
      </c>
      <c r="J22" s="100">
        <v>8.169025936632579</v>
      </c>
      <c r="K22" s="100">
        <v>8.3625609491336412</v>
      </c>
      <c r="L22" s="100">
        <v>14.174878651990776</v>
      </c>
      <c r="M22" s="100">
        <v>14.498786551140837</v>
      </c>
      <c r="N22" s="100">
        <v>14.438465760687546</v>
      </c>
      <c r="O22" s="100">
        <v>14.815773828214409</v>
      </c>
      <c r="P22" s="100">
        <v>15.414300876095545</v>
      </c>
      <c r="Q22" s="100">
        <v>15.748434963253978</v>
      </c>
    </row>
    <row r="23" spans="1:17" ht="12" customHeight="1" x14ac:dyDescent="0.25">
      <c r="A23" s="88" t="s">
        <v>98</v>
      </c>
      <c r="B23" s="100">
        <v>14.761669857420335</v>
      </c>
      <c r="C23" s="100">
        <v>15.182785949971253</v>
      </c>
      <c r="D23" s="100">
        <v>15.745176228939426</v>
      </c>
      <c r="E23" s="100">
        <v>17.206272900705049</v>
      </c>
      <c r="F23" s="100">
        <v>17.241295217134038</v>
      </c>
      <c r="G23" s="100">
        <v>17.696714527525064</v>
      </c>
      <c r="H23" s="100">
        <v>17.788992705676002</v>
      </c>
      <c r="I23" s="100">
        <v>17.841657107165975</v>
      </c>
      <c r="J23" s="100">
        <v>21.294356196774743</v>
      </c>
      <c r="K23" s="100">
        <v>21.951340023241411</v>
      </c>
      <c r="L23" s="100">
        <v>22.742806764218553</v>
      </c>
      <c r="M23" s="100">
        <v>23.152919144007665</v>
      </c>
      <c r="N23" s="100">
        <v>23.137231446777179</v>
      </c>
      <c r="O23" s="100">
        <v>23.709167608514949</v>
      </c>
      <c r="P23" s="100">
        <v>24.617927835425004</v>
      </c>
      <c r="Q23" s="100">
        <v>25.158287882149757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37.218220238130968</v>
      </c>
      <c r="C29" s="101">
        <f t="shared" ref="C29:Q29" si="9">SUM(C30:C33)</f>
        <v>37.816607099912268</v>
      </c>
      <c r="D29" s="101">
        <f t="shared" si="9"/>
        <v>39.489082087610988</v>
      </c>
      <c r="E29" s="101">
        <f t="shared" si="9"/>
        <v>39.672356881971083</v>
      </c>
      <c r="F29" s="101">
        <f t="shared" si="9"/>
        <v>40.118355750910204</v>
      </c>
      <c r="G29" s="101">
        <f t="shared" si="9"/>
        <v>38.005533272909389</v>
      </c>
      <c r="H29" s="101">
        <f t="shared" si="9"/>
        <v>38.735476443560067</v>
      </c>
      <c r="I29" s="101">
        <f t="shared" si="9"/>
        <v>36.863518304467249</v>
      </c>
      <c r="J29" s="101">
        <f t="shared" si="9"/>
        <v>35.059311129145584</v>
      </c>
      <c r="K29" s="101">
        <f t="shared" si="9"/>
        <v>48.623863112327989</v>
      </c>
      <c r="L29" s="101">
        <f t="shared" si="9"/>
        <v>53.184226663648843</v>
      </c>
      <c r="M29" s="101">
        <f t="shared" si="9"/>
        <v>52.144191962222273</v>
      </c>
      <c r="N29" s="101">
        <f t="shared" si="9"/>
        <v>57.926830715724108</v>
      </c>
      <c r="O29" s="101">
        <f t="shared" si="9"/>
        <v>57.461254372077804</v>
      </c>
      <c r="P29" s="101">
        <f t="shared" si="9"/>
        <v>50.807669883961566</v>
      </c>
      <c r="Q29" s="101">
        <f t="shared" si="9"/>
        <v>48.93010060848713</v>
      </c>
    </row>
    <row r="30" spans="1:17" ht="12" customHeight="1" x14ac:dyDescent="0.25">
      <c r="A30" s="88" t="s">
        <v>66</v>
      </c>
      <c r="B30" s="100">
        <v>0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14.546589742835996</v>
      </c>
      <c r="L30" s="100">
        <v>20.318100718801634</v>
      </c>
      <c r="M30" s="100">
        <v>20.318014184176867</v>
      </c>
      <c r="N30" s="100">
        <v>26.123249233859962</v>
      </c>
      <c r="O30" s="100">
        <v>26.123175653114281</v>
      </c>
      <c r="P30" s="100">
        <v>20.318150568256378</v>
      </c>
      <c r="Q30" s="100">
        <v>20.318297263722428</v>
      </c>
    </row>
    <row r="31" spans="1:17" ht="12" customHeight="1" x14ac:dyDescent="0.25">
      <c r="A31" s="88" t="s">
        <v>98</v>
      </c>
      <c r="B31" s="100">
        <v>37.218220238130968</v>
      </c>
      <c r="C31" s="100">
        <v>37.816607099912268</v>
      </c>
      <c r="D31" s="100">
        <v>39.489082087610988</v>
      </c>
      <c r="E31" s="100">
        <v>39.672356881971083</v>
      </c>
      <c r="F31" s="100">
        <v>40.118355750910204</v>
      </c>
      <c r="G31" s="100">
        <v>38.005533272909389</v>
      </c>
      <c r="H31" s="100">
        <v>38.735476443560067</v>
      </c>
      <c r="I31" s="100">
        <v>36.863518304467249</v>
      </c>
      <c r="J31" s="100">
        <v>35.059311129145584</v>
      </c>
      <c r="K31" s="100">
        <v>34.077273369491991</v>
      </c>
      <c r="L31" s="100">
        <v>32.866125944847205</v>
      </c>
      <c r="M31" s="100">
        <v>31.826177778045405</v>
      </c>
      <c r="N31" s="100">
        <v>31.803581481864143</v>
      </c>
      <c r="O31" s="100">
        <v>31.338078718963519</v>
      </c>
      <c r="P31" s="100">
        <v>30.489519315705184</v>
      </c>
      <c r="Q31" s="100">
        <v>28.611803344764702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94811.114917547136</v>
      </c>
      <c r="C3" s="106">
        <f>IF(SER_hh_fec!C3=0,0,1000000/0.086*SER_hh_fec!C3/SER_hh_num!C3)</f>
        <v>95350.177088181823</v>
      </c>
      <c r="D3" s="106">
        <f>IF(SER_hh_fec!D3=0,0,1000000/0.086*SER_hh_fec!D3/SER_hh_num!D3)</f>
        <v>87656.235684312225</v>
      </c>
      <c r="E3" s="106">
        <f>IF(SER_hh_fec!E3=0,0,1000000/0.086*SER_hh_fec!E3/SER_hh_num!E3)</f>
        <v>102036.67402036523</v>
      </c>
      <c r="F3" s="106">
        <f>IF(SER_hh_fec!F3=0,0,1000000/0.086*SER_hh_fec!F3/SER_hh_num!F3)</f>
        <v>93508.149220035397</v>
      </c>
      <c r="G3" s="106">
        <f>IF(SER_hh_fec!G3=0,0,1000000/0.086*SER_hh_fec!G3/SER_hh_num!G3)</f>
        <v>91059.380446112453</v>
      </c>
      <c r="H3" s="106">
        <f>IF(SER_hh_fec!H3=0,0,1000000/0.086*SER_hh_fec!H3/SER_hh_num!H3)</f>
        <v>90290.860118179291</v>
      </c>
      <c r="I3" s="106">
        <f>IF(SER_hh_fec!I3=0,0,1000000/0.086*SER_hh_fec!I3/SER_hh_num!I3)</f>
        <v>89321.426531822377</v>
      </c>
      <c r="J3" s="106">
        <f>IF(SER_hh_fec!J3=0,0,1000000/0.086*SER_hh_fec!J3/SER_hh_num!J3)</f>
        <v>94108.03370627838</v>
      </c>
      <c r="K3" s="106">
        <f>IF(SER_hh_fec!K3=0,0,1000000/0.086*SER_hh_fec!K3/SER_hh_num!K3)</f>
        <v>88879.947548747776</v>
      </c>
      <c r="L3" s="106">
        <f>IF(SER_hh_fec!L3=0,0,1000000/0.086*SER_hh_fec!L3/SER_hh_num!L3)</f>
        <v>104768.39877492203</v>
      </c>
      <c r="M3" s="106">
        <f>IF(SER_hh_fec!M3=0,0,1000000/0.086*SER_hh_fec!M3/SER_hh_num!M3)</f>
        <v>86079.269019272775</v>
      </c>
      <c r="N3" s="106">
        <f>IF(SER_hh_fec!N3=0,0,1000000/0.086*SER_hh_fec!N3/SER_hh_num!N3)</f>
        <v>92058.465707905634</v>
      </c>
      <c r="O3" s="106">
        <f>IF(SER_hh_fec!O3=0,0,1000000/0.086*SER_hh_fec!O3/SER_hh_num!O3)</f>
        <v>94448.835715924783</v>
      </c>
      <c r="P3" s="106">
        <f>IF(SER_hh_fec!P3=0,0,1000000/0.086*SER_hh_fec!P3/SER_hh_num!P3)</f>
        <v>77354.31856784258</v>
      </c>
      <c r="Q3" s="106">
        <f>IF(SER_hh_fec!Q3=0,0,1000000/0.086*SER_hh_fec!Q3/SER_hh_num!Q3)</f>
        <v>86133.76005780285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70773.244945794519</v>
      </c>
      <c r="C4" s="101">
        <f>IF(SER_hh_fec!C4=0,0,1000000/0.086*SER_hh_fec!C4/SER_hh_num!C4)</f>
        <v>71806.808421779089</v>
      </c>
      <c r="D4" s="101">
        <f>IF(SER_hh_fec!D4=0,0,1000000/0.086*SER_hh_fec!D4/SER_hh_num!D4)</f>
        <v>63470.93480256779</v>
      </c>
      <c r="E4" s="101">
        <f>IF(SER_hh_fec!E4=0,0,1000000/0.086*SER_hh_fec!E4/SER_hh_num!E4)</f>
        <v>77904.927683858725</v>
      </c>
      <c r="F4" s="101">
        <f>IF(SER_hh_fec!F4=0,0,1000000/0.086*SER_hh_fec!F4/SER_hh_num!F4)</f>
        <v>69355.827595633513</v>
      </c>
      <c r="G4" s="101">
        <f>IF(SER_hh_fec!G4=0,0,1000000/0.086*SER_hh_fec!G4/SER_hh_num!G4)</f>
        <v>67251.523138027391</v>
      </c>
      <c r="H4" s="101">
        <f>IF(SER_hh_fec!H4=0,0,1000000/0.086*SER_hh_fec!H4/SER_hh_num!H4)</f>
        <v>65961.311072674231</v>
      </c>
      <c r="I4" s="101">
        <f>IF(SER_hh_fec!I4=0,0,1000000/0.086*SER_hh_fec!I4/SER_hh_num!I4)</f>
        <v>65091.510410580267</v>
      </c>
      <c r="J4" s="101">
        <f>IF(SER_hh_fec!J4=0,0,1000000/0.086*SER_hh_fec!J4/SER_hh_num!J4)</f>
        <v>69766.402976822501</v>
      </c>
      <c r="K4" s="101">
        <f>IF(SER_hh_fec!K4=0,0,1000000/0.086*SER_hh_fec!K4/SER_hh_num!K4)</f>
        <v>63439.473352433975</v>
      </c>
      <c r="L4" s="101">
        <f>IF(SER_hh_fec!L4=0,0,1000000/0.086*SER_hh_fec!L4/SER_hh_num!L4)</f>
        <v>79446.662515978605</v>
      </c>
      <c r="M4" s="101">
        <f>IF(SER_hh_fec!M4=0,0,1000000/0.086*SER_hh_fec!M4/SER_hh_num!M4)</f>
        <v>61063.483562644004</v>
      </c>
      <c r="N4" s="101">
        <f>IF(SER_hh_fec!N4=0,0,1000000/0.086*SER_hh_fec!N4/SER_hh_num!N4)</f>
        <v>66529.474792981637</v>
      </c>
      <c r="O4" s="101">
        <f>IF(SER_hh_fec!O4=0,0,1000000/0.086*SER_hh_fec!O4/SER_hh_num!O4)</f>
        <v>68896.753428842916</v>
      </c>
      <c r="P4" s="101">
        <f>IF(SER_hh_fec!P4=0,0,1000000/0.086*SER_hh_fec!P4/SER_hh_num!P4)</f>
        <v>51996.138280414132</v>
      </c>
      <c r="Q4" s="101">
        <f>IF(SER_hh_fec!Q4=0,0,1000000/0.086*SER_hh_fec!Q4/SER_hh_num!Q4)</f>
        <v>60663.003551045324</v>
      </c>
    </row>
    <row r="5" spans="1:17" ht="12" customHeight="1" x14ac:dyDescent="0.25">
      <c r="A5" s="88" t="s">
        <v>38</v>
      </c>
      <c r="B5" s="100">
        <f>IF(SER_hh_fec!B5=0,0,1000000/0.086*SER_hh_fec!B5/SER_hh_num!B5)</f>
        <v>0</v>
      </c>
      <c r="C5" s="100">
        <f>IF(SER_hh_fec!C5=0,0,1000000/0.086*SER_hh_fec!C5/SER_hh_num!C5)</f>
        <v>0</v>
      </c>
      <c r="D5" s="100">
        <f>IF(SER_hh_fec!D5=0,0,1000000/0.086*SER_hh_fec!D5/SER_hh_num!D5)</f>
        <v>0</v>
      </c>
      <c r="E5" s="100">
        <f>IF(SER_hh_fec!E5=0,0,1000000/0.086*SER_hh_fec!E5/SER_hh_num!E5)</f>
        <v>0</v>
      </c>
      <c r="F5" s="100">
        <f>IF(SER_hh_fec!F5=0,0,1000000/0.086*SER_hh_fec!F5/SER_hh_num!F5)</f>
        <v>0</v>
      </c>
      <c r="G5" s="100">
        <f>IF(SER_hh_fec!G5=0,0,1000000/0.086*SER_hh_fec!G5/SER_hh_num!G5)</f>
        <v>0</v>
      </c>
      <c r="H5" s="100">
        <f>IF(SER_hh_fec!H5=0,0,1000000/0.086*SER_hh_fec!H5/SER_hh_num!H5)</f>
        <v>0</v>
      </c>
      <c r="I5" s="100">
        <f>IF(SER_hh_fec!I5=0,0,1000000/0.086*SER_hh_fec!I5/SER_hh_num!I5)</f>
        <v>0</v>
      </c>
      <c r="J5" s="100">
        <f>IF(SER_hh_fec!J5=0,0,1000000/0.086*SER_hh_fec!J5/SER_hh_num!J5)</f>
        <v>0</v>
      </c>
      <c r="K5" s="100">
        <f>IF(SER_hh_fec!K5=0,0,1000000/0.086*SER_hh_fec!K5/SER_hh_num!K5)</f>
        <v>0</v>
      </c>
      <c r="L5" s="100">
        <f>IF(SER_hh_fec!L5=0,0,1000000/0.086*SER_hh_fec!L5/SER_hh_num!L5)</f>
        <v>0</v>
      </c>
      <c r="M5" s="100">
        <f>IF(SER_hh_fec!M5=0,0,1000000/0.086*SER_hh_fec!M5/SER_hh_num!M5)</f>
        <v>0</v>
      </c>
      <c r="N5" s="100">
        <f>IF(SER_hh_fec!N5=0,0,1000000/0.086*SER_hh_fec!N5/SER_hh_num!N5)</f>
        <v>0</v>
      </c>
      <c r="O5" s="100">
        <f>IF(SER_hh_fec!O5=0,0,1000000/0.086*SER_hh_fec!O5/SER_hh_num!O5)</f>
        <v>0</v>
      </c>
      <c r="P5" s="100">
        <f>IF(SER_hh_fec!P5=0,0,1000000/0.086*SER_hh_fec!P5/SER_hh_num!P5)</f>
        <v>0</v>
      </c>
      <c r="Q5" s="100">
        <f>IF(SER_hh_fec!Q5=0,0,1000000/0.086*SER_hh_fec!Q5/SER_hh_num!Q5)</f>
        <v>0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74979.295862078798</v>
      </c>
      <c r="C7" s="100">
        <f>IF(SER_hh_fec!C7=0,0,1000000/0.086*SER_hh_fec!C7/SER_hh_num!C7)</f>
        <v>77192.389709157549</v>
      </c>
      <c r="D7" s="100">
        <f>IF(SER_hh_fec!D7=0,0,1000000/0.086*SER_hh_fec!D7/SER_hh_num!D7)</f>
        <v>67596.754242643729</v>
      </c>
      <c r="E7" s="100">
        <f>IF(SER_hh_fec!E7=0,0,1000000/0.086*SER_hh_fec!E7/SER_hh_num!E7)</f>
        <v>80471.590070756763</v>
      </c>
      <c r="F7" s="100">
        <f>IF(SER_hh_fec!F7=0,0,1000000/0.086*SER_hh_fec!F7/SER_hh_num!F7)</f>
        <v>80988.894118210141</v>
      </c>
      <c r="G7" s="100">
        <f>IF(SER_hh_fec!G7=0,0,1000000/0.086*SER_hh_fec!G7/SER_hh_num!G7)</f>
        <v>74940.933397156041</v>
      </c>
      <c r="H7" s="100">
        <f>IF(SER_hh_fec!H7=0,0,1000000/0.086*SER_hh_fec!H7/SER_hh_num!H7)</f>
        <v>73980.241498950956</v>
      </c>
      <c r="I7" s="100">
        <f>IF(SER_hh_fec!I7=0,0,1000000/0.086*SER_hh_fec!I7/SER_hh_num!I7)</f>
        <v>74073.578202045275</v>
      </c>
      <c r="J7" s="100">
        <f>IF(SER_hh_fec!J7=0,0,1000000/0.086*SER_hh_fec!J7/SER_hh_num!J7)</f>
        <v>79534.919828369792</v>
      </c>
      <c r="K7" s="100">
        <f>IF(SER_hh_fec!K7=0,0,1000000/0.086*SER_hh_fec!K7/SER_hh_num!K7)</f>
        <v>71970.932471185675</v>
      </c>
      <c r="L7" s="100">
        <f>IF(SER_hh_fec!L7=0,0,1000000/0.086*SER_hh_fec!L7/SER_hh_num!L7)</f>
        <v>89657.617675649948</v>
      </c>
      <c r="M7" s="100">
        <f>IF(SER_hh_fec!M7=0,0,1000000/0.086*SER_hh_fec!M7/SER_hh_num!M7)</f>
        <v>90316.934220307739</v>
      </c>
      <c r="N7" s="100">
        <f>IF(SER_hh_fec!N7=0,0,1000000/0.086*SER_hh_fec!N7/SER_hh_num!N7)</f>
        <v>61369.079761285822</v>
      </c>
      <c r="O7" s="100">
        <f>IF(SER_hh_fec!O7=0,0,1000000/0.086*SER_hh_fec!O7/SER_hh_num!O7)</f>
        <v>77668.233396971147</v>
      </c>
      <c r="P7" s="100">
        <f>IF(SER_hh_fec!P7=0,0,1000000/0.086*SER_hh_fec!P7/SER_hh_num!P7)</f>
        <v>59587.573157058912</v>
      </c>
      <c r="Q7" s="100">
        <f>IF(SER_hh_fec!Q7=0,0,1000000/0.086*SER_hh_fec!Q7/SER_hh_num!Q7)</f>
        <v>69535.416431343707</v>
      </c>
    </row>
    <row r="8" spans="1:17" ht="12" customHeight="1" x14ac:dyDescent="0.25">
      <c r="A8" s="88" t="s">
        <v>101</v>
      </c>
      <c r="B8" s="100">
        <f>IF(SER_hh_fec!B8=0,0,1000000/0.086*SER_hh_fec!B8/SER_hh_num!B8)</f>
        <v>46818.345305670635</v>
      </c>
      <c r="C8" s="100">
        <f>IF(SER_hh_fec!C8=0,0,1000000/0.086*SER_hh_fec!C8/SER_hh_num!C8)</f>
        <v>48200.238676835143</v>
      </c>
      <c r="D8" s="100">
        <f>IF(SER_hh_fec!D8=0,0,1000000/0.086*SER_hh_fec!D8/SER_hh_num!D8)</f>
        <v>42208.560980568633</v>
      </c>
      <c r="E8" s="100">
        <f>IF(SER_hh_fec!E8=0,0,1000000/0.086*SER_hh_fec!E8/SER_hh_num!E8)</f>
        <v>53481.658977519503</v>
      </c>
      <c r="F8" s="100">
        <f>IF(SER_hh_fec!F8=0,0,1000000/0.086*SER_hh_fec!F8/SER_hh_num!F8)</f>
        <v>47632.587834142585</v>
      </c>
      <c r="G8" s="100">
        <f>IF(SER_hh_fec!G8=0,0,1000000/0.086*SER_hh_fec!G8/SER_hh_num!G8)</f>
        <v>46794.391131269884</v>
      </c>
      <c r="H8" s="100">
        <f>IF(SER_hh_fec!H8=0,0,1000000/0.086*SER_hh_fec!H8/SER_hh_num!H8)</f>
        <v>46194.518799776532</v>
      </c>
      <c r="I8" s="100">
        <f>IF(SER_hh_fec!I8=0,0,1000000/0.086*SER_hh_fec!I8/SER_hh_num!I8)</f>
        <v>46252.799821822766</v>
      </c>
      <c r="J8" s="100">
        <f>IF(SER_hh_fec!J8=0,0,1000000/0.086*SER_hh_fec!J8/SER_hh_num!J8)</f>
        <v>49662.954253838579</v>
      </c>
      <c r="K8" s="100">
        <f>IF(SER_hh_fec!K8=0,0,1000000/0.086*SER_hh_fec!K8/SER_hh_num!K8)</f>
        <v>44939.872129570758</v>
      </c>
      <c r="L8" s="100">
        <f>IF(SER_hh_fec!L8=0,0,1000000/0.086*SER_hh_fec!L8/SER_hh_num!L8)</f>
        <v>55983.73864891618</v>
      </c>
      <c r="M8" s="100">
        <f>IF(SER_hh_fec!M8=0,0,1000000/0.086*SER_hh_fec!M8/SER_hh_num!M8)</f>
        <v>43465.339983777085</v>
      </c>
      <c r="N8" s="100">
        <f>IF(SER_hh_fec!N8=0,0,1000000/0.086*SER_hh_fec!N8/SER_hh_num!N8)</f>
        <v>47320.145287833031</v>
      </c>
      <c r="O8" s="100">
        <f>IF(SER_hh_fec!O8=0,0,1000000/0.086*SER_hh_fec!O8/SER_hh_num!O8)</f>
        <v>48958.366624455382</v>
      </c>
      <c r="P8" s="100">
        <f>IF(SER_hh_fec!P8=0,0,1000000/0.086*SER_hh_fec!P8/SER_hh_num!P8)</f>
        <v>36796.114366718139</v>
      </c>
      <c r="Q8" s="100">
        <f>IF(SER_hh_fec!Q8=0,0,1000000/0.086*SER_hh_fec!Q8/SER_hh_num!Q8)</f>
        <v>42656.542170221692</v>
      </c>
    </row>
    <row r="9" spans="1:17" ht="12" customHeight="1" x14ac:dyDescent="0.25">
      <c r="A9" s="88" t="s">
        <v>106</v>
      </c>
      <c r="B9" s="100">
        <f>IF(SER_hh_fec!B9=0,0,1000000/0.086*SER_hh_fec!B9/SER_hh_num!B9)</f>
        <v>70181.734480804604</v>
      </c>
      <c r="C9" s="100">
        <f>IF(SER_hh_fec!C9=0,0,1000000/0.086*SER_hh_fec!C9/SER_hh_num!C9)</f>
        <v>72253.223189400756</v>
      </c>
      <c r="D9" s="100">
        <f>IF(SER_hh_fec!D9=0,0,1000000/0.086*SER_hh_fec!D9/SER_hh_num!D9)</f>
        <v>63271.565883306183</v>
      </c>
      <c r="E9" s="100">
        <f>IF(SER_hh_fec!E9=0,0,1000000/0.086*SER_hh_fec!E9/SER_hh_num!E9)</f>
        <v>83005.53280281437</v>
      </c>
      <c r="F9" s="100">
        <f>IF(SER_hh_fec!F9=0,0,1000000/0.086*SER_hh_fec!F9/SER_hh_num!F9)</f>
        <v>68959.008823541575</v>
      </c>
      <c r="G9" s="100">
        <f>IF(SER_hh_fec!G9=0,0,1000000/0.086*SER_hh_fec!G9/SER_hh_num!G9)</f>
        <v>70145.82664389741</v>
      </c>
      <c r="H9" s="100">
        <f>IF(SER_hh_fec!H9=0,0,1000000/0.086*SER_hh_fec!H9/SER_hh_num!H9)</f>
        <v>69246.604759476279</v>
      </c>
      <c r="I9" s="100">
        <f>IF(SER_hh_fec!I9=0,0,1000000/0.086*SER_hh_fec!I9/SER_hh_num!I9)</f>
        <v>72020.893031272964</v>
      </c>
      <c r="J9" s="100">
        <f>IF(SER_hh_fec!J9=0,0,1000000/0.086*SER_hh_fec!J9/SER_hh_num!J9)</f>
        <v>72153.50660870492</v>
      </c>
      <c r="K9" s="100">
        <f>IF(SER_hh_fec!K9=0,0,1000000/0.086*SER_hh_fec!K9/SER_hh_num!K9)</f>
        <v>67365.861668264435</v>
      </c>
      <c r="L9" s="100">
        <f>IF(SER_hh_fec!L9=0,0,1000000/0.086*SER_hh_fec!L9/SER_hh_num!L9)</f>
        <v>83958.527035366409</v>
      </c>
      <c r="M9" s="100">
        <f>IF(SER_hh_fec!M9=0,0,1000000/0.086*SER_hh_fec!M9/SER_hh_num!M9)</f>
        <v>50433.29220380514</v>
      </c>
      <c r="N9" s="100">
        <f>IF(SER_hh_fec!N9=0,0,1000000/0.086*SER_hh_fec!N9/SER_hh_num!N9)</f>
        <v>78089.418757490363</v>
      </c>
      <c r="O9" s="100">
        <f>IF(SER_hh_fec!O9=0,0,1000000/0.086*SER_hh_fec!O9/SER_hh_num!O9)</f>
        <v>74290.023138257195</v>
      </c>
      <c r="P9" s="100">
        <f>IF(SER_hh_fec!P9=0,0,1000000/0.086*SER_hh_fec!P9/SER_hh_num!P9)</f>
        <v>57305.351646677773</v>
      </c>
      <c r="Q9" s="100">
        <f>IF(SER_hh_fec!Q9=0,0,1000000/0.086*SER_hh_fec!Q9/SER_hh_num!Q9)</f>
        <v>65574.109383186995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68713.174100428019</v>
      </c>
      <c r="C10" s="100">
        <f>IF(SER_hh_fec!C10=0,0,1000000/0.086*SER_hh_fec!C10/SER_hh_num!C10)</f>
        <v>70912.021533254476</v>
      </c>
      <c r="D10" s="100">
        <f>IF(SER_hh_fec!D10=0,0,1000000/0.086*SER_hh_fec!D10/SER_hh_num!D10)</f>
        <v>62261.355139947984</v>
      </c>
      <c r="E10" s="100">
        <f>IF(SER_hh_fec!E10=0,0,1000000/0.086*SER_hh_fec!E10/SER_hh_num!E10)</f>
        <v>68347.224602387374</v>
      </c>
      <c r="F10" s="100">
        <f>IF(SER_hh_fec!F10=0,0,1000000/0.086*SER_hh_fec!F10/SER_hh_num!F10)</f>
        <v>70572.848489837808</v>
      </c>
      <c r="G10" s="100">
        <f>IF(SER_hh_fec!G10=0,0,1000000/0.086*SER_hh_fec!G10/SER_hh_num!G10)</f>
        <v>69538.231155997579</v>
      </c>
      <c r="H10" s="100">
        <f>IF(SER_hh_fec!H10=0,0,1000000/0.086*SER_hh_fec!H10/SER_hh_num!H10)</f>
        <v>68845.870939730972</v>
      </c>
      <c r="I10" s="100">
        <f>IF(SER_hh_fec!I10=0,0,1000000/0.086*SER_hh_fec!I10/SER_hh_num!I10)</f>
        <v>69174.456811436539</v>
      </c>
      <c r="J10" s="100">
        <f>IF(SER_hh_fec!J10=0,0,1000000/0.086*SER_hh_fec!J10/SER_hh_num!J10)</f>
        <v>74373.180417964439</v>
      </c>
      <c r="K10" s="100">
        <f>IF(SER_hh_fec!K10=0,0,1000000/0.086*SER_hh_fec!K10/SER_hh_num!K10)</f>
        <v>67390.109362896488</v>
      </c>
      <c r="L10" s="100">
        <f>IF(SER_hh_fec!L10=0,0,1000000/0.086*SER_hh_fec!L10/SER_hh_num!L10)</f>
        <v>54984.926518696615</v>
      </c>
      <c r="M10" s="100">
        <f>IF(SER_hh_fec!M10=0,0,1000000/0.086*SER_hh_fec!M10/SER_hh_num!M10)</f>
        <v>65173.992529558614</v>
      </c>
      <c r="N10" s="100">
        <f>IF(SER_hh_fec!N10=0,0,1000000/0.086*SER_hh_fec!N10/SER_hh_num!N10)</f>
        <v>71412.484250398207</v>
      </c>
      <c r="O10" s="100">
        <f>IF(SER_hh_fec!O10=0,0,1000000/0.086*SER_hh_fec!O10/SER_hh_num!O10)</f>
        <v>74484.373744617886</v>
      </c>
      <c r="P10" s="100">
        <f>IF(SER_hh_fec!P10=0,0,1000000/0.086*SER_hh_fec!P10/SER_hh_num!P10)</f>
        <v>56657.904124339111</v>
      </c>
      <c r="Q10" s="100">
        <f>IF(SER_hh_fec!Q10=0,0,1000000/0.086*SER_hh_fec!Q10/SER_hh_num!Q10)</f>
        <v>66618.549808602213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0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0</v>
      </c>
      <c r="G11" s="100">
        <f>IF(SER_hh_fec!G11=0,0,1000000/0.086*SER_hh_fec!G11/SER_hh_num!G11)</f>
        <v>0</v>
      </c>
      <c r="H11" s="100">
        <f>IF(SER_hh_fec!H11=0,0,1000000/0.086*SER_hh_fec!H11/SER_hh_num!H11)</f>
        <v>0</v>
      </c>
      <c r="I11" s="100">
        <f>IF(SER_hh_fec!I11=0,0,1000000/0.086*SER_hh_fec!I11/SER_hh_num!I11)</f>
        <v>0</v>
      </c>
      <c r="J11" s="100">
        <f>IF(SER_hh_fec!J11=0,0,1000000/0.086*SER_hh_fec!J11/SER_hh_num!J11)</f>
        <v>0</v>
      </c>
      <c r="K11" s="100">
        <f>IF(SER_hh_fec!K11=0,0,1000000/0.086*SER_hh_fec!K11/SER_hh_num!K11)</f>
        <v>0</v>
      </c>
      <c r="L11" s="100">
        <f>IF(SER_hh_fec!L11=0,0,1000000/0.086*SER_hh_fec!L11/SER_hh_num!L11)</f>
        <v>0</v>
      </c>
      <c r="M11" s="100">
        <f>IF(SER_hh_fec!M11=0,0,1000000/0.086*SER_hh_fec!M11/SER_hh_num!M11)</f>
        <v>0</v>
      </c>
      <c r="N11" s="100">
        <f>IF(SER_hh_fec!N11=0,0,1000000/0.086*SER_hh_fec!N11/SER_hh_num!N11)</f>
        <v>0</v>
      </c>
      <c r="O11" s="100">
        <f>IF(SER_hh_fec!O11=0,0,1000000/0.086*SER_hh_fec!O11/SER_hh_num!O11)</f>
        <v>0</v>
      </c>
      <c r="P11" s="100">
        <f>IF(SER_hh_fec!P11=0,0,1000000/0.086*SER_hh_fec!P11/SER_hh_num!P11)</f>
        <v>0</v>
      </c>
      <c r="Q11" s="100">
        <f>IF(SER_hh_fec!Q11=0,0,1000000/0.086*SER_hh_fec!Q11/SER_hh_num!Q11)</f>
        <v>0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59927.481991258406</v>
      </c>
      <c r="C12" s="100">
        <f>IF(SER_hh_fec!C12=0,0,1000000/0.086*SER_hh_fec!C12/SER_hh_num!C12)</f>
        <v>61696.305506348996</v>
      </c>
      <c r="D12" s="100">
        <f>IF(SER_hh_fec!D12=0,0,1000000/0.086*SER_hh_fec!D12/SER_hh_num!D12)</f>
        <v>54026.958055127885</v>
      </c>
      <c r="E12" s="100">
        <f>IF(SER_hh_fec!E12=0,0,1000000/0.086*SER_hh_fec!E12/SER_hh_num!E12)</f>
        <v>68456.523491224943</v>
      </c>
      <c r="F12" s="100">
        <f>IF(SER_hh_fec!F12=0,0,1000000/0.086*SER_hh_fec!F12/SER_hh_num!F12)</f>
        <v>60969.712427702565</v>
      </c>
      <c r="G12" s="100">
        <f>IF(SER_hh_fec!G12=0,0,1000000/0.086*SER_hh_fec!G12/SER_hh_num!G12)</f>
        <v>59896.820648025481</v>
      </c>
      <c r="H12" s="100">
        <f>IF(SER_hh_fec!H12=0,0,1000000/0.086*SER_hh_fec!H12/SER_hh_num!H12)</f>
        <v>59128.984063713964</v>
      </c>
      <c r="I12" s="100">
        <f>IF(SER_hh_fec!I12=0,0,1000000/0.086*SER_hh_fec!I12/SER_hh_num!I12)</f>
        <v>55895.410375881715</v>
      </c>
      <c r="J12" s="100">
        <f>IF(SER_hh_fec!J12=0,0,1000000/0.086*SER_hh_fec!J12/SER_hh_num!J12)</f>
        <v>67171.462856297323</v>
      </c>
      <c r="K12" s="100">
        <f>IF(SER_hh_fec!K12=0,0,1000000/0.086*SER_hh_fec!K12/SER_hh_num!K12)</f>
        <v>57523.036325850539</v>
      </c>
      <c r="L12" s="100">
        <f>IF(SER_hh_fec!L12=0,0,1000000/0.086*SER_hh_fec!L12/SER_hh_num!L12)</f>
        <v>71659.185470612705</v>
      </c>
      <c r="M12" s="100">
        <f>IF(SER_hh_fec!M12=0,0,1000000/0.086*SER_hh_fec!M12/SER_hh_num!M12)</f>
        <v>61266.090768260117</v>
      </c>
      <c r="N12" s="100">
        <f>IF(SER_hh_fec!N12=0,0,1000000/0.086*SER_hh_fec!N12/SER_hh_num!N12)</f>
        <v>60515.148134305025</v>
      </c>
      <c r="O12" s="100">
        <f>IF(SER_hh_fec!O12=0,0,1000000/0.086*SER_hh_fec!O12/SER_hh_num!O12)</f>
        <v>64321.434080097177</v>
      </c>
      <c r="P12" s="100">
        <f>IF(SER_hh_fec!P12=0,0,1000000/0.086*SER_hh_fec!P12/SER_hh_num!P12)</f>
        <v>47037.269040962819</v>
      </c>
      <c r="Q12" s="100">
        <f>IF(SER_hh_fec!Q12=0,0,1000000/0.086*SER_hh_fec!Q12/SER_hh_num!Q12)</f>
        <v>57475.07315639755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38186.345621415952</v>
      </c>
      <c r="C13" s="100">
        <f>IF(SER_hh_fec!C13=0,0,1000000/0.086*SER_hh_fec!C13/SER_hh_num!C13)</f>
        <v>39335.589476485533</v>
      </c>
      <c r="D13" s="100">
        <f>IF(SER_hh_fec!D13=0,0,1000000/0.086*SER_hh_fec!D13/SER_hh_num!D13)</f>
        <v>34421.711157979917</v>
      </c>
      <c r="E13" s="100">
        <f>IF(SER_hh_fec!E13=0,0,1000000/0.086*SER_hh_fec!E13/SER_hh_num!E13)</f>
        <v>43623.613201553133</v>
      </c>
      <c r="F13" s="100">
        <f>IF(SER_hh_fec!F13=0,0,1000000/0.086*SER_hh_fec!F13/SER_hh_num!F13)</f>
        <v>38846.042264455231</v>
      </c>
      <c r="G13" s="100">
        <f>IF(SER_hh_fec!G13=0,0,1000000/0.086*SER_hh_fec!G13/SER_hh_num!G13)</f>
        <v>38179.143253639333</v>
      </c>
      <c r="H13" s="100">
        <f>IF(SER_hh_fec!H13=0,0,1000000/0.086*SER_hh_fec!H13/SER_hh_num!H13)</f>
        <v>37689.036712889807</v>
      </c>
      <c r="I13" s="100">
        <f>IF(SER_hh_fec!I13=0,0,1000000/0.086*SER_hh_fec!I13/SER_hh_num!I13)</f>
        <v>37753.313930932702</v>
      </c>
      <c r="J13" s="100">
        <f>IF(SER_hh_fec!J13=0,0,1000000/0.086*SER_hh_fec!J13/SER_hh_num!J13)</f>
        <v>40530.413331431038</v>
      </c>
      <c r="K13" s="100">
        <f>IF(SER_hh_fec!K13=0,0,1000000/0.086*SER_hh_fec!K13/SER_hh_num!K13)</f>
        <v>36671.390228311684</v>
      </c>
      <c r="L13" s="100">
        <f>IF(SER_hh_fec!L13=0,0,1000000/0.086*SER_hh_fec!L13/SER_hh_num!L13)</f>
        <v>45671.671532406464</v>
      </c>
      <c r="M13" s="100">
        <f>IF(SER_hh_fec!M13=0,0,1000000/0.086*SER_hh_fec!M13/SER_hh_num!M13)</f>
        <v>34910.842249553389</v>
      </c>
      <c r="N13" s="100">
        <f>IF(SER_hh_fec!N13=0,0,1000000/0.086*SER_hh_fec!N13/SER_hh_num!N13)</f>
        <v>36917.609369642341</v>
      </c>
      <c r="O13" s="100">
        <f>IF(SER_hh_fec!O13=0,0,1000000/0.086*SER_hh_fec!O13/SER_hh_num!O13)</f>
        <v>34872.752908801391</v>
      </c>
      <c r="P13" s="100">
        <f>IF(SER_hh_fec!P13=0,0,1000000/0.086*SER_hh_fec!P13/SER_hh_num!P13)</f>
        <v>24131.49222653882</v>
      </c>
      <c r="Q13" s="100">
        <f>IF(SER_hh_fec!Q13=0,0,1000000/0.086*SER_hh_fec!Q13/SER_hh_num!Q13)</f>
        <v>26190.074797040066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63308.941424979093</v>
      </c>
      <c r="C14" s="22">
        <f>IF(SER_hh_fec!C14=0,0,1000000/0.086*SER_hh_fec!C14/SER_hh_num!C14)</f>
        <v>65214.266763647087</v>
      </c>
      <c r="D14" s="22">
        <f>IF(SER_hh_fec!D14=0,0,1000000/0.086*SER_hh_fec!D14/SER_hh_num!D14)</f>
        <v>57067.5737619141</v>
      </c>
      <c r="E14" s="22">
        <f>IF(SER_hh_fec!E14=0,0,1000000/0.086*SER_hh_fec!E14/SER_hh_num!E14)</f>
        <v>72323.358728890758</v>
      </c>
      <c r="F14" s="22">
        <f>IF(SER_hh_fec!F14=0,0,1000000/0.086*SER_hh_fec!F14/SER_hh_num!F14)</f>
        <v>64402.649017386291</v>
      </c>
      <c r="G14" s="22">
        <f>IF(SER_hh_fec!G14=0,0,1000000/0.086*SER_hh_fec!G14/SER_hh_num!G14)</f>
        <v>63297.000657349432</v>
      </c>
      <c r="H14" s="22">
        <f>IF(SER_hh_fec!H14=0,0,1000000/0.086*SER_hh_fec!H14/SER_hh_num!H14)</f>
        <v>62484.455602948889</v>
      </c>
      <c r="I14" s="22">
        <f>IF(SER_hh_fec!I14=0,0,1000000/0.086*SER_hh_fec!I14/SER_hh_num!I14)</f>
        <v>62591.020464441033</v>
      </c>
      <c r="J14" s="22">
        <f>IF(SER_hh_fec!J14=0,0,1000000/0.086*SER_hh_fec!J14/SER_hh_num!J14)</f>
        <v>67195.158944214578</v>
      </c>
      <c r="K14" s="22">
        <f>IF(SER_hh_fec!K14=0,0,1000000/0.086*SER_hh_fec!K14/SER_hh_num!K14)</f>
        <v>60797.30485220097</v>
      </c>
      <c r="L14" s="22">
        <f>IF(SER_hh_fec!L14=0,0,1000000/0.086*SER_hh_fec!L14/SER_hh_num!L14)</f>
        <v>75718.82385635814</v>
      </c>
      <c r="M14" s="22">
        <f>IF(SER_hh_fec!M14=0,0,1000000/0.086*SER_hh_fec!M14/SER_hh_num!M14)</f>
        <v>58841.24345675006</v>
      </c>
      <c r="N14" s="22">
        <f>IF(SER_hh_fec!N14=0,0,1000000/0.086*SER_hh_fec!N14/SER_hh_num!N14)</f>
        <v>64305.972180162069</v>
      </c>
      <c r="O14" s="22">
        <f>IF(SER_hh_fec!O14=0,0,1000000/0.086*SER_hh_fec!O14/SER_hh_num!O14)</f>
        <v>67086.228773398558</v>
      </c>
      <c r="P14" s="22">
        <f>IF(SER_hh_fec!P14=0,0,1000000/0.086*SER_hh_fec!P14/SER_hh_num!P14)</f>
        <v>50997.248397168711</v>
      </c>
      <c r="Q14" s="22">
        <f>IF(SER_hh_fec!Q14=0,0,1000000/0.086*SER_hh_fec!Q14/SER_hh_num!Q14)</f>
        <v>59857.325042037184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896.51475872045444</v>
      </c>
      <c r="C15" s="104">
        <f>IF(SER_hh_fec!C15=0,0,1000000/0.086*SER_hh_fec!C15/SER_hh_num!C15)</f>
        <v>909.76807238804872</v>
      </c>
      <c r="D15" s="104">
        <f>IF(SER_hh_fec!D15=0,0,1000000/0.086*SER_hh_fec!D15/SER_hh_num!D15)</f>
        <v>768.64486071868703</v>
      </c>
      <c r="E15" s="104">
        <f>IF(SER_hh_fec!E15=0,0,1000000/0.086*SER_hh_fec!E15/SER_hh_num!E15)</f>
        <v>866.23309698622063</v>
      </c>
      <c r="F15" s="104">
        <f>IF(SER_hh_fec!F15=0,0,1000000/0.086*SER_hh_fec!F15/SER_hh_num!F15)</f>
        <v>756.60801256011064</v>
      </c>
      <c r="G15" s="104">
        <f>IF(SER_hh_fec!G15=0,0,1000000/0.086*SER_hh_fec!G15/SER_hh_num!G15)</f>
        <v>726.85287889787105</v>
      </c>
      <c r="H15" s="104">
        <f>IF(SER_hh_fec!H15=0,0,1000000/0.086*SER_hh_fec!H15/SER_hh_num!H15)</f>
        <v>722.83424904775359</v>
      </c>
      <c r="I15" s="104">
        <f>IF(SER_hh_fec!I15=0,0,1000000/0.086*SER_hh_fec!I15/SER_hh_num!I15)</f>
        <v>746.36800284835988</v>
      </c>
      <c r="J15" s="104">
        <f>IF(SER_hh_fec!J15=0,0,1000000/0.086*SER_hh_fec!J15/SER_hh_num!J15)</f>
        <v>800.31130724901038</v>
      </c>
      <c r="K15" s="104">
        <f>IF(SER_hh_fec!K15=0,0,1000000/0.086*SER_hh_fec!K15/SER_hh_num!K15)</f>
        <v>758.56790212199428</v>
      </c>
      <c r="L15" s="104">
        <f>IF(SER_hh_fec!L15=0,0,1000000/0.086*SER_hh_fec!L15/SER_hh_num!L15)</f>
        <v>958.73957136319586</v>
      </c>
      <c r="M15" s="104">
        <f>IF(SER_hh_fec!M15=0,0,1000000/0.086*SER_hh_fec!M15/SER_hh_num!M15)</f>
        <v>674.86244695293828</v>
      </c>
      <c r="N15" s="104">
        <f>IF(SER_hh_fec!N15=0,0,1000000/0.086*SER_hh_fec!N15/SER_hh_num!N15)</f>
        <v>788.96832164964985</v>
      </c>
      <c r="O15" s="104">
        <f>IF(SER_hh_fec!O15=0,0,1000000/0.086*SER_hh_fec!O15/SER_hh_num!O15)</f>
        <v>825.70266088186418</v>
      </c>
      <c r="P15" s="104">
        <f>IF(SER_hh_fec!P15=0,0,1000000/0.086*SER_hh_fec!P15/SER_hh_num!P15)</f>
        <v>653.33396169436287</v>
      </c>
      <c r="Q15" s="104">
        <f>IF(SER_hh_fec!Q15=0,0,1000000/0.086*SER_hh_fec!Q15/SER_hh_num!Q15)</f>
        <v>771.45656170156997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9255.4945382054811</v>
      </c>
      <c r="C16" s="101">
        <f>IF(SER_hh_fec!C16=0,0,1000000/0.086*SER_hh_fec!C16/SER_hh_num!C16)</f>
        <v>8924.2704013164148</v>
      </c>
      <c r="D16" s="101">
        <f>IF(SER_hh_fec!D16=0,0,1000000/0.086*SER_hh_fec!D16/SER_hh_num!D16)</f>
        <v>8669.5896794927521</v>
      </c>
      <c r="E16" s="101">
        <f>IF(SER_hh_fec!E16=0,0,1000000/0.086*SER_hh_fec!E16/SER_hh_num!E16)</f>
        <v>8561.6365642759956</v>
      </c>
      <c r="F16" s="101">
        <f>IF(SER_hh_fec!F16=0,0,1000000/0.086*SER_hh_fec!F16/SER_hh_num!F16)</f>
        <v>8459.7699575134884</v>
      </c>
      <c r="G16" s="101">
        <f>IF(SER_hh_fec!G16=0,0,1000000/0.086*SER_hh_fec!G16/SER_hh_num!G16)</f>
        <v>8372.1411782202376</v>
      </c>
      <c r="H16" s="101">
        <f>IF(SER_hh_fec!H16=0,0,1000000/0.086*SER_hh_fec!H16/SER_hh_num!H16)</f>
        <v>8302.4178512693634</v>
      </c>
      <c r="I16" s="101">
        <f>IF(SER_hh_fec!I16=0,0,1000000/0.086*SER_hh_fec!I16/SER_hh_num!I16)</f>
        <v>8223.8511697153681</v>
      </c>
      <c r="J16" s="101">
        <f>IF(SER_hh_fec!J16=0,0,1000000/0.086*SER_hh_fec!J16/SER_hh_num!J16)</f>
        <v>8155.1287285045109</v>
      </c>
      <c r="K16" s="101">
        <f>IF(SER_hh_fec!K16=0,0,1000000/0.086*SER_hh_fec!K16/SER_hh_num!K16)</f>
        <v>8097.6847987073015</v>
      </c>
      <c r="L16" s="101">
        <f>IF(SER_hh_fec!L16=0,0,1000000/0.086*SER_hh_fec!L16/SER_hh_num!L16)</f>
        <v>7963.1305197835718</v>
      </c>
      <c r="M16" s="101">
        <f>IF(SER_hh_fec!M16=0,0,1000000/0.086*SER_hh_fec!M16/SER_hh_num!M16)</f>
        <v>7749.7804684585944</v>
      </c>
      <c r="N16" s="101">
        <f>IF(SER_hh_fec!N16=0,0,1000000/0.086*SER_hh_fec!N16/SER_hh_num!N16)</f>
        <v>7663.6401312465896</v>
      </c>
      <c r="O16" s="101">
        <f>IF(SER_hh_fec!O16=0,0,1000000/0.086*SER_hh_fec!O16/SER_hh_num!O16)</f>
        <v>7538.8255930264768</v>
      </c>
      <c r="P16" s="101">
        <f>IF(SER_hh_fec!P16=0,0,1000000/0.086*SER_hh_fec!P16/SER_hh_num!P16)</f>
        <v>7402.8236481593322</v>
      </c>
      <c r="Q16" s="101">
        <f>IF(SER_hh_fec!Q16=0,0,1000000/0.086*SER_hh_fec!Q16/SER_hh_num!Q16)</f>
        <v>7059.1557520841943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1097.8165573395652</v>
      </c>
      <c r="C17" s="103">
        <f>IF(SER_hh_fec!C17=0,0,1000000/0.086*SER_hh_fec!C17/SER_hh_num!C17)</f>
        <v>1369.1281703210684</v>
      </c>
      <c r="D17" s="103">
        <f>IF(SER_hh_fec!D17=0,0,1000000/0.086*SER_hh_fec!D17/SER_hh_num!D17)</f>
        <v>1709.3451208206288</v>
      </c>
      <c r="E17" s="103">
        <f>IF(SER_hh_fec!E17=0,0,1000000/0.086*SER_hh_fec!E17/SER_hh_num!E17)</f>
        <v>1868.4595599257041</v>
      </c>
      <c r="F17" s="103">
        <f>IF(SER_hh_fec!F17=0,0,1000000/0.086*SER_hh_fec!F17/SER_hh_num!F17)</f>
        <v>2217.4036376571134</v>
      </c>
      <c r="G17" s="103">
        <f>IF(SER_hh_fec!G17=0,0,1000000/0.086*SER_hh_fec!G17/SER_hh_num!G17)</f>
        <v>2539.3864029533847</v>
      </c>
      <c r="H17" s="103">
        <f>IF(SER_hh_fec!H17=0,0,1000000/0.086*SER_hh_fec!H17/SER_hh_num!H17)</f>
        <v>3008.2972300832407</v>
      </c>
      <c r="I17" s="103">
        <f>IF(SER_hh_fec!I17=0,0,1000000/0.086*SER_hh_fec!I17/SER_hh_num!I17)</f>
        <v>3495.3046702448491</v>
      </c>
      <c r="J17" s="103">
        <f>IF(SER_hh_fec!J17=0,0,1000000/0.086*SER_hh_fec!J17/SER_hh_num!J17)</f>
        <v>3866.0182785611605</v>
      </c>
      <c r="K17" s="103">
        <f>IF(SER_hh_fec!K17=0,0,1000000/0.086*SER_hh_fec!K17/SER_hh_num!K17)</f>
        <v>4329.2573039030476</v>
      </c>
      <c r="L17" s="103">
        <f>IF(SER_hh_fec!L17=0,0,1000000/0.086*SER_hh_fec!L17/SER_hh_num!L17)</f>
        <v>4555.2774519607547</v>
      </c>
      <c r="M17" s="103">
        <f>IF(SER_hh_fec!M17=0,0,1000000/0.086*SER_hh_fec!M17/SER_hh_num!M17)</f>
        <v>4645.8578823547068</v>
      </c>
      <c r="N17" s="103">
        <f>IF(SER_hh_fec!N17=0,0,1000000/0.086*SER_hh_fec!N17/SER_hh_num!N17)</f>
        <v>4714.5776103204635</v>
      </c>
      <c r="O17" s="103">
        <f>IF(SER_hh_fec!O17=0,0,1000000/0.086*SER_hh_fec!O17/SER_hh_num!O17)</f>
        <v>4817.2442577533948</v>
      </c>
      <c r="P17" s="103">
        <f>IF(SER_hh_fec!P17=0,0,1000000/0.086*SER_hh_fec!P17/SER_hh_num!P17)</f>
        <v>5011.0271832938588</v>
      </c>
      <c r="Q17" s="103">
        <f>IF(SER_hh_fec!Q17=0,0,1000000/0.086*SER_hh_fec!Q17/SER_hh_num!Q17)</f>
        <v>5122.2832036044956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9449.6600489562443</v>
      </c>
      <c r="C18" s="103">
        <f>IF(SER_hh_fec!C18=0,0,1000000/0.086*SER_hh_fec!C18/SER_hh_num!C18)</f>
        <v>9075.8810206415674</v>
      </c>
      <c r="D18" s="103">
        <f>IF(SER_hh_fec!D18=0,0,1000000/0.086*SER_hh_fec!D18/SER_hh_num!D18)</f>
        <v>8803.3204305457566</v>
      </c>
      <c r="E18" s="103">
        <f>IF(SER_hh_fec!E18=0,0,1000000/0.086*SER_hh_fec!E18/SER_hh_num!E18)</f>
        <v>8667.8132945631969</v>
      </c>
      <c r="F18" s="103">
        <f>IF(SER_hh_fec!F18=0,0,1000000/0.086*SER_hh_fec!F18/SER_hh_num!F18)</f>
        <v>8566.5898780541174</v>
      </c>
      <c r="G18" s="103">
        <f>IF(SER_hh_fec!G18=0,0,1000000/0.086*SER_hh_fec!G18/SER_hh_num!G18)</f>
        <v>8459.4140333428713</v>
      </c>
      <c r="H18" s="103">
        <f>IF(SER_hh_fec!H18=0,0,1000000/0.086*SER_hh_fec!H18/SER_hh_num!H18)</f>
        <v>8380.5495751072958</v>
      </c>
      <c r="I18" s="103">
        <f>IF(SER_hh_fec!I18=0,0,1000000/0.086*SER_hh_fec!I18/SER_hh_num!I18)</f>
        <v>8286.5609635658857</v>
      </c>
      <c r="J18" s="103">
        <f>IF(SER_hh_fec!J18=0,0,1000000/0.086*SER_hh_fec!J18/SER_hh_num!J18)</f>
        <v>8206.2253702880444</v>
      </c>
      <c r="K18" s="103">
        <f>IF(SER_hh_fec!K18=0,0,1000000/0.086*SER_hh_fec!K18/SER_hh_num!K18)</f>
        <v>8146.0056762152408</v>
      </c>
      <c r="L18" s="103">
        <f>IF(SER_hh_fec!L18=0,0,1000000/0.086*SER_hh_fec!L18/SER_hh_num!L18)</f>
        <v>8001.1266179398153</v>
      </c>
      <c r="M18" s="103">
        <f>IF(SER_hh_fec!M18=0,0,1000000/0.086*SER_hh_fec!M18/SER_hh_num!M18)</f>
        <v>7785.2909788052229</v>
      </c>
      <c r="N18" s="103">
        <f>IF(SER_hh_fec!N18=0,0,1000000/0.086*SER_hh_fec!N18/SER_hh_num!N18)</f>
        <v>7701.501517816363</v>
      </c>
      <c r="O18" s="103">
        <f>IF(SER_hh_fec!O18=0,0,1000000/0.086*SER_hh_fec!O18/SER_hh_num!O18)</f>
        <v>7580.128811819377</v>
      </c>
      <c r="P18" s="103">
        <f>IF(SER_hh_fec!P18=0,0,1000000/0.086*SER_hh_fec!P18/SER_hh_num!P18)</f>
        <v>7447.5224309434789</v>
      </c>
      <c r="Q18" s="103">
        <f>IF(SER_hh_fec!Q18=0,0,1000000/0.086*SER_hh_fec!Q18/SER_hh_num!Q18)</f>
        <v>7105.8318140098427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11277.037445678528</v>
      </c>
      <c r="C19" s="101">
        <f>IF(SER_hh_fec!C19=0,0,1000000/0.086*SER_hh_fec!C19/SER_hh_num!C19)</f>
        <v>11075.097050772549</v>
      </c>
      <c r="D19" s="101">
        <f>IF(SER_hh_fec!D19=0,0,1000000/0.086*SER_hh_fec!D19/SER_hh_num!D19)</f>
        <v>11087.106001589626</v>
      </c>
      <c r="E19" s="101">
        <f>IF(SER_hh_fec!E19=0,0,1000000/0.086*SER_hh_fec!E19/SER_hh_num!E19)</f>
        <v>10908.548311321629</v>
      </c>
      <c r="F19" s="101">
        <f>IF(SER_hh_fec!F19=0,0,1000000/0.086*SER_hh_fec!F19/SER_hh_num!F19)</f>
        <v>10731.367215836906</v>
      </c>
      <c r="G19" s="101">
        <f>IF(SER_hh_fec!G19=0,0,1000000/0.086*SER_hh_fec!G19/SER_hh_num!G19)</f>
        <v>10581.641085501649</v>
      </c>
      <c r="H19" s="101">
        <f>IF(SER_hh_fec!H19=0,0,1000000/0.086*SER_hh_fec!H19/SER_hh_num!H19)</f>
        <v>10413.791369460338</v>
      </c>
      <c r="I19" s="101">
        <f>IF(SER_hh_fec!I19=0,0,1000000/0.086*SER_hh_fec!I19/SER_hh_num!I19)</f>
        <v>10268.565507797088</v>
      </c>
      <c r="J19" s="101">
        <f>IF(SER_hh_fec!J19=0,0,1000000/0.086*SER_hh_fec!J19/SER_hh_num!J19)</f>
        <v>10082.533920633025</v>
      </c>
      <c r="K19" s="101">
        <f>IF(SER_hh_fec!K19=0,0,1000000/0.086*SER_hh_fec!K19/SER_hh_num!K19)</f>
        <v>10307.849916595396</v>
      </c>
      <c r="L19" s="101">
        <f>IF(SER_hh_fec!L19=0,0,1000000/0.086*SER_hh_fec!L19/SER_hh_num!L19)</f>
        <v>9762.643524656889</v>
      </c>
      <c r="M19" s="101">
        <f>IF(SER_hh_fec!M19=0,0,1000000/0.086*SER_hh_fec!M19/SER_hh_num!M19)</f>
        <v>9824.3148017138174</v>
      </c>
      <c r="N19" s="101">
        <f>IF(SER_hh_fec!N19=0,0,1000000/0.086*SER_hh_fec!N19/SER_hh_num!N19)</f>
        <v>9627.8169799001007</v>
      </c>
      <c r="O19" s="101">
        <f>IF(SER_hh_fec!O19=0,0,1000000/0.086*SER_hh_fec!O19/SER_hh_num!O19)</f>
        <v>9738.9706964372308</v>
      </c>
      <c r="P19" s="101">
        <f>IF(SER_hh_fec!P19=0,0,1000000/0.086*SER_hh_fec!P19/SER_hh_num!P19)</f>
        <v>9929.2667001763621</v>
      </c>
      <c r="Q19" s="101">
        <f>IF(SER_hh_fec!Q19=0,0,1000000/0.086*SER_hh_fec!Q19/SER_hh_num!Q19)</f>
        <v>10008.658684337688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0</v>
      </c>
      <c r="C21" s="100">
        <f>IF(SER_hh_fec!C21=0,0,1000000/0.086*SER_hh_fec!C21/SER_hh_num!C21)</f>
        <v>0</v>
      </c>
      <c r="D21" s="100">
        <f>IF(SER_hh_fec!D21=0,0,1000000/0.086*SER_hh_fec!D21/SER_hh_num!D21)</f>
        <v>0</v>
      </c>
      <c r="E21" s="100">
        <f>IF(SER_hh_fec!E21=0,0,1000000/0.086*SER_hh_fec!E21/SER_hh_num!E21)</f>
        <v>0</v>
      </c>
      <c r="F21" s="100">
        <f>IF(SER_hh_fec!F21=0,0,1000000/0.086*SER_hh_fec!F21/SER_hh_num!F21)</f>
        <v>0</v>
      </c>
      <c r="G21" s="100">
        <f>IF(SER_hh_fec!G21=0,0,1000000/0.086*SER_hh_fec!G21/SER_hh_num!G21)</f>
        <v>0</v>
      </c>
      <c r="H21" s="100">
        <f>IF(SER_hh_fec!H21=0,0,1000000/0.086*SER_hh_fec!H21/SER_hh_num!H21)</f>
        <v>0</v>
      </c>
      <c r="I21" s="100">
        <f>IF(SER_hh_fec!I21=0,0,1000000/0.086*SER_hh_fec!I21/SER_hh_num!I21)</f>
        <v>0</v>
      </c>
      <c r="J21" s="100">
        <f>IF(SER_hh_fec!J21=0,0,1000000/0.086*SER_hh_fec!J21/SER_hh_num!J21)</f>
        <v>0</v>
      </c>
      <c r="K21" s="100">
        <f>IF(SER_hh_fec!K21=0,0,1000000/0.086*SER_hh_fec!K21/SER_hh_num!K21)</f>
        <v>0</v>
      </c>
      <c r="L21" s="100">
        <f>IF(SER_hh_fec!L21=0,0,1000000/0.086*SER_hh_fec!L21/SER_hh_num!L21)</f>
        <v>0</v>
      </c>
      <c r="M21" s="100">
        <f>IF(SER_hh_fec!M21=0,0,1000000/0.086*SER_hh_fec!M21/SER_hh_num!M21)</f>
        <v>0</v>
      </c>
      <c r="N21" s="100">
        <f>IF(SER_hh_fec!N21=0,0,1000000/0.086*SER_hh_fec!N21/SER_hh_num!N21)</f>
        <v>0</v>
      </c>
      <c r="O21" s="100">
        <f>IF(SER_hh_fec!O21=0,0,1000000/0.086*SER_hh_fec!O21/SER_hh_num!O21)</f>
        <v>0</v>
      </c>
      <c r="P21" s="100">
        <f>IF(SER_hh_fec!P21=0,0,1000000/0.086*SER_hh_fec!P21/SER_hh_num!P21)</f>
        <v>0</v>
      </c>
      <c r="Q21" s="100">
        <f>IF(SER_hh_fec!Q21=0,0,1000000/0.086*SER_hh_fec!Q21/SER_hh_num!Q21)</f>
        <v>0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13644.851032305893</v>
      </c>
      <c r="C22" s="100">
        <f>IF(SER_hh_fec!C22=0,0,1000000/0.086*SER_hh_fec!C22/SER_hh_num!C22)</f>
        <v>13384.737520066808</v>
      </c>
      <c r="D22" s="100">
        <f>IF(SER_hh_fec!D22=0,0,1000000/0.086*SER_hh_fec!D22/SER_hh_num!D22)</f>
        <v>13410.108190261693</v>
      </c>
      <c r="E22" s="100">
        <f>IF(SER_hh_fec!E22=0,0,1000000/0.086*SER_hh_fec!E22/SER_hh_num!E22)</f>
        <v>13172.915277344384</v>
      </c>
      <c r="F22" s="100">
        <f>IF(SER_hh_fec!F22=0,0,1000000/0.086*SER_hh_fec!F22/SER_hh_num!F22)</f>
        <v>12975.104516873302</v>
      </c>
      <c r="G22" s="100">
        <f>IF(SER_hh_fec!G22=0,0,1000000/0.086*SER_hh_fec!G22/SER_hh_num!G22)</f>
        <v>12801.063641305591</v>
      </c>
      <c r="H22" s="100">
        <f>IF(SER_hh_fec!H22=0,0,1000000/0.086*SER_hh_fec!H22/SER_hh_num!H22)</f>
        <v>12787.809452736125</v>
      </c>
      <c r="I22" s="100">
        <f>IF(SER_hh_fec!I22=0,0,1000000/0.086*SER_hh_fec!I22/SER_hh_num!I22)</f>
        <v>12644.63751740778</v>
      </c>
      <c r="J22" s="100">
        <f>IF(SER_hh_fec!J22=0,0,1000000/0.086*SER_hh_fec!J22/SER_hh_num!J22)</f>
        <v>12402.59018535313</v>
      </c>
      <c r="K22" s="100">
        <f>IF(SER_hh_fec!K22=0,0,1000000/0.086*SER_hh_fec!K22/SER_hh_num!K22)</f>
        <v>12679.041971409157</v>
      </c>
      <c r="L22" s="100">
        <f>IF(SER_hh_fec!L22=0,0,1000000/0.086*SER_hh_fec!L22/SER_hh_num!L22)</f>
        <v>11753.203345591275</v>
      </c>
      <c r="M22" s="100">
        <f>IF(SER_hh_fec!M22=0,0,1000000/0.086*SER_hh_fec!M22/SER_hh_num!M22)</f>
        <v>11816.324826259557</v>
      </c>
      <c r="N22" s="100">
        <f>IF(SER_hh_fec!N22=0,0,1000000/0.086*SER_hh_fec!N22/SER_hh_num!N22)</f>
        <v>11561.317097097921</v>
      </c>
      <c r="O22" s="100">
        <f>IF(SER_hh_fec!O22=0,0,1000000/0.086*SER_hh_fec!O22/SER_hh_num!O22)</f>
        <v>11589.370215370051</v>
      </c>
      <c r="P22" s="100">
        <f>IF(SER_hh_fec!P22=0,0,1000000/0.086*SER_hh_fec!P22/SER_hh_num!P22)</f>
        <v>11746.234461745404</v>
      </c>
      <c r="Q22" s="100">
        <f>IF(SER_hh_fec!Q22=0,0,1000000/0.086*SER_hh_fec!Q22/SER_hh_num!Q22)</f>
        <v>11733.649931964725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12735.194296818832</v>
      </c>
      <c r="C23" s="100">
        <f>IF(SER_hh_fec!C23=0,0,1000000/0.086*SER_hh_fec!C23/SER_hh_num!C23)</f>
        <v>12492.421685395684</v>
      </c>
      <c r="D23" s="100">
        <f>IF(SER_hh_fec!D23=0,0,1000000/0.086*SER_hh_fec!D23/SER_hh_num!D23)</f>
        <v>12516.10097757758</v>
      </c>
      <c r="E23" s="100">
        <f>IF(SER_hh_fec!E23=0,0,1000000/0.086*SER_hh_fec!E23/SER_hh_num!E23)</f>
        <v>12294.720925521418</v>
      </c>
      <c r="F23" s="100">
        <f>IF(SER_hh_fec!F23=0,0,1000000/0.086*SER_hh_fec!F23/SER_hh_num!F23)</f>
        <v>12110.097549081753</v>
      </c>
      <c r="G23" s="100">
        <f>IF(SER_hh_fec!G23=0,0,1000000/0.086*SER_hh_fec!G23/SER_hh_num!G23)</f>
        <v>11947.659398551885</v>
      </c>
      <c r="H23" s="100">
        <f>IF(SER_hh_fec!H23=0,0,1000000/0.086*SER_hh_fec!H23/SER_hh_num!H23)</f>
        <v>11935.288822553717</v>
      </c>
      <c r="I23" s="100">
        <f>IF(SER_hh_fec!I23=0,0,1000000/0.086*SER_hh_fec!I23/SER_hh_num!I23)</f>
        <v>11801.661682913924</v>
      </c>
      <c r="J23" s="100">
        <f>IF(SER_hh_fec!J23=0,0,1000000/0.086*SER_hh_fec!J23/SER_hh_num!J23)</f>
        <v>11575.750839662918</v>
      </c>
      <c r="K23" s="100">
        <f>IF(SER_hh_fec!K23=0,0,1000000/0.086*SER_hh_fec!K23/SER_hh_num!K23)</f>
        <v>11833.772506648549</v>
      </c>
      <c r="L23" s="100">
        <f>IF(SER_hh_fec!L23=0,0,1000000/0.086*SER_hh_fec!L23/SER_hh_num!L23)</f>
        <v>10969.656455885181</v>
      </c>
      <c r="M23" s="100">
        <f>IF(SER_hh_fec!M23=0,0,1000000/0.086*SER_hh_fec!M23/SER_hh_num!M23)</f>
        <v>11040.262837321776</v>
      </c>
      <c r="N23" s="100">
        <f>IF(SER_hh_fec!N23=0,0,1000000/0.086*SER_hh_fec!N23/SER_hh_num!N23)</f>
        <v>10823.566233522521</v>
      </c>
      <c r="O23" s="100">
        <f>IF(SER_hh_fec!O23=0,0,1000000/0.086*SER_hh_fec!O23/SER_hh_num!O23)</f>
        <v>10878.319820937259</v>
      </c>
      <c r="P23" s="100">
        <f>IF(SER_hh_fec!P23=0,0,1000000/0.086*SER_hh_fec!P23/SER_hh_num!P23)</f>
        <v>11054.133037750827</v>
      </c>
      <c r="Q23" s="100">
        <f>IF(SER_hh_fec!Q23=0,0,1000000/0.086*SER_hh_fec!Q23/SER_hh_num!Q23)</f>
        <v>11076.652592783556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0</v>
      </c>
      <c r="O24" s="100">
        <f>IF(SER_hh_fec!O24=0,0,1000000/0.086*SER_hh_fec!O24/SER_hh_num!O24)</f>
        <v>0</v>
      </c>
      <c r="P24" s="100">
        <f>IF(SER_hh_fec!P24=0,0,1000000/0.086*SER_hh_fec!P24/SER_hh_num!P24)</f>
        <v>0</v>
      </c>
      <c r="Q24" s="100">
        <f>IF(SER_hh_fec!Q24=0,0,1000000/0.086*SER_hh_fec!Q24/SER_hh_num!Q24)</f>
        <v>0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10028.965508744832</v>
      </c>
      <c r="C25" s="100">
        <f>IF(SER_hh_fec!C25=0,0,1000000/0.086*SER_hh_fec!C25/SER_hh_num!C25)</f>
        <v>9837.7820772491013</v>
      </c>
      <c r="D25" s="100">
        <f>IF(SER_hh_fec!D25=0,0,1000000/0.086*SER_hh_fec!D25/SER_hh_num!D25)</f>
        <v>9856.4295198423479</v>
      </c>
      <c r="E25" s="100">
        <f>IF(SER_hh_fec!E25=0,0,1000000/0.086*SER_hh_fec!E25/SER_hh_num!E25)</f>
        <v>9682.092728848118</v>
      </c>
      <c r="F25" s="100">
        <f>IF(SER_hh_fec!F25=0,0,1000000/0.086*SER_hh_fec!F25/SER_hh_num!F25)</f>
        <v>9536.7018199018839</v>
      </c>
      <c r="G25" s="100">
        <f>IF(SER_hh_fec!G25=0,0,1000000/0.086*SER_hh_fec!G25/SER_hh_num!G25)</f>
        <v>9408.7817763596104</v>
      </c>
      <c r="H25" s="100">
        <f>IF(SER_hh_fec!H25=0,0,1000000/0.086*SER_hh_fec!H25/SER_hh_num!H25)</f>
        <v>9399.0399477610517</v>
      </c>
      <c r="I25" s="100">
        <f>IF(SER_hh_fec!I25=0,0,1000000/0.086*SER_hh_fec!I25/SER_hh_num!I25)</f>
        <v>9293.80857529471</v>
      </c>
      <c r="J25" s="100">
        <f>IF(SER_hh_fec!J25=0,0,1000000/0.086*SER_hh_fec!J25/SER_hh_num!J25)</f>
        <v>9115.9037862345522</v>
      </c>
      <c r="K25" s="100">
        <f>IF(SER_hh_fec!K25=0,0,1000000/0.086*SER_hh_fec!K25/SER_hh_num!K25)</f>
        <v>9319.0958489857367</v>
      </c>
      <c r="L25" s="100">
        <f>IF(SER_hh_fec!L25=0,0,1000000/0.086*SER_hh_fec!L25/SER_hh_num!L25)</f>
        <v>8638.6044590095844</v>
      </c>
      <c r="M25" s="100">
        <f>IF(SER_hh_fec!M25=0,0,1000000/0.086*SER_hh_fec!M25/SER_hh_num!M25)</f>
        <v>8697.3013575241694</v>
      </c>
      <c r="N25" s="100">
        <f>IF(SER_hh_fec!N25=0,0,1000000/0.086*SER_hh_fec!N25/SER_hh_num!N25)</f>
        <v>8530.7105036766516</v>
      </c>
      <c r="O25" s="100">
        <f>IF(SER_hh_fec!O25=0,0,1000000/0.086*SER_hh_fec!O25/SER_hh_num!O25)</f>
        <v>8582.4521777356476</v>
      </c>
      <c r="P25" s="100">
        <f>IF(SER_hh_fec!P25=0,0,1000000/0.086*SER_hh_fec!P25/SER_hh_num!P25)</f>
        <v>8732.8928493280036</v>
      </c>
      <c r="Q25" s="100">
        <f>IF(SER_hh_fec!Q25=0,0,1000000/0.086*SER_hh_fec!Q25/SER_hh_num!Q25)</f>
        <v>8763.0017818571578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10367.536585291075</v>
      </c>
      <c r="C26" s="22">
        <f>IF(SER_hh_fec!C26=0,0,1000000/0.086*SER_hh_fec!C26/SER_hh_num!C26)</f>
        <v>10175.624501230568</v>
      </c>
      <c r="D26" s="22">
        <f>IF(SER_hh_fec!D26=0,0,1000000/0.086*SER_hh_fec!D26/SER_hh_num!D26)</f>
        <v>10187.765293208102</v>
      </c>
      <c r="E26" s="22">
        <f>IF(SER_hh_fec!E26=0,0,1000000/0.086*SER_hh_fec!E26/SER_hh_num!E26)</f>
        <v>10009.523453895439</v>
      </c>
      <c r="F26" s="22">
        <f>IF(SER_hh_fec!F26=0,0,1000000/0.086*SER_hh_fec!F26/SER_hh_num!F26)</f>
        <v>9857.5322280412693</v>
      </c>
      <c r="G26" s="22">
        <f>IF(SER_hh_fec!G26=0,0,1000000/0.086*SER_hh_fec!G26/SER_hh_num!G26)</f>
        <v>9729.5594000702658</v>
      </c>
      <c r="H26" s="22">
        <f>IF(SER_hh_fec!H26=0,0,1000000/0.086*SER_hh_fec!H26/SER_hh_num!H26)</f>
        <v>9719.3111525980112</v>
      </c>
      <c r="I26" s="22">
        <f>IF(SER_hh_fec!I26=0,0,1000000/0.086*SER_hh_fec!I26/SER_hh_num!I26)</f>
        <v>9614.7539716673928</v>
      </c>
      <c r="J26" s="22">
        <f>IF(SER_hh_fec!J26=0,0,1000000/0.086*SER_hh_fec!J26/SER_hh_num!J26)</f>
        <v>9429.2166705039799</v>
      </c>
      <c r="K26" s="22">
        <f>IF(SER_hh_fec!K26=0,0,1000000/0.086*SER_hh_fec!K26/SER_hh_num!K26)</f>
        <v>9638.2174676165905</v>
      </c>
      <c r="L26" s="22">
        <f>IF(SER_hh_fec!L26=0,0,1000000/0.086*SER_hh_fec!L26/SER_hh_num!L26)</f>
        <v>8932.1498079280955</v>
      </c>
      <c r="M26" s="22">
        <f>IF(SER_hh_fec!M26=0,0,1000000/0.086*SER_hh_fec!M26/SER_hh_num!M26)</f>
        <v>8986.7731728077651</v>
      </c>
      <c r="N26" s="22">
        <f>IF(SER_hh_fec!N26=0,0,1000000/0.086*SER_hh_fec!N26/SER_hh_num!N26)</f>
        <v>8808.1281203725321</v>
      </c>
      <c r="O26" s="22">
        <f>IF(SER_hh_fec!O26=0,0,1000000/0.086*SER_hh_fec!O26/SER_hh_num!O26)</f>
        <v>9014.4947149076506</v>
      </c>
      <c r="P26" s="22">
        <f>IF(SER_hh_fec!P26=0,0,1000000/0.086*SER_hh_fec!P26/SER_hh_num!P26)</f>
        <v>9229.1936362519282</v>
      </c>
      <c r="Q26" s="22">
        <f>IF(SER_hh_fec!Q26=0,0,1000000/0.086*SER_hh_fec!Q26/SER_hh_num!Q26)</f>
        <v>9391.4139383681795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0</v>
      </c>
      <c r="G27" s="116">
        <f>IF(SER_hh_fec!G27=0,0,1000000/0.086*SER_hh_fec!G27/SER_hh_num!G19)</f>
        <v>0</v>
      </c>
      <c r="H27" s="116">
        <f>IF(SER_hh_fec!H27=0,0,1000000/0.086*SER_hh_fec!H27/SER_hh_num!H19)</f>
        <v>0</v>
      </c>
      <c r="I27" s="116">
        <f>IF(SER_hh_fec!I27=0,0,1000000/0.086*SER_hh_fec!I27/SER_hh_num!I19)</f>
        <v>0</v>
      </c>
      <c r="J27" s="116">
        <f>IF(SER_hh_fec!J27=0,0,1000000/0.086*SER_hh_fec!J27/SER_hh_num!J19)</f>
        <v>0</v>
      </c>
      <c r="K27" s="116">
        <f>IF(SER_hh_fec!K27=0,0,1000000/0.086*SER_hh_fec!K27/SER_hh_num!K19)</f>
        <v>0</v>
      </c>
      <c r="L27" s="116">
        <f>IF(SER_hh_fec!L27=0,0,1000000/0.086*SER_hh_fec!L27/SER_hh_num!L19)</f>
        <v>0</v>
      </c>
      <c r="M27" s="116">
        <f>IF(SER_hh_fec!M27=0,0,1000000/0.086*SER_hh_fec!M27/SER_hh_num!M19)</f>
        <v>0</v>
      </c>
      <c r="N27" s="116">
        <f>IF(SER_hh_fec!N27=0,0,1000000/0.086*SER_hh_fec!N27/SER_hh_num!N19)</f>
        <v>0</v>
      </c>
      <c r="O27" s="116">
        <f>IF(SER_hh_fec!O27=0,0,1000000/0.086*SER_hh_fec!O27/SER_hh_num!O19)</f>
        <v>0</v>
      </c>
      <c r="P27" s="116">
        <f>IF(SER_hh_fec!P27=0,0,1000000/0.086*SER_hh_fec!P27/SER_hh_num!P19)</f>
        <v>0</v>
      </c>
      <c r="Q27" s="116">
        <f>IF(SER_hh_fec!Q27=0,0,1000000/0.086*SER_hh_fec!Q27/SER_hh_num!Q19)</f>
        <v>0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0</v>
      </c>
      <c r="G28" s="117">
        <f>IF(SER_hh_fec!G27=0,0,1000000/0.086*SER_hh_fec!G27/SER_hh_num!G27)</f>
        <v>0</v>
      </c>
      <c r="H28" s="117">
        <f>IF(SER_hh_fec!H27=0,0,1000000/0.086*SER_hh_fec!H27/SER_hh_num!H27)</f>
        <v>0</v>
      </c>
      <c r="I28" s="117">
        <f>IF(SER_hh_fec!I27=0,0,1000000/0.086*SER_hh_fec!I27/SER_hh_num!I27)</f>
        <v>0</v>
      </c>
      <c r="J28" s="117">
        <f>IF(SER_hh_fec!J27=0,0,1000000/0.086*SER_hh_fec!J27/SER_hh_num!J27)</f>
        <v>0</v>
      </c>
      <c r="K28" s="117">
        <f>IF(SER_hh_fec!K27=0,0,1000000/0.086*SER_hh_fec!K27/SER_hh_num!K27)</f>
        <v>0</v>
      </c>
      <c r="L28" s="117">
        <f>IF(SER_hh_fec!L27=0,0,1000000/0.086*SER_hh_fec!L27/SER_hh_num!L27)</f>
        <v>0</v>
      </c>
      <c r="M28" s="117">
        <f>IF(SER_hh_fec!M27=0,0,1000000/0.086*SER_hh_fec!M27/SER_hh_num!M27)</f>
        <v>0</v>
      </c>
      <c r="N28" s="117">
        <f>IF(SER_hh_fec!N27=0,0,1000000/0.086*SER_hh_fec!N27/SER_hh_num!N27)</f>
        <v>0</v>
      </c>
      <c r="O28" s="117">
        <f>IF(SER_hh_fec!O27=0,0,1000000/0.086*SER_hh_fec!O27/SER_hh_num!O27)</f>
        <v>0</v>
      </c>
      <c r="P28" s="117">
        <f>IF(SER_hh_fec!P27=0,0,1000000/0.086*SER_hh_fec!P27/SER_hh_num!P27)</f>
        <v>0</v>
      </c>
      <c r="Q28" s="117">
        <f>IF(SER_hh_fec!Q27=0,0,1000000/0.086*SER_hh_fec!Q27/SER_hh_num!Q27)</f>
        <v>0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11868.177705806762</v>
      </c>
      <c r="C29" s="101">
        <f>IF(SER_hh_fec!C29=0,0,1000000/0.086*SER_hh_fec!C29/SER_hh_num!C29)</f>
        <v>11354.953977892368</v>
      </c>
      <c r="D29" s="101">
        <f>IF(SER_hh_fec!D29=0,0,1000000/0.086*SER_hh_fec!D29/SER_hh_num!D29)</f>
        <v>11708.045035370313</v>
      </c>
      <c r="E29" s="101">
        <f>IF(SER_hh_fec!E29=0,0,1000000/0.086*SER_hh_fec!E29/SER_hh_num!E29)</f>
        <v>11703.734021068476</v>
      </c>
      <c r="F29" s="101">
        <f>IF(SER_hh_fec!F29=0,0,1000000/0.086*SER_hh_fec!F29/SER_hh_num!F29)</f>
        <v>11617.384305465117</v>
      </c>
      <c r="G29" s="101">
        <f>IF(SER_hh_fec!G29=0,0,1000000/0.086*SER_hh_fec!G29/SER_hh_num!G29)</f>
        <v>11160.731062570097</v>
      </c>
      <c r="H29" s="101">
        <f>IF(SER_hh_fec!H29=0,0,1000000/0.086*SER_hh_fec!H29/SER_hh_num!H29)</f>
        <v>11468.503788883094</v>
      </c>
      <c r="I29" s="101">
        <f>IF(SER_hh_fec!I29=0,0,1000000/0.086*SER_hh_fec!I29/SER_hh_num!I29)</f>
        <v>11117.759241882735</v>
      </c>
      <c r="J29" s="101">
        <f>IF(SER_hh_fec!J29=0,0,1000000/0.086*SER_hh_fec!J29/SER_hh_num!J29)</f>
        <v>11113.902101039794</v>
      </c>
      <c r="K29" s="101">
        <f>IF(SER_hh_fec!K29=0,0,1000000/0.086*SER_hh_fec!K29/SER_hh_num!K29)</f>
        <v>11609.777634846074</v>
      </c>
      <c r="L29" s="101">
        <f>IF(SER_hh_fec!L29=0,0,1000000/0.086*SER_hh_fec!L29/SER_hh_num!L29)</f>
        <v>11852.647000890047</v>
      </c>
      <c r="M29" s="101">
        <f>IF(SER_hh_fec!M29=0,0,1000000/0.086*SER_hh_fec!M29/SER_hh_num!M29)</f>
        <v>11500.695622891866</v>
      </c>
      <c r="N29" s="101">
        <f>IF(SER_hh_fec!N29=0,0,1000000/0.086*SER_hh_fec!N29/SER_hh_num!N29)</f>
        <v>12290.350946594423</v>
      </c>
      <c r="O29" s="101">
        <f>IF(SER_hh_fec!O29=0,0,1000000/0.086*SER_hh_fec!O29/SER_hh_num!O29)</f>
        <v>12283.48776977361</v>
      </c>
      <c r="P29" s="101">
        <f>IF(SER_hh_fec!P29=0,0,1000000/0.086*SER_hh_fec!P29/SER_hh_num!P29)</f>
        <v>11916.407992479017</v>
      </c>
      <c r="Q29" s="101">
        <f>IF(SER_hh_fec!Q29=0,0,1000000/0.086*SER_hh_fec!Q29/SER_hh_num!Q29)</f>
        <v>12025.058093649051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0</v>
      </c>
      <c r="C30" s="100">
        <f>IF(SER_hh_fec!C30=0,0,1000000/0.086*SER_hh_fec!C30/SER_hh_num!C30)</f>
        <v>0</v>
      </c>
      <c r="D30" s="100">
        <f>IF(SER_hh_fec!D30=0,0,1000000/0.086*SER_hh_fec!D30/SER_hh_num!D30)</f>
        <v>0</v>
      </c>
      <c r="E30" s="100">
        <f>IF(SER_hh_fec!E30=0,0,1000000/0.086*SER_hh_fec!E30/SER_hh_num!E30)</f>
        <v>0</v>
      </c>
      <c r="F30" s="100">
        <f>IF(SER_hh_fec!F30=0,0,1000000/0.086*SER_hh_fec!F30/SER_hh_num!F30)</f>
        <v>0</v>
      </c>
      <c r="G30" s="100">
        <f>IF(SER_hh_fec!G30=0,0,1000000/0.086*SER_hh_fec!G30/SER_hh_num!G30)</f>
        <v>0</v>
      </c>
      <c r="H30" s="100">
        <f>IF(SER_hh_fec!H30=0,0,1000000/0.086*SER_hh_fec!H30/SER_hh_num!H30)</f>
        <v>0</v>
      </c>
      <c r="I30" s="100">
        <f>IF(SER_hh_fec!I30=0,0,1000000/0.086*SER_hh_fec!I30/SER_hh_num!I30)</f>
        <v>0</v>
      </c>
      <c r="J30" s="100">
        <f>IF(SER_hh_fec!J30=0,0,1000000/0.086*SER_hh_fec!J30/SER_hh_num!J30)</f>
        <v>0</v>
      </c>
      <c r="K30" s="100">
        <f>IF(SER_hh_fec!K30=0,0,1000000/0.086*SER_hh_fec!K30/SER_hh_num!K30)</f>
        <v>14484.498300800169</v>
      </c>
      <c r="L30" s="100">
        <f>IF(SER_hh_fec!L30=0,0,1000000/0.086*SER_hh_fec!L30/SER_hh_num!L30)</f>
        <v>14640.254762951323</v>
      </c>
      <c r="M30" s="100">
        <f>IF(SER_hh_fec!M30=0,0,1000000/0.086*SER_hh_fec!M30/SER_hh_num!M30)</f>
        <v>14256.609468304332</v>
      </c>
      <c r="N30" s="100">
        <f>IF(SER_hh_fec!N30=0,0,1000000/0.086*SER_hh_fec!N30/SER_hh_num!N30)</f>
        <v>15196.613588571572</v>
      </c>
      <c r="O30" s="100">
        <f>IF(SER_hh_fec!O30=0,0,1000000/0.086*SER_hh_fec!O30/SER_hh_num!O30)</f>
        <v>15162.095331142598</v>
      </c>
      <c r="P30" s="100">
        <f>IF(SER_hh_fec!P30=0,0,1000000/0.086*SER_hh_fec!P30/SER_hh_num!P30)</f>
        <v>14908.432877694637</v>
      </c>
      <c r="Q30" s="100">
        <f>IF(SER_hh_fec!Q30=0,0,1000000/0.086*SER_hh_fec!Q30/SER_hh_num!Q30)</f>
        <v>15003.886783393158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14263.326932008662</v>
      </c>
      <c r="C31" s="100">
        <f>IF(SER_hh_fec!C31=0,0,1000000/0.086*SER_hh_fec!C31/SER_hh_num!C31)</f>
        <v>13538.615468291624</v>
      </c>
      <c r="D31" s="100">
        <f>IF(SER_hh_fec!D31=0,0,1000000/0.086*SER_hh_fec!D31/SER_hh_num!D31)</f>
        <v>13958.574922164997</v>
      </c>
      <c r="E31" s="100">
        <f>IF(SER_hh_fec!E31=0,0,1000000/0.086*SER_hh_fec!E31/SER_hh_num!E31)</f>
        <v>13966.297869665468</v>
      </c>
      <c r="F31" s="100">
        <f>IF(SER_hh_fec!F31=0,0,1000000/0.086*SER_hh_fec!F31/SER_hh_num!F31)</f>
        <v>13844.443411602388</v>
      </c>
      <c r="G31" s="100">
        <f>IF(SER_hh_fec!G31=0,0,1000000/0.086*SER_hh_fec!G31/SER_hh_num!G31)</f>
        <v>13343.870812820156</v>
      </c>
      <c r="H31" s="100">
        <f>IF(SER_hh_fec!H31=0,0,1000000/0.086*SER_hh_fec!H31/SER_hh_num!H31)</f>
        <v>13743.610925349196</v>
      </c>
      <c r="I31" s="100">
        <f>IF(SER_hh_fec!I31=0,0,1000000/0.086*SER_hh_fec!I31/SER_hh_num!I31)</f>
        <v>13366.209423781047</v>
      </c>
      <c r="J31" s="100">
        <f>IF(SER_hh_fec!J31=0,0,1000000/0.086*SER_hh_fec!J31/SER_hh_num!J31)</f>
        <v>13461.403998328804</v>
      </c>
      <c r="K31" s="100">
        <f>IF(SER_hh_fec!K31=0,0,1000000/0.086*SER_hh_fec!K31/SER_hh_num!K31)</f>
        <v>13449.891279314439</v>
      </c>
      <c r="L31" s="100">
        <f>IF(SER_hh_fec!L31=0,0,1000000/0.086*SER_hh_fec!L31/SER_hh_num!L31)</f>
        <v>13594.522279883369</v>
      </c>
      <c r="M31" s="100">
        <f>IF(SER_hh_fec!M31=0,0,1000000/0.086*SER_hh_fec!M31/SER_hh_num!M31)</f>
        <v>13231.220006687789</v>
      </c>
      <c r="N31" s="100">
        <f>IF(SER_hh_fec!N31=0,0,1000000/0.086*SER_hh_fec!N31/SER_hh_num!N31)</f>
        <v>14093.632161613607</v>
      </c>
      <c r="O31" s="100">
        <f>IF(SER_hh_fec!O31=0,0,1000000/0.086*SER_hh_fec!O31/SER_hh_num!O31)</f>
        <v>14048.62039450265</v>
      </c>
      <c r="P31" s="100">
        <f>IF(SER_hh_fec!P31=0,0,1000000/0.086*SER_hh_fec!P31/SER_hh_num!P31)</f>
        <v>13799.853512254866</v>
      </c>
      <c r="Q31" s="100">
        <f>IF(SER_hh_fec!Q31=0,0,1000000/0.086*SER_hh_fec!Q31/SER_hh_num!Q31)</f>
        <v>13875.628259981131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10468.988945962697</v>
      </c>
      <c r="C33" s="18">
        <f>IF(SER_hh_fec!C33=0,0,1000000/0.086*SER_hh_fec!C33/SER_hh_num!C33)</f>
        <v>9942.6601070903143</v>
      </c>
      <c r="D33" s="18">
        <f>IF(SER_hh_fec!D33=0,0,1000000/0.086*SER_hh_fec!D33/SER_hh_num!D33)</f>
        <v>10243.888855412568</v>
      </c>
      <c r="E33" s="18">
        <f>IF(SER_hh_fec!E33=0,0,1000000/0.086*SER_hh_fec!E33/SER_hh_num!E33)</f>
        <v>10228.333321978953</v>
      </c>
      <c r="F33" s="18">
        <f>IF(SER_hh_fec!F33=0,0,1000000/0.086*SER_hh_fec!F33/SER_hh_num!F33)</f>
        <v>10137.103867133788</v>
      </c>
      <c r="G33" s="18">
        <f>IF(SER_hh_fec!G33=0,0,1000000/0.086*SER_hh_fec!G33/SER_hh_num!G33)</f>
        <v>9774.6043846407065</v>
      </c>
      <c r="H33" s="18">
        <f>IF(SER_hh_fec!H33=0,0,1000000/0.086*SER_hh_fec!H33/SER_hh_num!H33)</f>
        <v>10067.980632055247</v>
      </c>
      <c r="I33" s="18">
        <f>IF(SER_hh_fec!I33=0,0,1000000/0.086*SER_hh_fec!I33/SER_hh_num!I33)</f>
        <v>9795.4461503956845</v>
      </c>
      <c r="J33" s="18">
        <f>IF(SER_hh_fec!J33=0,0,1000000/0.086*SER_hh_fec!J33/SER_hh_num!J33)</f>
        <v>9864.4668532504529</v>
      </c>
      <c r="K33" s="18">
        <f>IF(SER_hh_fec!K33=0,0,1000000/0.086*SER_hh_fec!K33/SER_hh_num!K33)</f>
        <v>9857.0902838749516</v>
      </c>
      <c r="L33" s="18">
        <f>IF(SER_hh_fec!L33=0,0,1000000/0.086*SER_hh_fec!L33/SER_hh_num!L33)</f>
        <v>9911.2712074146075</v>
      </c>
      <c r="M33" s="18">
        <f>IF(SER_hh_fec!M33=0,0,1000000/0.086*SER_hh_fec!M33/SER_hh_num!M33)</f>
        <v>9598.2945805885065</v>
      </c>
      <c r="N33" s="18">
        <f>IF(SER_hh_fec!N33=0,0,1000000/0.086*SER_hh_fec!N33/SER_hh_num!N33)</f>
        <v>10192.728809531845</v>
      </c>
      <c r="O33" s="18">
        <f>IF(SER_hh_fec!O33=0,0,1000000/0.086*SER_hh_fec!O33/SER_hh_num!O33)</f>
        <v>10315.932521374738</v>
      </c>
      <c r="P33" s="18">
        <f>IF(SER_hh_fec!P33=0,0,1000000/0.086*SER_hh_fec!P33/SER_hh_num!P33)</f>
        <v>10281.293272417357</v>
      </c>
      <c r="Q33" s="18">
        <f>IF(SER_hh_fec!Q33=0,0,1000000/0.086*SER_hh_fec!Q33/SER_hh_num!Q33)</f>
        <v>10569.015304361088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2018-07-16T15:43:02Z</dcterms:created>
  <dcterms:modified xsi:type="dcterms:W3CDTF">2018-07-16T15:43:02Z</dcterms:modified>
</cp:coreProperties>
</file>